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/>
  <xr:revisionPtr revIDLastSave="0" documentId="8_{153046B7-03FF-4324-BF47-77E153F42D47}" xr6:coauthVersionLast="47" xr6:coauthVersionMax="47" xr10:uidLastSave="{00000000-0000-0000-0000-000000000000}"/>
  <workbookProtection workbookAlgorithmName="SHA-512" workbookHashValue="fN/1shK0n65CJROWPfTBD8XECevPP7fQkjzE765eaMAJh4AiM+0hiIfMqe8Nllx2yU0qdIgyDXiKCriXAQi2Xg==" workbookSaltValue="k/Ht/ClESArbUVW5Rta9qA==" workbookSpinCount="100000" lockStructure="1"/>
  <bookViews>
    <workbookView xWindow="-110" yWindow="-110" windowWidth="22780" windowHeight="14540" firstSheet="1" activeTab="5" xr2:uid="{00000000-000D-0000-FFFF-FFFF00000000}"/>
  </bookViews>
  <sheets>
    <sheet name="config" sheetId="28" state="hidden" r:id="rId1"/>
    <sheet name="Cover_sheet" sheetId="15" r:id="rId2"/>
    <sheet name="Contents" sheetId="16" r:id="rId3"/>
    <sheet name="Data" sheetId="27" r:id="rId4"/>
    <sheet name="FIRE1114_working" sheetId="24" state="hidden" r:id="rId5"/>
    <sheet name="FIRE1114" sheetId="25" r:id="rId6"/>
    <sheet name="FRS geographical categories" sheetId="26" r:id="rId7"/>
  </sheets>
  <definedNames>
    <definedName name="_xlnm._FilterDatabase" localSheetId="3" hidden="1">Data!$A$1:$I$1</definedName>
    <definedName name="_xlnm.Print_Area" localSheetId="2">Contents!$A$1:$D$8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" i="15" l="1"/>
  <c r="C7" i="16"/>
  <c r="C6" i="16"/>
  <c r="A2" i="16"/>
  <c r="A10" i="15"/>
  <c r="A8" i="15"/>
  <c r="A5" i="15"/>
  <c r="A3" i="15"/>
  <c r="M6" i="24" l="1" a="1"/>
  <c r="M6" i="24" s="1"/>
  <c r="M6" i="25" s="1"/>
  <c r="G6" i="24" a="1"/>
  <c r="G6" i="24" s="1"/>
  <c r="F6" i="24" a="1"/>
  <c r="F6" i="24" s="1"/>
  <c r="A3" i="24"/>
  <c r="C11" i="24" s="1" a="1"/>
  <c r="C11" i="24" s="1"/>
  <c r="C11" i="25" s="1"/>
  <c r="B6" i="24" l="1" a="1"/>
  <c r="B6" i="24" s="1"/>
  <c r="C6" i="24" a="1"/>
  <c r="C6" i="24" s="1"/>
  <c r="P6" i="24" a="1"/>
  <c r="P6" i="24" s="1"/>
  <c r="P6" i="25" s="1"/>
  <c r="E7" i="24" a="1"/>
  <c r="E7" i="24" s="1"/>
  <c r="E6" i="24" a="1"/>
  <c r="E6" i="24" s="1"/>
  <c r="AG6" i="24" a="1"/>
  <c r="AG6" i="24" s="1"/>
  <c r="AG6" i="25" s="1"/>
  <c r="AM7" i="24" a="1"/>
  <c r="AM7" i="24" s="1"/>
  <c r="AM7" i="25" s="1"/>
  <c r="C9" i="24" a="1"/>
  <c r="C9" i="24" s="1"/>
  <c r="C9" i="25" s="1"/>
  <c r="N10" i="24" a="1"/>
  <c r="N10" i="24" s="1"/>
  <c r="N10" i="25" s="1"/>
  <c r="AD6" i="24" a="1"/>
  <c r="AD6" i="24" s="1"/>
  <c r="AD6" i="25" s="1"/>
  <c r="K6" i="24" a="1"/>
  <c r="K6" i="24" s="1"/>
  <c r="K6" i="25" s="1"/>
  <c r="AH6" i="24" a="1"/>
  <c r="AH6" i="24" s="1"/>
  <c r="AH6" i="25" s="1"/>
  <c r="G7" i="24" a="1"/>
  <c r="G7" i="24" s="1"/>
  <c r="AO7" i="24" a="1"/>
  <c r="AO7" i="24" s="1"/>
  <c r="AO7" i="25" s="1"/>
  <c r="E9" i="24" a="1"/>
  <c r="E9" i="24" s="1"/>
  <c r="AH10" i="24" a="1"/>
  <c r="AH10" i="24" s="1"/>
  <c r="AH10" i="25" s="1"/>
  <c r="AM6" i="24" a="1"/>
  <c r="AM6" i="24" s="1"/>
  <c r="AM6" i="25" s="1"/>
  <c r="K7" i="24" a="1"/>
  <c r="K7" i="24" s="1"/>
  <c r="K7" i="25" s="1"/>
  <c r="C8" i="24" a="1"/>
  <c r="C8" i="24" s="1"/>
  <c r="N9" i="24" a="1"/>
  <c r="N9" i="24" s="1"/>
  <c r="N9" i="25" s="1"/>
  <c r="AQ56" i="24" a="1"/>
  <c r="AQ56" i="24" s="1"/>
  <c r="AQ56" i="25" s="1"/>
  <c r="AF56" i="24" a="1"/>
  <c r="AF56" i="24" s="1"/>
  <c r="AF56" i="25" s="1"/>
  <c r="L56" i="24" a="1"/>
  <c r="L56" i="24" s="1"/>
  <c r="L56" i="25" s="1"/>
  <c r="AQ55" i="24" a="1"/>
  <c r="AQ55" i="24" s="1"/>
  <c r="AQ55" i="25" s="1"/>
  <c r="AF55" i="24" a="1"/>
  <c r="AF55" i="24" s="1"/>
  <c r="AF55" i="25" s="1"/>
  <c r="L55" i="24" a="1"/>
  <c r="L55" i="24" s="1"/>
  <c r="L55" i="25" s="1"/>
  <c r="AQ54" i="24" a="1"/>
  <c r="AQ54" i="24" s="1"/>
  <c r="AQ54" i="25" s="1"/>
  <c r="AF54" i="24" a="1"/>
  <c r="AF54" i="24" s="1"/>
  <c r="AF54" i="25" s="1"/>
  <c r="L54" i="24" a="1"/>
  <c r="L54" i="24" s="1"/>
  <c r="L54" i="25" s="1"/>
  <c r="AQ53" i="24" a="1"/>
  <c r="AQ53" i="24" s="1"/>
  <c r="AQ53" i="25" s="1"/>
  <c r="AF53" i="24" a="1"/>
  <c r="AF53" i="24" s="1"/>
  <c r="AF53" i="25" s="1"/>
  <c r="L53" i="24" a="1"/>
  <c r="L53" i="24" s="1"/>
  <c r="L53" i="25" s="1"/>
  <c r="AQ52" i="24" a="1"/>
  <c r="AQ52" i="24" s="1"/>
  <c r="AQ52" i="25" s="1"/>
  <c r="AF52" i="24" a="1"/>
  <c r="AF52" i="24" s="1"/>
  <c r="AF52" i="25" s="1"/>
  <c r="L52" i="24" a="1"/>
  <c r="L52" i="24" s="1"/>
  <c r="L52" i="25" s="1"/>
  <c r="AQ51" i="24" a="1"/>
  <c r="AQ51" i="24" s="1"/>
  <c r="AQ51" i="25" s="1"/>
  <c r="AF51" i="24" a="1"/>
  <c r="AF51" i="24" s="1"/>
  <c r="AF51" i="25" s="1"/>
  <c r="L51" i="24" a="1"/>
  <c r="L51" i="24" s="1"/>
  <c r="L51" i="25" s="1"/>
  <c r="AQ50" i="24" a="1"/>
  <c r="AQ50" i="24" s="1"/>
  <c r="AQ50" i="25" s="1"/>
  <c r="AF50" i="24" a="1"/>
  <c r="AF50" i="24" s="1"/>
  <c r="AF50" i="25" s="1"/>
  <c r="L50" i="24" a="1"/>
  <c r="L50" i="24" s="1"/>
  <c r="L50" i="25" s="1"/>
  <c r="AQ49" i="24" a="1"/>
  <c r="AQ49" i="24" s="1"/>
  <c r="AQ49" i="25" s="1"/>
  <c r="AF49" i="24" a="1"/>
  <c r="AF49" i="24" s="1"/>
  <c r="AF49" i="25" s="1"/>
  <c r="L49" i="24" a="1"/>
  <c r="L49" i="24" s="1"/>
  <c r="L49" i="25" s="1"/>
  <c r="AQ48" i="24" a="1"/>
  <c r="AQ48" i="24" s="1"/>
  <c r="AQ48" i="25" s="1"/>
  <c r="AF48" i="24" a="1"/>
  <c r="AF48" i="24" s="1"/>
  <c r="AF48" i="25" s="1"/>
  <c r="L48" i="24" a="1"/>
  <c r="L48" i="24" s="1"/>
  <c r="L48" i="25" s="1"/>
  <c r="AQ47" i="24" a="1"/>
  <c r="AQ47" i="24" s="1"/>
  <c r="AQ47" i="25" s="1"/>
  <c r="AF47" i="24" a="1"/>
  <c r="AF47" i="24" s="1"/>
  <c r="AF47" i="25" s="1"/>
  <c r="L47" i="24" a="1"/>
  <c r="L47" i="24" s="1"/>
  <c r="L47" i="25" s="1"/>
  <c r="AQ46" i="24" a="1"/>
  <c r="AQ46" i="24" s="1"/>
  <c r="AQ46" i="25" s="1"/>
  <c r="AF46" i="24" a="1"/>
  <c r="AF46" i="24" s="1"/>
  <c r="AF46" i="25" s="1"/>
  <c r="L46" i="24" a="1"/>
  <c r="L46" i="24" s="1"/>
  <c r="L46" i="25" s="1"/>
  <c r="AQ45" i="24" a="1"/>
  <c r="AQ45" i="24" s="1"/>
  <c r="AQ45" i="25" s="1"/>
  <c r="AF45" i="24" a="1"/>
  <c r="AF45" i="24" s="1"/>
  <c r="AF45" i="25" s="1"/>
  <c r="L45" i="24" a="1"/>
  <c r="L45" i="24" s="1"/>
  <c r="L45" i="25" s="1"/>
  <c r="AQ44" i="24" a="1"/>
  <c r="AQ44" i="24" s="1"/>
  <c r="AQ44" i="25" s="1"/>
  <c r="AF44" i="24" a="1"/>
  <c r="AF44" i="24" s="1"/>
  <c r="AF44" i="25" s="1"/>
  <c r="L44" i="24" a="1"/>
  <c r="L44" i="24" s="1"/>
  <c r="L44" i="25" s="1"/>
  <c r="AQ43" i="24" a="1"/>
  <c r="AQ43" i="24" s="1"/>
  <c r="AQ43" i="25" s="1"/>
  <c r="AF43" i="24" a="1"/>
  <c r="AF43" i="24" s="1"/>
  <c r="AF43" i="25" s="1"/>
  <c r="L43" i="24" a="1"/>
  <c r="L43" i="24" s="1"/>
  <c r="L43" i="25" s="1"/>
  <c r="AQ42" i="24" a="1"/>
  <c r="AQ42" i="24" s="1"/>
  <c r="AQ42" i="25" s="1"/>
  <c r="AF42" i="24" a="1"/>
  <c r="AF42" i="24" s="1"/>
  <c r="AF42" i="25" s="1"/>
  <c r="L42" i="24" a="1"/>
  <c r="L42" i="24" s="1"/>
  <c r="L42" i="25" s="1"/>
  <c r="AQ41" i="24" a="1"/>
  <c r="AQ41" i="24" s="1"/>
  <c r="AQ41" i="25" s="1"/>
  <c r="AF41" i="24" a="1"/>
  <c r="AF41" i="24" s="1"/>
  <c r="AF41" i="25" s="1"/>
  <c r="L41" i="24" a="1"/>
  <c r="L41" i="24" s="1"/>
  <c r="L41" i="25" s="1"/>
  <c r="AQ40" i="24" a="1"/>
  <c r="AQ40" i="24" s="1"/>
  <c r="AQ40" i="25" s="1"/>
  <c r="AF40" i="24" a="1"/>
  <c r="AF40" i="24" s="1"/>
  <c r="AF40" i="25" s="1"/>
  <c r="L40" i="24" a="1"/>
  <c r="L40" i="24" s="1"/>
  <c r="L40" i="25" s="1"/>
  <c r="AQ39" i="24" a="1"/>
  <c r="AQ39" i="24" s="1"/>
  <c r="AQ39" i="25" s="1"/>
  <c r="AF39" i="24" a="1"/>
  <c r="AF39" i="24" s="1"/>
  <c r="AF39" i="25" s="1"/>
  <c r="L39" i="24" a="1"/>
  <c r="L39" i="24" s="1"/>
  <c r="L39" i="25" s="1"/>
  <c r="AQ38" i="24" a="1"/>
  <c r="AQ38" i="24" s="1"/>
  <c r="AQ38" i="25" s="1"/>
  <c r="AF38" i="24" a="1"/>
  <c r="AF38" i="24" s="1"/>
  <c r="AF38" i="25" s="1"/>
  <c r="L38" i="24" a="1"/>
  <c r="L38" i="24" s="1"/>
  <c r="L38" i="25" s="1"/>
  <c r="AQ37" i="24" a="1"/>
  <c r="AQ37" i="24" s="1"/>
  <c r="AQ37" i="25" s="1"/>
  <c r="AF37" i="24" a="1"/>
  <c r="AF37" i="24" s="1"/>
  <c r="AF37" i="25" s="1"/>
  <c r="L37" i="24" a="1"/>
  <c r="L37" i="24" s="1"/>
  <c r="L37" i="25" s="1"/>
  <c r="AQ36" i="24" a="1"/>
  <c r="AQ36" i="24" s="1"/>
  <c r="AQ36" i="25" s="1"/>
  <c r="AF36" i="24" a="1"/>
  <c r="AF36" i="24" s="1"/>
  <c r="AF36" i="25" s="1"/>
  <c r="L36" i="24" a="1"/>
  <c r="L36" i="24" s="1"/>
  <c r="L36" i="25" s="1"/>
  <c r="AQ35" i="24" a="1"/>
  <c r="AQ35" i="24" s="1"/>
  <c r="AQ35" i="25" s="1"/>
  <c r="AF35" i="24" a="1"/>
  <c r="AF35" i="24" s="1"/>
  <c r="AF35" i="25" s="1"/>
  <c r="L35" i="24" a="1"/>
  <c r="L35" i="24" s="1"/>
  <c r="L35" i="25" s="1"/>
  <c r="AQ34" i="24" a="1"/>
  <c r="AQ34" i="24" s="1"/>
  <c r="AQ34" i="25" s="1"/>
  <c r="AF34" i="24" a="1"/>
  <c r="AF34" i="24" s="1"/>
  <c r="AF34" i="25" s="1"/>
  <c r="L34" i="24" a="1"/>
  <c r="L34" i="24" s="1"/>
  <c r="L34" i="25" s="1"/>
  <c r="AQ33" i="24" a="1"/>
  <c r="AQ33" i="24" s="1"/>
  <c r="AQ33" i="25" s="1"/>
  <c r="AF33" i="24" a="1"/>
  <c r="AF33" i="24" s="1"/>
  <c r="AF33" i="25" s="1"/>
  <c r="L33" i="24" a="1"/>
  <c r="L33" i="24" s="1"/>
  <c r="L33" i="25" s="1"/>
  <c r="AQ32" i="24" a="1"/>
  <c r="AQ32" i="24" s="1"/>
  <c r="AQ32" i="25" s="1"/>
  <c r="AF32" i="24" a="1"/>
  <c r="AF32" i="24" s="1"/>
  <c r="AF32" i="25" s="1"/>
  <c r="L32" i="24" a="1"/>
  <c r="L32" i="24" s="1"/>
  <c r="L32" i="25" s="1"/>
  <c r="AQ31" i="24" a="1"/>
  <c r="AQ31" i="24" s="1"/>
  <c r="AQ31" i="25" s="1"/>
  <c r="AF31" i="24" a="1"/>
  <c r="AF31" i="24" s="1"/>
  <c r="AF31" i="25" s="1"/>
  <c r="L31" i="24" a="1"/>
  <c r="L31" i="24" s="1"/>
  <c r="L31" i="25" s="1"/>
  <c r="AQ30" i="24" a="1"/>
  <c r="AQ30" i="24" s="1"/>
  <c r="AQ30" i="25" s="1"/>
  <c r="AP56" i="24" a="1"/>
  <c r="AP56" i="24" s="1"/>
  <c r="AE56" i="24" a="1"/>
  <c r="AE56" i="24" s="1"/>
  <c r="K56" i="24" a="1"/>
  <c r="K56" i="24" s="1"/>
  <c r="AP55" i="24" a="1"/>
  <c r="AP55" i="24" s="1"/>
  <c r="AE55" i="24" a="1"/>
  <c r="AE55" i="24" s="1"/>
  <c r="K55" i="24" a="1"/>
  <c r="K55" i="24" s="1"/>
  <c r="K55" i="25" s="1"/>
  <c r="AP54" i="24" a="1"/>
  <c r="AP54" i="24" s="1"/>
  <c r="AP54" i="25" s="1"/>
  <c r="AE54" i="24" a="1"/>
  <c r="AE54" i="24" s="1"/>
  <c r="AE54" i="25" s="1"/>
  <c r="K54" i="24" a="1"/>
  <c r="K54" i="24" s="1"/>
  <c r="K54" i="25" s="1"/>
  <c r="AP53" i="24" a="1"/>
  <c r="AP53" i="24" s="1"/>
  <c r="AP53" i="25" s="1"/>
  <c r="AE53" i="24" a="1"/>
  <c r="AE53" i="24" s="1"/>
  <c r="AE53" i="25" s="1"/>
  <c r="K53" i="24" a="1"/>
  <c r="K53" i="24" s="1"/>
  <c r="K53" i="25" s="1"/>
  <c r="AP52" i="24" a="1"/>
  <c r="AP52" i="24" s="1"/>
  <c r="AP52" i="25" s="1"/>
  <c r="AE52" i="24" a="1"/>
  <c r="AE52" i="24" s="1"/>
  <c r="AE52" i="25" s="1"/>
  <c r="K52" i="24" a="1"/>
  <c r="K52" i="24" s="1"/>
  <c r="K52" i="25" s="1"/>
  <c r="AP51" i="24" a="1"/>
  <c r="AP51" i="24" s="1"/>
  <c r="AP51" i="25" s="1"/>
  <c r="AE51" i="24" a="1"/>
  <c r="AE51" i="24" s="1"/>
  <c r="AE51" i="25" s="1"/>
  <c r="K51" i="24" a="1"/>
  <c r="K51" i="24" s="1"/>
  <c r="K51" i="25" s="1"/>
  <c r="AP50" i="24" a="1"/>
  <c r="AP50" i="24" s="1"/>
  <c r="AP50" i="25" s="1"/>
  <c r="AE50" i="24" a="1"/>
  <c r="AE50" i="24" s="1"/>
  <c r="AE50" i="25" s="1"/>
  <c r="K50" i="24" a="1"/>
  <c r="K50" i="24" s="1"/>
  <c r="K50" i="25" s="1"/>
  <c r="AP49" i="24" a="1"/>
  <c r="AP49" i="24" s="1"/>
  <c r="AP49" i="25" s="1"/>
  <c r="AE49" i="24" a="1"/>
  <c r="AE49" i="24" s="1"/>
  <c r="AE49" i="25" s="1"/>
  <c r="K49" i="24" a="1"/>
  <c r="K49" i="24" s="1"/>
  <c r="K49" i="25" s="1"/>
  <c r="AP48" i="24" a="1"/>
  <c r="AP48" i="24" s="1"/>
  <c r="AP48" i="25" s="1"/>
  <c r="AE48" i="24" a="1"/>
  <c r="AE48" i="24" s="1"/>
  <c r="AE48" i="25" s="1"/>
  <c r="K48" i="24" a="1"/>
  <c r="K48" i="24" s="1"/>
  <c r="K48" i="25" s="1"/>
  <c r="AP47" i="24" a="1"/>
  <c r="AP47" i="24" s="1"/>
  <c r="AP47" i="25" s="1"/>
  <c r="AE47" i="24" a="1"/>
  <c r="AE47" i="24" s="1"/>
  <c r="AE47" i="25" s="1"/>
  <c r="K47" i="24" a="1"/>
  <c r="K47" i="24" s="1"/>
  <c r="K47" i="25" s="1"/>
  <c r="AP46" i="24" a="1"/>
  <c r="AP46" i="24" s="1"/>
  <c r="AP46" i="25" s="1"/>
  <c r="AE46" i="24" a="1"/>
  <c r="AE46" i="24" s="1"/>
  <c r="AE46" i="25" s="1"/>
  <c r="K46" i="24" a="1"/>
  <c r="K46" i="24" s="1"/>
  <c r="K46" i="25" s="1"/>
  <c r="AP45" i="24" a="1"/>
  <c r="AP45" i="24" s="1"/>
  <c r="AP45" i="25" s="1"/>
  <c r="AE45" i="24" a="1"/>
  <c r="AE45" i="24" s="1"/>
  <c r="AE45" i="25" s="1"/>
  <c r="K45" i="24" a="1"/>
  <c r="K45" i="24" s="1"/>
  <c r="K45" i="25" s="1"/>
  <c r="AP44" i="24" a="1"/>
  <c r="AP44" i="24" s="1"/>
  <c r="AP44" i="25" s="1"/>
  <c r="AE44" i="24" a="1"/>
  <c r="AE44" i="24" s="1"/>
  <c r="AE44" i="25" s="1"/>
  <c r="K44" i="24" a="1"/>
  <c r="K44" i="24" s="1"/>
  <c r="K44" i="25" s="1"/>
  <c r="AP43" i="24" a="1"/>
  <c r="AP43" i="24" s="1"/>
  <c r="AP43" i="25" s="1"/>
  <c r="AE43" i="24" a="1"/>
  <c r="AE43" i="24" s="1"/>
  <c r="AE43" i="25" s="1"/>
  <c r="K43" i="24" a="1"/>
  <c r="K43" i="24" s="1"/>
  <c r="K43" i="25" s="1"/>
  <c r="AP42" i="24" a="1"/>
  <c r="AP42" i="24" s="1"/>
  <c r="AP42" i="25" s="1"/>
  <c r="AE42" i="24" a="1"/>
  <c r="AE42" i="24" s="1"/>
  <c r="AE42" i="25" s="1"/>
  <c r="K42" i="24" a="1"/>
  <c r="K42" i="24" s="1"/>
  <c r="K42" i="25" s="1"/>
  <c r="AP41" i="24" a="1"/>
  <c r="AP41" i="24" s="1"/>
  <c r="AP41" i="25" s="1"/>
  <c r="AE41" i="24" a="1"/>
  <c r="AE41" i="24" s="1"/>
  <c r="AE41" i="25" s="1"/>
  <c r="K41" i="24" a="1"/>
  <c r="K41" i="24" s="1"/>
  <c r="K41" i="25" s="1"/>
  <c r="AP40" i="24" a="1"/>
  <c r="AP40" i="24" s="1"/>
  <c r="AP40" i="25" s="1"/>
  <c r="AE40" i="24" a="1"/>
  <c r="AE40" i="24" s="1"/>
  <c r="AE40" i="25" s="1"/>
  <c r="K40" i="24" a="1"/>
  <c r="K40" i="24" s="1"/>
  <c r="K40" i="25" s="1"/>
  <c r="AP39" i="24" a="1"/>
  <c r="AP39" i="24" s="1"/>
  <c r="AP39" i="25" s="1"/>
  <c r="AE39" i="24" a="1"/>
  <c r="AE39" i="24" s="1"/>
  <c r="AE39" i="25" s="1"/>
  <c r="K39" i="24" a="1"/>
  <c r="K39" i="24" s="1"/>
  <c r="K39" i="25" s="1"/>
  <c r="AP38" i="24" a="1"/>
  <c r="AP38" i="24" s="1"/>
  <c r="AP38" i="25" s="1"/>
  <c r="AE38" i="24" a="1"/>
  <c r="AE38" i="24" s="1"/>
  <c r="AE38" i="25" s="1"/>
  <c r="K38" i="24" a="1"/>
  <c r="K38" i="24" s="1"/>
  <c r="K38" i="25" s="1"/>
  <c r="AP37" i="24" a="1"/>
  <c r="AP37" i="24" s="1"/>
  <c r="AP37" i="25" s="1"/>
  <c r="AE37" i="24" a="1"/>
  <c r="AE37" i="24" s="1"/>
  <c r="AE37" i="25" s="1"/>
  <c r="K37" i="24" a="1"/>
  <c r="K37" i="24" s="1"/>
  <c r="K37" i="25" s="1"/>
  <c r="AP36" i="24" a="1"/>
  <c r="AP36" i="24" s="1"/>
  <c r="AP36" i="25" s="1"/>
  <c r="AE36" i="24" a="1"/>
  <c r="AE36" i="24" s="1"/>
  <c r="AE36" i="25" s="1"/>
  <c r="K36" i="24" a="1"/>
  <c r="K36" i="24" s="1"/>
  <c r="K36" i="25" s="1"/>
  <c r="AP35" i="24" a="1"/>
  <c r="AP35" i="24" s="1"/>
  <c r="AP35" i="25" s="1"/>
  <c r="AE35" i="24" a="1"/>
  <c r="AE35" i="24" s="1"/>
  <c r="AE35" i="25" s="1"/>
  <c r="K35" i="24" a="1"/>
  <c r="K35" i="24" s="1"/>
  <c r="K35" i="25" s="1"/>
  <c r="AP34" i="24" a="1"/>
  <c r="AP34" i="24" s="1"/>
  <c r="AP34" i="25" s="1"/>
  <c r="AE34" i="24" a="1"/>
  <c r="AE34" i="24" s="1"/>
  <c r="AE34" i="25" s="1"/>
  <c r="K34" i="24" a="1"/>
  <c r="K34" i="24" s="1"/>
  <c r="K34" i="25" s="1"/>
  <c r="AP33" i="24" a="1"/>
  <c r="AP33" i="24" s="1"/>
  <c r="AP33" i="25" s="1"/>
  <c r="AE33" i="24" a="1"/>
  <c r="AE33" i="24" s="1"/>
  <c r="AE33" i="25" s="1"/>
  <c r="K33" i="24" a="1"/>
  <c r="K33" i="24" s="1"/>
  <c r="K33" i="25" s="1"/>
  <c r="AO56" i="24" a="1"/>
  <c r="AO56" i="24" s="1"/>
  <c r="AO56" i="25" s="1"/>
  <c r="AD56" i="24" a="1"/>
  <c r="AD56" i="24" s="1"/>
  <c r="AD56" i="25" s="1"/>
  <c r="G56" i="24" a="1"/>
  <c r="G56" i="24" s="1"/>
  <c r="G56" i="25" s="1"/>
  <c r="AO55" i="24" a="1"/>
  <c r="AO55" i="24" s="1"/>
  <c r="AO55" i="25" s="1"/>
  <c r="AD55" i="24" a="1"/>
  <c r="AD55" i="24" s="1"/>
  <c r="AD55" i="25" s="1"/>
  <c r="G55" i="24" a="1"/>
  <c r="G55" i="24" s="1"/>
  <c r="G55" i="25" s="1"/>
  <c r="AO54" i="24" a="1"/>
  <c r="AO54" i="24" s="1"/>
  <c r="AO54" i="25" s="1"/>
  <c r="AD54" i="24" a="1"/>
  <c r="AD54" i="24" s="1"/>
  <c r="AD54" i="25" s="1"/>
  <c r="G54" i="24" a="1"/>
  <c r="G54" i="24" s="1"/>
  <c r="G54" i="25" s="1"/>
  <c r="AO53" i="24" a="1"/>
  <c r="AO53" i="24" s="1"/>
  <c r="AO53" i="25" s="1"/>
  <c r="AD53" i="24" a="1"/>
  <c r="AD53" i="24" s="1"/>
  <c r="AD53" i="25" s="1"/>
  <c r="G53" i="24" a="1"/>
  <c r="G53" i="24" s="1"/>
  <c r="G53" i="25" s="1"/>
  <c r="AO52" i="24" a="1"/>
  <c r="AO52" i="24" s="1"/>
  <c r="AO52" i="25" s="1"/>
  <c r="AD52" i="24" a="1"/>
  <c r="AD52" i="24" s="1"/>
  <c r="AD52" i="25" s="1"/>
  <c r="G52" i="24" a="1"/>
  <c r="G52" i="24" s="1"/>
  <c r="G52" i="25" s="1"/>
  <c r="AO51" i="24" a="1"/>
  <c r="AO51" i="24" s="1"/>
  <c r="AO51" i="25" s="1"/>
  <c r="AD51" i="24" a="1"/>
  <c r="AD51" i="24" s="1"/>
  <c r="AD51" i="25" s="1"/>
  <c r="G51" i="24" a="1"/>
  <c r="G51" i="24" s="1"/>
  <c r="G51" i="25" s="1"/>
  <c r="AO50" i="24" a="1"/>
  <c r="AO50" i="24" s="1"/>
  <c r="AO50" i="25" s="1"/>
  <c r="AD50" i="24" a="1"/>
  <c r="AD50" i="24" s="1"/>
  <c r="AD50" i="25" s="1"/>
  <c r="G50" i="24" a="1"/>
  <c r="G50" i="24" s="1"/>
  <c r="G50" i="25" s="1"/>
  <c r="AO49" i="24" a="1"/>
  <c r="AO49" i="24" s="1"/>
  <c r="AO49" i="25" s="1"/>
  <c r="AD49" i="24" a="1"/>
  <c r="AD49" i="24" s="1"/>
  <c r="AD49" i="25" s="1"/>
  <c r="G49" i="24" a="1"/>
  <c r="G49" i="24" s="1"/>
  <c r="G49" i="25" s="1"/>
  <c r="AO48" i="24" a="1"/>
  <c r="AO48" i="24" s="1"/>
  <c r="AO48" i="25" s="1"/>
  <c r="AD48" i="24" a="1"/>
  <c r="AD48" i="24" s="1"/>
  <c r="AD48" i="25" s="1"/>
  <c r="G48" i="24" a="1"/>
  <c r="G48" i="24" s="1"/>
  <c r="G48" i="25" s="1"/>
  <c r="AO47" i="24" a="1"/>
  <c r="AO47" i="24" s="1"/>
  <c r="AO47" i="25" s="1"/>
  <c r="AD47" i="24" a="1"/>
  <c r="AD47" i="24" s="1"/>
  <c r="AD47" i="25" s="1"/>
  <c r="G47" i="24" a="1"/>
  <c r="G47" i="24" s="1"/>
  <c r="G47" i="25" s="1"/>
  <c r="AO46" i="24" a="1"/>
  <c r="AO46" i="24" s="1"/>
  <c r="AO46" i="25" s="1"/>
  <c r="AD46" i="24" a="1"/>
  <c r="AD46" i="24" s="1"/>
  <c r="AD46" i="25" s="1"/>
  <c r="G46" i="24" a="1"/>
  <c r="G46" i="24" s="1"/>
  <c r="G46" i="25" s="1"/>
  <c r="AO45" i="24" a="1"/>
  <c r="AO45" i="24" s="1"/>
  <c r="AO45" i="25" s="1"/>
  <c r="AD45" i="24" a="1"/>
  <c r="AD45" i="24" s="1"/>
  <c r="AD45" i="25" s="1"/>
  <c r="G45" i="24" a="1"/>
  <c r="G45" i="24" s="1"/>
  <c r="G45" i="25" s="1"/>
  <c r="AO44" i="24" a="1"/>
  <c r="AO44" i="24" s="1"/>
  <c r="AO44" i="25" s="1"/>
  <c r="AD44" i="24" a="1"/>
  <c r="AD44" i="24" s="1"/>
  <c r="AD44" i="25" s="1"/>
  <c r="G44" i="24" a="1"/>
  <c r="G44" i="24" s="1"/>
  <c r="G44" i="25" s="1"/>
  <c r="AO43" i="24" a="1"/>
  <c r="AO43" i="24" s="1"/>
  <c r="AO43" i="25" s="1"/>
  <c r="AD43" i="24" a="1"/>
  <c r="AD43" i="24" s="1"/>
  <c r="AD43" i="25" s="1"/>
  <c r="G43" i="24" a="1"/>
  <c r="G43" i="24" s="1"/>
  <c r="G43" i="25" s="1"/>
  <c r="AO42" i="24" a="1"/>
  <c r="AO42" i="24" s="1"/>
  <c r="AO42" i="25" s="1"/>
  <c r="AD42" i="24" a="1"/>
  <c r="AD42" i="24" s="1"/>
  <c r="AD42" i="25" s="1"/>
  <c r="G42" i="24" a="1"/>
  <c r="G42" i="24" s="1"/>
  <c r="G42" i="25" s="1"/>
  <c r="AO41" i="24" a="1"/>
  <c r="AO41" i="24" s="1"/>
  <c r="AO41" i="25" s="1"/>
  <c r="AD41" i="24" a="1"/>
  <c r="AD41" i="24" s="1"/>
  <c r="AD41" i="25" s="1"/>
  <c r="G41" i="24" a="1"/>
  <c r="G41" i="24" s="1"/>
  <c r="G41" i="25" s="1"/>
  <c r="AO40" i="24" a="1"/>
  <c r="AO40" i="24" s="1"/>
  <c r="AO40" i="25" s="1"/>
  <c r="AD40" i="24" a="1"/>
  <c r="AD40" i="24" s="1"/>
  <c r="AD40" i="25" s="1"/>
  <c r="G40" i="24" a="1"/>
  <c r="G40" i="24" s="1"/>
  <c r="G40" i="25" s="1"/>
  <c r="AO39" i="24" a="1"/>
  <c r="AO39" i="24" s="1"/>
  <c r="AO39" i="25" s="1"/>
  <c r="AD39" i="24" a="1"/>
  <c r="AD39" i="24" s="1"/>
  <c r="AD39" i="25" s="1"/>
  <c r="G39" i="24" a="1"/>
  <c r="G39" i="24" s="1"/>
  <c r="G39" i="25" s="1"/>
  <c r="AO38" i="24" a="1"/>
  <c r="AO38" i="24" s="1"/>
  <c r="AO38" i="25" s="1"/>
  <c r="AD38" i="24" a="1"/>
  <c r="AD38" i="24" s="1"/>
  <c r="AD38" i="25" s="1"/>
  <c r="G38" i="24" a="1"/>
  <c r="G38" i="24" s="1"/>
  <c r="G38" i="25" s="1"/>
  <c r="AO37" i="24" a="1"/>
  <c r="AO37" i="24" s="1"/>
  <c r="AO37" i="25" s="1"/>
  <c r="AD37" i="24" a="1"/>
  <c r="AD37" i="24" s="1"/>
  <c r="AD37" i="25" s="1"/>
  <c r="G37" i="24" a="1"/>
  <c r="G37" i="24" s="1"/>
  <c r="G37" i="25" s="1"/>
  <c r="AO36" i="24" a="1"/>
  <c r="AO36" i="24" s="1"/>
  <c r="AO36" i="25" s="1"/>
  <c r="AD36" i="24" a="1"/>
  <c r="AD36" i="24" s="1"/>
  <c r="AD36" i="25" s="1"/>
  <c r="G36" i="24" a="1"/>
  <c r="G36" i="24" s="1"/>
  <c r="G36" i="25" s="1"/>
  <c r="AO35" i="24" a="1"/>
  <c r="AO35" i="24" s="1"/>
  <c r="AO35" i="25" s="1"/>
  <c r="AD35" i="24" a="1"/>
  <c r="AD35" i="24" s="1"/>
  <c r="AD35" i="25" s="1"/>
  <c r="G35" i="24" a="1"/>
  <c r="G35" i="24" s="1"/>
  <c r="G35" i="25" s="1"/>
  <c r="AO34" i="24" a="1"/>
  <c r="AO34" i="24" s="1"/>
  <c r="AO34" i="25" s="1"/>
  <c r="AD34" i="24" a="1"/>
  <c r="AD34" i="24" s="1"/>
  <c r="AD34" i="25" s="1"/>
  <c r="G34" i="24" a="1"/>
  <c r="G34" i="24" s="1"/>
  <c r="G34" i="25" s="1"/>
  <c r="AO33" i="24" a="1"/>
  <c r="AO33" i="24" s="1"/>
  <c r="AO33" i="25" s="1"/>
  <c r="AD33" i="24" a="1"/>
  <c r="AD33" i="24" s="1"/>
  <c r="AD33" i="25" s="1"/>
  <c r="G33" i="24" a="1"/>
  <c r="G33" i="24" s="1"/>
  <c r="G33" i="25" s="1"/>
  <c r="AO32" i="24" a="1"/>
  <c r="AO32" i="24" s="1"/>
  <c r="AO32" i="25" s="1"/>
  <c r="AD32" i="24" a="1"/>
  <c r="AD32" i="24" s="1"/>
  <c r="AD32" i="25" s="1"/>
  <c r="G32" i="24" a="1"/>
  <c r="G32" i="24" s="1"/>
  <c r="G32" i="25" s="1"/>
  <c r="AO31" i="24" a="1"/>
  <c r="AO31" i="24" s="1"/>
  <c r="AO31" i="25" s="1"/>
  <c r="AD31" i="24" a="1"/>
  <c r="AD31" i="24" s="1"/>
  <c r="AD31" i="25" s="1"/>
  <c r="G31" i="24" a="1"/>
  <c r="G31" i="24" s="1"/>
  <c r="G31" i="25" s="1"/>
  <c r="AO30" i="24" a="1"/>
  <c r="AO30" i="24" s="1"/>
  <c r="AO30" i="25" s="1"/>
  <c r="AD30" i="24" a="1"/>
  <c r="AD30" i="24" s="1"/>
  <c r="AD30" i="25" s="1"/>
  <c r="G30" i="24" a="1"/>
  <c r="G30" i="24" s="1"/>
  <c r="G30" i="25" s="1"/>
  <c r="AO29" i="24" a="1"/>
  <c r="AO29" i="24" s="1"/>
  <c r="AO29" i="25" s="1"/>
  <c r="AD29" i="24" a="1"/>
  <c r="AD29" i="24" s="1"/>
  <c r="AD29" i="25" s="1"/>
  <c r="G29" i="24" a="1"/>
  <c r="G29" i="24" s="1"/>
  <c r="G29" i="25" s="1"/>
  <c r="AO28" i="24" a="1"/>
  <c r="AO28" i="24" s="1"/>
  <c r="AO28" i="25" s="1"/>
  <c r="AN56" i="24" a="1"/>
  <c r="AN56" i="24" s="1"/>
  <c r="AC56" i="24" a="1"/>
  <c r="AC56" i="24" s="1"/>
  <c r="F56" i="24" a="1"/>
  <c r="F56" i="24" s="1"/>
  <c r="AN55" i="24" a="1"/>
  <c r="AN55" i="24" s="1"/>
  <c r="AC55" i="24" a="1"/>
  <c r="AC55" i="24" s="1"/>
  <c r="AC55" i="25" s="1"/>
  <c r="F55" i="24" a="1"/>
  <c r="F55" i="24" s="1"/>
  <c r="F55" i="25" s="1"/>
  <c r="AN54" i="24" a="1"/>
  <c r="AN54" i="24" s="1"/>
  <c r="AN54" i="25" s="1"/>
  <c r="AC54" i="24" a="1"/>
  <c r="AC54" i="24" s="1"/>
  <c r="AC54" i="25" s="1"/>
  <c r="F54" i="24" a="1"/>
  <c r="F54" i="24" s="1"/>
  <c r="F54" i="25" s="1"/>
  <c r="AN53" i="24" a="1"/>
  <c r="AN53" i="24" s="1"/>
  <c r="AN53" i="25" s="1"/>
  <c r="AC53" i="24" a="1"/>
  <c r="AC53" i="24" s="1"/>
  <c r="AC53" i="25" s="1"/>
  <c r="F53" i="24" a="1"/>
  <c r="F53" i="24" s="1"/>
  <c r="F53" i="25" s="1"/>
  <c r="AN52" i="24" a="1"/>
  <c r="AN52" i="24" s="1"/>
  <c r="AN52" i="25" s="1"/>
  <c r="AC52" i="24" a="1"/>
  <c r="AC52" i="24" s="1"/>
  <c r="AC52" i="25" s="1"/>
  <c r="F52" i="24" a="1"/>
  <c r="F52" i="24" s="1"/>
  <c r="F52" i="25" s="1"/>
  <c r="AN51" i="24" a="1"/>
  <c r="AN51" i="24" s="1"/>
  <c r="AN51" i="25" s="1"/>
  <c r="AC51" i="24" a="1"/>
  <c r="AC51" i="24" s="1"/>
  <c r="AC51" i="25" s="1"/>
  <c r="F51" i="24" a="1"/>
  <c r="F51" i="24" s="1"/>
  <c r="F51" i="25" s="1"/>
  <c r="AN50" i="24" a="1"/>
  <c r="AN50" i="24" s="1"/>
  <c r="AN50" i="25" s="1"/>
  <c r="AC50" i="24" a="1"/>
  <c r="AC50" i="24" s="1"/>
  <c r="AC50" i="25" s="1"/>
  <c r="F50" i="24" a="1"/>
  <c r="F50" i="24" s="1"/>
  <c r="F50" i="25" s="1"/>
  <c r="AN49" i="24" a="1"/>
  <c r="AN49" i="24" s="1"/>
  <c r="AN49" i="25" s="1"/>
  <c r="AC49" i="24" a="1"/>
  <c r="AC49" i="24" s="1"/>
  <c r="AC49" i="25" s="1"/>
  <c r="F49" i="24" a="1"/>
  <c r="F49" i="24" s="1"/>
  <c r="F49" i="25" s="1"/>
  <c r="AN48" i="24" a="1"/>
  <c r="AN48" i="24" s="1"/>
  <c r="AN48" i="25" s="1"/>
  <c r="AC48" i="24" a="1"/>
  <c r="AC48" i="24" s="1"/>
  <c r="AC48" i="25" s="1"/>
  <c r="F48" i="24" a="1"/>
  <c r="F48" i="24" s="1"/>
  <c r="F48" i="25" s="1"/>
  <c r="AN47" i="24" a="1"/>
  <c r="AN47" i="24" s="1"/>
  <c r="AN47" i="25" s="1"/>
  <c r="AC47" i="24" a="1"/>
  <c r="AC47" i="24" s="1"/>
  <c r="AC47" i="25" s="1"/>
  <c r="F47" i="24" a="1"/>
  <c r="F47" i="24" s="1"/>
  <c r="F47" i="25" s="1"/>
  <c r="AN46" i="24" a="1"/>
  <c r="AN46" i="24" s="1"/>
  <c r="AN46" i="25" s="1"/>
  <c r="AC46" i="24" a="1"/>
  <c r="AC46" i="24" s="1"/>
  <c r="AC46" i="25" s="1"/>
  <c r="F46" i="24" a="1"/>
  <c r="F46" i="24" s="1"/>
  <c r="F46" i="25" s="1"/>
  <c r="AN45" i="24" a="1"/>
  <c r="AN45" i="24" s="1"/>
  <c r="AN45" i="25" s="1"/>
  <c r="AC45" i="24" a="1"/>
  <c r="AC45" i="24" s="1"/>
  <c r="AC45" i="25" s="1"/>
  <c r="F45" i="24" a="1"/>
  <c r="F45" i="24" s="1"/>
  <c r="F45" i="25" s="1"/>
  <c r="AN44" i="24" a="1"/>
  <c r="AN44" i="24" s="1"/>
  <c r="AN44" i="25" s="1"/>
  <c r="AC44" i="24" a="1"/>
  <c r="AC44" i="24" s="1"/>
  <c r="AC44" i="25" s="1"/>
  <c r="F44" i="24" a="1"/>
  <c r="F44" i="24" s="1"/>
  <c r="F44" i="25" s="1"/>
  <c r="AN43" i="24" a="1"/>
  <c r="AN43" i="24" s="1"/>
  <c r="AN43" i="25" s="1"/>
  <c r="AC43" i="24" a="1"/>
  <c r="AC43" i="24" s="1"/>
  <c r="AC43" i="25" s="1"/>
  <c r="F43" i="24" a="1"/>
  <c r="F43" i="24" s="1"/>
  <c r="F43" i="25" s="1"/>
  <c r="AN42" i="24" a="1"/>
  <c r="AN42" i="24" s="1"/>
  <c r="AN42" i="25" s="1"/>
  <c r="AC42" i="24" a="1"/>
  <c r="AC42" i="24" s="1"/>
  <c r="AC42" i="25" s="1"/>
  <c r="F42" i="24" a="1"/>
  <c r="F42" i="24" s="1"/>
  <c r="F42" i="25" s="1"/>
  <c r="AN41" i="24" a="1"/>
  <c r="AN41" i="24" s="1"/>
  <c r="AN41" i="25" s="1"/>
  <c r="AC41" i="24" a="1"/>
  <c r="AC41" i="24" s="1"/>
  <c r="AC41" i="25" s="1"/>
  <c r="F41" i="24" a="1"/>
  <c r="F41" i="24" s="1"/>
  <c r="F41" i="25" s="1"/>
  <c r="AN40" i="24" a="1"/>
  <c r="AN40" i="24" s="1"/>
  <c r="AN40" i="25" s="1"/>
  <c r="AC40" i="24" a="1"/>
  <c r="AC40" i="24" s="1"/>
  <c r="AC40" i="25" s="1"/>
  <c r="F40" i="24" a="1"/>
  <c r="F40" i="24" s="1"/>
  <c r="F40" i="25" s="1"/>
  <c r="AN39" i="24" a="1"/>
  <c r="AN39" i="24" s="1"/>
  <c r="AN39" i="25" s="1"/>
  <c r="AC39" i="24" a="1"/>
  <c r="AC39" i="24" s="1"/>
  <c r="AC39" i="25" s="1"/>
  <c r="F39" i="24" a="1"/>
  <c r="F39" i="24" s="1"/>
  <c r="F39" i="25" s="1"/>
  <c r="AN38" i="24" a="1"/>
  <c r="AN38" i="24" s="1"/>
  <c r="AN38" i="25" s="1"/>
  <c r="AC38" i="24" a="1"/>
  <c r="AC38" i="24" s="1"/>
  <c r="AC38" i="25" s="1"/>
  <c r="F38" i="24" a="1"/>
  <c r="F38" i="24" s="1"/>
  <c r="F38" i="25" s="1"/>
  <c r="AN37" i="24" a="1"/>
  <c r="AN37" i="24" s="1"/>
  <c r="AN37" i="25" s="1"/>
  <c r="AC37" i="24" a="1"/>
  <c r="AC37" i="24" s="1"/>
  <c r="AC37" i="25" s="1"/>
  <c r="F37" i="24" a="1"/>
  <c r="F37" i="24" s="1"/>
  <c r="F37" i="25" s="1"/>
  <c r="AN36" i="24" a="1"/>
  <c r="AN36" i="24" s="1"/>
  <c r="AN36" i="25" s="1"/>
  <c r="AC36" i="24" a="1"/>
  <c r="AC36" i="24" s="1"/>
  <c r="AC36" i="25" s="1"/>
  <c r="F36" i="24" a="1"/>
  <c r="F36" i="24" s="1"/>
  <c r="F36" i="25" s="1"/>
  <c r="AN35" i="24" a="1"/>
  <c r="AN35" i="24" s="1"/>
  <c r="AN35" i="25" s="1"/>
  <c r="AC35" i="24" a="1"/>
  <c r="AC35" i="24" s="1"/>
  <c r="AC35" i="25" s="1"/>
  <c r="F35" i="24" a="1"/>
  <c r="F35" i="24" s="1"/>
  <c r="F35" i="25" s="1"/>
  <c r="AN34" i="24" a="1"/>
  <c r="AN34" i="24" s="1"/>
  <c r="AN34" i="25" s="1"/>
  <c r="AC34" i="24" a="1"/>
  <c r="AC34" i="24" s="1"/>
  <c r="AC34" i="25" s="1"/>
  <c r="F34" i="24" a="1"/>
  <c r="F34" i="24" s="1"/>
  <c r="F34" i="25" s="1"/>
  <c r="AN33" i="24" a="1"/>
  <c r="AN33" i="24" s="1"/>
  <c r="AN33" i="25" s="1"/>
  <c r="AC33" i="24" a="1"/>
  <c r="AC33" i="24" s="1"/>
  <c r="AC33" i="25" s="1"/>
  <c r="F33" i="24" a="1"/>
  <c r="F33" i="24" s="1"/>
  <c r="F33" i="25" s="1"/>
  <c r="AN32" i="24" a="1"/>
  <c r="AN32" i="24" s="1"/>
  <c r="AN32" i="25" s="1"/>
  <c r="AC32" i="24" a="1"/>
  <c r="AC32" i="24" s="1"/>
  <c r="AC32" i="25" s="1"/>
  <c r="F32" i="24" a="1"/>
  <c r="F32" i="24" s="1"/>
  <c r="F32" i="25" s="1"/>
  <c r="AN31" i="24" a="1"/>
  <c r="AN31" i="24" s="1"/>
  <c r="AN31" i="25" s="1"/>
  <c r="AC31" i="24" a="1"/>
  <c r="AC31" i="24" s="1"/>
  <c r="AC31" i="25" s="1"/>
  <c r="AM56" i="24" a="1"/>
  <c r="AM56" i="24" s="1"/>
  <c r="AM56" i="25" s="1"/>
  <c r="P56" i="24" a="1"/>
  <c r="P56" i="24" s="1"/>
  <c r="P56" i="25" s="1"/>
  <c r="E56" i="24" a="1"/>
  <c r="E56" i="24" s="1"/>
  <c r="E56" i="25" s="1"/>
  <c r="AM55" i="24" a="1"/>
  <c r="AM55" i="24" s="1"/>
  <c r="AM55" i="25" s="1"/>
  <c r="P55" i="24" a="1"/>
  <c r="P55" i="24" s="1"/>
  <c r="P55" i="25" s="1"/>
  <c r="E55" i="24" a="1"/>
  <c r="E55" i="24" s="1"/>
  <c r="E55" i="25" s="1"/>
  <c r="AM54" i="24" a="1"/>
  <c r="AM54" i="24" s="1"/>
  <c r="AM54" i="25" s="1"/>
  <c r="P54" i="24" a="1"/>
  <c r="P54" i="24" s="1"/>
  <c r="P54" i="25" s="1"/>
  <c r="E54" i="24" a="1"/>
  <c r="E54" i="24" s="1"/>
  <c r="E54" i="25" s="1"/>
  <c r="AM53" i="24" a="1"/>
  <c r="AM53" i="24" s="1"/>
  <c r="AM53" i="25" s="1"/>
  <c r="P53" i="24" a="1"/>
  <c r="P53" i="24" s="1"/>
  <c r="P53" i="25" s="1"/>
  <c r="E53" i="24" a="1"/>
  <c r="E53" i="24" s="1"/>
  <c r="E53" i="25" s="1"/>
  <c r="AM52" i="24" a="1"/>
  <c r="AM52" i="24" s="1"/>
  <c r="AM52" i="25" s="1"/>
  <c r="P52" i="24" a="1"/>
  <c r="P52" i="24" s="1"/>
  <c r="P52" i="25" s="1"/>
  <c r="E52" i="24" a="1"/>
  <c r="E52" i="24" s="1"/>
  <c r="E52" i="25" s="1"/>
  <c r="AM51" i="24" a="1"/>
  <c r="AM51" i="24" s="1"/>
  <c r="AM51" i="25" s="1"/>
  <c r="P51" i="24" a="1"/>
  <c r="P51" i="24" s="1"/>
  <c r="P51" i="25" s="1"/>
  <c r="E51" i="24" a="1"/>
  <c r="E51" i="24" s="1"/>
  <c r="E51" i="25" s="1"/>
  <c r="AM50" i="24" a="1"/>
  <c r="AM50" i="24" s="1"/>
  <c r="AM50" i="25" s="1"/>
  <c r="P50" i="24" a="1"/>
  <c r="P50" i="24" s="1"/>
  <c r="P50" i="25" s="1"/>
  <c r="E50" i="24" a="1"/>
  <c r="E50" i="24" s="1"/>
  <c r="E50" i="25" s="1"/>
  <c r="AM49" i="24" a="1"/>
  <c r="AM49" i="24" s="1"/>
  <c r="AM49" i="25" s="1"/>
  <c r="P49" i="24" a="1"/>
  <c r="P49" i="24" s="1"/>
  <c r="P49" i="25" s="1"/>
  <c r="E49" i="24" a="1"/>
  <c r="E49" i="24" s="1"/>
  <c r="E49" i="25" s="1"/>
  <c r="AM48" i="24" a="1"/>
  <c r="AM48" i="24" s="1"/>
  <c r="AM48" i="25" s="1"/>
  <c r="P48" i="24" a="1"/>
  <c r="P48" i="24" s="1"/>
  <c r="P48" i="25" s="1"/>
  <c r="E48" i="24" a="1"/>
  <c r="E48" i="24" s="1"/>
  <c r="E48" i="25" s="1"/>
  <c r="AM47" i="24" a="1"/>
  <c r="AM47" i="24" s="1"/>
  <c r="AM47" i="25" s="1"/>
  <c r="P47" i="24" a="1"/>
  <c r="P47" i="24" s="1"/>
  <c r="P47" i="25" s="1"/>
  <c r="E47" i="24" a="1"/>
  <c r="E47" i="24" s="1"/>
  <c r="E47" i="25" s="1"/>
  <c r="AM46" i="24" a="1"/>
  <c r="AM46" i="24" s="1"/>
  <c r="AM46" i="25" s="1"/>
  <c r="P46" i="24" a="1"/>
  <c r="P46" i="24" s="1"/>
  <c r="P46" i="25" s="1"/>
  <c r="E46" i="24" a="1"/>
  <c r="E46" i="24" s="1"/>
  <c r="E46" i="25" s="1"/>
  <c r="AM45" i="24" a="1"/>
  <c r="AM45" i="24" s="1"/>
  <c r="AM45" i="25" s="1"/>
  <c r="P45" i="24" a="1"/>
  <c r="P45" i="24" s="1"/>
  <c r="P45" i="25" s="1"/>
  <c r="E45" i="24" a="1"/>
  <c r="E45" i="24" s="1"/>
  <c r="E45" i="25" s="1"/>
  <c r="AM44" i="24" a="1"/>
  <c r="AM44" i="24" s="1"/>
  <c r="AM44" i="25" s="1"/>
  <c r="P44" i="24" a="1"/>
  <c r="P44" i="24" s="1"/>
  <c r="P44" i="25" s="1"/>
  <c r="E44" i="24" a="1"/>
  <c r="E44" i="24" s="1"/>
  <c r="E44" i="25" s="1"/>
  <c r="AM43" i="24" a="1"/>
  <c r="AM43" i="24" s="1"/>
  <c r="AM43" i="25" s="1"/>
  <c r="P43" i="24" a="1"/>
  <c r="P43" i="24" s="1"/>
  <c r="P43" i="25" s="1"/>
  <c r="E43" i="24" a="1"/>
  <c r="E43" i="24" s="1"/>
  <c r="E43" i="25" s="1"/>
  <c r="AM42" i="24" a="1"/>
  <c r="AM42" i="24" s="1"/>
  <c r="AM42" i="25" s="1"/>
  <c r="P42" i="24" a="1"/>
  <c r="P42" i="24" s="1"/>
  <c r="P42" i="25" s="1"/>
  <c r="E42" i="24" a="1"/>
  <c r="E42" i="24" s="1"/>
  <c r="E42" i="25" s="1"/>
  <c r="AM41" i="24" a="1"/>
  <c r="AM41" i="24" s="1"/>
  <c r="AM41" i="25" s="1"/>
  <c r="P41" i="24" a="1"/>
  <c r="P41" i="24" s="1"/>
  <c r="P41" i="25" s="1"/>
  <c r="E41" i="24" a="1"/>
  <c r="E41" i="24" s="1"/>
  <c r="E41" i="25" s="1"/>
  <c r="AM40" i="24" a="1"/>
  <c r="AM40" i="24" s="1"/>
  <c r="AM40" i="25" s="1"/>
  <c r="P40" i="24" a="1"/>
  <c r="P40" i="24" s="1"/>
  <c r="P40" i="25" s="1"/>
  <c r="E40" i="24" a="1"/>
  <c r="E40" i="24" s="1"/>
  <c r="E40" i="25" s="1"/>
  <c r="AM39" i="24" a="1"/>
  <c r="AM39" i="24" s="1"/>
  <c r="AM39" i="25" s="1"/>
  <c r="P39" i="24" a="1"/>
  <c r="P39" i="24" s="1"/>
  <c r="P39" i="25" s="1"/>
  <c r="E39" i="24" a="1"/>
  <c r="E39" i="24" s="1"/>
  <c r="E39" i="25" s="1"/>
  <c r="AM38" i="24" a="1"/>
  <c r="AM38" i="24" s="1"/>
  <c r="AM38" i="25" s="1"/>
  <c r="P38" i="24" a="1"/>
  <c r="P38" i="24" s="1"/>
  <c r="P38" i="25" s="1"/>
  <c r="E38" i="24" a="1"/>
  <c r="E38" i="24" s="1"/>
  <c r="E38" i="25" s="1"/>
  <c r="AM37" i="24" a="1"/>
  <c r="AM37" i="24" s="1"/>
  <c r="AM37" i="25" s="1"/>
  <c r="P37" i="24" a="1"/>
  <c r="P37" i="24" s="1"/>
  <c r="P37" i="25" s="1"/>
  <c r="E37" i="24" a="1"/>
  <c r="E37" i="24" s="1"/>
  <c r="E37" i="25" s="1"/>
  <c r="AM36" i="24" a="1"/>
  <c r="AM36" i="24" s="1"/>
  <c r="AM36" i="25" s="1"/>
  <c r="P36" i="24" a="1"/>
  <c r="P36" i="24" s="1"/>
  <c r="P36" i="25" s="1"/>
  <c r="E36" i="24" a="1"/>
  <c r="E36" i="24" s="1"/>
  <c r="E36" i="25" s="1"/>
  <c r="AM35" i="24" a="1"/>
  <c r="AM35" i="24" s="1"/>
  <c r="AM35" i="25" s="1"/>
  <c r="P35" i="24" a="1"/>
  <c r="P35" i="24" s="1"/>
  <c r="P35" i="25" s="1"/>
  <c r="E35" i="24" a="1"/>
  <c r="E35" i="24" s="1"/>
  <c r="E35" i="25" s="1"/>
  <c r="AM34" i="24" a="1"/>
  <c r="AM34" i="24" s="1"/>
  <c r="AM34" i="25" s="1"/>
  <c r="P34" i="24" a="1"/>
  <c r="P34" i="24" s="1"/>
  <c r="P34" i="25" s="1"/>
  <c r="E34" i="24" a="1"/>
  <c r="E34" i="24" s="1"/>
  <c r="E34" i="25" s="1"/>
  <c r="AM33" i="24" a="1"/>
  <c r="AM33" i="24" s="1"/>
  <c r="AM33" i="25" s="1"/>
  <c r="P33" i="24" a="1"/>
  <c r="P33" i="24" s="1"/>
  <c r="P33" i="25" s="1"/>
  <c r="E33" i="24" a="1"/>
  <c r="E33" i="24" s="1"/>
  <c r="E33" i="25" s="1"/>
  <c r="AM32" i="24" a="1"/>
  <c r="AM32" i="24" s="1"/>
  <c r="AM32" i="25" s="1"/>
  <c r="P32" i="24" a="1"/>
  <c r="P32" i="24" s="1"/>
  <c r="P32" i="25" s="1"/>
  <c r="E32" i="24" a="1"/>
  <c r="E32" i="24" s="1"/>
  <c r="E32" i="25" s="1"/>
  <c r="AM31" i="24" a="1"/>
  <c r="AM31" i="24" s="1"/>
  <c r="AM31" i="25" s="1"/>
  <c r="P31" i="24" a="1"/>
  <c r="P31" i="24" s="1"/>
  <c r="P31" i="25" s="1"/>
  <c r="AL56" i="24" a="1"/>
  <c r="AL56" i="24" s="1"/>
  <c r="O56" i="24" a="1"/>
  <c r="O56" i="24" s="1"/>
  <c r="D56" i="24" a="1"/>
  <c r="D56" i="24" s="1"/>
  <c r="AL55" i="24" a="1"/>
  <c r="AL55" i="24" s="1"/>
  <c r="O55" i="24" a="1"/>
  <c r="O55" i="24" s="1"/>
  <c r="O55" i="25" s="1"/>
  <c r="D55" i="24" a="1"/>
  <c r="D55" i="24" s="1"/>
  <c r="D55" i="25" s="1"/>
  <c r="AL54" i="24" a="1"/>
  <c r="AL54" i="24" s="1"/>
  <c r="AL54" i="25" s="1"/>
  <c r="O54" i="24" a="1"/>
  <c r="O54" i="24" s="1"/>
  <c r="O54" i="25" s="1"/>
  <c r="D54" i="24" a="1"/>
  <c r="D54" i="24" s="1"/>
  <c r="D54" i="25" s="1"/>
  <c r="AL53" i="24" a="1"/>
  <c r="AL53" i="24" s="1"/>
  <c r="AL53" i="25" s="1"/>
  <c r="O53" i="24" a="1"/>
  <c r="O53" i="24" s="1"/>
  <c r="O53" i="25" s="1"/>
  <c r="D53" i="24" a="1"/>
  <c r="D53" i="24" s="1"/>
  <c r="D53" i="25" s="1"/>
  <c r="AL52" i="24" a="1"/>
  <c r="AL52" i="24" s="1"/>
  <c r="AL52" i="25" s="1"/>
  <c r="O52" i="24" a="1"/>
  <c r="O52" i="24" s="1"/>
  <c r="O52" i="25" s="1"/>
  <c r="D52" i="24" a="1"/>
  <c r="D52" i="24" s="1"/>
  <c r="D52" i="25" s="1"/>
  <c r="AL51" i="24" a="1"/>
  <c r="AL51" i="24" s="1"/>
  <c r="AL51" i="25" s="1"/>
  <c r="O51" i="24" a="1"/>
  <c r="O51" i="24" s="1"/>
  <c r="O51" i="25" s="1"/>
  <c r="D51" i="24" a="1"/>
  <c r="D51" i="24" s="1"/>
  <c r="D51" i="25" s="1"/>
  <c r="AL50" i="24" a="1"/>
  <c r="AL50" i="24" s="1"/>
  <c r="AL50" i="25" s="1"/>
  <c r="O50" i="24" a="1"/>
  <c r="O50" i="24" s="1"/>
  <c r="O50" i="25" s="1"/>
  <c r="D50" i="24" a="1"/>
  <c r="D50" i="24" s="1"/>
  <c r="D50" i="25" s="1"/>
  <c r="AL49" i="24" a="1"/>
  <c r="AL49" i="24" s="1"/>
  <c r="AL49" i="25" s="1"/>
  <c r="O49" i="24" a="1"/>
  <c r="O49" i="24" s="1"/>
  <c r="O49" i="25" s="1"/>
  <c r="D49" i="24" a="1"/>
  <c r="D49" i="24" s="1"/>
  <c r="D49" i="25" s="1"/>
  <c r="AL48" i="24" a="1"/>
  <c r="AL48" i="24" s="1"/>
  <c r="AL48" i="25" s="1"/>
  <c r="O48" i="24" a="1"/>
  <c r="O48" i="24" s="1"/>
  <c r="O48" i="25" s="1"/>
  <c r="D48" i="24" a="1"/>
  <c r="D48" i="24" s="1"/>
  <c r="D48" i="25" s="1"/>
  <c r="AL47" i="24" a="1"/>
  <c r="AL47" i="24" s="1"/>
  <c r="AL47" i="25" s="1"/>
  <c r="O47" i="24" a="1"/>
  <c r="O47" i="24" s="1"/>
  <c r="O47" i="25" s="1"/>
  <c r="D47" i="24" a="1"/>
  <c r="D47" i="24" s="1"/>
  <c r="D47" i="25" s="1"/>
  <c r="AL46" i="24" a="1"/>
  <c r="AL46" i="24" s="1"/>
  <c r="AL46" i="25" s="1"/>
  <c r="O46" i="24" a="1"/>
  <c r="O46" i="24" s="1"/>
  <c r="O46" i="25" s="1"/>
  <c r="D46" i="24" a="1"/>
  <c r="D46" i="24" s="1"/>
  <c r="D46" i="25" s="1"/>
  <c r="AL45" i="24" a="1"/>
  <c r="AL45" i="24" s="1"/>
  <c r="AL45" i="25" s="1"/>
  <c r="O45" i="24" a="1"/>
  <c r="O45" i="24" s="1"/>
  <c r="O45" i="25" s="1"/>
  <c r="D45" i="24" a="1"/>
  <c r="D45" i="24" s="1"/>
  <c r="D45" i="25" s="1"/>
  <c r="AL44" i="24" a="1"/>
  <c r="AL44" i="24" s="1"/>
  <c r="AL44" i="25" s="1"/>
  <c r="O44" i="24" a="1"/>
  <c r="O44" i="24" s="1"/>
  <c r="O44" i="25" s="1"/>
  <c r="D44" i="24" a="1"/>
  <c r="D44" i="24" s="1"/>
  <c r="D44" i="25" s="1"/>
  <c r="AL43" i="24" a="1"/>
  <c r="AL43" i="24" s="1"/>
  <c r="AL43" i="25" s="1"/>
  <c r="O43" i="24" a="1"/>
  <c r="O43" i="24" s="1"/>
  <c r="O43" i="25" s="1"/>
  <c r="D43" i="24" a="1"/>
  <c r="D43" i="24" s="1"/>
  <c r="D43" i="25" s="1"/>
  <c r="AL42" i="24" a="1"/>
  <c r="AL42" i="24" s="1"/>
  <c r="AL42" i="25" s="1"/>
  <c r="O42" i="24" a="1"/>
  <c r="O42" i="24" s="1"/>
  <c r="O42" i="25" s="1"/>
  <c r="D42" i="24" a="1"/>
  <c r="D42" i="24" s="1"/>
  <c r="D42" i="25" s="1"/>
  <c r="AL41" i="24" a="1"/>
  <c r="AL41" i="24" s="1"/>
  <c r="AL41" i="25" s="1"/>
  <c r="O41" i="24" a="1"/>
  <c r="O41" i="24" s="1"/>
  <c r="O41" i="25" s="1"/>
  <c r="D41" i="24" a="1"/>
  <c r="D41" i="24" s="1"/>
  <c r="D41" i="25" s="1"/>
  <c r="AL40" i="24" a="1"/>
  <c r="AL40" i="24" s="1"/>
  <c r="AL40" i="25" s="1"/>
  <c r="O40" i="24" a="1"/>
  <c r="O40" i="24" s="1"/>
  <c r="O40" i="25" s="1"/>
  <c r="D40" i="24" a="1"/>
  <c r="D40" i="24" s="1"/>
  <c r="D40" i="25" s="1"/>
  <c r="AL39" i="24" a="1"/>
  <c r="AL39" i="24" s="1"/>
  <c r="AL39" i="25" s="1"/>
  <c r="O39" i="24" a="1"/>
  <c r="O39" i="24" s="1"/>
  <c r="O39" i="25" s="1"/>
  <c r="D39" i="24" a="1"/>
  <c r="D39" i="24" s="1"/>
  <c r="D39" i="25" s="1"/>
  <c r="AL38" i="24" a="1"/>
  <c r="AL38" i="24" s="1"/>
  <c r="AL38" i="25" s="1"/>
  <c r="O38" i="24" a="1"/>
  <c r="O38" i="24" s="1"/>
  <c r="O38" i="25" s="1"/>
  <c r="D38" i="24" a="1"/>
  <c r="D38" i="24" s="1"/>
  <c r="D38" i="25" s="1"/>
  <c r="AL37" i="24" a="1"/>
  <c r="AL37" i="24" s="1"/>
  <c r="AL37" i="25" s="1"/>
  <c r="O37" i="24" a="1"/>
  <c r="O37" i="24" s="1"/>
  <c r="O37" i="25" s="1"/>
  <c r="D37" i="24" a="1"/>
  <c r="D37" i="24" s="1"/>
  <c r="D37" i="25" s="1"/>
  <c r="AL36" i="24" a="1"/>
  <c r="AL36" i="24" s="1"/>
  <c r="AL36" i="25" s="1"/>
  <c r="O36" i="24" a="1"/>
  <c r="O36" i="24" s="1"/>
  <c r="O36" i="25" s="1"/>
  <c r="D36" i="24" a="1"/>
  <c r="D36" i="24" s="1"/>
  <c r="D36" i="25" s="1"/>
  <c r="AL35" i="24" a="1"/>
  <c r="AL35" i="24" s="1"/>
  <c r="AL35" i="25" s="1"/>
  <c r="O35" i="24" a="1"/>
  <c r="O35" i="24" s="1"/>
  <c r="O35" i="25" s="1"/>
  <c r="D35" i="24" a="1"/>
  <c r="D35" i="24" s="1"/>
  <c r="D35" i="25" s="1"/>
  <c r="AL34" i="24" a="1"/>
  <c r="AL34" i="24" s="1"/>
  <c r="AL34" i="25" s="1"/>
  <c r="O34" i="24" a="1"/>
  <c r="O34" i="24" s="1"/>
  <c r="O34" i="25" s="1"/>
  <c r="D34" i="24" a="1"/>
  <c r="D34" i="24" s="1"/>
  <c r="D34" i="25" s="1"/>
  <c r="AL33" i="24" a="1"/>
  <c r="AL33" i="24" s="1"/>
  <c r="AL33" i="25" s="1"/>
  <c r="O33" i="24" a="1"/>
  <c r="O33" i="24" s="1"/>
  <c r="O33" i="25" s="1"/>
  <c r="AH56" i="24" a="1"/>
  <c r="AH56" i="24" s="1"/>
  <c r="AH56" i="25" s="1"/>
  <c r="N56" i="24" a="1"/>
  <c r="N56" i="24" s="1"/>
  <c r="N56" i="25" s="1"/>
  <c r="C56" i="24" a="1"/>
  <c r="C56" i="24" s="1"/>
  <c r="C56" i="25" s="1"/>
  <c r="AH55" i="24" a="1"/>
  <c r="AH55" i="24" s="1"/>
  <c r="AH55" i="25" s="1"/>
  <c r="N55" i="24" a="1"/>
  <c r="N55" i="24" s="1"/>
  <c r="N55" i="25" s="1"/>
  <c r="C55" i="24" a="1"/>
  <c r="C55" i="24" s="1"/>
  <c r="C55" i="25" s="1"/>
  <c r="AH54" i="24" a="1"/>
  <c r="AH54" i="24" s="1"/>
  <c r="AH54" i="25" s="1"/>
  <c r="N54" i="24" a="1"/>
  <c r="N54" i="24" s="1"/>
  <c r="N54" i="25" s="1"/>
  <c r="C54" i="24" a="1"/>
  <c r="C54" i="24" s="1"/>
  <c r="C54" i="25" s="1"/>
  <c r="AH53" i="24" a="1"/>
  <c r="AH53" i="24" s="1"/>
  <c r="AH53" i="25" s="1"/>
  <c r="N53" i="24" a="1"/>
  <c r="N53" i="24" s="1"/>
  <c r="N53" i="25" s="1"/>
  <c r="C53" i="24" a="1"/>
  <c r="C53" i="24" s="1"/>
  <c r="C53" i="25" s="1"/>
  <c r="AH52" i="24" a="1"/>
  <c r="AH52" i="24" s="1"/>
  <c r="AH52" i="25" s="1"/>
  <c r="N52" i="24" a="1"/>
  <c r="N52" i="24" s="1"/>
  <c r="N52" i="25" s="1"/>
  <c r="C52" i="24" a="1"/>
  <c r="C52" i="24" s="1"/>
  <c r="C52" i="25" s="1"/>
  <c r="AH51" i="24" a="1"/>
  <c r="AH51" i="24" s="1"/>
  <c r="AH51" i="25" s="1"/>
  <c r="N51" i="24" a="1"/>
  <c r="N51" i="24" s="1"/>
  <c r="N51" i="25" s="1"/>
  <c r="C51" i="24" a="1"/>
  <c r="C51" i="24" s="1"/>
  <c r="C51" i="25" s="1"/>
  <c r="AH50" i="24" a="1"/>
  <c r="AH50" i="24" s="1"/>
  <c r="AH50" i="25" s="1"/>
  <c r="N50" i="24" a="1"/>
  <c r="N50" i="24" s="1"/>
  <c r="N50" i="25" s="1"/>
  <c r="C50" i="24" a="1"/>
  <c r="C50" i="24" s="1"/>
  <c r="C50" i="25" s="1"/>
  <c r="AH49" i="24" a="1"/>
  <c r="AH49" i="24" s="1"/>
  <c r="AH49" i="25" s="1"/>
  <c r="N49" i="24" a="1"/>
  <c r="N49" i="24" s="1"/>
  <c r="N49" i="25" s="1"/>
  <c r="C49" i="24" a="1"/>
  <c r="C49" i="24" s="1"/>
  <c r="C49" i="25" s="1"/>
  <c r="AH48" i="24" a="1"/>
  <c r="AH48" i="24" s="1"/>
  <c r="AH48" i="25" s="1"/>
  <c r="N48" i="24" a="1"/>
  <c r="N48" i="24" s="1"/>
  <c r="N48" i="25" s="1"/>
  <c r="C48" i="24" a="1"/>
  <c r="C48" i="24" s="1"/>
  <c r="C48" i="25" s="1"/>
  <c r="AH47" i="24" a="1"/>
  <c r="AH47" i="24" s="1"/>
  <c r="AH47" i="25" s="1"/>
  <c r="N47" i="24" a="1"/>
  <c r="N47" i="24" s="1"/>
  <c r="N47" i="25" s="1"/>
  <c r="C47" i="24" a="1"/>
  <c r="C47" i="24" s="1"/>
  <c r="C47" i="25" s="1"/>
  <c r="AH46" i="24" a="1"/>
  <c r="AH46" i="24" s="1"/>
  <c r="AH46" i="25" s="1"/>
  <c r="N46" i="24" a="1"/>
  <c r="N46" i="24" s="1"/>
  <c r="N46" i="25" s="1"/>
  <c r="C46" i="24" a="1"/>
  <c r="C46" i="24" s="1"/>
  <c r="C46" i="25" s="1"/>
  <c r="AH45" i="24" a="1"/>
  <c r="AH45" i="24" s="1"/>
  <c r="AH45" i="25" s="1"/>
  <c r="N45" i="24" a="1"/>
  <c r="N45" i="24" s="1"/>
  <c r="N45" i="25" s="1"/>
  <c r="C45" i="24" a="1"/>
  <c r="C45" i="24" s="1"/>
  <c r="C45" i="25" s="1"/>
  <c r="AH44" i="24" a="1"/>
  <c r="AH44" i="24" s="1"/>
  <c r="AH44" i="25" s="1"/>
  <c r="N44" i="24" a="1"/>
  <c r="N44" i="24" s="1"/>
  <c r="N44" i="25" s="1"/>
  <c r="C44" i="24" a="1"/>
  <c r="C44" i="24" s="1"/>
  <c r="C44" i="25" s="1"/>
  <c r="AH43" i="24" a="1"/>
  <c r="AH43" i="24" s="1"/>
  <c r="AH43" i="25" s="1"/>
  <c r="N43" i="24" a="1"/>
  <c r="N43" i="24" s="1"/>
  <c r="N43" i="25" s="1"/>
  <c r="C43" i="24" a="1"/>
  <c r="C43" i="24" s="1"/>
  <c r="C43" i="25" s="1"/>
  <c r="AH42" i="24" a="1"/>
  <c r="AH42" i="24" s="1"/>
  <c r="AH42" i="25" s="1"/>
  <c r="N42" i="24" a="1"/>
  <c r="N42" i="24" s="1"/>
  <c r="N42" i="25" s="1"/>
  <c r="C42" i="24" a="1"/>
  <c r="C42" i="24" s="1"/>
  <c r="C42" i="25" s="1"/>
  <c r="AH41" i="24" a="1"/>
  <c r="AH41" i="24" s="1"/>
  <c r="AH41" i="25" s="1"/>
  <c r="N41" i="24" a="1"/>
  <c r="N41" i="24" s="1"/>
  <c r="N41" i="25" s="1"/>
  <c r="C41" i="24" a="1"/>
  <c r="C41" i="24" s="1"/>
  <c r="C41" i="25" s="1"/>
  <c r="AH40" i="24" a="1"/>
  <c r="AH40" i="24" s="1"/>
  <c r="AH40" i="25" s="1"/>
  <c r="N40" i="24" a="1"/>
  <c r="N40" i="24" s="1"/>
  <c r="N40" i="25" s="1"/>
  <c r="C40" i="24" a="1"/>
  <c r="C40" i="24" s="1"/>
  <c r="C40" i="25" s="1"/>
  <c r="AH39" i="24" a="1"/>
  <c r="AH39" i="24" s="1"/>
  <c r="AH39" i="25" s="1"/>
  <c r="N39" i="24" a="1"/>
  <c r="N39" i="24" s="1"/>
  <c r="N39" i="25" s="1"/>
  <c r="C39" i="24" a="1"/>
  <c r="C39" i="24" s="1"/>
  <c r="C39" i="25" s="1"/>
  <c r="AH38" i="24" a="1"/>
  <c r="AH38" i="24" s="1"/>
  <c r="AH38" i="25" s="1"/>
  <c r="N38" i="24" a="1"/>
  <c r="N38" i="24" s="1"/>
  <c r="N38" i="25" s="1"/>
  <c r="C38" i="24" a="1"/>
  <c r="C38" i="24" s="1"/>
  <c r="C38" i="25" s="1"/>
  <c r="AH37" i="24" a="1"/>
  <c r="AH37" i="24" s="1"/>
  <c r="AH37" i="25" s="1"/>
  <c r="N37" i="24" a="1"/>
  <c r="N37" i="24" s="1"/>
  <c r="N37" i="25" s="1"/>
  <c r="C37" i="24" a="1"/>
  <c r="C37" i="24" s="1"/>
  <c r="C37" i="25" s="1"/>
  <c r="AH36" i="24" a="1"/>
  <c r="AH36" i="24" s="1"/>
  <c r="AH36" i="25" s="1"/>
  <c r="N36" i="24" a="1"/>
  <c r="N36" i="24" s="1"/>
  <c r="N36" i="25" s="1"/>
  <c r="C36" i="24" a="1"/>
  <c r="C36" i="24" s="1"/>
  <c r="C36" i="25" s="1"/>
  <c r="AH35" i="24" a="1"/>
  <c r="AH35" i="24" s="1"/>
  <c r="AH35" i="25" s="1"/>
  <c r="N35" i="24" a="1"/>
  <c r="N35" i="24" s="1"/>
  <c r="N35" i="25" s="1"/>
  <c r="C35" i="24" a="1"/>
  <c r="C35" i="24" s="1"/>
  <c r="C35" i="25" s="1"/>
  <c r="AH34" i="24" a="1"/>
  <c r="AH34" i="24" s="1"/>
  <c r="AH34" i="25" s="1"/>
  <c r="N34" i="24" a="1"/>
  <c r="N34" i="24" s="1"/>
  <c r="N34" i="25" s="1"/>
  <c r="C34" i="24" a="1"/>
  <c r="C34" i="24" s="1"/>
  <c r="C34" i="25" s="1"/>
  <c r="AH33" i="24" a="1"/>
  <c r="AH33" i="24" s="1"/>
  <c r="AH33" i="25" s="1"/>
  <c r="N33" i="24" a="1"/>
  <c r="N33" i="24" s="1"/>
  <c r="N33" i="25" s="1"/>
  <c r="C33" i="24" a="1"/>
  <c r="C33" i="24" s="1"/>
  <c r="C33" i="25" s="1"/>
  <c r="AH32" i="24" a="1"/>
  <c r="AH32" i="24" s="1"/>
  <c r="AH32" i="25" s="1"/>
  <c r="N32" i="24" a="1"/>
  <c r="N32" i="24" s="1"/>
  <c r="N32" i="25" s="1"/>
  <c r="C32" i="24" a="1"/>
  <c r="C32" i="24" s="1"/>
  <c r="C32" i="25" s="1"/>
  <c r="AH31" i="24" a="1"/>
  <c r="AH31" i="24" s="1"/>
  <c r="AH31" i="25" s="1"/>
  <c r="N31" i="24" a="1"/>
  <c r="N31" i="24" s="1"/>
  <c r="N31" i="25" s="1"/>
  <c r="AG56" i="24" a="1"/>
  <c r="AG56" i="24" s="1"/>
  <c r="M56" i="24" a="1"/>
  <c r="M56" i="24" s="1"/>
  <c r="B56" i="24" a="1"/>
  <c r="B56" i="24" s="1"/>
  <c r="AG55" i="24" a="1"/>
  <c r="AG55" i="24" s="1"/>
  <c r="M55" i="24" a="1"/>
  <c r="M55" i="24" s="1"/>
  <c r="M55" i="25" s="1"/>
  <c r="B55" i="24" a="1"/>
  <c r="B55" i="24" s="1"/>
  <c r="B55" i="25" s="1"/>
  <c r="AG54" i="24" a="1"/>
  <c r="AG54" i="24" s="1"/>
  <c r="AG54" i="25" s="1"/>
  <c r="M54" i="24" a="1"/>
  <c r="M54" i="24" s="1"/>
  <c r="M54" i="25" s="1"/>
  <c r="B54" i="24" a="1"/>
  <c r="B54" i="24" s="1"/>
  <c r="B54" i="25" s="1"/>
  <c r="AG53" i="24" a="1"/>
  <c r="AG53" i="24" s="1"/>
  <c r="AG53" i="25" s="1"/>
  <c r="M53" i="24" a="1"/>
  <c r="M53" i="24" s="1"/>
  <c r="M53" i="25" s="1"/>
  <c r="B53" i="24" a="1"/>
  <c r="B53" i="24" s="1"/>
  <c r="B53" i="25" s="1"/>
  <c r="AG52" i="24" a="1"/>
  <c r="AG52" i="24" s="1"/>
  <c r="AG52" i="25" s="1"/>
  <c r="M52" i="24" a="1"/>
  <c r="M52" i="24" s="1"/>
  <c r="M52" i="25" s="1"/>
  <c r="B52" i="24" a="1"/>
  <c r="B52" i="24" s="1"/>
  <c r="B52" i="25" s="1"/>
  <c r="AG51" i="24" a="1"/>
  <c r="AG51" i="24" s="1"/>
  <c r="AG51" i="25" s="1"/>
  <c r="M51" i="24" a="1"/>
  <c r="M51" i="24" s="1"/>
  <c r="M51" i="25" s="1"/>
  <c r="B51" i="24" a="1"/>
  <c r="B51" i="24" s="1"/>
  <c r="B51" i="25" s="1"/>
  <c r="AG50" i="24" a="1"/>
  <c r="AG50" i="24" s="1"/>
  <c r="AG50" i="25" s="1"/>
  <c r="M50" i="24" a="1"/>
  <c r="M50" i="24" s="1"/>
  <c r="M50" i="25" s="1"/>
  <c r="B50" i="24" a="1"/>
  <c r="B50" i="24" s="1"/>
  <c r="B50" i="25" s="1"/>
  <c r="AG49" i="24" a="1"/>
  <c r="AG49" i="24" s="1"/>
  <c r="AG49" i="25" s="1"/>
  <c r="M49" i="24" a="1"/>
  <c r="M49" i="24" s="1"/>
  <c r="M49" i="25" s="1"/>
  <c r="B49" i="24" a="1"/>
  <c r="B49" i="24" s="1"/>
  <c r="B49" i="25" s="1"/>
  <c r="AG48" i="24" a="1"/>
  <c r="AG48" i="24" s="1"/>
  <c r="AG48" i="25" s="1"/>
  <c r="M48" i="24" a="1"/>
  <c r="M48" i="24" s="1"/>
  <c r="M48" i="25" s="1"/>
  <c r="B48" i="24" a="1"/>
  <c r="B48" i="24" s="1"/>
  <c r="B48" i="25" s="1"/>
  <c r="AG47" i="24" a="1"/>
  <c r="AG47" i="24" s="1"/>
  <c r="AG47" i="25" s="1"/>
  <c r="M47" i="24" a="1"/>
  <c r="M47" i="24" s="1"/>
  <c r="M47" i="25" s="1"/>
  <c r="B47" i="24" a="1"/>
  <c r="B47" i="24" s="1"/>
  <c r="B47" i="25" s="1"/>
  <c r="AG46" i="24" a="1"/>
  <c r="AG46" i="24" s="1"/>
  <c r="AG46" i="25" s="1"/>
  <c r="M46" i="24" a="1"/>
  <c r="M46" i="24" s="1"/>
  <c r="M46" i="25" s="1"/>
  <c r="B46" i="24" a="1"/>
  <c r="B46" i="24" s="1"/>
  <c r="B46" i="25" s="1"/>
  <c r="AG45" i="24" a="1"/>
  <c r="AG45" i="24" s="1"/>
  <c r="AG45" i="25" s="1"/>
  <c r="M45" i="24" a="1"/>
  <c r="M45" i="24" s="1"/>
  <c r="M45" i="25" s="1"/>
  <c r="B45" i="24" a="1"/>
  <c r="B45" i="24" s="1"/>
  <c r="B45" i="25" s="1"/>
  <c r="AG44" i="24" a="1"/>
  <c r="AG44" i="24" s="1"/>
  <c r="AG44" i="25" s="1"/>
  <c r="M44" i="24" a="1"/>
  <c r="M44" i="24" s="1"/>
  <c r="M44" i="25" s="1"/>
  <c r="B44" i="24" a="1"/>
  <c r="B44" i="24" s="1"/>
  <c r="B44" i="25" s="1"/>
  <c r="AG43" i="24" a="1"/>
  <c r="AG43" i="24" s="1"/>
  <c r="AG43" i="25" s="1"/>
  <c r="M43" i="24" a="1"/>
  <c r="M43" i="24" s="1"/>
  <c r="M43" i="25" s="1"/>
  <c r="B43" i="24" a="1"/>
  <c r="B43" i="24" s="1"/>
  <c r="B43" i="25" s="1"/>
  <c r="AG42" i="24" a="1"/>
  <c r="AG42" i="24" s="1"/>
  <c r="AG42" i="25" s="1"/>
  <c r="M42" i="24" a="1"/>
  <c r="M42" i="24" s="1"/>
  <c r="M42" i="25" s="1"/>
  <c r="B42" i="24" a="1"/>
  <c r="B42" i="24" s="1"/>
  <c r="B42" i="25" s="1"/>
  <c r="AG41" i="24" a="1"/>
  <c r="AG41" i="24" s="1"/>
  <c r="AG41" i="25" s="1"/>
  <c r="M41" i="24" a="1"/>
  <c r="M41" i="24" s="1"/>
  <c r="M41" i="25" s="1"/>
  <c r="B41" i="24" a="1"/>
  <c r="B41" i="24" s="1"/>
  <c r="B41" i="25" s="1"/>
  <c r="AG40" i="24" a="1"/>
  <c r="AG40" i="24" s="1"/>
  <c r="AG40" i="25" s="1"/>
  <c r="M40" i="24" a="1"/>
  <c r="M40" i="24" s="1"/>
  <c r="M40" i="25" s="1"/>
  <c r="B40" i="24" a="1"/>
  <c r="B40" i="24" s="1"/>
  <c r="B40" i="25" s="1"/>
  <c r="AG39" i="24" a="1"/>
  <c r="AG39" i="24" s="1"/>
  <c r="AG39" i="25" s="1"/>
  <c r="M39" i="24" a="1"/>
  <c r="M39" i="24" s="1"/>
  <c r="M39" i="25" s="1"/>
  <c r="B39" i="24" a="1"/>
  <c r="B39" i="24" s="1"/>
  <c r="B39" i="25" s="1"/>
  <c r="AG38" i="24" a="1"/>
  <c r="AG38" i="24" s="1"/>
  <c r="AG38" i="25" s="1"/>
  <c r="M38" i="24" a="1"/>
  <c r="M38" i="24" s="1"/>
  <c r="M38" i="25" s="1"/>
  <c r="B38" i="24" a="1"/>
  <c r="B38" i="24" s="1"/>
  <c r="B38" i="25" s="1"/>
  <c r="AG37" i="24" a="1"/>
  <c r="AG37" i="24" s="1"/>
  <c r="AG37" i="25" s="1"/>
  <c r="M37" i="24" a="1"/>
  <c r="M37" i="24" s="1"/>
  <c r="M37" i="25" s="1"/>
  <c r="B37" i="24" a="1"/>
  <c r="B37" i="24" s="1"/>
  <c r="B37" i="25" s="1"/>
  <c r="AG36" i="24" a="1"/>
  <c r="AG36" i="24" s="1"/>
  <c r="AG36" i="25" s="1"/>
  <c r="M36" i="24" a="1"/>
  <c r="M36" i="24" s="1"/>
  <c r="M36" i="25" s="1"/>
  <c r="B36" i="24" a="1"/>
  <c r="B36" i="24" s="1"/>
  <c r="B36" i="25" s="1"/>
  <c r="AG35" i="24" a="1"/>
  <c r="AG35" i="24" s="1"/>
  <c r="AG35" i="25" s="1"/>
  <c r="M35" i="24" a="1"/>
  <c r="M35" i="24" s="1"/>
  <c r="M35" i="25" s="1"/>
  <c r="B35" i="24" a="1"/>
  <c r="B35" i="24" s="1"/>
  <c r="B35" i="25" s="1"/>
  <c r="AG34" i="24" a="1"/>
  <c r="AG34" i="24" s="1"/>
  <c r="AG34" i="25" s="1"/>
  <c r="M34" i="24" a="1"/>
  <c r="M34" i="24" s="1"/>
  <c r="M34" i="25" s="1"/>
  <c r="B34" i="24" a="1"/>
  <c r="B34" i="24" s="1"/>
  <c r="B34" i="25" s="1"/>
  <c r="AG33" i="24" a="1"/>
  <c r="AG33" i="24" s="1"/>
  <c r="AG33" i="25" s="1"/>
  <c r="M33" i="24" a="1"/>
  <c r="M33" i="24" s="1"/>
  <c r="M33" i="25" s="1"/>
  <c r="B33" i="24" a="1"/>
  <c r="B33" i="24" s="1"/>
  <c r="B33" i="25" s="1"/>
  <c r="AG32" i="24" a="1"/>
  <c r="AG32" i="24" s="1"/>
  <c r="AG32" i="25" s="1"/>
  <c r="M32" i="24" a="1"/>
  <c r="M32" i="24" s="1"/>
  <c r="M32" i="25" s="1"/>
  <c r="B32" i="24" a="1"/>
  <c r="B32" i="24" s="1"/>
  <c r="B32" i="25" s="1"/>
  <c r="AG31" i="24" a="1"/>
  <c r="AG31" i="24" s="1"/>
  <c r="AG31" i="25" s="1"/>
  <c r="M31" i="24" a="1"/>
  <c r="M31" i="24" s="1"/>
  <c r="M31" i="25" s="1"/>
  <c r="B31" i="24" a="1"/>
  <c r="B31" i="24" s="1"/>
  <c r="B31" i="25" s="1"/>
  <c r="AG30" i="24" a="1"/>
  <c r="AG30" i="24" s="1"/>
  <c r="AG30" i="25" s="1"/>
  <c r="M30" i="24" a="1"/>
  <c r="M30" i="24" s="1"/>
  <c r="M30" i="25" s="1"/>
  <c r="B30" i="24" a="1"/>
  <c r="B30" i="24" s="1"/>
  <c r="B30" i="25" s="1"/>
  <c r="D33" i="24" a="1"/>
  <c r="D33" i="24" s="1"/>
  <c r="D33" i="25" s="1"/>
  <c r="AL31" i="24" a="1"/>
  <c r="AL31" i="24" s="1"/>
  <c r="AL31" i="25" s="1"/>
  <c r="AP30" i="24" a="1"/>
  <c r="AP30" i="24" s="1"/>
  <c r="AP30" i="25" s="1"/>
  <c r="P30" i="24" a="1"/>
  <c r="P30" i="24" s="1"/>
  <c r="P30" i="25" s="1"/>
  <c r="C30" i="24" a="1"/>
  <c r="C30" i="24" s="1"/>
  <c r="C30" i="25" s="1"/>
  <c r="AF29" i="24" a="1"/>
  <c r="AF29" i="24" s="1"/>
  <c r="AF29" i="25" s="1"/>
  <c r="K29" i="24" a="1"/>
  <c r="K29" i="24" s="1"/>
  <c r="K29" i="25" s="1"/>
  <c r="AN28" i="24" a="1"/>
  <c r="AN28" i="24" s="1"/>
  <c r="AN28" i="25" s="1"/>
  <c r="AC28" i="24" a="1"/>
  <c r="AC28" i="24" s="1"/>
  <c r="AC28" i="25" s="1"/>
  <c r="F28" i="24" a="1"/>
  <c r="F28" i="24" s="1"/>
  <c r="F28" i="25" s="1"/>
  <c r="AN27" i="24" a="1"/>
  <c r="AN27" i="24" s="1"/>
  <c r="AN27" i="25" s="1"/>
  <c r="AC27" i="24" a="1"/>
  <c r="AC27" i="24" s="1"/>
  <c r="AC27" i="25" s="1"/>
  <c r="F27" i="24" a="1"/>
  <c r="F27" i="24" s="1"/>
  <c r="F27" i="25" s="1"/>
  <c r="AN26" i="24" a="1"/>
  <c r="AN26" i="24" s="1"/>
  <c r="AN26" i="25" s="1"/>
  <c r="AC26" i="24" a="1"/>
  <c r="AC26" i="24" s="1"/>
  <c r="AC26" i="25" s="1"/>
  <c r="F26" i="24" a="1"/>
  <c r="F26" i="24" s="1"/>
  <c r="AN25" i="24" a="1"/>
  <c r="AN25" i="24" s="1"/>
  <c r="AN25" i="25" s="1"/>
  <c r="AC25" i="24" a="1"/>
  <c r="AC25" i="24" s="1"/>
  <c r="AC25" i="25" s="1"/>
  <c r="F25" i="24" a="1"/>
  <c r="F25" i="24" s="1"/>
  <c r="AN24" i="24" a="1"/>
  <c r="AN24" i="24" s="1"/>
  <c r="AN24" i="25" s="1"/>
  <c r="AC24" i="24" a="1"/>
  <c r="AC24" i="24" s="1"/>
  <c r="AC24" i="25" s="1"/>
  <c r="F24" i="24" a="1"/>
  <c r="F24" i="24" s="1"/>
  <c r="AN23" i="24" a="1"/>
  <c r="AN23" i="24" s="1"/>
  <c r="AN23" i="25" s="1"/>
  <c r="AC23" i="24" a="1"/>
  <c r="AC23" i="24" s="1"/>
  <c r="AC23" i="25" s="1"/>
  <c r="F23" i="24" a="1"/>
  <c r="F23" i="24" s="1"/>
  <c r="AN22" i="24" a="1"/>
  <c r="AN22" i="24" s="1"/>
  <c r="AN22" i="25" s="1"/>
  <c r="AC22" i="24" a="1"/>
  <c r="AC22" i="24" s="1"/>
  <c r="AC22" i="25" s="1"/>
  <c r="F22" i="24" a="1"/>
  <c r="F22" i="24" s="1"/>
  <c r="AN21" i="24" a="1"/>
  <c r="AN21" i="24" s="1"/>
  <c r="AN21" i="25" s="1"/>
  <c r="AC21" i="24" a="1"/>
  <c r="AC21" i="24" s="1"/>
  <c r="AC21" i="25" s="1"/>
  <c r="F21" i="24" a="1"/>
  <c r="F21" i="24" s="1"/>
  <c r="AN20" i="24" a="1"/>
  <c r="AN20" i="24" s="1"/>
  <c r="AN20" i="25" s="1"/>
  <c r="AC20" i="24" a="1"/>
  <c r="AC20" i="24" s="1"/>
  <c r="AC20" i="25" s="1"/>
  <c r="F20" i="24" a="1"/>
  <c r="F20" i="24" s="1"/>
  <c r="F20" i="25" s="1"/>
  <c r="AN19" i="24" a="1"/>
  <c r="AN19" i="24" s="1"/>
  <c r="AN19" i="25" s="1"/>
  <c r="AC19" i="24" a="1"/>
  <c r="AC19" i="24" s="1"/>
  <c r="AC19" i="25" s="1"/>
  <c r="F19" i="24" a="1"/>
  <c r="F19" i="24" s="1"/>
  <c r="AN18" i="24" a="1"/>
  <c r="AN18" i="24" s="1"/>
  <c r="AN18" i="25" s="1"/>
  <c r="AC18" i="24" a="1"/>
  <c r="AC18" i="24" s="1"/>
  <c r="AC18" i="25" s="1"/>
  <c r="F18" i="24" a="1"/>
  <c r="F18" i="24" s="1"/>
  <c r="AN17" i="24" a="1"/>
  <c r="AN17" i="24" s="1"/>
  <c r="AN17" i="25" s="1"/>
  <c r="AC17" i="24" a="1"/>
  <c r="AC17" i="24" s="1"/>
  <c r="AC17" i="25" s="1"/>
  <c r="F17" i="24" a="1"/>
  <c r="F17" i="24" s="1"/>
  <c r="AN16" i="24" a="1"/>
  <c r="AN16" i="24" s="1"/>
  <c r="AN16" i="25" s="1"/>
  <c r="AC16" i="24" a="1"/>
  <c r="AC16" i="24" s="1"/>
  <c r="AC16" i="25" s="1"/>
  <c r="F16" i="24" a="1"/>
  <c r="F16" i="24" s="1"/>
  <c r="F16" i="25" s="1"/>
  <c r="AN15" i="24" a="1"/>
  <c r="AN15" i="24" s="1"/>
  <c r="AN15" i="25" s="1"/>
  <c r="AC15" i="24" a="1"/>
  <c r="AC15" i="24" s="1"/>
  <c r="AC15" i="25" s="1"/>
  <c r="F15" i="24" a="1"/>
  <c r="F15" i="24" s="1"/>
  <c r="AN14" i="24" a="1"/>
  <c r="AN14" i="24" s="1"/>
  <c r="AN14" i="25" s="1"/>
  <c r="AC14" i="24" a="1"/>
  <c r="AC14" i="24" s="1"/>
  <c r="AC14" i="25" s="1"/>
  <c r="F14" i="24" a="1"/>
  <c r="F14" i="24" s="1"/>
  <c r="AN13" i="24" a="1"/>
  <c r="AN13" i="24" s="1"/>
  <c r="AN13" i="25" s="1"/>
  <c r="AC13" i="24" a="1"/>
  <c r="AC13" i="24" s="1"/>
  <c r="AC13" i="25" s="1"/>
  <c r="F13" i="24" a="1"/>
  <c r="F13" i="24" s="1"/>
  <c r="AN12" i="24" a="1"/>
  <c r="AN12" i="24" s="1"/>
  <c r="AN12" i="25" s="1"/>
  <c r="AC12" i="24" a="1"/>
  <c r="AC12" i="24" s="1"/>
  <c r="AC12" i="25" s="1"/>
  <c r="F12" i="24" a="1"/>
  <c r="F12" i="24" s="1"/>
  <c r="F12" i="25" s="1"/>
  <c r="AN11" i="24" a="1"/>
  <c r="AN11" i="24" s="1"/>
  <c r="AN11" i="25" s="1"/>
  <c r="AC11" i="24" a="1"/>
  <c r="AC11" i="24" s="1"/>
  <c r="AC11" i="25" s="1"/>
  <c r="F11" i="24" a="1"/>
  <c r="F11" i="24" s="1"/>
  <c r="AN10" i="24" a="1"/>
  <c r="AN10" i="24" s="1"/>
  <c r="AN10" i="25" s="1"/>
  <c r="AC10" i="24" a="1"/>
  <c r="AC10" i="24" s="1"/>
  <c r="AC10" i="25" s="1"/>
  <c r="F10" i="24" a="1"/>
  <c r="F10" i="24" s="1"/>
  <c r="AN9" i="24" a="1"/>
  <c r="AN9" i="24" s="1"/>
  <c r="AN9" i="25" s="1"/>
  <c r="AC9" i="24" a="1"/>
  <c r="AC9" i="24" s="1"/>
  <c r="AC9" i="25" s="1"/>
  <c r="F9" i="24" a="1"/>
  <c r="F9" i="24" s="1"/>
  <c r="AN8" i="24" a="1"/>
  <c r="AN8" i="24" s="1"/>
  <c r="AN8" i="25" s="1"/>
  <c r="AC8" i="24" a="1"/>
  <c r="AC8" i="24" s="1"/>
  <c r="AC8" i="25" s="1"/>
  <c r="F8" i="24" a="1"/>
  <c r="F8" i="24" s="1"/>
  <c r="F8" i="25" s="1"/>
  <c r="AN7" i="24" a="1"/>
  <c r="AN7" i="24" s="1"/>
  <c r="AN7" i="25" s="1"/>
  <c r="AC7" i="24" a="1"/>
  <c r="AC7" i="24" s="1"/>
  <c r="AC7" i="25" s="1"/>
  <c r="F7" i="24" a="1"/>
  <c r="F7" i="24" s="1"/>
  <c r="AP32" i="24" a="1"/>
  <c r="AP32" i="24" s="1"/>
  <c r="AP32" i="25" s="1"/>
  <c r="AE31" i="24" a="1"/>
  <c r="AE31" i="24" s="1"/>
  <c r="AE31" i="25" s="1"/>
  <c r="AN30" i="24" a="1"/>
  <c r="AN30" i="24" s="1"/>
  <c r="AN30" i="25" s="1"/>
  <c r="O30" i="24" a="1"/>
  <c r="O30" i="24" s="1"/>
  <c r="O30" i="25" s="1"/>
  <c r="AQ29" i="24" a="1"/>
  <c r="AQ29" i="24" s="1"/>
  <c r="AQ29" i="25" s="1"/>
  <c r="AE29" i="24" a="1"/>
  <c r="AE29" i="24" s="1"/>
  <c r="AE29" i="25" s="1"/>
  <c r="F29" i="24" a="1"/>
  <c r="F29" i="24" s="1"/>
  <c r="F29" i="25" s="1"/>
  <c r="AM28" i="24" a="1"/>
  <c r="AM28" i="24" s="1"/>
  <c r="AM28" i="25" s="1"/>
  <c r="P28" i="24" a="1"/>
  <c r="P28" i="24" s="1"/>
  <c r="P28" i="25" s="1"/>
  <c r="E28" i="24" a="1"/>
  <c r="E28" i="24" s="1"/>
  <c r="E28" i="25" s="1"/>
  <c r="AM27" i="24" a="1"/>
  <c r="AM27" i="24" s="1"/>
  <c r="AM27" i="25" s="1"/>
  <c r="P27" i="24" a="1"/>
  <c r="P27" i="24" s="1"/>
  <c r="P27" i="25" s="1"/>
  <c r="E27" i="24" a="1"/>
  <c r="E27" i="24" s="1"/>
  <c r="E27" i="25" s="1"/>
  <c r="AM26" i="24" a="1"/>
  <c r="AM26" i="24" s="1"/>
  <c r="AM26" i="25" s="1"/>
  <c r="P26" i="24" a="1"/>
  <c r="P26" i="24" s="1"/>
  <c r="P26" i="25" s="1"/>
  <c r="E26" i="24" a="1"/>
  <c r="E26" i="24" s="1"/>
  <c r="AM25" i="24" a="1"/>
  <c r="AM25" i="24" s="1"/>
  <c r="AM25" i="25" s="1"/>
  <c r="P25" i="24" a="1"/>
  <c r="P25" i="24" s="1"/>
  <c r="P25" i="25" s="1"/>
  <c r="E25" i="24" a="1"/>
  <c r="E25" i="24" s="1"/>
  <c r="AM24" i="24" a="1"/>
  <c r="AM24" i="24" s="1"/>
  <c r="AM24" i="25" s="1"/>
  <c r="P24" i="24" a="1"/>
  <c r="P24" i="24" s="1"/>
  <c r="P24" i="25" s="1"/>
  <c r="E24" i="24" a="1"/>
  <c r="E24" i="24" s="1"/>
  <c r="AM23" i="24" a="1"/>
  <c r="AM23" i="24" s="1"/>
  <c r="AM23" i="25" s="1"/>
  <c r="P23" i="24" a="1"/>
  <c r="P23" i="24" s="1"/>
  <c r="P23" i="25" s="1"/>
  <c r="E23" i="24" a="1"/>
  <c r="E23" i="24" s="1"/>
  <c r="AM22" i="24" a="1"/>
  <c r="AM22" i="24" s="1"/>
  <c r="AM22" i="25" s="1"/>
  <c r="P22" i="24" a="1"/>
  <c r="P22" i="24" s="1"/>
  <c r="P22" i="25" s="1"/>
  <c r="E22" i="24" a="1"/>
  <c r="E22" i="24" s="1"/>
  <c r="AM21" i="24" a="1"/>
  <c r="AM21" i="24" s="1"/>
  <c r="AM21" i="25" s="1"/>
  <c r="P21" i="24" a="1"/>
  <c r="P21" i="24" s="1"/>
  <c r="P21" i="25" s="1"/>
  <c r="E21" i="24" a="1"/>
  <c r="E21" i="24" s="1"/>
  <c r="AM20" i="24" a="1"/>
  <c r="AM20" i="24" s="1"/>
  <c r="AM20" i="25" s="1"/>
  <c r="P20" i="24" a="1"/>
  <c r="P20" i="24" s="1"/>
  <c r="P20" i="25" s="1"/>
  <c r="E20" i="24" a="1"/>
  <c r="E20" i="24" s="1"/>
  <c r="AM19" i="24" a="1"/>
  <c r="AM19" i="24" s="1"/>
  <c r="AM19" i="25" s="1"/>
  <c r="P19" i="24" a="1"/>
  <c r="P19" i="24" s="1"/>
  <c r="P19" i="25" s="1"/>
  <c r="E19" i="24" a="1"/>
  <c r="E19" i="24" s="1"/>
  <c r="AM18" i="24" a="1"/>
  <c r="AM18" i="24" s="1"/>
  <c r="AM18" i="25" s="1"/>
  <c r="P18" i="24" a="1"/>
  <c r="P18" i="24" s="1"/>
  <c r="P18" i="25" s="1"/>
  <c r="E18" i="24" a="1"/>
  <c r="E18" i="24" s="1"/>
  <c r="AM17" i="24" a="1"/>
  <c r="AM17" i="24" s="1"/>
  <c r="AM17" i="25" s="1"/>
  <c r="P17" i="24" a="1"/>
  <c r="P17" i="24" s="1"/>
  <c r="P17" i="25" s="1"/>
  <c r="E17" i="24" a="1"/>
  <c r="E17" i="24" s="1"/>
  <c r="AM16" i="24" a="1"/>
  <c r="AM16" i="24" s="1"/>
  <c r="AM16" i="25" s="1"/>
  <c r="P16" i="24" a="1"/>
  <c r="P16" i="24" s="1"/>
  <c r="P16" i="25" s="1"/>
  <c r="E16" i="24" a="1"/>
  <c r="E16" i="24" s="1"/>
  <c r="AM15" i="24" a="1"/>
  <c r="AM15" i="24" s="1"/>
  <c r="AM15" i="25" s="1"/>
  <c r="P15" i="24" a="1"/>
  <c r="P15" i="24" s="1"/>
  <c r="P15" i="25" s="1"/>
  <c r="E15" i="24" a="1"/>
  <c r="E15" i="24" s="1"/>
  <c r="AM14" i="24" a="1"/>
  <c r="AM14" i="24" s="1"/>
  <c r="AM14" i="25" s="1"/>
  <c r="P14" i="24" a="1"/>
  <c r="P14" i="24" s="1"/>
  <c r="P14" i="25" s="1"/>
  <c r="E14" i="24" a="1"/>
  <c r="E14" i="24" s="1"/>
  <c r="AM13" i="24" a="1"/>
  <c r="AM13" i="24" s="1"/>
  <c r="AM13" i="25" s="1"/>
  <c r="P13" i="24" a="1"/>
  <c r="P13" i="24" s="1"/>
  <c r="P13" i="25" s="1"/>
  <c r="E13" i="24" a="1"/>
  <c r="E13" i="24" s="1"/>
  <c r="AM12" i="24" a="1"/>
  <c r="AM12" i="24" s="1"/>
  <c r="AM12" i="25" s="1"/>
  <c r="P12" i="24" a="1"/>
  <c r="P12" i="24" s="1"/>
  <c r="P12" i="25" s="1"/>
  <c r="E12" i="24" a="1"/>
  <c r="E12" i="24" s="1"/>
  <c r="AM11" i="24" a="1"/>
  <c r="AM11" i="24" s="1"/>
  <c r="AM11" i="25" s="1"/>
  <c r="P11" i="24" a="1"/>
  <c r="P11" i="24" s="1"/>
  <c r="P11" i="25" s="1"/>
  <c r="E11" i="24" a="1"/>
  <c r="E11" i="24" s="1"/>
  <c r="AM10" i="24" a="1"/>
  <c r="AM10" i="24" s="1"/>
  <c r="AM10" i="25" s="1"/>
  <c r="P10" i="24" a="1"/>
  <c r="P10" i="24" s="1"/>
  <c r="P10" i="25" s="1"/>
  <c r="AL32" i="24" a="1"/>
  <c r="AL32" i="24" s="1"/>
  <c r="AL32" i="25" s="1"/>
  <c r="O31" i="24" a="1"/>
  <c r="O31" i="24" s="1"/>
  <c r="O31" i="25" s="1"/>
  <c r="AM30" i="24" a="1"/>
  <c r="AM30" i="24" s="1"/>
  <c r="AM30" i="25" s="1"/>
  <c r="N30" i="24" a="1"/>
  <c r="N30" i="24" s="1"/>
  <c r="N30" i="25" s="1"/>
  <c r="AP29" i="24" a="1"/>
  <c r="AP29" i="24" s="1"/>
  <c r="AP29" i="25" s="1"/>
  <c r="AC29" i="24" a="1"/>
  <c r="AC29" i="24" s="1"/>
  <c r="AC29" i="25" s="1"/>
  <c r="E29" i="24" a="1"/>
  <c r="E29" i="24" s="1"/>
  <c r="E29" i="25" s="1"/>
  <c r="AL28" i="24" a="1"/>
  <c r="AL28" i="24" s="1"/>
  <c r="AL28" i="25" s="1"/>
  <c r="O28" i="24" a="1"/>
  <c r="O28" i="24" s="1"/>
  <c r="O28" i="25" s="1"/>
  <c r="D28" i="24" a="1"/>
  <c r="D28" i="24" s="1"/>
  <c r="D28" i="25" s="1"/>
  <c r="AL27" i="24" a="1"/>
  <c r="AL27" i="24" s="1"/>
  <c r="AL27" i="25" s="1"/>
  <c r="O27" i="24" a="1"/>
  <c r="O27" i="24" s="1"/>
  <c r="O27" i="25" s="1"/>
  <c r="D27" i="24" a="1"/>
  <c r="D27" i="24" s="1"/>
  <c r="D27" i="25" s="1"/>
  <c r="AL26" i="24" a="1"/>
  <c r="AL26" i="24" s="1"/>
  <c r="AL26" i="25" s="1"/>
  <c r="O26" i="24" a="1"/>
  <c r="O26" i="24" s="1"/>
  <c r="O26" i="25" s="1"/>
  <c r="D26" i="24" a="1"/>
  <c r="D26" i="24" s="1"/>
  <c r="AL25" i="24" a="1"/>
  <c r="AL25" i="24" s="1"/>
  <c r="AL25" i="25" s="1"/>
  <c r="O25" i="24" a="1"/>
  <c r="O25" i="24" s="1"/>
  <c r="O25" i="25" s="1"/>
  <c r="D25" i="24" a="1"/>
  <c r="D25" i="24" s="1"/>
  <c r="AL24" i="24" a="1"/>
  <c r="AL24" i="24" s="1"/>
  <c r="AL24" i="25" s="1"/>
  <c r="O24" i="24" a="1"/>
  <c r="O24" i="24" s="1"/>
  <c r="O24" i="25" s="1"/>
  <c r="D24" i="24" a="1"/>
  <c r="D24" i="24" s="1"/>
  <c r="AL23" i="24" a="1"/>
  <c r="AL23" i="24" s="1"/>
  <c r="AL23" i="25" s="1"/>
  <c r="O23" i="24" a="1"/>
  <c r="O23" i="24" s="1"/>
  <c r="O23" i="25" s="1"/>
  <c r="D23" i="24" a="1"/>
  <c r="D23" i="24" s="1"/>
  <c r="AL22" i="24" a="1"/>
  <c r="AL22" i="24" s="1"/>
  <c r="AL22" i="25" s="1"/>
  <c r="O22" i="24" a="1"/>
  <c r="O22" i="24" s="1"/>
  <c r="O22" i="25" s="1"/>
  <c r="D22" i="24" a="1"/>
  <c r="D22" i="24" s="1"/>
  <c r="AL21" i="24" a="1"/>
  <c r="AL21" i="24" s="1"/>
  <c r="AL21" i="25" s="1"/>
  <c r="O21" i="24" a="1"/>
  <c r="O21" i="24" s="1"/>
  <c r="O21" i="25" s="1"/>
  <c r="D21" i="24" a="1"/>
  <c r="D21" i="24" s="1"/>
  <c r="AL20" i="24" a="1"/>
  <c r="AL20" i="24" s="1"/>
  <c r="AL20" i="25" s="1"/>
  <c r="O20" i="24" a="1"/>
  <c r="O20" i="24" s="1"/>
  <c r="O20" i="25" s="1"/>
  <c r="D20" i="24" a="1"/>
  <c r="D20" i="24" s="1"/>
  <c r="D20" i="25" s="1"/>
  <c r="AL19" i="24" a="1"/>
  <c r="AL19" i="24" s="1"/>
  <c r="AL19" i="25" s="1"/>
  <c r="O19" i="24" a="1"/>
  <c r="O19" i="24" s="1"/>
  <c r="O19" i="25" s="1"/>
  <c r="D19" i="24" a="1"/>
  <c r="D19" i="24" s="1"/>
  <c r="D19" i="25" s="1"/>
  <c r="AL18" i="24" a="1"/>
  <c r="AL18" i="24" s="1"/>
  <c r="AL18" i="25" s="1"/>
  <c r="O18" i="24" a="1"/>
  <c r="O18" i="24" s="1"/>
  <c r="O18" i="25" s="1"/>
  <c r="D18" i="24" a="1"/>
  <c r="D18" i="24" s="1"/>
  <c r="AL17" i="24" a="1"/>
  <c r="AL17" i="24" s="1"/>
  <c r="AL17" i="25" s="1"/>
  <c r="O17" i="24" a="1"/>
  <c r="O17" i="24" s="1"/>
  <c r="O17" i="25" s="1"/>
  <c r="D17" i="24" a="1"/>
  <c r="D17" i="24" s="1"/>
  <c r="AL16" i="24" a="1"/>
  <c r="AL16" i="24" s="1"/>
  <c r="AL16" i="25" s="1"/>
  <c r="O16" i="24" a="1"/>
  <c r="O16" i="24" s="1"/>
  <c r="O16" i="25" s="1"/>
  <c r="D16" i="24" a="1"/>
  <c r="D16" i="24" s="1"/>
  <c r="D16" i="25" s="1"/>
  <c r="AL15" i="24" a="1"/>
  <c r="AL15" i="24" s="1"/>
  <c r="AL15" i="25" s="1"/>
  <c r="O15" i="24" a="1"/>
  <c r="O15" i="24" s="1"/>
  <c r="O15" i="25" s="1"/>
  <c r="D15" i="24" a="1"/>
  <c r="D15" i="24" s="1"/>
  <c r="D15" i="25" s="1"/>
  <c r="AL14" i="24" a="1"/>
  <c r="AL14" i="24" s="1"/>
  <c r="AL14" i="25" s="1"/>
  <c r="O14" i="24" a="1"/>
  <c r="O14" i="24" s="1"/>
  <c r="O14" i="25" s="1"/>
  <c r="D14" i="24" a="1"/>
  <c r="D14" i="24" s="1"/>
  <c r="AL13" i="24" a="1"/>
  <c r="AL13" i="24" s="1"/>
  <c r="AL13" i="25" s="1"/>
  <c r="O13" i="24" a="1"/>
  <c r="O13" i="24" s="1"/>
  <c r="O13" i="25" s="1"/>
  <c r="D13" i="24" a="1"/>
  <c r="D13" i="24" s="1"/>
  <c r="AL12" i="24" a="1"/>
  <c r="AL12" i="24" s="1"/>
  <c r="AL12" i="25" s="1"/>
  <c r="O12" i="24" a="1"/>
  <c r="O12" i="24" s="1"/>
  <c r="O12" i="25" s="1"/>
  <c r="D12" i="24" a="1"/>
  <c r="D12" i="24" s="1"/>
  <c r="D12" i="25" s="1"/>
  <c r="AL11" i="24" a="1"/>
  <c r="AL11" i="24" s="1"/>
  <c r="AL11" i="25" s="1"/>
  <c r="O11" i="24" a="1"/>
  <c r="O11" i="24" s="1"/>
  <c r="O11" i="25" s="1"/>
  <c r="D11" i="24" a="1"/>
  <c r="D11" i="24" s="1"/>
  <c r="D11" i="25" s="1"/>
  <c r="AL10" i="24" a="1"/>
  <c r="AL10" i="24" s="1"/>
  <c r="AL10" i="25" s="1"/>
  <c r="O10" i="24" a="1"/>
  <c r="O10" i="24" s="1"/>
  <c r="O10" i="25" s="1"/>
  <c r="D10" i="24" a="1"/>
  <c r="D10" i="24" s="1"/>
  <c r="AL9" i="24" a="1"/>
  <c r="AL9" i="24" s="1"/>
  <c r="AL9" i="25" s="1"/>
  <c r="O9" i="24" a="1"/>
  <c r="O9" i="24" s="1"/>
  <c r="O9" i="25" s="1"/>
  <c r="D9" i="24" a="1"/>
  <c r="D9" i="24" s="1"/>
  <c r="AL8" i="24" a="1"/>
  <c r="AL8" i="24" s="1"/>
  <c r="AL8" i="25" s="1"/>
  <c r="O8" i="24" a="1"/>
  <c r="O8" i="24" s="1"/>
  <c r="O8" i="25" s="1"/>
  <c r="D8" i="24" a="1"/>
  <c r="D8" i="24" s="1"/>
  <c r="AL7" i="24" a="1"/>
  <c r="AL7" i="24" s="1"/>
  <c r="AL7" i="25" s="1"/>
  <c r="O7" i="24" a="1"/>
  <c r="O7" i="24" s="1"/>
  <c r="O7" i="25" s="1"/>
  <c r="D7" i="24" a="1"/>
  <c r="D7" i="24" s="1"/>
  <c r="AL6" i="24" a="1"/>
  <c r="AL6" i="24" s="1"/>
  <c r="AL6" i="25" s="1"/>
  <c r="O6" i="24" a="1"/>
  <c r="O6" i="24" s="1"/>
  <c r="O6" i="25" s="1"/>
  <c r="D6" i="24" a="1"/>
  <c r="D6" i="24" s="1"/>
  <c r="V6" i="24" s="1"/>
  <c r="AE32" i="24" a="1"/>
  <c r="AE32" i="24" s="1"/>
  <c r="AE32" i="25" s="1"/>
  <c r="K31" i="24" a="1"/>
  <c r="K31" i="24" s="1"/>
  <c r="K31" i="25" s="1"/>
  <c r="AL30" i="24" a="1"/>
  <c r="AL30" i="24" s="1"/>
  <c r="AL30" i="25" s="1"/>
  <c r="L30" i="24" a="1"/>
  <c r="L30" i="24" s="1"/>
  <c r="L30" i="25" s="1"/>
  <c r="AN29" i="24" a="1"/>
  <c r="AN29" i="24" s="1"/>
  <c r="AN29" i="25" s="1"/>
  <c r="P29" i="24" a="1"/>
  <c r="P29" i="24" s="1"/>
  <c r="P29" i="25" s="1"/>
  <c r="D29" i="24" a="1"/>
  <c r="D29" i="24" s="1"/>
  <c r="D29" i="25" s="1"/>
  <c r="AH28" i="24" a="1"/>
  <c r="AH28" i="24" s="1"/>
  <c r="AH28" i="25" s="1"/>
  <c r="N28" i="24" a="1"/>
  <c r="N28" i="24" s="1"/>
  <c r="N28" i="25" s="1"/>
  <c r="C28" i="24" a="1"/>
  <c r="C28" i="24" s="1"/>
  <c r="C28" i="25" s="1"/>
  <c r="AH27" i="24" a="1"/>
  <c r="AH27" i="24" s="1"/>
  <c r="AH27" i="25" s="1"/>
  <c r="N27" i="24" a="1"/>
  <c r="N27" i="24" s="1"/>
  <c r="N27" i="25" s="1"/>
  <c r="C27" i="24" a="1"/>
  <c r="C27" i="24" s="1"/>
  <c r="C27" i="25" s="1"/>
  <c r="AH26" i="24" a="1"/>
  <c r="AH26" i="24" s="1"/>
  <c r="AH26" i="25" s="1"/>
  <c r="N26" i="24" a="1"/>
  <c r="N26" i="24" s="1"/>
  <c r="N26" i="25" s="1"/>
  <c r="C26" i="24" a="1"/>
  <c r="C26" i="24" s="1"/>
  <c r="AH25" i="24" a="1"/>
  <c r="AH25" i="24" s="1"/>
  <c r="AH25" i="25" s="1"/>
  <c r="N25" i="24" a="1"/>
  <c r="N25" i="24" s="1"/>
  <c r="N25" i="25" s="1"/>
  <c r="C25" i="24" a="1"/>
  <c r="C25" i="24" s="1"/>
  <c r="AH24" i="24" a="1"/>
  <c r="AH24" i="24" s="1"/>
  <c r="AH24" i="25" s="1"/>
  <c r="N24" i="24" a="1"/>
  <c r="N24" i="24" s="1"/>
  <c r="N24" i="25" s="1"/>
  <c r="C24" i="24" a="1"/>
  <c r="C24" i="24" s="1"/>
  <c r="AH23" i="24" a="1"/>
  <c r="AH23" i="24" s="1"/>
  <c r="AH23" i="25" s="1"/>
  <c r="N23" i="24" a="1"/>
  <c r="N23" i="24" s="1"/>
  <c r="N23" i="25" s="1"/>
  <c r="C23" i="24" a="1"/>
  <c r="C23" i="24" s="1"/>
  <c r="AH22" i="24" a="1"/>
  <c r="AH22" i="24" s="1"/>
  <c r="AH22" i="25" s="1"/>
  <c r="N22" i="24" a="1"/>
  <c r="N22" i="24" s="1"/>
  <c r="N22" i="25" s="1"/>
  <c r="C22" i="24" a="1"/>
  <c r="C22" i="24" s="1"/>
  <c r="AH21" i="24" a="1"/>
  <c r="AH21" i="24" s="1"/>
  <c r="AH21" i="25" s="1"/>
  <c r="N21" i="24" a="1"/>
  <c r="N21" i="24" s="1"/>
  <c r="N21" i="25" s="1"/>
  <c r="C21" i="24" a="1"/>
  <c r="C21" i="24" s="1"/>
  <c r="AH20" i="24" a="1"/>
  <c r="AH20" i="24" s="1"/>
  <c r="AH20" i="25" s="1"/>
  <c r="N20" i="24" a="1"/>
  <c r="N20" i="24" s="1"/>
  <c r="N20" i="25" s="1"/>
  <c r="C20" i="24" a="1"/>
  <c r="C20" i="24" s="1"/>
  <c r="AH19" i="24" a="1"/>
  <c r="AH19" i="24" s="1"/>
  <c r="AH19" i="25" s="1"/>
  <c r="N19" i="24" a="1"/>
  <c r="N19" i="24" s="1"/>
  <c r="N19" i="25" s="1"/>
  <c r="C19" i="24" a="1"/>
  <c r="C19" i="24" s="1"/>
  <c r="AH18" i="24" a="1"/>
  <c r="AH18" i="24" s="1"/>
  <c r="AH18" i="25" s="1"/>
  <c r="N18" i="24" a="1"/>
  <c r="N18" i="24" s="1"/>
  <c r="N18" i="25" s="1"/>
  <c r="C18" i="24" a="1"/>
  <c r="C18" i="24" s="1"/>
  <c r="AH17" i="24" a="1"/>
  <c r="AH17" i="24" s="1"/>
  <c r="AH17" i="25" s="1"/>
  <c r="N17" i="24" a="1"/>
  <c r="N17" i="24" s="1"/>
  <c r="N17" i="25" s="1"/>
  <c r="C17" i="24" a="1"/>
  <c r="C17" i="24" s="1"/>
  <c r="AH16" i="24" a="1"/>
  <c r="AH16" i="24" s="1"/>
  <c r="AH16" i="25" s="1"/>
  <c r="N16" i="24" a="1"/>
  <c r="N16" i="24" s="1"/>
  <c r="N16" i="25" s="1"/>
  <c r="C16" i="24" a="1"/>
  <c r="C16" i="24" s="1"/>
  <c r="AH15" i="24" a="1"/>
  <c r="AH15" i="24" s="1"/>
  <c r="AH15" i="25" s="1"/>
  <c r="N15" i="24" a="1"/>
  <c r="N15" i="24" s="1"/>
  <c r="N15" i="25" s="1"/>
  <c r="C15" i="24" a="1"/>
  <c r="C15" i="24" s="1"/>
  <c r="AH14" i="24" a="1"/>
  <c r="AH14" i="24" s="1"/>
  <c r="AH14" i="25" s="1"/>
  <c r="N14" i="24" a="1"/>
  <c r="N14" i="24" s="1"/>
  <c r="N14" i="25" s="1"/>
  <c r="C14" i="24" a="1"/>
  <c r="C14" i="24" s="1"/>
  <c r="AH13" i="24" a="1"/>
  <c r="AH13" i="24" s="1"/>
  <c r="AH13" i="25" s="1"/>
  <c r="N13" i="24" a="1"/>
  <c r="N13" i="24" s="1"/>
  <c r="N13" i="25" s="1"/>
  <c r="C13" i="24" a="1"/>
  <c r="C13" i="24" s="1"/>
  <c r="O32" i="24" a="1"/>
  <c r="O32" i="24" s="1"/>
  <c r="O32" i="25" s="1"/>
  <c r="F31" i="24" a="1"/>
  <c r="F31" i="24" s="1"/>
  <c r="F31" i="25" s="1"/>
  <c r="AH30" i="24" a="1"/>
  <c r="AH30" i="24" s="1"/>
  <c r="AH30" i="25" s="1"/>
  <c r="K30" i="24" a="1"/>
  <c r="K30" i="24" s="1"/>
  <c r="K30" i="25" s="1"/>
  <c r="AM29" i="24" a="1"/>
  <c r="AM29" i="24" s="1"/>
  <c r="AM29" i="25" s="1"/>
  <c r="O29" i="24" a="1"/>
  <c r="O29" i="24" s="1"/>
  <c r="O29" i="25" s="1"/>
  <c r="C29" i="24" a="1"/>
  <c r="C29" i="24" s="1"/>
  <c r="C29" i="25" s="1"/>
  <c r="AG28" i="24" a="1"/>
  <c r="AG28" i="24" s="1"/>
  <c r="AG28" i="25" s="1"/>
  <c r="M28" i="24" a="1"/>
  <c r="M28" i="24" s="1"/>
  <c r="M28" i="25" s="1"/>
  <c r="B28" i="24" a="1"/>
  <c r="B28" i="24" s="1"/>
  <c r="B28" i="25" s="1"/>
  <c r="AG27" i="24" a="1"/>
  <c r="AG27" i="24" s="1"/>
  <c r="AG27" i="25" s="1"/>
  <c r="M27" i="24" a="1"/>
  <c r="M27" i="24" s="1"/>
  <c r="M27" i="25" s="1"/>
  <c r="B27" i="24" a="1"/>
  <c r="B27" i="24" s="1"/>
  <c r="B27" i="25" s="1"/>
  <c r="AG26" i="24" a="1"/>
  <c r="AG26" i="24" s="1"/>
  <c r="AG26" i="25" s="1"/>
  <c r="M26" i="24" a="1"/>
  <c r="M26" i="24" s="1"/>
  <c r="M26" i="25" s="1"/>
  <c r="B26" i="24" a="1"/>
  <c r="B26" i="24" s="1"/>
  <c r="B26" i="25" s="1"/>
  <c r="AG25" i="24" a="1"/>
  <c r="AG25" i="24" s="1"/>
  <c r="AG25" i="25" s="1"/>
  <c r="M25" i="24" a="1"/>
  <c r="M25" i="24" s="1"/>
  <c r="M25" i="25" s="1"/>
  <c r="B25" i="24" a="1"/>
  <c r="B25" i="24" s="1"/>
  <c r="B25" i="25" s="1"/>
  <c r="AG24" i="24" a="1"/>
  <c r="AG24" i="24" s="1"/>
  <c r="AG24" i="25" s="1"/>
  <c r="M24" i="24" a="1"/>
  <c r="M24" i="24" s="1"/>
  <c r="M24" i="25" s="1"/>
  <c r="B24" i="24" a="1"/>
  <c r="B24" i="24" s="1"/>
  <c r="B24" i="25" s="1"/>
  <c r="AG23" i="24" a="1"/>
  <c r="AG23" i="24" s="1"/>
  <c r="AG23" i="25" s="1"/>
  <c r="M23" i="24" a="1"/>
  <c r="M23" i="24" s="1"/>
  <c r="M23" i="25" s="1"/>
  <c r="B23" i="24" a="1"/>
  <c r="B23" i="24" s="1"/>
  <c r="B23" i="25" s="1"/>
  <c r="AG22" i="24" a="1"/>
  <c r="AG22" i="24" s="1"/>
  <c r="AG22" i="25" s="1"/>
  <c r="M22" i="24" a="1"/>
  <c r="M22" i="24" s="1"/>
  <c r="M22" i="25" s="1"/>
  <c r="B22" i="24" a="1"/>
  <c r="B22" i="24" s="1"/>
  <c r="B22" i="25" s="1"/>
  <c r="AG21" i="24" a="1"/>
  <c r="AG21" i="24" s="1"/>
  <c r="AG21" i="25" s="1"/>
  <c r="M21" i="24" a="1"/>
  <c r="M21" i="24" s="1"/>
  <c r="M21" i="25" s="1"/>
  <c r="B21" i="24" a="1"/>
  <c r="B21" i="24" s="1"/>
  <c r="B21" i="25" s="1"/>
  <c r="AG20" i="24" a="1"/>
  <c r="AG20" i="24" s="1"/>
  <c r="AG20" i="25" s="1"/>
  <c r="M20" i="24" a="1"/>
  <c r="M20" i="24" s="1"/>
  <c r="M20" i="25" s="1"/>
  <c r="B20" i="24" a="1"/>
  <c r="B20" i="24" s="1"/>
  <c r="B20" i="25" s="1"/>
  <c r="AG19" i="24" a="1"/>
  <c r="AG19" i="24" s="1"/>
  <c r="AG19" i="25" s="1"/>
  <c r="M19" i="24" a="1"/>
  <c r="M19" i="24" s="1"/>
  <c r="M19" i="25" s="1"/>
  <c r="B19" i="24" a="1"/>
  <c r="B19" i="24" s="1"/>
  <c r="B19" i="25" s="1"/>
  <c r="AG18" i="24" a="1"/>
  <c r="AG18" i="24" s="1"/>
  <c r="AG18" i="25" s="1"/>
  <c r="M18" i="24" a="1"/>
  <c r="M18" i="24" s="1"/>
  <c r="M18" i="25" s="1"/>
  <c r="B18" i="24" a="1"/>
  <c r="B18" i="24" s="1"/>
  <c r="B18" i="25" s="1"/>
  <c r="AG17" i="24" a="1"/>
  <c r="AG17" i="24" s="1"/>
  <c r="AG17" i="25" s="1"/>
  <c r="M17" i="24" a="1"/>
  <c r="M17" i="24" s="1"/>
  <c r="M17" i="25" s="1"/>
  <c r="B17" i="24" a="1"/>
  <c r="B17" i="24" s="1"/>
  <c r="B17" i="25" s="1"/>
  <c r="AG16" i="24" a="1"/>
  <c r="AG16" i="24" s="1"/>
  <c r="AG16" i="25" s="1"/>
  <c r="M16" i="24" a="1"/>
  <c r="M16" i="24" s="1"/>
  <c r="M16" i="25" s="1"/>
  <c r="B16" i="24" a="1"/>
  <c r="B16" i="24" s="1"/>
  <c r="B16" i="25" s="1"/>
  <c r="AG15" i="24" a="1"/>
  <c r="AG15" i="24" s="1"/>
  <c r="AG15" i="25" s="1"/>
  <c r="M15" i="24" a="1"/>
  <c r="M15" i="24" s="1"/>
  <c r="M15" i="25" s="1"/>
  <c r="B15" i="24" a="1"/>
  <c r="B15" i="24" s="1"/>
  <c r="B15" i="25" s="1"/>
  <c r="AG14" i="24" a="1"/>
  <c r="AG14" i="24" s="1"/>
  <c r="AG14" i="25" s="1"/>
  <c r="M14" i="24" a="1"/>
  <c r="M14" i="24" s="1"/>
  <c r="M14" i="25" s="1"/>
  <c r="B14" i="24" a="1"/>
  <c r="B14" i="24" s="1"/>
  <c r="B14" i="25" s="1"/>
  <c r="AG13" i="24" a="1"/>
  <c r="AG13" i="24" s="1"/>
  <c r="AG13" i="25" s="1"/>
  <c r="M13" i="24" a="1"/>
  <c r="M13" i="24" s="1"/>
  <c r="M13" i="25" s="1"/>
  <c r="B13" i="24" a="1"/>
  <c r="B13" i="24" s="1"/>
  <c r="B13" i="25" s="1"/>
  <c r="AG12" i="24" a="1"/>
  <c r="AG12" i="24" s="1"/>
  <c r="AG12" i="25" s="1"/>
  <c r="M12" i="24" a="1"/>
  <c r="M12" i="24" s="1"/>
  <c r="M12" i="25" s="1"/>
  <c r="B12" i="24" a="1"/>
  <c r="B12" i="24" s="1"/>
  <c r="B12" i="25" s="1"/>
  <c r="AG11" i="24" a="1"/>
  <c r="AG11" i="24" s="1"/>
  <c r="AG11" i="25" s="1"/>
  <c r="M11" i="24" a="1"/>
  <c r="M11" i="24" s="1"/>
  <c r="M11" i="25" s="1"/>
  <c r="B11" i="24" a="1"/>
  <c r="B11" i="24" s="1"/>
  <c r="B11" i="25" s="1"/>
  <c r="AG10" i="24" a="1"/>
  <c r="AG10" i="24" s="1"/>
  <c r="AG10" i="25" s="1"/>
  <c r="M10" i="24" a="1"/>
  <c r="M10" i="24" s="1"/>
  <c r="M10" i="25" s="1"/>
  <c r="B10" i="24" a="1"/>
  <c r="B10" i="24" s="1"/>
  <c r="B10" i="25" s="1"/>
  <c r="AG9" i="24" a="1"/>
  <c r="AG9" i="24" s="1"/>
  <c r="AG9" i="25" s="1"/>
  <c r="M9" i="24" a="1"/>
  <c r="M9" i="24" s="1"/>
  <c r="M9" i="25" s="1"/>
  <c r="B9" i="24" a="1"/>
  <c r="B9" i="24" s="1"/>
  <c r="B9" i="25" s="1"/>
  <c r="AG8" i="24" a="1"/>
  <c r="AG8" i="24" s="1"/>
  <c r="AG8" i="25" s="1"/>
  <c r="M8" i="24" a="1"/>
  <c r="M8" i="24" s="1"/>
  <c r="M8" i="25" s="1"/>
  <c r="B8" i="24" a="1"/>
  <c r="B8" i="24" s="1"/>
  <c r="B8" i="25" s="1"/>
  <c r="AG7" i="24" a="1"/>
  <c r="AG7" i="24" s="1"/>
  <c r="AG7" i="25" s="1"/>
  <c r="M7" i="24" a="1"/>
  <c r="M7" i="24" s="1"/>
  <c r="M7" i="25" s="1"/>
  <c r="K32" i="24" a="1"/>
  <c r="K32" i="24" s="1"/>
  <c r="K32" i="25" s="1"/>
  <c r="E31" i="24" a="1"/>
  <c r="E31" i="24" s="1"/>
  <c r="E31" i="25" s="1"/>
  <c r="AF30" i="24" a="1"/>
  <c r="AF30" i="24" s="1"/>
  <c r="AF30" i="25" s="1"/>
  <c r="F30" i="24" a="1"/>
  <c r="F30" i="24" s="1"/>
  <c r="F30" i="25" s="1"/>
  <c r="AL29" i="24" a="1"/>
  <c r="AL29" i="24" s="1"/>
  <c r="AL29" i="25" s="1"/>
  <c r="N29" i="24" a="1"/>
  <c r="N29" i="24" s="1"/>
  <c r="N29" i="25" s="1"/>
  <c r="B29" i="24" a="1"/>
  <c r="B29" i="24" s="1"/>
  <c r="B29" i="25" s="1"/>
  <c r="AF28" i="24" a="1"/>
  <c r="AF28" i="24" s="1"/>
  <c r="AF28" i="25" s="1"/>
  <c r="L28" i="24" a="1"/>
  <c r="L28" i="24" s="1"/>
  <c r="L28" i="25" s="1"/>
  <c r="AQ27" i="24" a="1"/>
  <c r="AQ27" i="24" s="1"/>
  <c r="AQ27" i="25" s="1"/>
  <c r="AF27" i="24" a="1"/>
  <c r="AF27" i="24" s="1"/>
  <c r="AF27" i="25" s="1"/>
  <c r="L27" i="24" a="1"/>
  <c r="L27" i="24" s="1"/>
  <c r="L27" i="25" s="1"/>
  <c r="AQ26" i="24" a="1"/>
  <c r="AQ26" i="24" s="1"/>
  <c r="AQ26" i="25" s="1"/>
  <c r="AF26" i="24" a="1"/>
  <c r="AF26" i="24" s="1"/>
  <c r="AF26" i="25" s="1"/>
  <c r="L26" i="24" a="1"/>
  <c r="L26" i="24" s="1"/>
  <c r="L26" i="25" s="1"/>
  <c r="AQ25" i="24" a="1"/>
  <c r="AQ25" i="24" s="1"/>
  <c r="AQ25" i="25" s="1"/>
  <c r="AF25" i="24" a="1"/>
  <c r="AF25" i="24" s="1"/>
  <c r="AF25" i="25" s="1"/>
  <c r="L25" i="24" a="1"/>
  <c r="L25" i="24" s="1"/>
  <c r="L25" i="25" s="1"/>
  <c r="AQ24" i="24" a="1"/>
  <c r="AQ24" i="24" s="1"/>
  <c r="AQ24" i="25" s="1"/>
  <c r="AF24" i="24" a="1"/>
  <c r="AF24" i="24" s="1"/>
  <c r="AF24" i="25" s="1"/>
  <c r="L24" i="24" a="1"/>
  <c r="L24" i="24" s="1"/>
  <c r="L24" i="25" s="1"/>
  <c r="AQ23" i="24" a="1"/>
  <c r="AQ23" i="24" s="1"/>
  <c r="AQ23" i="25" s="1"/>
  <c r="AF23" i="24" a="1"/>
  <c r="AF23" i="24" s="1"/>
  <c r="AF23" i="25" s="1"/>
  <c r="L23" i="24" a="1"/>
  <c r="L23" i="24" s="1"/>
  <c r="L23" i="25" s="1"/>
  <c r="AQ22" i="24" a="1"/>
  <c r="AQ22" i="24" s="1"/>
  <c r="AQ22" i="25" s="1"/>
  <c r="AF22" i="24" a="1"/>
  <c r="AF22" i="24" s="1"/>
  <c r="AF22" i="25" s="1"/>
  <c r="L22" i="24" a="1"/>
  <c r="L22" i="24" s="1"/>
  <c r="L22" i="25" s="1"/>
  <c r="AQ21" i="24" a="1"/>
  <c r="AQ21" i="24" s="1"/>
  <c r="AQ21" i="25" s="1"/>
  <c r="AF21" i="24" a="1"/>
  <c r="AF21" i="24" s="1"/>
  <c r="AF21" i="25" s="1"/>
  <c r="L21" i="24" a="1"/>
  <c r="L21" i="24" s="1"/>
  <c r="L21" i="25" s="1"/>
  <c r="AQ20" i="24" a="1"/>
  <c r="AQ20" i="24" s="1"/>
  <c r="AQ20" i="25" s="1"/>
  <c r="AF20" i="24" a="1"/>
  <c r="AF20" i="24" s="1"/>
  <c r="AF20" i="25" s="1"/>
  <c r="L20" i="24" a="1"/>
  <c r="L20" i="24" s="1"/>
  <c r="L20" i="25" s="1"/>
  <c r="AQ19" i="24" a="1"/>
  <c r="AQ19" i="24" s="1"/>
  <c r="AQ19" i="25" s="1"/>
  <c r="AF19" i="24" a="1"/>
  <c r="AF19" i="24" s="1"/>
  <c r="AF19" i="25" s="1"/>
  <c r="L19" i="24" a="1"/>
  <c r="L19" i="24" s="1"/>
  <c r="L19" i="25" s="1"/>
  <c r="AQ18" i="24" a="1"/>
  <c r="AQ18" i="24" s="1"/>
  <c r="AQ18" i="25" s="1"/>
  <c r="AF18" i="24" a="1"/>
  <c r="AF18" i="24" s="1"/>
  <c r="AF18" i="25" s="1"/>
  <c r="L18" i="24" a="1"/>
  <c r="L18" i="24" s="1"/>
  <c r="L18" i="25" s="1"/>
  <c r="AQ17" i="24" a="1"/>
  <c r="AQ17" i="24" s="1"/>
  <c r="AQ17" i="25" s="1"/>
  <c r="AF17" i="24" a="1"/>
  <c r="AF17" i="24" s="1"/>
  <c r="AF17" i="25" s="1"/>
  <c r="L17" i="24" a="1"/>
  <c r="L17" i="24" s="1"/>
  <c r="L17" i="25" s="1"/>
  <c r="AQ16" i="24" a="1"/>
  <c r="AQ16" i="24" s="1"/>
  <c r="AQ16" i="25" s="1"/>
  <c r="AF16" i="24" a="1"/>
  <c r="AF16" i="24" s="1"/>
  <c r="AF16" i="25" s="1"/>
  <c r="L16" i="24" a="1"/>
  <c r="L16" i="24" s="1"/>
  <c r="L16" i="25" s="1"/>
  <c r="AQ15" i="24" a="1"/>
  <c r="AQ15" i="24" s="1"/>
  <c r="AQ15" i="25" s="1"/>
  <c r="AF15" i="24" a="1"/>
  <c r="AF15" i="24" s="1"/>
  <c r="AF15" i="25" s="1"/>
  <c r="L15" i="24" a="1"/>
  <c r="L15" i="24" s="1"/>
  <c r="L15" i="25" s="1"/>
  <c r="AQ14" i="24" a="1"/>
  <c r="AQ14" i="24" s="1"/>
  <c r="AQ14" i="25" s="1"/>
  <c r="AF14" i="24" a="1"/>
  <c r="AF14" i="24" s="1"/>
  <c r="AF14" i="25" s="1"/>
  <c r="L14" i="24" a="1"/>
  <c r="L14" i="24" s="1"/>
  <c r="L14" i="25" s="1"/>
  <c r="AQ13" i="24" a="1"/>
  <c r="AQ13" i="24" s="1"/>
  <c r="AQ13" i="25" s="1"/>
  <c r="AF13" i="24" a="1"/>
  <c r="AF13" i="24" s="1"/>
  <c r="AF13" i="25" s="1"/>
  <c r="L13" i="24" a="1"/>
  <c r="L13" i="24" s="1"/>
  <c r="L13" i="25" s="1"/>
  <c r="AQ12" i="24" a="1"/>
  <c r="AQ12" i="24" s="1"/>
  <c r="AQ12" i="25" s="1"/>
  <c r="AF12" i="24" a="1"/>
  <c r="AF12" i="24" s="1"/>
  <c r="AF12" i="25" s="1"/>
  <c r="L12" i="24" a="1"/>
  <c r="L12" i="24" s="1"/>
  <c r="L12" i="25" s="1"/>
  <c r="AQ11" i="24" a="1"/>
  <c r="AQ11" i="24" s="1"/>
  <c r="AQ11" i="25" s="1"/>
  <c r="AF11" i="24" a="1"/>
  <c r="AF11" i="24" s="1"/>
  <c r="AF11" i="25" s="1"/>
  <c r="L11" i="24" a="1"/>
  <c r="L11" i="24" s="1"/>
  <c r="AQ10" i="24" a="1"/>
  <c r="AQ10" i="24" s="1"/>
  <c r="AQ10" i="25" s="1"/>
  <c r="AF10" i="24" a="1"/>
  <c r="AF10" i="24" s="1"/>
  <c r="AF10" i="25" s="1"/>
  <c r="L10" i="24" a="1"/>
  <c r="L10" i="24" s="1"/>
  <c r="L10" i="25" s="1"/>
  <c r="AQ9" i="24" a="1"/>
  <c r="AQ9" i="24" s="1"/>
  <c r="AQ9" i="25" s="1"/>
  <c r="AF9" i="24" a="1"/>
  <c r="AF9" i="24" s="1"/>
  <c r="AF9" i="25" s="1"/>
  <c r="L9" i="24" a="1"/>
  <c r="L9" i="24" s="1"/>
  <c r="AQ8" i="24" a="1"/>
  <c r="AQ8" i="24" s="1"/>
  <c r="AQ8" i="25" s="1"/>
  <c r="AF8" i="24" a="1"/>
  <c r="AF8" i="24" s="1"/>
  <c r="AF8" i="25" s="1"/>
  <c r="L8" i="24" a="1"/>
  <c r="L8" i="24" s="1"/>
  <c r="L8" i="25" s="1"/>
  <c r="AQ7" i="24" a="1"/>
  <c r="AQ7" i="24" s="1"/>
  <c r="AQ7" i="25" s="1"/>
  <c r="AF7" i="24" a="1"/>
  <c r="AF7" i="24" s="1"/>
  <c r="AF7" i="25" s="1"/>
  <c r="L7" i="24" a="1"/>
  <c r="L7" i="24" s="1"/>
  <c r="L7" i="25" s="1"/>
  <c r="AQ6" i="24" a="1"/>
  <c r="AQ6" i="24" s="1"/>
  <c r="AQ6" i="25" s="1"/>
  <c r="AF6" i="24" a="1"/>
  <c r="AF6" i="24" s="1"/>
  <c r="AF6" i="25" s="1"/>
  <c r="L6" i="24" a="1"/>
  <c r="L6" i="24" s="1"/>
  <c r="L6" i="25" s="1"/>
  <c r="D32" i="24" a="1"/>
  <c r="D32" i="24" s="1"/>
  <c r="D32" i="25" s="1"/>
  <c r="D31" i="24" a="1"/>
  <c r="D31" i="24" s="1"/>
  <c r="D31" i="25" s="1"/>
  <c r="AE30" i="24" a="1"/>
  <c r="AE30" i="24" s="1"/>
  <c r="AE30" i="25" s="1"/>
  <c r="E30" i="24" a="1"/>
  <c r="E30" i="24" s="1"/>
  <c r="E30" i="25" s="1"/>
  <c r="AH29" i="24" a="1"/>
  <c r="AH29" i="24" s="1"/>
  <c r="AH29" i="25" s="1"/>
  <c r="M29" i="24" a="1"/>
  <c r="M29" i="24" s="1"/>
  <c r="M29" i="25" s="1"/>
  <c r="AQ28" i="24" a="1"/>
  <c r="AQ28" i="24" s="1"/>
  <c r="AQ28" i="25" s="1"/>
  <c r="AE28" i="24" a="1"/>
  <c r="AE28" i="24" s="1"/>
  <c r="AE28" i="25" s="1"/>
  <c r="K28" i="24" a="1"/>
  <c r="K28" i="24" s="1"/>
  <c r="K28" i="25" s="1"/>
  <c r="AP27" i="24" a="1"/>
  <c r="AP27" i="24" s="1"/>
  <c r="AP27" i="25" s="1"/>
  <c r="AE27" i="24" a="1"/>
  <c r="AE27" i="24" s="1"/>
  <c r="AE27" i="25" s="1"/>
  <c r="K27" i="24" a="1"/>
  <c r="K27" i="24" s="1"/>
  <c r="K27" i="25" s="1"/>
  <c r="AP26" i="24" a="1"/>
  <c r="AP26" i="24" s="1"/>
  <c r="AP26" i="25" s="1"/>
  <c r="AE26" i="24" a="1"/>
  <c r="AE26" i="24" s="1"/>
  <c r="AE26" i="25" s="1"/>
  <c r="K26" i="24" a="1"/>
  <c r="K26" i="24" s="1"/>
  <c r="K26" i="25" s="1"/>
  <c r="AP25" i="24" a="1"/>
  <c r="AP25" i="24" s="1"/>
  <c r="AP25" i="25" s="1"/>
  <c r="AE25" i="24" a="1"/>
  <c r="AE25" i="24" s="1"/>
  <c r="AE25" i="25" s="1"/>
  <c r="K25" i="24" a="1"/>
  <c r="K25" i="24" s="1"/>
  <c r="K25" i="25" s="1"/>
  <c r="AP24" i="24" a="1"/>
  <c r="AP24" i="24" s="1"/>
  <c r="AP24" i="25" s="1"/>
  <c r="AE24" i="24" a="1"/>
  <c r="AE24" i="24" s="1"/>
  <c r="AE24" i="25" s="1"/>
  <c r="K24" i="24" a="1"/>
  <c r="K24" i="24" s="1"/>
  <c r="K24" i="25" s="1"/>
  <c r="AP23" i="24" a="1"/>
  <c r="AP23" i="24" s="1"/>
  <c r="AP23" i="25" s="1"/>
  <c r="AE23" i="24" a="1"/>
  <c r="AE23" i="24" s="1"/>
  <c r="AE23" i="25" s="1"/>
  <c r="K23" i="24" a="1"/>
  <c r="K23" i="24" s="1"/>
  <c r="K23" i="25" s="1"/>
  <c r="AP22" i="24" a="1"/>
  <c r="AP22" i="24" s="1"/>
  <c r="AP22" i="25" s="1"/>
  <c r="AE22" i="24" a="1"/>
  <c r="AE22" i="24" s="1"/>
  <c r="AE22" i="25" s="1"/>
  <c r="K22" i="24" a="1"/>
  <c r="K22" i="24" s="1"/>
  <c r="K22" i="25" s="1"/>
  <c r="AP21" i="24" a="1"/>
  <c r="AP21" i="24" s="1"/>
  <c r="AP21" i="25" s="1"/>
  <c r="AE21" i="24" a="1"/>
  <c r="AE21" i="24" s="1"/>
  <c r="AE21" i="25" s="1"/>
  <c r="K21" i="24" a="1"/>
  <c r="K21" i="24" s="1"/>
  <c r="K21" i="25" s="1"/>
  <c r="AP20" i="24" a="1"/>
  <c r="AP20" i="24" s="1"/>
  <c r="AP20" i="25" s="1"/>
  <c r="AE20" i="24" a="1"/>
  <c r="AE20" i="24" s="1"/>
  <c r="AE20" i="25" s="1"/>
  <c r="K20" i="24" a="1"/>
  <c r="K20" i="24" s="1"/>
  <c r="K20" i="25" s="1"/>
  <c r="AP19" i="24" a="1"/>
  <c r="AP19" i="24" s="1"/>
  <c r="AP19" i="25" s="1"/>
  <c r="AE19" i="24" a="1"/>
  <c r="AE19" i="24" s="1"/>
  <c r="AE19" i="25" s="1"/>
  <c r="K19" i="24" a="1"/>
  <c r="K19" i="24" s="1"/>
  <c r="K19" i="25" s="1"/>
  <c r="AP18" i="24" a="1"/>
  <c r="AP18" i="24" s="1"/>
  <c r="AP18" i="25" s="1"/>
  <c r="AE18" i="24" a="1"/>
  <c r="AE18" i="24" s="1"/>
  <c r="AE18" i="25" s="1"/>
  <c r="K18" i="24" a="1"/>
  <c r="K18" i="24" s="1"/>
  <c r="K18" i="25" s="1"/>
  <c r="AP17" i="24" a="1"/>
  <c r="AP17" i="24" s="1"/>
  <c r="AP17" i="25" s="1"/>
  <c r="AE17" i="24" a="1"/>
  <c r="AE17" i="24" s="1"/>
  <c r="AE17" i="25" s="1"/>
  <c r="K17" i="24" a="1"/>
  <c r="K17" i="24" s="1"/>
  <c r="K17" i="25" s="1"/>
  <c r="AP16" i="24" a="1"/>
  <c r="AP16" i="24" s="1"/>
  <c r="AP16" i="25" s="1"/>
  <c r="AE16" i="24" a="1"/>
  <c r="AE16" i="24" s="1"/>
  <c r="AE16" i="25" s="1"/>
  <c r="K16" i="24" a="1"/>
  <c r="K16" i="24" s="1"/>
  <c r="K16" i="25" s="1"/>
  <c r="AP15" i="24" a="1"/>
  <c r="AP15" i="24" s="1"/>
  <c r="AP15" i="25" s="1"/>
  <c r="AE15" i="24" a="1"/>
  <c r="AE15" i="24" s="1"/>
  <c r="AE15" i="25" s="1"/>
  <c r="K15" i="24" a="1"/>
  <c r="K15" i="24" s="1"/>
  <c r="K15" i="25" s="1"/>
  <c r="AP14" i="24" a="1"/>
  <c r="AP14" i="24" s="1"/>
  <c r="AP14" i="25" s="1"/>
  <c r="AE14" i="24" a="1"/>
  <c r="AE14" i="24" s="1"/>
  <c r="AE14" i="25" s="1"/>
  <c r="K14" i="24" a="1"/>
  <c r="K14" i="24" s="1"/>
  <c r="K14" i="25" s="1"/>
  <c r="AP13" i="24" a="1"/>
  <c r="AP13" i="24" s="1"/>
  <c r="AP13" i="25" s="1"/>
  <c r="AE13" i="24" a="1"/>
  <c r="AE13" i="24" s="1"/>
  <c r="AE13" i="25" s="1"/>
  <c r="K13" i="24" a="1"/>
  <c r="K13" i="24" s="1"/>
  <c r="K13" i="25" s="1"/>
  <c r="AP12" i="24" a="1"/>
  <c r="AP12" i="24" s="1"/>
  <c r="AP12" i="25" s="1"/>
  <c r="AE12" i="24" a="1"/>
  <c r="AE12" i="24" s="1"/>
  <c r="AE12" i="25" s="1"/>
  <c r="K12" i="24" a="1"/>
  <c r="K12" i="24" s="1"/>
  <c r="K12" i="25" s="1"/>
  <c r="AP11" i="24" a="1"/>
  <c r="AP11" i="24" s="1"/>
  <c r="AP11" i="25" s="1"/>
  <c r="AE11" i="24" a="1"/>
  <c r="AE11" i="24" s="1"/>
  <c r="AE11" i="25" s="1"/>
  <c r="K11" i="24" a="1"/>
  <c r="K11" i="24" s="1"/>
  <c r="K11" i="25" s="1"/>
  <c r="AP10" i="24" a="1"/>
  <c r="AP10" i="24" s="1"/>
  <c r="AP10" i="25" s="1"/>
  <c r="AE10" i="24" a="1"/>
  <c r="AE10" i="24" s="1"/>
  <c r="AE10" i="25" s="1"/>
  <c r="K10" i="24" a="1"/>
  <c r="K10" i="24" s="1"/>
  <c r="K10" i="25" s="1"/>
  <c r="AP9" i="24" a="1"/>
  <c r="AP9" i="24" s="1"/>
  <c r="AP9" i="25" s="1"/>
  <c r="AE9" i="24" a="1"/>
  <c r="AE9" i="24" s="1"/>
  <c r="AE9" i="25" s="1"/>
  <c r="K9" i="24" a="1"/>
  <c r="K9" i="24" s="1"/>
  <c r="K9" i="25" s="1"/>
  <c r="AP8" i="24" a="1"/>
  <c r="AP8" i="24" s="1"/>
  <c r="AP8" i="25" s="1"/>
  <c r="AE8" i="24" a="1"/>
  <c r="AE8" i="24" s="1"/>
  <c r="AE8" i="25" s="1"/>
  <c r="K8" i="24" a="1"/>
  <c r="K8" i="24" s="1"/>
  <c r="K8" i="25" s="1"/>
  <c r="AP7" i="24" a="1"/>
  <c r="AP7" i="24" s="1"/>
  <c r="AP7" i="25" s="1"/>
  <c r="AP31" i="24" a="1"/>
  <c r="AP31" i="24" s="1"/>
  <c r="AP31" i="25" s="1"/>
  <c r="C31" i="24" a="1"/>
  <c r="C31" i="24" s="1"/>
  <c r="C31" i="25" s="1"/>
  <c r="AC30" i="24" a="1"/>
  <c r="AC30" i="24" s="1"/>
  <c r="AC30" i="25" s="1"/>
  <c r="D30" i="24" a="1"/>
  <c r="D30" i="24" s="1"/>
  <c r="D30" i="25" s="1"/>
  <c r="AG29" i="24" a="1"/>
  <c r="AG29" i="24" s="1"/>
  <c r="AG29" i="25" s="1"/>
  <c r="L29" i="24" a="1"/>
  <c r="L29" i="24" s="1"/>
  <c r="L29" i="25" s="1"/>
  <c r="AP28" i="24" a="1"/>
  <c r="AP28" i="24" s="1"/>
  <c r="AP28" i="25" s="1"/>
  <c r="AD28" i="24" a="1"/>
  <c r="AD28" i="24" s="1"/>
  <c r="AD28" i="25" s="1"/>
  <c r="G28" i="24" a="1"/>
  <c r="G28" i="24" s="1"/>
  <c r="G28" i="25" s="1"/>
  <c r="AO27" i="24" a="1"/>
  <c r="AO27" i="24" s="1"/>
  <c r="AO27" i="25" s="1"/>
  <c r="AD27" i="24" a="1"/>
  <c r="AD27" i="24" s="1"/>
  <c r="AD27" i="25" s="1"/>
  <c r="G27" i="24" a="1"/>
  <c r="G27" i="24" s="1"/>
  <c r="G27" i="25" s="1"/>
  <c r="AO26" i="24" a="1"/>
  <c r="AO26" i="24" s="1"/>
  <c r="AO26" i="25" s="1"/>
  <c r="AD26" i="24" a="1"/>
  <c r="AD26" i="24" s="1"/>
  <c r="AD26" i="25" s="1"/>
  <c r="G26" i="24" a="1"/>
  <c r="G26" i="24" s="1"/>
  <c r="AO25" i="24" a="1"/>
  <c r="AO25" i="24" s="1"/>
  <c r="AO25" i="25" s="1"/>
  <c r="AD25" i="24" a="1"/>
  <c r="AD25" i="24" s="1"/>
  <c r="AD25" i="25" s="1"/>
  <c r="G25" i="24" a="1"/>
  <c r="G25" i="24" s="1"/>
  <c r="I25" i="24" s="1"/>
  <c r="I25" i="25" s="1"/>
  <c r="AO24" i="24" a="1"/>
  <c r="AO24" i="24" s="1"/>
  <c r="AO24" i="25" s="1"/>
  <c r="AD24" i="24" a="1"/>
  <c r="AD24" i="24" s="1"/>
  <c r="AD24" i="25" s="1"/>
  <c r="G24" i="24" a="1"/>
  <c r="G24" i="24" s="1"/>
  <c r="I24" i="24" s="1"/>
  <c r="I24" i="25" s="1"/>
  <c r="AO23" i="24" a="1"/>
  <c r="AO23" i="24" s="1"/>
  <c r="AO23" i="25" s="1"/>
  <c r="AD23" i="24" a="1"/>
  <c r="AD23" i="24" s="1"/>
  <c r="AD23" i="25" s="1"/>
  <c r="G23" i="24" a="1"/>
  <c r="G23" i="24" s="1"/>
  <c r="I23" i="24" s="1"/>
  <c r="I23" i="25" s="1"/>
  <c r="AO22" i="24" a="1"/>
  <c r="AO22" i="24" s="1"/>
  <c r="AO22" i="25" s="1"/>
  <c r="AD22" i="24" a="1"/>
  <c r="AD22" i="24" s="1"/>
  <c r="AD22" i="25" s="1"/>
  <c r="G22" i="24" a="1"/>
  <c r="G22" i="24" s="1"/>
  <c r="AO21" i="24" a="1"/>
  <c r="AO21" i="24" s="1"/>
  <c r="AO21" i="25" s="1"/>
  <c r="AD21" i="24" a="1"/>
  <c r="AD21" i="24" s="1"/>
  <c r="AD21" i="25" s="1"/>
  <c r="G21" i="24" a="1"/>
  <c r="G21" i="24" s="1"/>
  <c r="I21" i="24" s="1"/>
  <c r="I21" i="25" s="1"/>
  <c r="AO20" i="24" a="1"/>
  <c r="AO20" i="24" s="1"/>
  <c r="AO20" i="25" s="1"/>
  <c r="AD20" i="24" a="1"/>
  <c r="AD20" i="24" s="1"/>
  <c r="AD20" i="25" s="1"/>
  <c r="G20" i="24" a="1"/>
  <c r="G20" i="24" s="1"/>
  <c r="I20" i="24" s="1"/>
  <c r="I20" i="25" s="1"/>
  <c r="AO19" i="24" a="1"/>
  <c r="AO19" i="24" s="1"/>
  <c r="AO19" i="25" s="1"/>
  <c r="AD19" i="24" a="1"/>
  <c r="AD19" i="24" s="1"/>
  <c r="AD19" i="25" s="1"/>
  <c r="G19" i="24" a="1"/>
  <c r="G19" i="24" s="1"/>
  <c r="I19" i="24" s="1"/>
  <c r="I19" i="25" s="1"/>
  <c r="AO18" i="24" a="1"/>
  <c r="AO18" i="24" s="1"/>
  <c r="AO18" i="25" s="1"/>
  <c r="AD18" i="24" a="1"/>
  <c r="AD18" i="24" s="1"/>
  <c r="AD18" i="25" s="1"/>
  <c r="G18" i="24" a="1"/>
  <c r="G18" i="24" s="1"/>
  <c r="I18" i="24" s="1"/>
  <c r="I18" i="25" s="1"/>
  <c r="AO17" i="24" a="1"/>
  <c r="AO17" i="24" s="1"/>
  <c r="AO17" i="25" s="1"/>
  <c r="AD17" i="24" a="1"/>
  <c r="AD17" i="24" s="1"/>
  <c r="AD17" i="25" s="1"/>
  <c r="G17" i="24" a="1"/>
  <c r="G17" i="24" s="1"/>
  <c r="I17" i="24" s="1"/>
  <c r="I17" i="25" s="1"/>
  <c r="AO16" i="24" a="1"/>
  <c r="AO16" i="24" s="1"/>
  <c r="AO16" i="25" s="1"/>
  <c r="AD16" i="24" a="1"/>
  <c r="AD16" i="24" s="1"/>
  <c r="AD16" i="25" s="1"/>
  <c r="G16" i="24" a="1"/>
  <c r="G16" i="24" s="1"/>
  <c r="I16" i="24" s="1"/>
  <c r="I16" i="25" s="1"/>
  <c r="AO15" i="24" a="1"/>
  <c r="AO15" i="24" s="1"/>
  <c r="AO15" i="25" s="1"/>
  <c r="AD15" i="24" a="1"/>
  <c r="AD15" i="24" s="1"/>
  <c r="AD15" i="25" s="1"/>
  <c r="G15" i="24" a="1"/>
  <c r="G15" i="24" s="1"/>
  <c r="I15" i="24" s="1"/>
  <c r="I15" i="25" s="1"/>
  <c r="AO14" i="24" a="1"/>
  <c r="AO14" i="24" s="1"/>
  <c r="AO14" i="25" s="1"/>
  <c r="AD14" i="24" a="1"/>
  <c r="AD14" i="24" s="1"/>
  <c r="AD14" i="25" s="1"/>
  <c r="G14" i="24" a="1"/>
  <c r="G14" i="24" s="1"/>
  <c r="AO13" i="24" a="1"/>
  <c r="AO13" i="24" s="1"/>
  <c r="AO13" i="25" s="1"/>
  <c r="AD13" i="24" a="1"/>
  <c r="AD13" i="24" s="1"/>
  <c r="AD13" i="25" s="1"/>
  <c r="G13" i="24" a="1"/>
  <c r="G13" i="24" s="1"/>
  <c r="AO12" i="24" a="1"/>
  <c r="AO12" i="24" s="1"/>
  <c r="AO12" i="25" s="1"/>
  <c r="AD12" i="24" a="1"/>
  <c r="AD12" i="24" s="1"/>
  <c r="AD12" i="25" s="1"/>
  <c r="G12" i="24" a="1"/>
  <c r="G12" i="24" s="1"/>
  <c r="AO11" i="24" a="1"/>
  <c r="AO11" i="24" s="1"/>
  <c r="AO11" i="25" s="1"/>
  <c r="AD11" i="24" a="1"/>
  <c r="AD11" i="24" s="1"/>
  <c r="AD11" i="25" s="1"/>
  <c r="G11" i="24" a="1"/>
  <c r="G11" i="24" s="1"/>
  <c r="I11" i="24" s="1"/>
  <c r="I11" i="25" s="1"/>
  <c r="AO10" i="24" a="1"/>
  <c r="AO10" i="24" s="1"/>
  <c r="AO10" i="25" s="1"/>
  <c r="AD10" i="24" a="1"/>
  <c r="AD10" i="24" s="1"/>
  <c r="AD10" i="25" s="1"/>
  <c r="G10" i="24" a="1"/>
  <c r="G10" i="24" s="1"/>
  <c r="AO9" i="24" a="1"/>
  <c r="AO9" i="24" s="1"/>
  <c r="AO9" i="25" s="1"/>
  <c r="AD9" i="24" a="1"/>
  <c r="AD9" i="24" s="1"/>
  <c r="AD9" i="25" s="1"/>
  <c r="G9" i="24" a="1"/>
  <c r="G9" i="24" s="1"/>
  <c r="AO8" i="24" a="1"/>
  <c r="AO8" i="24" s="1"/>
  <c r="AO8" i="25" s="1"/>
  <c r="AD8" i="24" a="1"/>
  <c r="AD8" i="24" s="1"/>
  <c r="AD8" i="25" s="1"/>
  <c r="G8" i="24" a="1"/>
  <c r="G8" i="24" s="1"/>
  <c r="N6" i="24" a="1"/>
  <c r="N6" i="24" s="1"/>
  <c r="N6" i="25" s="1"/>
  <c r="AN6" i="24" a="1"/>
  <c r="AN6" i="24" s="1"/>
  <c r="AN6" i="25" s="1"/>
  <c r="N7" i="24" a="1"/>
  <c r="N7" i="24" s="1"/>
  <c r="N7" i="25" s="1"/>
  <c r="E8" i="24" a="1"/>
  <c r="E8" i="24" s="1"/>
  <c r="P9" i="24" a="1"/>
  <c r="P9" i="24" s="1"/>
  <c r="P9" i="25" s="1"/>
  <c r="N11" i="24" a="1"/>
  <c r="N11" i="24" s="1"/>
  <c r="N11" i="25" s="1"/>
  <c r="AO6" i="24" a="1"/>
  <c r="AO6" i="24" s="1"/>
  <c r="AO6" i="25" s="1"/>
  <c r="P7" i="24" a="1"/>
  <c r="P7" i="24" s="1"/>
  <c r="P7" i="25" s="1"/>
  <c r="N8" i="24" a="1"/>
  <c r="N8" i="24" s="1"/>
  <c r="N8" i="25" s="1"/>
  <c r="AH9" i="24" a="1"/>
  <c r="AH9" i="24" s="1"/>
  <c r="AH9" i="25" s="1"/>
  <c r="AH11" i="24" a="1"/>
  <c r="AH11" i="24" s="1"/>
  <c r="AH11" i="25" s="1"/>
  <c r="AC6" i="24" a="1"/>
  <c r="AC6" i="24" s="1"/>
  <c r="AC6" i="25" s="1"/>
  <c r="AP6" i="24" a="1"/>
  <c r="AP6" i="24" s="1"/>
  <c r="AP6" i="25" s="1"/>
  <c r="AD7" i="24" a="1"/>
  <c r="AD7" i="24" s="1"/>
  <c r="AD7" i="25" s="1"/>
  <c r="P8" i="24" a="1"/>
  <c r="P8" i="24" s="1"/>
  <c r="P8" i="25" s="1"/>
  <c r="AM9" i="24" a="1"/>
  <c r="AM9" i="24" s="1"/>
  <c r="AM9" i="25" s="1"/>
  <c r="C12" i="24" a="1"/>
  <c r="C12" i="24" s="1"/>
  <c r="B7" i="24" a="1"/>
  <c r="B7" i="24" s="1"/>
  <c r="B7" i="25" s="1"/>
  <c r="AE7" i="24" a="1"/>
  <c r="AE7" i="24" s="1"/>
  <c r="AE7" i="25" s="1"/>
  <c r="AH8" i="24" a="1"/>
  <c r="AH8" i="24" s="1"/>
  <c r="AH8" i="25" s="1"/>
  <c r="C10" i="24" a="1"/>
  <c r="C10" i="24" s="1"/>
  <c r="N12" i="24" a="1"/>
  <c r="N12" i="24" s="1"/>
  <c r="N12" i="25" s="1"/>
  <c r="AE6" i="24" a="1"/>
  <c r="AE6" i="24" s="1"/>
  <c r="AE6" i="25" s="1"/>
  <c r="C7" i="24" a="1"/>
  <c r="C7" i="24" s="1"/>
  <c r="U7" i="24" s="1"/>
  <c r="AH7" i="24" a="1"/>
  <c r="AH7" i="24" s="1"/>
  <c r="AH7" i="25" s="1"/>
  <c r="AM8" i="24" a="1"/>
  <c r="AM8" i="24" s="1"/>
  <c r="AM8" i="25" s="1"/>
  <c r="E10" i="24" a="1"/>
  <c r="E10" i="24" s="1"/>
  <c r="AH12" i="24" a="1"/>
  <c r="AH12" i="24" s="1"/>
  <c r="AH12" i="25" s="1"/>
  <c r="X12" i="24"/>
  <c r="X16" i="24"/>
  <c r="X16" i="25" s="1"/>
  <c r="X20" i="24"/>
  <c r="V11" i="24"/>
  <c r="V12" i="24"/>
  <c r="V15" i="24"/>
  <c r="V15" i="25" s="1"/>
  <c r="V16" i="24"/>
  <c r="V19" i="24"/>
  <c r="AW19" i="24" s="1"/>
  <c r="AW19" i="25" s="1"/>
  <c r="V20" i="24"/>
  <c r="AW20" i="24" s="1"/>
  <c r="AW20" i="25" s="1"/>
  <c r="B6" i="25"/>
  <c r="X8" i="24"/>
  <c r="X6" i="24"/>
  <c r="X6" i="25" s="1"/>
  <c r="AE55" i="25"/>
  <c r="AG55" i="25"/>
  <c r="AL55" i="25"/>
  <c r="AN55" i="25"/>
  <c r="AP55" i="25"/>
  <c r="B56" i="25"/>
  <c r="D56" i="25"/>
  <c r="F56" i="25"/>
  <c r="K56" i="25"/>
  <c r="M56" i="25"/>
  <c r="O56" i="25"/>
  <c r="AC56" i="25"/>
  <c r="AE56" i="25"/>
  <c r="AG56" i="25"/>
  <c r="AL56" i="25"/>
  <c r="AN56" i="25"/>
  <c r="AP56" i="25"/>
  <c r="U6" i="24"/>
  <c r="U6" i="25" s="1"/>
  <c r="C6" i="25"/>
  <c r="E6" i="25"/>
  <c r="Y6" i="24"/>
  <c r="G6" i="25"/>
  <c r="E7" i="25"/>
  <c r="G7" i="25"/>
  <c r="D6" i="25"/>
  <c r="V6" i="25"/>
  <c r="D7" i="25"/>
  <c r="F6" i="25"/>
  <c r="F7" i="25"/>
  <c r="I6" i="24"/>
  <c r="I6" i="25" s="1"/>
  <c r="T6" i="24"/>
  <c r="T6" i="25" s="1"/>
  <c r="H6" i="24"/>
  <c r="H6" i="25" s="1"/>
  <c r="AR7" i="24"/>
  <c r="AR7" i="25" s="1"/>
  <c r="I9" i="24"/>
  <c r="I9" i="25" s="1"/>
  <c r="H9" i="24"/>
  <c r="H9" i="25" s="1"/>
  <c r="T10" i="24"/>
  <c r="T10" i="25" s="1"/>
  <c r="R10" i="24"/>
  <c r="R10" i="25" s="1"/>
  <c r="Q10" i="24"/>
  <c r="Q10" i="25" s="1"/>
  <c r="T11" i="24"/>
  <c r="T11" i="25" s="1"/>
  <c r="H11" i="24"/>
  <c r="H11" i="25" s="1"/>
  <c r="H13" i="24"/>
  <c r="H13" i="25" s="1"/>
  <c r="R13" i="24"/>
  <c r="R13" i="25" s="1"/>
  <c r="Q13" i="24"/>
  <c r="Q13" i="25" s="1"/>
  <c r="AJ13" i="24"/>
  <c r="AJ13" i="25" s="1"/>
  <c r="AI13" i="24"/>
  <c r="AI13" i="25" s="1"/>
  <c r="AR13" i="24"/>
  <c r="AR13" i="25" s="1"/>
  <c r="I14" i="24"/>
  <c r="I14" i="25" s="1"/>
  <c r="T14" i="24"/>
  <c r="T14" i="25" s="1"/>
  <c r="H14" i="24"/>
  <c r="H14" i="25" s="1"/>
  <c r="R14" i="24"/>
  <c r="R14" i="25" s="1"/>
  <c r="Q14" i="24"/>
  <c r="Q14" i="25" s="1"/>
  <c r="AJ14" i="24"/>
  <c r="AJ14" i="25" s="1"/>
  <c r="AI14" i="24"/>
  <c r="AI14" i="25" s="1"/>
  <c r="H15" i="24"/>
  <c r="H15" i="25" s="1"/>
  <c r="T15" i="24"/>
  <c r="T15" i="25" s="1"/>
  <c r="R15" i="24"/>
  <c r="R15" i="25" s="1"/>
  <c r="Q15" i="24"/>
  <c r="Q15" i="25" s="1"/>
  <c r="H16" i="24"/>
  <c r="H16" i="25" s="1"/>
  <c r="H17" i="24"/>
  <c r="H17" i="25" s="1"/>
  <c r="H18" i="24"/>
  <c r="H18" i="25" s="1"/>
  <c r="T18" i="24"/>
  <c r="T18" i="25" s="1"/>
  <c r="R18" i="24"/>
  <c r="R18" i="25" s="1"/>
  <c r="Q18" i="24"/>
  <c r="Q18" i="25" s="1"/>
  <c r="AJ18" i="24"/>
  <c r="AJ18" i="25" s="1"/>
  <c r="AI18" i="24"/>
  <c r="AI18" i="25" s="1"/>
  <c r="T19" i="24"/>
  <c r="T19" i="25" s="1"/>
  <c r="H19" i="24"/>
  <c r="H19" i="25" s="1"/>
  <c r="R19" i="24"/>
  <c r="R19" i="25" s="1"/>
  <c r="Q19" i="24"/>
  <c r="Q19" i="25" s="1"/>
  <c r="H20" i="24"/>
  <c r="H20" i="25" s="1"/>
  <c r="H21" i="24"/>
  <c r="H21" i="25" s="1"/>
  <c r="AS21" i="24"/>
  <c r="AS21" i="25" s="1"/>
  <c r="AR21" i="24"/>
  <c r="AR21" i="25" s="1"/>
  <c r="I22" i="24"/>
  <c r="I22" i="25" s="1"/>
  <c r="T22" i="24"/>
  <c r="T22" i="25" s="1"/>
  <c r="H22" i="24"/>
  <c r="H22" i="25" s="1"/>
  <c r="R22" i="24"/>
  <c r="R22" i="25" s="1"/>
  <c r="Q22" i="24"/>
  <c r="Q22" i="25" s="1"/>
  <c r="AJ22" i="24"/>
  <c r="AJ22" i="25" s="1"/>
  <c r="AI22" i="24"/>
  <c r="AI22" i="25" s="1"/>
  <c r="T23" i="24"/>
  <c r="T23" i="25" s="1"/>
  <c r="H23" i="24"/>
  <c r="H23" i="25" s="1"/>
  <c r="R23" i="24"/>
  <c r="R23" i="25" s="1"/>
  <c r="Q23" i="24"/>
  <c r="Q23" i="25" s="1"/>
  <c r="H24" i="24"/>
  <c r="H24" i="25" s="1"/>
  <c r="T24" i="24"/>
  <c r="T24" i="25" s="1"/>
  <c r="H25" i="24"/>
  <c r="H25" i="25" s="1"/>
  <c r="AJ25" i="24"/>
  <c r="AJ25" i="25" s="1"/>
  <c r="AI25" i="24"/>
  <c r="AI25" i="25" s="1"/>
  <c r="AS25" i="24"/>
  <c r="AS25" i="25" s="1"/>
  <c r="AR25" i="24"/>
  <c r="AR25" i="25" s="1"/>
  <c r="I26" i="24"/>
  <c r="I26" i="25" s="1"/>
  <c r="T26" i="24"/>
  <c r="T26" i="25" s="1"/>
  <c r="H26" i="24"/>
  <c r="H26" i="25" s="1"/>
  <c r="R26" i="24"/>
  <c r="R26" i="25" s="1"/>
  <c r="Q26" i="24"/>
  <c r="Q26" i="25" s="1"/>
  <c r="AI26" i="24"/>
  <c r="AI26" i="25" s="1"/>
  <c r="X56" i="24"/>
  <c r="X55" i="24"/>
  <c r="V55" i="24"/>
  <c r="X54" i="24"/>
  <c r="V54" i="24"/>
  <c r="X53" i="24"/>
  <c r="V53" i="24"/>
  <c r="X52" i="24"/>
  <c r="V52" i="24"/>
  <c r="X51" i="24"/>
  <c r="V51" i="24"/>
  <c r="X50" i="24"/>
  <c r="V50" i="24"/>
  <c r="X49" i="24"/>
  <c r="X43" i="24"/>
  <c r="X43" i="25" s="1"/>
  <c r="W49" i="24"/>
  <c r="U49" i="24"/>
  <c r="W48" i="24"/>
  <c r="W48" i="25" s="1"/>
  <c r="W47" i="24"/>
  <c r="W47" i="25" s="1"/>
  <c r="W46" i="24"/>
  <c r="W46" i="25" s="1"/>
  <c r="W45" i="24"/>
  <c r="W45" i="25" s="1"/>
  <c r="W44" i="24"/>
  <c r="W44" i="25" s="1"/>
  <c r="Y48" i="24"/>
  <c r="U48" i="24"/>
  <c r="Y47" i="24"/>
  <c r="U47" i="24"/>
  <c r="Y46" i="24"/>
  <c r="U46" i="24"/>
  <c r="Y45" i="24"/>
  <c r="U45" i="24"/>
  <c r="Y44" i="24"/>
  <c r="U44" i="24"/>
  <c r="Y43" i="24"/>
  <c r="U43" i="24"/>
  <c r="Y42" i="24"/>
  <c r="U42" i="24"/>
  <c r="U42" i="25" s="1"/>
  <c r="X41" i="24"/>
  <c r="X41" i="25" s="1"/>
  <c r="X40" i="24"/>
  <c r="X40" i="25" s="1"/>
  <c r="X39" i="24"/>
  <c r="X39" i="25" s="1"/>
  <c r="X38" i="24"/>
  <c r="X38" i="25" s="1"/>
  <c r="X37" i="24"/>
  <c r="X37" i="25" s="1"/>
  <c r="X36" i="24"/>
  <c r="X36" i="25" s="1"/>
  <c r="U27" i="24"/>
  <c r="U27" i="25" s="1"/>
  <c r="W27" i="24"/>
  <c r="W27" i="25" s="1"/>
  <c r="V27" i="24"/>
  <c r="X27" i="24"/>
  <c r="U28" i="24"/>
  <c r="U28" i="25" s="1"/>
  <c r="W28" i="24"/>
  <c r="W28" i="25" s="1"/>
  <c r="V28" i="24"/>
  <c r="X28" i="24"/>
  <c r="W29" i="24"/>
  <c r="W29" i="25" s="1"/>
  <c r="Y29" i="24"/>
  <c r="Y29" i="25" s="1"/>
  <c r="V29" i="24"/>
  <c r="X29" i="24"/>
  <c r="AI29" i="24"/>
  <c r="AI29" i="25" s="1"/>
  <c r="U30" i="24"/>
  <c r="U30" i="25" s="1"/>
  <c r="W30" i="24"/>
  <c r="W30" i="25" s="1"/>
  <c r="Y30" i="24"/>
  <c r="Y30" i="25" s="1"/>
  <c r="V30" i="24"/>
  <c r="X30" i="24"/>
  <c r="AJ30" i="24"/>
  <c r="AJ30" i="25" s="1"/>
  <c r="U31" i="24"/>
  <c r="U31" i="25" s="1"/>
  <c r="W31" i="24"/>
  <c r="W31" i="25" s="1"/>
  <c r="Y31" i="24"/>
  <c r="Y31" i="25" s="1"/>
  <c r="U32" i="24"/>
  <c r="U32" i="25" s="1"/>
  <c r="W32" i="24"/>
  <c r="W32" i="25" s="1"/>
  <c r="Y32" i="24"/>
  <c r="Y32" i="25" s="1"/>
  <c r="U33" i="24"/>
  <c r="U33" i="25" s="1"/>
  <c r="W33" i="24"/>
  <c r="W33" i="25" s="1"/>
  <c r="Y33" i="24"/>
  <c r="Y33" i="25" s="1"/>
  <c r="U34" i="24"/>
  <c r="U34" i="25" s="1"/>
  <c r="W34" i="24"/>
  <c r="W34" i="25" s="1"/>
  <c r="Y34" i="24"/>
  <c r="Y34" i="25" s="1"/>
  <c r="U35" i="24"/>
  <c r="U35" i="25" s="1"/>
  <c r="W35" i="24"/>
  <c r="W35" i="25" s="1"/>
  <c r="Y35" i="24"/>
  <c r="Y35" i="25" s="1"/>
  <c r="U36" i="24"/>
  <c r="Y36" i="24"/>
  <c r="U37" i="24"/>
  <c r="Y37" i="24"/>
  <c r="U38" i="24"/>
  <c r="Y38" i="24"/>
  <c r="U39" i="24"/>
  <c r="Y39" i="24"/>
  <c r="U40" i="24"/>
  <c r="Y40" i="24"/>
  <c r="U41" i="24"/>
  <c r="Y41" i="24"/>
  <c r="W42" i="24"/>
  <c r="AI21" i="24" l="1"/>
  <c r="AI21" i="25" s="1"/>
  <c r="AJ21" i="24"/>
  <c r="AJ21" i="25" s="1"/>
  <c r="AR17" i="24"/>
  <c r="AR17" i="25" s="1"/>
  <c r="AS17" i="24"/>
  <c r="AS17" i="25" s="1"/>
  <c r="Q17" i="24"/>
  <c r="Q17" i="25" s="1"/>
  <c r="AJ17" i="24"/>
  <c r="AJ17" i="25" s="1"/>
  <c r="T20" i="24"/>
  <c r="T20" i="25" s="1"/>
  <c r="AI17" i="24"/>
  <c r="AI17" i="25" s="1"/>
  <c r="AY8" i="24"/>
  <c r="AY8" i="25" s="1"/>
  <c r="U29" i="24"/>
  <c r="U29" i="25" s="1"/>
  <c r="AI28" i="24"/>
  <c r="AI28" i="25" s="1"/>
  <c r="T13" i="24"/>
  <c r="T13" i="25" s="1"/>
  <c r="AS24" i="24"/>
  <c r="AS24" i="25" s="1"/>
  <c r="AS20" i="24"/>
  <c r="AS20" i="25" s="1"/>
  <c r="AJ16" i="24"/>
  <c r="AJ16" i="25" s="1"/>
  <c r="AI24" i="24"/>
  <c r="AI24" i="25" s="1"/>
  <c r="AI20" i="24"/>
  <c r="AI20" i="25" s="1"/>
  <c r="Q16" i="24"/>
  <c r="Q16" i="25" s="1"/>
  <c r="AJ24" i="24"/>
  <c r="AJ24" i="25" s="1"/>
  <c r="AJ20" i="24"/>
  <c r="AJ20" i="25" s="1"/>
  <c r="R16" i="24"/>
  <c r="R16" i="25" s="1"/>
  <c r="Q24" i="24"/>
  <c r="Q24" i="25" s="1"/>
  <c r="Q20" i="24"/>
  <c r="Q20" i="25" s="1"/>
  <c r="R24" i="24"/>
  <c r="R24" i="25" s="1"/>
  <c r="R20" i="24"/>
  <c r="R20" i="25" s="1"/>
  <c r="T16" i="24"/>
  <c r="T16" i="25" s="1"/>
  <c r="AS7" i="24"/>
  <c r="AS7" i="25" s="1"/>
  <c r="AR10" i="24"/>
  <c r="AR10" i="25" s="1"/>
  <c r="AS23" i="24"/>
  <c r="AS23" i="25" s="1"/>
  <c r="T21" i="24"/>
  <c r="T21" i="25" s="1"/>
  <c r="AS19" i="24"/>
  <c r="AS19" i="25" s="1"/>
  <c r="AY20" i="24"/>
  <c r="AY20" i="25" s="1"/>
  <c r="Q25" i="24"/>
  <c r="Q25" i="25" s="1"/>
  <c r="AS22" i="24"/>
  <c r="AS22" i="25" s="1"/>
  <c r="Q21" i="24"/>
  <c r="Q21" i="25" s="1"/>
  <c r="AS18" i="24"/>
  <c r="AS18" i="25" s="1"/>
  <c r="R17" i="24"/>
  <c r="R17" i="25" s="1"/>
  <c r="AI15" i="24"/>
  <c r="AI15" i="25" s="1"/>
  <c r="AS12" i="24"/>
  <c r="AS12" i="25" s="1"/>
  <c r="Q9" i="24"/>
  <c r="Q9" i="25" s="1"/>
  <c r="AW15" i="24"/>
  <c r="AW15" i="25" s="1"/>
  <c r="R25" i="24"/>
  <c r="R25" i="25" s="1"/>
  <c r="R21" i="24"/>
  <c r="R21" i="25" s="1"/>
  <c r="AJ15" i="24"/>
  <c r="AJ15" i="25" s="1"/>
  <c r="AI12" i="24"/>
  <c r="AI12" i="25" s="1"/>
  <c r="AW12" i="24"/>
  <c r="AW12" i="25" s="1"/>
  <c r="AS14" i="24"/>
  <c r="AS14" i="25" s="1"/>
  <c r="AI27" i="24"/>
  <c r="AI27" i="25" s="1"/>
  <c r="T25" i="24"/>
  <c r="T25" i="25" s="1"/>
  <c r="AR23" i="24"/>
  <c r="AR23" i="25" s="1"/>
  <c r="AR19" i="24"/>
  <c r="AR19" i="25" s="1"/>
  <c r="T17" i="24"/>
  <c r="T17" i="25" s="1"/>
  <c r="T12" i="24"/>
  <c r="T12" i="25" s="1"/>
  <c r="T9" i="24"/>
  <c r="T9" i="25" s="1"/>
  <c r="AW11" i="24"/>
  <c r="AW11" i="25" s="1"/>
  <c r="AI23" i="24"/>
  <c r="AI23" i="25" s="1"/>
  <c r="AI19" i="24"/>
  <c r="AI19" i="25" s="1"/>
  <c r="AR16" i="24"/>
  <c r="AR16" i="25" s="1"/>
  <c r="AI8" i="24"/>
  <c r="AI8" i="25" s="1"/>
  <c r="Y27" i="24"/>
  <c r="Y27" i="25" s="1"/>
  <c r="AR24" i="24"/>
  <c r="AR24" i="25" s="1"/>
  <c r="AJ23" i="24"/>
  <c r="AJ23" i="25" s="1"/>
  <c r="AR20" i="24"/>
  <c r="AR20" i="25" s="1"/>
  <c r="AJ19" i="24"/>
  <c r="AJ19" i="25" s="1"/>
  <c r="AS16" i="24"/>
  <c r="AS16" i="25" s="1"/>
  <c r="T8" i="24"/>
  <c r="T8" i="25" s="1"/>
  <c r="Y7" i="24"/>
  <c r="AZ7" i="24" s="1"/>
  <c r="AZ7" i="25" s="1"/>
  <c r="AY12" i="24"/>
  <c r="AY12" i="25" s="1"/>
  <c r="I12" i="24"/>
  <c r="I12" i="25" s="1"/>
  <c r="AR14" i="24"/>
  <c r="AR14" i="25" s="1"/>
  <c r="AS10" i="24"/>
  <c r="AS10" i="25" s="1"/>
  <c r="Y28" i="24"/>
  <c r="Y28" i="25" s="1"/>
  <c r="AR22" i="24"/>
  <c r="AR22" i="25" s="1"/>
  <c r="AR18" i="24"/>
  <c r="AR18" i="25" s="1"/>
  <c r="AR12" i="24"/>
  <c r="AR12" i="25" s="1"/>
  <c r="AR9" i="24"/>
  <c r="AR9" i="25" s="1"/>
  <c r="AW16" i="24"/>
  <c r="AW16" i="25" s="1"/>
  <c r="AS9" i="24"/>
  <c r="AS9" i="25" s="1"/>
  <c r="AR11" i="24"/>
  <c r="AR11" i="25" s="1"/>
  <c r="AI16" i="24"/>
  <c r="AI16" i="25" s="1"/>
  <c r="AS13" i="24"/>
  <c r="AS13" i="25" s="1"/>
  <c r="AS11" i="24"/>
  <c r="AS11" i="25" s="1"/>
  <c r="W7" i="24"/>
  <c r="AX7" i="24" s="1"/>
  <c r="AX7" i="25" s="1"/>
  <c r="R9" i="24"/>
  <c r="R9" i="25" s="1"/>
  <c r="R7" i="24"/>
  <c r="R7" i="25" s="1"/>
  <c r="I8" i="24"/>
  <c r="I8" i="25" s="1"/>
  <c r="T7" i="24"/>
  <c r="T7" i="25" s="1"/>
  <c r="Q7" i="24"/>
  <c r="Q7" i="25" s="1"/>
  <c r="AI11" i="24"/>
  <c r="AI11" i="25" s="1"/>
  <c r="AS6" i="24"/>
  <c r="AS6" i="25" s="1"/>
  <c r="AJ11" i="24"/>
  <c r="AJ11" i="25" s="1"/>
  <c r="R11" i="24"/>
  <c r="R11" i="25" s="1"/>
  <c r="X8" i="25"/>
  <c r="AY16" i="24"/>
  <c r="AY16" i="25" s="1"/>
  <c r="X20" i="25"/>
  <c r="V12" i="25"/>
  <c r="Q11" i="24"/>
  <c r="Q11" i="25" s="1"/>
  <c r="AW6" i="24"/>
  <c r="AW6" i="25" s="1"/>
  <c r="I10" i="24"/>
  <c r="I10" i="25" s="1"/>
  <c r="Q12" i="24"/>
  <c r="Q12" i="25" s="1"/>
  <c r="AR8" i="24"/>
  <c r="AR8" i="25" s="1"/>
  <c r="H8" i="24"/>
  <c r="H8" i="25" s="1"/>
  <c r="AI9" i="24"/>
  <c r="AI9" i="25" s="1"/>
  <c r="AS8" i="24"/>
  <c r="AS8" i="25" s="1"/>
  <c r="AI7" i="24"/>
  <c r="AI7" i="25" s="1"/>
  <c r="X12" i="25"/>
  <c r="AJ9" i="24"/>
  <c r="AJ9" i="25" s="1"/>
  <c r="AJ8" i="24"/>
  <c r="AJ8" i="25" s="1"/>
  <c r="AR15" i="24"/>
  <c r="AR15" i="25" s="1"/>
  <c r="R12" i="24"/>
  <c r="R12" i="25" s="1"/>
  <c r="AJ10" i="24"/>
  <c r="AJ10" i="25" s="1"/>
  <c r="V20" i="25"/>
  <c r="V19" i="25"/>
  <c r="AS15" i="24"/>
  <c r="AS15" i="25" s="1"/>
  <c r="H12" i="24"/>
  <c r="H12" i="25" s="1"/>
  <c r="AR6" i="24"/>
  <c r="AR6" i="25" s="1"/>
  <c r="W6" i="24"/>
  <c r="AX6" i="24" s="1"/>
  <c r="AX6" i="25" s="1"/>
  <c r="G10" i="25"/>
  <c r="Y10" i="24"/>
  <c r="G18" i="25"/>
  <c r="Y18" i="24"/>
  <c r="G26" i="25"/>
  <c r="Y26" i="24"/>
  <c r="U13" i="24"/>
  <c r="C13" i="25"/>
  <c r="C21" i="25"/>
  <c r="U21" i="24"/>
  <c r="V9" i="24"/>
  <c r="D9" i="25"/>
  <c r="D17" i="25"/>
  <c r="V17" i="24"/>
  <c r="D25" i="25"/>
  <c r="V25" i="24"/>
  <c r="E12" i="25"/>
  <c r="W12" i="24"/>
  <c r="E20" i="25"/>
  <c r="W20" i="24"/>
  <c r="X9" i="24"/>
  <c r="F9" i="25"/>
  <c r="X17" i="24"/>
  <c r="F17" i="25"/>
  <c r="X25" i="24"/>
  <c r="F25" i="25"/>
  <c r="G21" i="25"/>
  <c r="Y21" i="24"/>
  <c r="C16" i="25"/>
  <c r="U16" i="24"/>
  <c r="C24" i="25"/>
  <c r="U24" i="24"/>
  <c r="W15" i="24"/>
  <c r="E15" i="25"/>
  <c r="E23" i="25"/>
  <c r="W23" i="24"/>
  <c r="Y8" i="24"/>
  <c r="G8" i="25"/>
  <c r="G16" i="25"/>
  <c r="Y16" i="24"/>
  <c r="G24" i="25"/>
  <c r="Y24" i="24"/>
  <c r="C19" i="25"/>
  <c r="U19" i="24"/>
  <c r="V7" i="24"/>
  <c r="D23" i="25"/>
  <c r="V23" i="24"/>
  <c r="E18" i="25"/>
  <c r="W18" i="24"/>
  <c r="E26" i="25"/>
  <c r="W26" i="24"/>
  <c r="X7" i="24"/>
  <c r="X15" i="24"/>
  <c r="F15" i="25"/>
  <c r="X23" i="24"/>
  <c r="F23" i="25"/>
  <c r="G13" i="25"/>
  <c r="Y13" i="24"/>
  <c r="H10" i="24"/>
  <c r="H10" i="25" s="1"/>
  <c r="Q8" i="24"/>
  <c r="Q8" i="25" s="1"/>
  <c r="AJ7" i="24"/>
  <c r="AJ7" i="25" s="1"/>
  <c r="AI6" i="24"/>
  <c r="AI6" i="25" s="1"/>
  <c r="I7" i="24"/>
  <c r="I7" i="25" s="1"/>
  <c r="R8" i="24"/>
  <c r="R8" i="25" s="1"/>
  <c r="AJ6" i="24"/>
  <c r="AJ6" i="25" s="1"/>
  <c r="C7" i="25"/>
  <c r="H7" i="24"/>
  <c r="H7" i="25" s="1"/>
  <c r="G11" i="25"/>
  <c r="Y11" i="24"/>
  <c r="G19" i="25"/>
  <c r="Y19" i="24"/>
  <c r="C14" i="25"/>
  <c r="U14" i="24"/>
  <c r="C22" i="25"/>
  <c r="U22" i="24"/>
  <c r="D10" i="25"/>
  <c r="V10" i="24"/>
  <c r="D18" i="25"/>
  <c r="V18" i="24"/>
  <c r="D26" i="25"/>
  <c r="V26" i="24"/>
  <c r="W13" i="24"/>
  <c r="E13" i="25"/>
  <c r="E21" i="25"/>
  <c r="W21" i="24"/>
  <c r="F10" i="25"/>
  <c r="X10" i="24"/>
  <c r="F18" i="25"/>
  <c r="X18" i="24"/>
  <c r="F26" i="25"/>
  <c r="X26" i="24"/>
  <c r="E9" i="25"/>
  <c r="W9" i="24"/>
  <c r="Q6" i="24"/>
  <c r="Q6" i="25" s="1"/>
  <c r="AY6" i="24"/>
  <c r="AY6" i="25" s="1"/>
  <c r="G14" i="25"/>
  <c r="Y14" i="24"/>
  <c r="G22" i="25"/>
  <c r="Y22" i="24"/>
  <c r="L11" i="25"/>
  <c r="U11" i="24"/>
  <c r="U17" i="24"/>
  <c r="C17" i="25"/>
  <c r="C25" i="25"/>
  <c r="U25" i="24"/>
  <c r="D13" i="25"/>
  <c r="V13" i="24"/>
  <c r="D21" i="25"/>
  <c r="V21" i="24"/>
  <c r="E16" i="25"/>
  <c r="W16" i="24"/>
  <c r="E24" i="25"/>
  <c r="W24" i="24"/>
  <c r="X13" i="24"/>
  <c r="F13" i="25"/>
  <c r="X21" i="24"/>
  <c r="F21" i="25"/>
  <c r="C12" i="25"/>
  <c r="U12" i="24"/>
  <c r="AJ12" i="24"/>
  <c r="AJ12" i="25" s="1"/>
  <c r="R6" i="24"/>
  <c r="R6" i="25" s="1"/>
  <c r="G9" i="25"/>
  <c r="Y9" i="24"/>
  <c r="G17" i="25"/>
  <c r="Y17" i="24"/>
  <c r="G25" i="25"/>
  <c r="Y25" i="24"/>
  <c r="C20" i="25"/>
  <c r="U20" i="24"/>
  <c r="D8" i="25"/>
  <c r="V8" i="24"/>
  <c r="D24" i="25"/>
  <c r="V24" i="24"/>
  <c r="W11" i="24"/>
  <c r="E11" i="25"/>
  <c r="E19" i="25"/>
  <c r="W19" i="24"/>
  <c r="X24" i="24"/>
  <c r="F24" i="25"/>
  <c r="U10" i="24"/>
  <c r="C10" i="25"/>
  <c r="AI10" i="24"/>
  <c r="AI10" i="25" s="1"/>
  <c r="W8" i="24"/>
  <c r="E8" i="25"/>
  <c r="G12" i="25"/>
  <c r="Y12" i="24"/>
  <c r="G20" i="25"/>
  <c r="Y20" i="24"/>
  <c r="U9" i="24"/>
  <c r="L9" i="25"/>
  <c r="U15" i="24"/>
  <c r="C15" i="25"/>
  <c r="C23" i="25"/>
  <c r="U23" i="24"/>
  <c r="E14" i="25"/>
  <c r="W14" i="24"/>
  <c r="E22" i="25"/>
  <c r="W22" i="24"/>
  <c r="X11" i="24"/>
  <c r="F11" i="25"/>
  <c r="X19" i="24"/>
  <c r="F19" i="25"/>
  <c r="I13" i="24"/>
  <c r="I13" i="25" s="1"/>
  <c r="E10" i="25"/>
  <c r="W10" i="24"/>
  <c r="G15" i="25"/>
  <c r="Y15" i="24"/>
  <c r="G23" i="25"/>
  <c r="Y23" i="24"/>
  <c r="C18" i="25"/>
  <c r="U18" i="24"/>
  <c r="C26" i="25"/>
  <c r="U26" i="24"/>
  <c r="D14" i="25"/>
  <c r="V14" i="24"/>
  <c r="D22" i="25"/>
  <c r="V22" i="24"/>
  <c r="W17" i="24"/>
  <c r="E17" i="25"/>
  <c r="E25" i="25"/>
  <c r="W25" i="24"/>
  <c r="F14" i="25"/>
  <c r="X14" i="24"/>
  <c r="F22" i="25"/>
  <c r="X22" i="24"/>
  <c r="C8" i="25"/>
  <c r="U8" i="24"/>
  <c r="V16" i="25"/>
  <c r="V11" i="25"/>
  <c r="V56" i="24"/>
  <c r="V56" i="25" s="1"/>
  <c r="AV6" i="24"/>
  <c r="AV6" i="25" s="1"/>
  <c r="AZ41" i="24"/>
  <c r="AZ41" i="25" s="1"/>
  <c r="Y41" i="25"/>
  <c r="AZ40" i="24"/>
  <c r="AZ40" i="25" s="1"/>
  <c r="Y40" i="25"/>
  <c r="AZ39" i="24"/>
  <c r="AZ39" i="25" s="1"/>
  <c r="Y39" i="25"/>
  <c r="AZ38" i="24"/>
  <c r="AZ38" i="25" s="1"/>
  <c r="Y38" i="25"/>
  <c r="AZ37" i="24"/>
  <c r="AZ37" i="25" s="1"/>
  <c r="Y37" i="25"/>
  <c r="AZ36" i="24"/>
  <c r="AZ36" i="25" s="1"/>
  <c r="Y36" i="25"/>
  <c r="AY30" i="24"/>
  <c r="AY30" i="25" s="1"/>
  <c r="X30" i="25"/>
  <c r="AY29" i="24"/>
  <c r="AY29" i="25" s="1"/>
  <c r="X29" i="25"/>
  <c r="AY28" i="24"/>
  <c r="AY28" i="25" s="1"/>
  <c r="X28" i="25"/>
  <c r="AY27" i="24"/>
  <c r="AY27" i="25" s="1"/>
  <c r="X27" i="25"/>
  <c r="AV43" i="24"/>
  <c r="AV43" i="25" s="1"/>
  <c r="U43" i="25"/>
  <c r="AV44" i="24"/>
  <c r="AV44" i="25" s="1"/>
  <c r="U44" i="25"/>
  <c r="AV45" i="24"/>
  <c r="AV45" i="25" s="1"/>
  <c r="U45" i="25"/>
  <c r="AV46" i="24"/>
  <c r="AV46" i="25" s="1"/>
  <c r="U46" i="25"/>
  <c r="AV47" i="24"/>
  <c r="AV47" i="25" s="1"/>
  <c r="U47" i="25"/>
  <c r="AV48" i="24"/>
  <c r="AV48" i="25" s="1"/>
  <c r="U48" i="25"/>
  <c r="AX49" i="24"/>
  <c r="AX49" i="25" s="1"/>
  <c r="W49" i="25"/>
  <c r="AY49" i="24"/>
  <c r="AY49" i="25" s="1"/>
  <c r="X49" i="25"/>
  <c r="AY50" i="24"/>
  <c r="AY50" i="25" s="1"/>
  <c r="X50" i="25"/>
  <c r="AY51" i="24"/>
  <c r="AY51" i="25" s="1"/>
  <c r="X51" i="25"/>
  <c r="AY52" i="24"/>
  <c r="AY52" i="25" s="1"/>
  <c r="X52" i="25"/>
  <c r="AY53" i="24"/>
  <c r="AY53" i="25" s="1"/>
  <c r="X53" i="25"/>
  <c r="AY54" i="24"/>
  <c r="AY54" i="25" s="1"/>
  <c r="X54" i="25"/>
  <c r="AY55" i="24"/>
  <c r="AY55" i="25" s="1"/>
  <c r="X55" i="25"/>
  <c r="AY56" i="24"/>
  <c r="AY56" i="25" s="1"/>
  <c r="X56" i="25"/>
  <c r="AX42" i="24"/>
  <c r="AX42" i="25" s="1"/>
  <c r="W42" i="25"/>
  <c r="AV41" i="24"/>
  <c r="AV41" i="25" s="1"/>
  <c r="U41" i="25"/>
  <c r="AV40" i="24"/>
  <c r="AV40" i="25" s="1"/>
  <c r="U40" i="25"/>
  <c r="AV39" i="24"/>
  <c r="AV39" i="25" s="1"/>
  <c r="U39" i="25"/>
  <c r="AV38" i="24"/>
  <c r="AV38" i="25" s="1"/>
  <c r="U38" i="25"/>
  <c r="AV37" i="24"/>
  <c r="AV37" i="25" s="1"/>
  <c r="U37" i="25"/>
  <c r="AV36" i="24"/>
  <c r="AV36" i="25" s="1"/>
  <c r="U36" i="25"/>
  <c r="AW30" i="24"/>
  <c r="AW30" i="25" s="1"/>
  <c r="V30" i="25"/>
  <c r="AW29" i="24"/>
  <c r="AW29" i="25" s="1"/>
  <c r="V29" i="25"/>
  <c r="AW28" i="24"/>
  <c r="AW28" i="25" s="1"/>
  <c r="V28" i="25"/>
  <c r="AW27" i="24"/>
  <c r="AW27" i="25" s="1"/>
  <c r="V27" i="25"/>
  <c r="AZ42" i="24"/>
  <c r="AZ42" i="25" s="1"/>
  <c r="Y42" i="25"/>
  <c r="AZ43" i="24"/>
  <c r="AZ43" i="25" s="1"/>
  <c r="Y43" i="25"/>
  <c r="AZ44" i="24"/>
  <c r="AZ44" i="25" s="1"/>
  <c r="Y44" i="25"/>
  <c r="AZ45" i="24"/>
  <c r="AZ45" i="25" s="1"/>
  <c r="Y45" i="25"/>
  <c r="AZ46" i="24"/>
  <c r="AZ46" i="25" s="1"/>
  <c r="Y46" i="25"/>
  <c r="AZ47" i="24"/>
  <c r="AZ47" i="25" s="1"/>
  <c r="Y47" i="25"/>
  <c r="AZ48" i="24"/>
  <c r="AZ48" i="25" s="1"/>
  <c r="Y48" i="25"/>
  <c r="AV49" i="24"/>
  <c r="AV49" i="25" s="1"/>
  <c r="U49" i="25"/>
  <c r="AW50" i="24"/>
  <c r="AW50" i="25" s="1"/>
  <c r="V50" i="25"/>
  <c r="AW51" i="24"/>
  <c r="AW51" i="25" s="1"/>
  <c r="V51" i="25"/>
  <c r="AW52" i="24"/>
  <c r="AW52" i="25" s="1"/>
  <c r="V52" i="25"/>
  <c r="AW53" i="24"/>
  <c r="AW53" i="25" s="1"/>
  <c r="V53" i="25"/>
  <c r="AW54" i="24"/>
  <c r="AW54" i="25" s="1"/>
  <c r="V54" i="25"/>
  <c r="AW55" i="24"/>
  <c r="AW55" i="25" s="1"/>
  <c r="V55" i="25"/>
  <c r="AV7" i="24"/>
  <c r="AV7" i="25" s="1"/>
  <c r="U7" i="25"/>
  <c r="AZ6" i="24"/>
  <c r="AZ6" i="25" s="1"/>
  <c r="Y6" i="25"/>
  <c r="AS35" i="24"/>
  <c r="AS35" i="25" s="1"/>
  <c r="AR35" i="24"/>
  <c r="AR35" i="25" s="1"/>
  <c r="R35" i="24"/>
  <c r="R35" i="25" s="1"/>
  <c r="Q35" i="24"/>
  <c r="Q35" i="25" s="1"/>
  <c r="AX35" i="24"/>
  <c r="AX35" i="25" s="1"/>
  <c r="AS34" i="24"/>
  <c r="AS34" i="25" s="1"/>
  <c r="AR34" i="24"/>
  <c r="AR34" i="25" s="1"/>
  <c r="R34" i="24"/>
  <c r="R34" i="25" s="1"/>
  <c r="Q34" i="24"/>
  <c r="Q34" i="25" s="1"/>
  <c r="AX34" i="24"/>
  <c r="AX34" i="25" s="1"/>
  <c r="AS33" i="24"/>
  <c r="AS33" i="25" s="1"/>
  <c r="AR33" i="24"/>
  <c r="AR33" i="25" s="1"/>
  <c r="R33" i="24"/>
  <c r="R33" i="25" s="1"/>
  <c r="Q33" i="24"/>
  <c r="Q33" i="25" s="1"/>
  <c r="AX33" i="24"/>
  <c r="AX33" i="25" s="1"/>
  <c r="AS32" i="24"/>
  <c r="AS32" i="25" s="1"/>
  <c r="AR32" i="24"/>
  <c r="AR32" i="25" s="1"/>
  <c r="R32" i="24"/>
  <c r="R32" i="25" s="1"/>
  <c r="Q32" i="24"/>
  <c r="Q32" i="25" s="1"/>
  <c r="AX32" i="24"/>
  <c r="AX32" i="25" s="1"/>
  <c r="AS31" i="24"/>
  <c r="AS31" i="25" s="1"/>
  <c r="AR31" i="24"/>
  <c r="AR31" i="25" s="1"/>
  <c r="R31" i="24"/>
  <c r="R31" i="25" s="1"/>
  <c r="Q31" i="24"/>
  <c r="Q31" i="25" s="1"/>
  <c r="AX31" i="24"/>
  <c r="AX31" i="25" s="1"/>
  <c r="AS30" i="24"/>
  <c r="AS30" i="25" s="1"/>
  <c r="AR30" i="24"/>
  <c r="AR30" i="25" s="1"/>
  <c r="R30" i="24"/>
  <c r="R30" i="25" s="1"/>
  <c r="Q30" i="24"/>
  <c r="Q30" i="25" s="1"/>
  <c r="AX30" i="24"/>
  <c r="AX30" i="25" s="1"/>
  <c r="AS29" i="24"/>
  <c r="AS29" i="25" s="1"/>
  <c r="AR29" i="24"/>
  <c r="AR29" i="25" s="1"/>
  <c r="R29" i="24"/>
  <c r="R29" i="25" s="1"/>
  <c r="Q29" i="24"/>
  <c r="Q29" i="25" s="1"/>
  <c r="AX29" i="24"/>
  <c r="AX29" i="25" s="1"/>
  <c r="AS28" i="24"/>
  <c r="AS28" i="25" s="1"/>
  <c r="AR28" i="24"/>
  <c r="AR28" i="25" s="1"/>
  <c r="R28" i="24"/>
  <c r="R28" i="25" s="1"/>
  <c r="Q28" i="24"/>
  <c r="Q28" i="25" s="1"/>
  <c r="AX28" i="24"/>
  <c r="AX28" i="25" s="1"/>
  <c r="AS27" i="24"/>
  <c r="AS27" i="25" s="1"/>
  <c r="AR27" i="24"/>
  <c r="AR27" i="25" s="1"/>
  <c r="R27" i="24"/>
  <c r="R27" i="25" s="1"/>
  <c r="Q27" i="24"/>
  <c r="Q27" i="25" s="1"/>
  <c r="AX27" i="24"/>
  <c r="AX27" i="25" s="1"/>
  <c r="AS26" i="24"/>
  <c r="AS26" i="25" s="1"/>
  <c r="AR26" i="24"/>
  <c r="AR26" i="25" s="1"/>
  <c r="V36" i="24"/>
  <c r="V37" i="24"/>
  <c r="V38" i="24"/>
  <c r="V39" i="24"/>
  <c r="V40" i="24"/>
  <c r="V41" i="24"/>
  <c r="AX44" i="24"/>
  <c r="AX44" i="25" s="1"/>
  <c r="AX45" i="24"/>
  <c r="AX45" i="25" s="1"/>
  <c r="AX46" i="24"/>
  <c r="AX46" i="25" s="1"/>
  <c r="AX47" i="24"/>
  <c r="AX47" i="25" s="1"/>
  <c r="AX48" i="24"/>
  <c r="AX48" i="25" s="1"/>
  <c r="I42" i="24"/>
  <c r="I42" i="25" s="1"/>
  <c r="T42" i="24"/>
  <c r="T42" i="25" s="1"/>
  <c r="H42" i="24"/>
  <c r="H42" i="25" s="1"/>
  <c r="X42" i="24"/>
  <c r="AJ42" i="24"/>
  <c r="AJ42" i="25" s="1"/>
  <c r="AI42" i="24"/>
  <c r="AI42" i="25" s="1"/>
  <c r="I43" i="24"/>
  <c r="I43" i="25" s="1"/>
  <c r="T43" i="24"/>
  <c r="T43" i="25" s="1"/>
  <c r="H43" i="24"/>
  <c r="H43" i="25" s="1"/>
  <c r="AY43" i="24"/>
  <c r="AY43" i="25" s="1"/>
  <c r="AJ43" i="24"/>
  <c r="AJ43" i="25" s="1"/>
  <c r="AI43" i="24"/>
  <c r="AI43" i="25" s="1"/>
  <c r="I44" i="24"/>
  <c r="I44" i="25" s="1"/>
  <c r="T44" i="24"/>
  <c r="T44" i="25" s="1"/>
  <c r="H44" i="24"/>
  <c r="H44" i="25" s="1"/>
  <c r="X44" i="24"/>
  <c r="AJ44" i="24"/>
  <c r="AJ44" i="25" s="1"/>
  <c r="AI44" i="24"/>
  <c r="AI44" i="25" s="1"/>
  <c r="I45" i="24"/>
  <c r="I45" i="25" s="1"/>
  <c r="T45" i="24"/>
  <c r="T45" i="25" s="1"/>
  <c r="H45" i="24"/>
  <c r="H45" i="25" s="1"/>
  <c r="X45" i="24"/>
  <c r="AJ45" i="24"/>
  <c r="AJ45" i="25" s="1"/>
  <c r="AI45" i="24"/>
  <c r="AI45" i="25" s="1"/>
  <c r="I46" i="24"/>
  <c r="I46" i="25" s="1"/>
  <c r="T46" i="24"/>
  <c r="T46" i="25" s="1"/>
  <c r="H46" i="24"/>
  <c r="H46" i="25" s="1"/>
  <c r="X46" i="24"/>
  <c r="AJ46" i="24"/>
  <c r="AJ46" i="25" s="1"/>
  <c r="AI46" i="24"/>
  <c r="AI46" i="25" s="1"/>
  <c r="I47" i="24"/>
  <c r="I47" i="25" s="1"/>
  <c r="T47" i="24"/>
  <c r="T47" i="25" s="1"/>
  <c r="H47" i="24"/>
  <c r="H47" i="25" s="1"/>
  <c r="X47" i="24"/>
  <c r="AJ47" i="24"/>
  <c r="AJ47" i="25" s="1"/>
  <c r="AI47" i="24"/>
  <c r="AI47" i="25" s="1"/>
  <c r="I48" i="24"/>
  <c r="I48" i="25" s="1"/>
  <c r="T48" i="24"/>
  <c r="T48" i="25" s="1"/>
  <c r="H48" i="24"/>
  <c r="H48" i="25" s="1"/>
  <c r="X48" i="24"/>
  <c r="AJ48" i="24"/>
  <c r="AJ48" i="25" s="1"/>
  <c r="AI48" i="24"/>
  <c r="AI48" i="25" s="1"/>
  <c r="I49" i="24"/>
  <c r="I49" i="25" s="1"/>
  <c r="T49" i="24"/>
  <c r="T49" i="25" s="1"/>
  <c r="H49" i="24"/>
  <c r="H49" i="25" s="1"/>
  <c r="R49" i="24"/>
  <c r="R49" i="25" s="1"/>
  <c r="Q49" i="24"/>
  <c r="Q49" i="25" s="1"/>
  <c r="AS49" i="24"/>
  <c r="AS49" i="25" s="1"/>
  <c r="AR49" i="24"/>
  <c r="AR49" i="25" s="1"/>
  <c r="W50" i="24"/>
  <c r="R50" i="24"/>
  <c r="R50" i="25" s="1"/>
  <c r="Q50" i="24"/>
  <c r="Q50" i="25" s="1"/>
  <c r="AS50" i="24"/>
  <c r="AS50" i="25" s="1"/>
  <c r="AR50" i="24"/>
  <c r="AR50" i="25" s="1"/>
  <c r="W51" i="24"/>
  <c r="R51" i="24"/>
  <c r="R51" i="25" s="1"/>
  <c r="Q51" i="24"/>
  <c r="Q51" i="25" s="1"/>
  <c r="AS51" i="24"/>
  <c r="AS51" i="25" s="1"/>
  <c r="AR51" i="24"/>
  <c r="AR51" i="25" s="1"/>
  <c r="W52" i="24"/>
  <c r="R52" i="24"/>
  <c r="R52" i="25" s="1"/>
  <c r="Q52" i="24"/>
  <c r="Q52" i="25" s="1"/>
  <c r="AS52" i="24"/>
  <c r="AS52" i="25" s="1"/>
  <c r="AR52" i="24"/>
  <c r="AR52" i="25" s="1"/>
  <c r="W53" i="24"/>
  <c r="R53" i="24"/>
  <c r="R53" i="25" s="1"/>
  <c r="Q53" i="24"/>
  <c r="Q53" i="25" s="1"/>
  <c r="I54" i="24"/>
  <c r="I54" i="25" s="1"/>
  <c r="T54" i="24"/>
  <c r="T54" i="25" s="1"/>
  <c r="H54" i="24"/>
  <c r="H54" i="25" s="1"/>
  <c r="AJ54" i="24"/>
  <c r="AJ54" i="25" s="1"/>
  <c r="AI54" i="24"/>
  <c r="AI54" i="25" s="1"/>
  <c r="AS53" i="24"/>
  <c r="AS53" i="25" s="1"/>
  <c r="AR53" i="24"/>
  <c r="AR53" i="25" s="1"/>
  <c r="W54" i="24"/>
  <c r="R54" i="24"/>
  <c r="R54" i="25" s="1"/>
  <c r="Q54" i="24"/>
  <c r="Q54" i="25" s="1"/>
  <c r="U55" i="24"/>
  <c r="Y55" i="24"/>
  <c r="U56" i="24"/>
  <c r="Y56" i="24"/>
  <c r="AI30" i="24"/>
  <c r="AI30" i="25" s="1"/>
  <c r="I30" i="24"/>
  <c r="I30" i="25" s="1"/>
  <c r="AJ29" i="24"/>
  <c r="AJ29" i="25" s="1"/>
  <c r="I29" i="24"/>
  <c r="I29" i="25" s="1"/>
  <c r="AJ28" i="24"/>
  <c r="AJ28" i="25" s="1"/>
  <c r="T27" i="24"/>
  <c r="T27" i="25" s="1"/>
  <c r="R41" i="24"/>
  <c r="R41" i="25" s="1"/>
  <c r="Q41" i="24"/>
  <c r="Q41" i="25" s="1"/>
  <c r="R40" i="24"/>
  <c r="R40" i="25" s="1"/>
  <c r="Q40" i="24"/>
  <c r="Q40" i="25" s="1"/>
  <c r="R39" i="24"/>
  <c r="R39" i="25" s="1"/>
  <c r="Q39" i="24"/>
  <c r="Q39" i="25" s="1"/>
  <c r="R38" i="24"/>
  <c r="R38" i="25" s="1"/>
  <c r="Q38" i="24"/>
  <c r="Q38" i="25" s="1"/>
  <c r="R37" i="24"/>
  <c r="R37" i="25" s="1"/>
  <c r="Q37" i="24"/>
  <c r="Q37" i="25" s="1"/>
  <c r="R36" i="24"/>
  <c r="R36" i="25" s="1"/>
  <c r="Q36" i="24"/>
  <c r="Q36" i="25" s="1"/>
  <c r="I36" i="24"/>
  <c r="I36" i="25" s="1"/>
  <c r="T36" i="24"/>
  <c r="T36" i="25" s="1"/>
  <c r="H36" i="24"/>
  <c r="H36" i="25" s="1"/>
  <c r="AJ35" i="24"/>
  <c r="AJ35" i="25" s="1"/>
  <c r="AI35" i="24"/>
  <c r="AI35" i="25" s="1"/>
  <c r="X35" i="24"/>
  <c r="I35" i="24"/>
  <c r="I35" i="25" s="1"/>
  <c r="T35" i="24"/>
  <c r="T35" i="25" s="1"/>
  <c r="H35" i="24"/>
  <c r="H35" i="25" s="1"/>
  <c r="AJ34" i="24"/>
  <c r="AJ34" i="25" s="1"/>
  <c r="AI34" i="24"/>
  <c r="AI34" i="25" s="1"/>
  <c r="X34" i="24"/>
  <c r="I34" i="24"/>
  <c r="I34" i="25" s="1"/>
  <c r="T34" i="24"/>
  <c r="T34" i="25" s="1"/>
  <c r="H34" i="24"/>
  <c r="H34" i="25" s="1"/>
  <c r="AJ33" i="24"/>
  <c r="AJ33" i="25" s="1"/>
  <c r="AI33" i="24"/>
  <c r="AI33" i="25" s="1"/>
  <c r="X33" i="24"/>
  <c r="I33" i="24"/>
  <c r="I33" i="25" s="1"/>
  <c r="T33" i="24"/>
  <c r="T33" i="25" s="1"/>
  <c r="H33" i="24"/>
  <c r="H33" i="25" s="1"/>
  <c r="AJ32" i="24"/>
  <c r="AJ32" i="25" s="1"/>
  <c r="AI32" i="24"/>
  <c r="AI32" i="25" s="1"/>
  <c r="X32" i="24"/>
  <c r="I32" i="24"/>
  <c r="I32" i="25" s="1"/>
  <c r="T32" i="24"/>
  <c r="T32" i="25" s="1"/>
  <c r="H32" i="24"/>
  <c r="H32" i="25" s="1"/>
  <c r="AJ31" i="24"/>
  <c r="AJ31" i="25" s="1"/>
  <c r="AI31" i="24"/>
  <c r="AI31" i="25" s="1"/>
  <c r="X31" i="24"/>
  <c r="I31" i="24"/>
  <c r="I31" i="25" s="1"/>
  <c r="T31" i="24"/>
  <c r="T31" i="25" s="1"/>
  <c r="H31" i="24"/>
  <c r="H31" i="25" s="1"/>
  <c r="T28" i="24"/>
  <c r="T28" i="25" s="1"/>
  <c r="I28" i="24"/>
  <c r="I28" i="25" s="1"/>
  <c r="I27" i="24"/>
  <c r="I27" i="25" s="1"/>
  <c r="AJ26" i="24"/>
  <c r="AJ26" i="25" s="1"/>
  <c r="AU26" i="24"/>
  <c r="AU26" i="25" s="1"/>
  <c r="AU25" i="24"/>
  <c r="AU25" i="25" s="1"/>
  <c r="AU22" i="24"/>
  <c r="AU22" i="25" s="1"/>
  <c r="AU20" i="24"/>
  <c r="AU20" i="25" s="1"/>
  <c r="AU16" i="24"/>
  <c r="AU16" i="25" s="1"/>
  <c r="AU15" i="24"/>
  <c r="AU15" i="25" s="1"/>
  <c r="AU14" i="24"/>
  <c r="AU14" i="25" s="1"/>
  <c r="AU12" i="24"/>
  <c r="AU12" i="25" s="1"/>
  <c r="AU10" i="24"/>
  <c r="AU10" i="25" s="1"/>
  <c r="AU6" i="24"/>
  <c r="AU6" i="25" s="1"/>
  <c r="R43" i="24"/>
  <c r="R43" i="25" s="1"/>
  <c r="Q43" i="24"/>
  <c r="Q43" i="25" s="1"/>
  <c r="AS41" i="24"/>
  <c r="AS41" i="25" s="1"/>
  <c r="AR41" i="24"/>
  <c r="AR41" i="25" s="1"/>
  <c r="AS40" i="24"/>
  <c r="AS40" i="25" s="1"/>
  <c r="AR40" i="24"/>
  <c r="AR40" i="25" s="1"/>
  <c r="AS39" i="24"/>
  <c r="AS39" i="25" s="1"/>
  <c r="AR39" i="24"/>
  <c r="AR39" i="25" s="1"/>
  <c r="AS38" i="24"/>
  <c r="AS38" i="25" s="1"/>
  <c r="AR38" i="24"/>
  <c r="AR38" i="25" s="1"/>
  <c r="AS37" i="24"/>
  <c r="AS37" i="25" s="1"/>
  <c r="AR37" i="24"/>
  <c r="AR37" i="25" s="1"/>
  <c r="AS36" i="24"/>
  <c r="AS36" i="25" s="1"/>
  <c r="AR36" i="24"/>
  <c r="AR36" i="25" s="1"/>
  <c r="AZ35" i="24"/>
  <c r="AZ35" i="25" s="1"/>
  <c r="AV35" i="24"/>
  <c r="AV35" i="25" s="1"/>
  <c r="AZ34" i="24"/>
  <c r="AZ34" i="25" s="1"/>
  <c r="AV34" i="24"/>
  <c r="AV34" i="25" s="1"/>
  <c r="AZ33" i="24"/>
  <c r="AZ33" i="25" s="1"/>
  <c r="AV33" i="24"/>
  <c r="AV33" i="25" s="1"/>
  <c r="AZ32" i="24"/>
  <c r="AZ32" i="25" s="1"/>
  <c r="AV32" i="24"/>
  <c r="AV32" i="25" s="1"/>
  <c r="AZ31" i="24"/>
  <c r="AZ31" i="25" s="1"/>
  <c r="AV31" i="24"/>
  <c r="AV31" i="25" s="1"/>
  <c r="AZ30" i="24"/>
  <c r="AZ30" i="25" s="1"/>
  <c r="AV30" i="24"/>
  <c r="AV30" i="25" s="1"/>
  <c r="AZ29" i="24"/>
  <c r="AZ29" i="25" s="1"/>
  <c r="AV29" i="24"/>
  <c r="AV29" i="25" s="1"/>
  <c r="AV28" i="24"/>
  <c r="AV28" i="25" s="1"/>
  <c r="AV27" i="24"/>
  <c r="AV27" i="25" s="1"/>
  <c r="AY36" i="24"/>
  <c r="AY36" i="25" s="1"/>
  <c r="AJ36" i="24"/>
  <c r="AJ36" i="25" s="1"/>
  <c r="AI36" i="24"/>
  <c r="AI36" i="25" s="1"/>
  <c r="I37" i="24"/>
  <c r="I37" i="25" s="1"/>
  <c r="T37" i="24"/>
  <c r="T37" i="25" s="1"/>
  <c r="H37" i="24"/>
  <c r="H37" i="25" s="1"/>
  <c r="AY37" i="24"/>
  <c r="AY37" i="25" s="1"/>
  <c r="AJ37" i="24"/>
  <c r="AJ37" i="25" s="1"/>
  <c r="AI37" i="24"/>
  <c r="AI37" i="25" s="1"/>
  <c r="I38" i="24"/>
  <c r="I38" i="25" s="1"/>
  <c r="T38" i="24"/>
  <c r="T38" i="25" s="1"/>
  <c r="H38" i="24"/>
  <c r="H38" i="25" s="1"/>
  <c r="AY38" i="24"/>
  <c r="AY38" i="25" s="1"/>
  <c r="AJ38" i="24"/>
  <c r="AJ38" i="25" s="1"/>
  <c r="AI38" i="24"/>
  <c r="AI38" i="25" s="1"/>
  <c r="I39" i="24"/>
  <c r="I39" i="25" s="1"/>
  <c r="T39" i="24"/>
  <c r="T39" i="25" s="1"/>
  <c r="H39" i="24"/>
  <c r="H39" i="25" s="1"/>
  <c r="AY39" i="24"/>
  <c r="AY39" i="25" s="1"/>
  <c r="AJ39" i="24"/>
  <c r="AJ39" i="25" s="1"/>
  <c r="AI39" i="24"/>
  <c r="AI39" i="25" s="1"/>
  <c r="I40" i="24"/>
  <c r="I40" i="25" s="1"/>
  <c r="T40" i="24"/>
  <c r="T40" i="25" s="1"/>
  <c r="H40" i="24"/>
  <c r="H40" i="25" s="1"/>
  <c r="AY40" i="24"/>
  <c r="AY40" i="25" s="1"/>
  <c r="AJ40" i="24"/>
  <c r="AJ40" i="25" s="1"/>
  <c r="AI40" i="24"/>
  <c r="AI40" i="25" s="1"/>
  <c r="I41" i="24"/>
  <c r="I41" i="25" s="1"/>
  <c r="T41" i="24"/>
  <c r="T41" i="25" s="1"/>
  <c r="H41" i="24"/>
  <c r="H41" i="25" s="1"/>
  <c r="AY41" i="24"/>
  <c r="AY41" i="25" s="1"/>
  <c r="AJ41" i="24"/>
  <c r="AJ41" i="25" s="1"/>
  <c r="AI41" i="24"/>
  <c r="AI41" i="25" s="1"/>
  <c r="AV42" i="24"/>
  <c r="AV42" i="25" s="1"/>
  <c r="AS42" i="24"/>
  <c r="AS42" i="25" s="1"/>
  <c r="AR42" i="24"/>
  <c r="AR42" i="25" s="1"/>
  <c r="AS43" i="24"/>
  <c r="AS43" i="25" s="1"/>
  <c r="AR43" i="24"/>
  <c r="AR43" i="25" s="1"/>
  <c r="AS44" i="24"/>
  <c r="AS44" i="25" s="1"/>
  <c r="AR44" i="24"/>
  <c r="AR44" i="25" s="1"/>
  <c r="AS45" i="24"/>
  <c r="AS45" i="25" s="1"/>
  <c r="AR45" i="24"/>
  <c r="AR45" i="25" s="1"/>
  <c r="AS46" i="24"/>
  <c r="AS46" i="25" s="1"/>
  <c r="AR46" i="24"/>
  <c r="AR46" i="25" s="1"/>
  <c r="AS47" i="24"/>
  <c r="AS47" i="25" s="1"/>
  <c r="AR47" i="24"/>
  <c r="AR47" i="25" s="1"/>
  <c r="AS48" i="24"/>
  <c r="AS48" i="25" s="1"/>
  <c r="AR48" i="24"/>
  <c r="AR48" i="25" s="1"/>
  <c r="R44" i="24"/>
  <c r="R44" i="25" s="1"/>
  <c r="Q44" i="24"/>
  <c r="Q44" i="25" s="1"/>
  <c r="R45" i="24"/>
  <c r="R45" i="25" s="1"/>
  <c r="Q45" i="24"/>
  <c r="Q45" i="25" s="1"/>
  <c r="R46" i="24"/>
  <c r="R46" i="25" s="1"/>
  <c r="Q46" i="24"/>
  <c r="Q46" i="25" s="1"/>
  <c r="R47" i="24"/>
  <c r="R47" i="25" s="1"/>
  <c r="Q47" i="24"/>
  <c r="Q47" i="25" s="1"/>
  <c r="R48" i="24"/>
  <c r="R48" i="25" s="1"/>
  <c r="Q48" i="24"/>
  <c r="Q48" i="25" s="1"/>
  <c r="V42" i="24"/>
  <c r="V43" i="24"/>
  <c r="V44" i="24"/>
  <c r="V45" i="24"/>
  <c r="V46" i="24"/>
  <c r="V47" i="24"/>
  <c r="V48" i="24"/>
  <c r="V49" i="24"/>
  <c r="Y49" i="24"/>
  <c r="AJ49" i="24"/>
  <c r="AJ49" i="25" s="1"/>
  <c r="AI49" i="24"/>
  <c r="AI49" i="25" s="1"/>
  <c r="I50" i="24"/>
  <c r="I50" i="25" s="1"/>
  <c r="T50" i="24"/>
  <c r="T50" i="25" s="1"/>
  <c r="H50" i="24"/>
  <c r="H50" i="25" s="1"/>
  <c r="AJ50" i="24"/>
  <c r="AJ50" i="25" s="1"/>
  <c r="AI50" i="24"/>
  <c r="AI50" i="25" s="1"/>
  <c r="I51" i="24"/>
  <c r="I51" i="25" s="1"/>
  <c r="T51" i="24"/>
  <c r="T51" i="25" s="1"/>
  <c r="H51" i="24"/>
  <c r="H51" i="25" s="1"/>
  <c r="AJ51" i="24"/>
  <c r="AJ51" i="25" s="1"/>
  <c r="AI51" i="24"/>
  <c r="AI51" i="25" s="1"/>
  <c r="I52" i="24"/>
  <c r="I52" i="25" s="1"/>
  <c r="T52" i="24"/>
  <c r="T52" i="25" s="1"/>
  <c r="H52" i="24"/>
  <c r="H52" i="25" s="1"/>
  <c r="AJ52" i="24"/>
  <c r="AJ52" i="25" s="1"/>
  <c r="AI52" i="24"/>
  <c r="AI52" i="25" s="1"/>
  <c r="I53" i="24"/>
  <c r="I53" i="25" s="1"/>
  <c r="T53" i="24"/>
  <c r="T53" i="25" s="1"/>
  <c r="H53" i="24"/>
  <c r="H53" i="25" s="1"/>
  <c r="U50" i="24"/>
  <c r="Y50" i="24"/>
  <c r="U51" i="24"/>
  <c r="Y51" i="24"/>
  <c r="U52" i="24"/>
  <c r="Y52" i="24"/>
  <c r="U53" i="24"/>
  <c r="Y53" i="24"/>
  <c r="AJ53" i="24"/>
  <c r="AJ53" i="25" s="1"/>
  <c r="AI53" i="24"/>
  <c r="AI53" i="25" s="1"/>
  <c r="U54" i="24"/>
  <c r="Y54" i="24"/>
  <c r="I55" i="24"/>
  <c r="I55" i="25" s="1"/>
  <c r="T55" i="24"/>
  <c r="T55" i="25" s="1"/>
  <c r="H55" i="24"/>
  <c r="H55" i="25" s="1"/>
  <c r="AJ55" i="24"/>
  <c r="AJ55" i="25" s="1"/>
  <c r="AI55" i="24"/>
  <c r="AI55" i="25" s="1"/>
  <c r="I56" i="24"/>
  <c r="I56" i="25" s="1"/>
  <c r="T56" i="24"/>
  <c r="T56" i="25" s="1"/>
  <c r="H56" i="24"/>
  <c r="H56" i="25" s="1"/>
  <c r="AJ56" i="24"/>
  <c r="AJ56" i="25" s="1"/>
  <c r="AI56" i="24"/>
  <c r="AI56" i="25" s="1"/>
  <c r="AS54" i="24"/>
  <c r="AS54" i="25" s="1"/>
  <c r="AR54" i="24"/>
  <c r="AR54" i="25" s="1"/>
  <c r="W55" i="24"/>
  <c r="R55" i="24"/>
  <c r="R55" i="25" s="1"/>
  <c r="Q55" i="24"/>
  <c r="Q55" i="25" s="1"/>
  <c r="AS55" i="24"/>
  <c r="AS55" i="25" s="1"/>
  <c r="AR55" i="24"/>
  <c r="AR55" i="25" s="1"/>
  <c r="W56" i="24"/>
  <c r="R56" i="24"/>
  <c r="R56" i="25" s="1"/>
  <c r="Q56" i="24"/>
  <c r="Q56" i="25" s="1"/>
  <c r="AS56" i="24"/>
  <c r="AS56" i="25" s="1"/>
  <c r="AR56" i="24"/>
  <c r="AR56" i="25" s="1"/>
  <c r="H30" i="24"/>
  <c r="H30" i="25" s="1"/>
  <c r="H29" i="24"/>
  <c r="H29" i="25" s="1"/>
  <c r="AJ27" i="24"/>
  <c r="AJ27" i="25" s="1"/>
  <c r="W43" i="24"/>
  <c r="R42" i="24"/>
  <c r="R42" i="25" s="1"/>
  <c r="Q42" i="24"/>
  <c r="Q42" i="25" s="1"/>
  <c r="W41" i="24"/>
  <c r="W40" i="24"/>
  <c r="W39" i="24"/>
  <c r="W38" i="24"/>
  <c r="W37" i="24"/>
  <c r="W36" i="24"/>
  <c r="V35" i="24"/>
  <c r="V34" i="24"/>
  <c r="V33" i="24"/>
  <c r="V32" i="24"/>
  <c r="V31" i="24"/>
  <c r="H28" i="24"/>
  <c r="H28" i="25" s="1"/>
  <c r="H27" i="24"/>
  <c r="H27" i="25" s="1"/>
  <c r="T30" i="24"/>
  <c r="T30" i="25" s="1"/>
  <c r="T29" i="24"/>
  <c r="T29" i="25" s="1"/>
  <c r="AU24" i="24"/>
  <c r="AU24" i="25" s="1"/>
  <c r="AU23" i="24"/>
  <c r="AU23" i="25" s="1"/>
  <c r="AU21" i="24"/>
  <c r="AU21" i="25" s="1"/>
  <c r="AU19" i="24"/>
  <c r="AU19" i="25" s="1"/>
  <c r="AU18" i="24"/>
  <c r="AU18" i="25" s="1"/>
  <c r="AU17" i="24"/>
  <c r="AU17" i="25" s="1"/>
  <c r="AU11" i="24"/>
  <c r="AU11" i="25" s="1"/>
  <c r="AU8" i="24" l="1"/>
  <c r="AU8" i="25" s="1"/>
  <c r="AU13" i="24"/>
  <c r="AU13" i="25" s="1"/>
  <c r="Z6" i="24"/>
  <c r="Z6" i="25" s="1"/>
  <c r="W6" i="25"/>
  <c r="AA6" i="24"/>
  <c r="AA6" i="25" s="1"/>
  <c r="Y7" i="25"/>
  <c r="AA17" i="24"/>
  <c r="AA17" i="25" s="1"/>
  <c r="Z9" i="24"/>
  <c r="Z9" i="25" s="1"/>
  <c r="AA11" i="24"/>
  <c r="AA11" i="25" s="1"/>
  <c r="AW56" i="24"/>
  <c r="AW56" i="25" s="1"/>
  <c r="AZ27" i="24"/>
  <c r="AZ27" i="25" s="1"/>
  <c r="AZ28" i="24"/>
  <c r="AZ28" i="25" s="1"/>
  <c r="AU9" i="24"/>
  <c r="AU9" i="25" s="1"/>
  <c r="AA21" i="24"/>
  <c r="AA21" i="25" s="1"/>
  <c r="Z11" i="24"/>
  <c r="Z11" i="25" s="1"/>
  <c r="W7" i="25"/>
  <c r="Z19" i="24"/>
  <c r="Z19" i="25" s="1"/>
  <c r="Z24" i="24"/>
  <c r="Z24" i="25" s="1"/>
  <c r="Z8" i="24"/>
  <c r="Z8" i="25" s="1"/>
  <c r="Z15" i="24"/>
  <c r="Z15" i="25" s="1"/>
  <c r="Z23" i="24"/>
  <c r="Z23" i="25" s="1"/>
  <c r="AA13" i="24"/>
  <c r="AA13" i="25" s="1"/>
  <c r="AA16" i="24"/>
  <c r="AA16" i="25" s="1"/>
  <c r="Z13" i="24"/>
  <c r="Z13" i="25" s="1"/>
  <c r="Z17" i="24"/>
  <c r="Z17" i="25" s="1"/>
  <c r="Z12" i="24"/>
  <c r="Z12" i="25" s="1"/>
  <c r="Z7" i="24"/>
  <c r="Z7" i="25" s="1"/>
  <c r="AU7" i="24"/>
  <c r="AU7" i="25" s="1"/>
  <c r="AA7" i="24"/>
  <c r="AA7" i="25" s="1"/>
  <c r="Z26" i="24"/>
  <c r="Z26" i="25" s="1"/>
  <c r="AA22" i="24"/>
  <c r="AA22" i="25" s="1"/>
  <c r="AA23" i="24"/>
  <c r="AA23" i="25" s="1"/>
  <c r="Z16" i="24"/>
  <c r="Z16" i="25" s="1"/>
  <c r="Z22" i="24"/>
  <c r="Z22" i="25" s="1"/>
  <c r="AA14" i="24"/>
  <c r="AA14" i="25" s="1"/>
  <c r="Z10" i="24"/>
  <c r="Z10" i="25" s="1"/>
  <c r="AA20" i="24"/>
  <c r="AA20" i="25" s="1"/>
  <c r="Z14" i="24"/>
  <c r="Z14" i="25" s="1"/>
  <c r="Z20" i="24"/>
  <c r="Z20" i="25" s="1"/>
  <c r="AA12" i="24"/>
  <c r="AA12" i="25" s="1"/>
  <c r="AA19" i="24"/>
  <c r="AA19" i="25" s="1"/>
  <c r="AA25" i="24"/>
  <c r="AA25" i="25" s="1"/>
  <c r="AA26" i="24"/>
  <c r="AA26" i="25" s="1"/>
  <c r="AA9" i="24"/>
  <c r="AA9" i="25" s="1"/>
  <c r="AA24" i="24"/>
  <c r="AA24" i="25" s="1"/>
  <c r="Z21" i="24"/>
  <c r="Z21" i="25" s="1"/>
  <c r="AA10" i="24"/>
  <c r="AA10" i="25" s="1"/>
  <c r="AA15" i="24"/>
  <c r="AA15" i="25" s="1"/>
  <c r="AA8" i="24"/>
  <c r="AA8" i="25" s="1"/>
  <c r="AA18" i="24"/>
  <c r="AA18" i="25" s="1"/>
  <c r="Z18" i="24"/>
  <c r="Z18" i="25" s="1"/>
  <c r="Z25" i="24"/>
  <c r="Z25" i="25" s="1"/>
  <c r="X14" i="25"/>
  <c r="AY14" i="24"/>
  <c r="AY14" i="25" s="1"/>
  <c r="AW14" i="24"/>
  <c r="AW14" i="25" s="1"/>
  <c r="V14" i="25"/>
  <c r="AZ15" i="24"/>
  <c r="AZ15" i="25" s="1"/>
  <c r="Y15" i="25"/>
  <c r="AY11" i="24"/>
  <c r="AY11" i="25" s="1"/>
  <c r="X11" i="25"/>
  <c r="AV15" i="24"/>
  <c r="AV15" i="25" s="1"/>
  <c r="U15" i="25"/>
  <c r="AX8" i="24"/>
  <c r="AX8" i="25" s="1"/>
  <c r="W8" i="25"/>
  <c r="AZ25" i="24"/>
  <c r="AZ25" i="25" s="1"/>
  <c r="Y25" i="25"/>
  <c r="AV12" i="24"/>
  <c r="AV12" i="25" s="1"/>
  <c r="U12" i="25"/>
  <c r="AX16" i="24"/>
  <c r="AX16" i="25" s="1"/>
  <c r="W16" i="25"/>
  <c r="X10" i="25"/>
  <c r="AY10" i="24"/>
  <c r="AY10" i="25" s="1"/>
  <c r="V18" i="25"/>
  <c r="AW18" i="24"/>
  <c r="AW18" i="25" s="1"/>
  <c r="Y19" i="25"/>
  <c r="AZ19" i="24"/>
  <c r="AZ19" i="25" s="1"/>
  <c r="X23" i="25"/>
  <c r="AY23" i="24"/>
  <c r="AY23" i="25" s="1"/>
  <c r="AW23" i="24"/>
  <c r="AW23" i="25" s="1"/>
  <c r="V23" i="25"/>
  <c r="AY17" i="24"/>
  <c r="AY17" i="25" s="1"/>
  <c r="X17" i="25"/>
  <c r="U13" i="25"/>
  <c r="AV13" i="24"/>
  <c r="AV13" i="25" s="1"/>
  <c r="AX22" i="24"/>
  <c r="AX22" i="25" s="1"/>
  <c r="W22" i="25"/>
  <c r="AX11" i="24"/>
  <c r="AX11" i="25" s="1"/>
  <c r="W11" i="25"/>
  <c r="AV17" i="24"/>
  <c r="AV17" i="25" s="1"/>
  <c r="U17" i="25"/>
  <c r="AV16" i="24"/>
  <c r="AV16" i="25" s="1"/>
  <c r="U16" i="25"/>
  <c r="V17" i="25"/>
  <c r="AW17" i="24"/>
  <c r="AW17" i="25" s="1"/>
  <c r="Y26" i="25"/>
  <c r="AZ26" i="24"/>
  <c r="AZ26" i="25" s="1"/>
  <c r="AX25" i="24"/>
  <c r="AX25" i="25" s="1"/>
  <c r="W25" i="25"/>
  <c r="AV26" i="24"/>
  <c r="AV26" i="25" s="1"/>
  <c r="U26" i="25"/>
  <c r="AX10" i="24"/>
  <c r="AX10" i="25" s="1"/>
  <c r="W10" i="25"/>
  <c r="U9" i="25"/>
  <c r="AV9" i="24"/>
  <c r="AV9" i="25" s="1"/>
  <c r="AW24" i="24"/>
  <c r="AW24" i="25" s="1"/>
  <c r="V24" i="25"/>
  <c r="AZ17" i="24"/>
  <c r="AZ17" i="25" s="1"/>
  <c r="Y17" i="25"/>
  <c r="AW21" i="24"/>
  <c r="AW21" i="25" s="1"/>
  <c r="V21" i="25"/>
  <c r="U11" i="25"/>
  <c r="AV11" i="24"/>
  <c r="AV11" i="25" s="1"/>
  <c r="AX9" i="24"/>
  <c r="AX9" i="25" s="1"/>
  <c r="W9" i="25"/>
  <c r="W21" i="25"/>
  <c r="AX21" i="24"/>
  <c r="AX21" i="25" s="1"/>
  <c r="AW10" i="24"/>
  <c r="AW10" i="25" s="1"/>
  <c r="V10" i="25"/>
  <c r="AZ11" i="24"/>
  <c r="AZ11" i="25" s="1"/>
  <c r="Y11" i="25"/>
  <c r="X15" i="25"/>
  <c r="AY15" i="24"/>
  <c r="AY15" i="25" s="1"/>
  <c r="AW7" i="24"/>
  <c r="AW7" i="25" s="1"/>
  <c r="V7" i="25"/>
  <c r="AZ8" i="24"/>
  <c r="AZ8" i="25" s="1"/>
  <c r="Y8" i="25"/>
  <c r="AY9" i="24"/>
  <c r="AY9" i="25" s="1"/>
  <c r="X9" i="25"/>
  <c r="AX14" i="24"/>
  <c r="AX14" i="25" s="1"/>
  <c r="W14" i="25"/>
  <c r="AZ20" i="24"/>
  <c r="AZ20" i="25" s="1"/>
  <c r="Y20" i="25"/>
  <c r="U10" i="25"/>
  <c r="AV10" i="24"/>
  <c r="AV10" i="25" s="1"/>
  <c r="AY21" i="24"/>
  <c r="AY21" i="25" s="1"/>
  <c r="X21" i="25"/>
  <c r="AY7" i="24"/>
  <c r="AY7" i="25" s="1"/>
  <c r="X7" i="25"/>
  <c r="AV19" i="24"/>
  <c r="AV19" i="25" s="1"/>
  <c r="U19" i="25"/>
  <c r="AX23" i="24"/>
  <c r="AX23" i="25" s="1"/>
  <c r="W23" i="25"/>
  <c r="AZ21" i="24"/>
  <c r="AZ21" i="25" s="1"/>
  <c r="Y21" i="25"/>
  <c r="W20" i="25"/>
  <c r="AX20" i="24"/>
  <c r="AX20" i="25" s="1"/>
  <c r="Y18" i="25"/>
  <c r="AZ18" i="24"/>
  <c r="AZ18" i="25" s="1"/>
  <c r="U8" i="25"/>
  <c r="AV8" i="24"/>
  <c r="AV8" i="25" s="1"/>
  <c r="AV18" i="24"/>
  <c r="AV18" i="25" s="1"/>
  <c r="U18" i="25"/>
  <c r="AW8" i="24"/>
  <c r="AW8" i="25" s="1"/>
  <c r="V8" i="25"/>
  <c r="AZ9" i="24"/>
  <c r="AZ9" i="25" s="1"/>
  <c r="Y9" i="25"/>
  <c r="AW13" i="24"/>
  <c r="AW13" i="25" s="1"/>
  <c r="V13" i="25"/>
  <c r="AZ22" i="24"/>
  <c r="AZ22" i="25" s="1"/>
  <c r="Y22" i="25"/>
  <c r="X26" i="25"/>
  <c r="AY26" i="24"/>
  <c r="AY26" i="25" s="1"/>
  <c r="U22" i="25"/>
  <c r="AV22" i="24"/>
  <c r="AV22" i="25" s="1"/>
  <c r="AX26" i="24"/>
  <c r="AX26" i="25" s="1"/>
  <c r="W26" i="25"/>
  <c r="AW9" i="24"/>
  <c r="AW9" i="25" s="1"/>
  <c r="V9" i="25"/>
  <c r="AX17" i="24"/>
  <c r="AX17" i="25" s="1"/>
  <c r="W17" i="25"/>
  <c r="U23" i="25"/>
  <c r="AV23" i="24"/>
  <c r="AV23" i="25" s="1"/>
  <c r="AZ12" i="24"/>
  <c r="AZ12" i="25" s="1"/>
  <c r="Y12" i="25"/>
  <c r="X24" i="25"/>
  <c r="AY24" i="24"/>
  <c r="AY24" i="25" s="1"/>
  <c r="AY13" i="24"/>
  <c r="AY13" i="25" s="1"/>
  <c r="X13" i="25"/>
  <c r="AX13" i="24"/>
  <c r="AX13" i="25" s="1"/>
  <c r="W13" i="25"/>
  <c r="AZ13" i="24"/>
  <c r="AZ13" i="25" s="1"/>
  <c r="Y13" i="25"/>
  <c r="AZ24" i="24"/>
  <c r="AZ24" i="25" s="1"/>
  <c r="Y24" i="25"/>
  <c r="W12" i="25"/>
  <c r="AX12" i="24"/>
  <c r="AX12" i="25" s="1"/>
  <c r="AV21" i="24"/>
  <c r="AV21" i="25" s="1"/>
  <c r="U21" i="25"/>
  <c r="AZ10" i="24"/>
  <c r="AZ10" i="25" s="1"/>
  <c r="Y10" i="25"/>
  <c r="AY22" i="24"/>
  <c r="AY22" i="25" s="1"/>
  <c r="X22" i="25"/>
  <c r="AW22" i="24"/>
  <c r="AW22" i="25" s="1"/>
  <c r="V22" i="25"/>
  <c r="AZ23" i="24"/>
  <c r="AZ23" i="25" s="1"/>
  <c r="Y23" i="25"/>
  <c r="AY19" i="24"/>
  <c r="AY19" i="25" s="1"/>
  <c r="X19" i="25"/>
  <c r="AX19" i="24"/>
  <c r="AX19" i="25" s="1"/>
  <c r="W19" i="25"/>
  <c r="AV20" i="24"/>
  <c r="AV20" i="25" s="1"/>
  <c r="U20" i="25"/>
  <c r="AX24" i="24"/>
  <c r="AX24" i="25" s="1"/>
  <c r="W24" i="25"/>
  <c r="AV25" i="24"/>
  <c r="AV25" i="25" s="1"/>
  <c r="U25" i="25"/>
  <c r="AZ14" i="24"/>
  <c r="AZ14" i="25" s="1"/>
  <c r="Y14" i="25"/>
  <c r="AY18" i="24"/>
  <c r="AY18" i="25" s="1"/>
  <c r="X18" i="25"/>
  <c r="V26" i="25"/>
  <c r="AW26" i="24"/>
  <c r="AW26" i="25" s="1"/>
  <c r="U14" i="25"/>
  <c r="AV14" i="24"/>
  <c r="AV14" i="25" s="1"/>
  <c r="AX18" i="24"/>
  <c r="AX18" i="25" s="1"/>
  <c r="W18" i="25"/>
  <c r="AX15" i="24"/>
  <c r="AX15" i="25" s="1"/>
  <c r="W15" i="25"/>
  <c r="AY25" i="24"/>
  <c r="AY25" i="25" s="1"/>
  <c r="X25" i="25"/>
  <c r="AZ16" i="24"/>
  <c r="AZ16" i="25" s="1"/>
  <c r="Y16" i="25"/>
  <c r="AV24" i="24"/>
  <c r="AV24" i="25" s="1"/>
  <c r="U24" i="25"/>
  <c r="V25" i="25"/>
  <c r="AW25" i="24"/>
  <c r="AW25" i="25" s="1"/>
  <c r="AW31" i="24"/>
  <c r="AW31" i="25" s="1"/>
  <c r="V31" i="25"/>
  <c r="AX37" i="24"/>
  <c r="AX37" i="25" s="1"/>
  <c r="W37" i="25"/>
  <c r="AV52" i="24"/>
  <c r="AV52" i="25" s="1"/>
  <c r="U52" i="25"/>
  <c r="AW49" i="24"/>
  <c r="AW49" i="25" s="1"/>
  <c r="V49" i="25"/>
  <c r="AW47" i="24"/>
  <c r="AW47" i="25" s="1"/>
  <c r="V47" i="25"/>
  <c r="AW45" i="24"/>
  <c r="AW45" i="25" s="1"/>
  <c r="V45" i="25"/>
  <c r="AW43" i="24"/>
  <c r="AW43" i="25" s="1"/>
  <c r="V43" i="25"/>
  <c r="AY34" i="24"/>
  <c r="AY34" i="25" s="1"/>
  <c r="X34" i="25"/>
  <c r="AY35" i="24"/>
  <c r="AY35" i="25" s="1"/>
  <c r="X35" i="25"/>
  <c r="AZ56" i="24"/>
  <c r="AZ56" i="25" s="1"/>
  <c r="Y56" i="25"/>
  <c r="AX54" i="24"/>
  <c r="AX54" i="25" s="1"/>
  <c r="W54" i="25"/>
  <c r="AX53" i="24"/>
  <c r="AX53" i="25" s="1"/>
  <c r="W53" i="25"/>
  <c r="AX51" i="24"/>
  <c r="AX51" i="25" s="1"/>
  <c r="W51" i="25"/>
  <c r="AW41" i="24"/>
  <c r="AW41" i="25" s="1"/>
  <c r="V41" i="25"/>
  <c r="AW39" i="24"/>
  <c r="AW39" i="25" s="1"/>
  <c r="V39" i="25"/>
  <c r="AW37" i="24"/>
  <c r="AW37" i="25" s="1"/>
  <c r="V37" i="25"/>
  <c r="AW32" i="24"/>
  <c r="AW32" i="25" s="1"/>
  <c r="V32" i="25"/>
  <c r="AW34" i="24"/>
  <c r="AW34" i="25" s="1"/>
  <c r="V34" i="25"/>
  <c r="AX36" i="24"/>
  <c r="AX36" i="25" s="1"/>
  <c r="W36" i="25"/>
  <c r="AX38" i="24"/>
  <c r="AX38" i="25" s="1"/>
  <c r="W38" i="25"/>
  <c r="AX40" i="24"/>
  <c r="AX40" i="25" s="1"/>
  <c r="W40" i="25"/>
  <c r="AX43" i="24"/>
  <c r="AX43" i="25" s="1"/>
  <c r="W43" i="25"/>
  <c r="AX56" i="24"/>
  <c r="AX56" i="25" s="1"/>
  <c r="W56" i="25"/>
  <c r="AZ54" i="24"/>
  <c r="AZ54" i="25" s="1"/>
  <c r="Y54" i="25"/>
  <c r="AZ53" i="24"/>
  <c r="AZ53" i="25" s="1"/>
  <c r="Y53" i="25"/>
  <c r="AZ52" i="24"/>
  <c r="AZ52" i="25" s="1"/>
  <c r="Y52" i="25"/>
  <c r="AZ51" i="24"/>
  <c r="AZ51" i="25" s="1"/>
  <c r="Y51" i="25"/>
  <c r="AZ50" i="24"/>
  <c r="AZ50" i="25" s="1"/>
  <c r="Y50" i="25"/>
  <c r="AZ49" i="24"/>
  <c r="AZ49" i="25" s="1"/>
  <c r="Y49" i="25"/>
  <c r="AW48" i="24"/>
  <c r="AW48" i="25" s="1"/>
  <c r="V48" i="25"/>
  <c r="AW46" i="24"/>
  <c r="AW46" i="25" s="1"/>
  <c r="V46" i="25"/>
  <c r="AW44" i="24"/>
  <c r="AW44" i="25" s="1"/>
  <c r="V44" i="25"/>
  <c r="AW42" i="24"/>
  <c r="AW42" i="25" s="1"/>
  <c r="V42" i="25"/>
  <c r="AV56" i="24"/>
  <c r="AV56" i="25" s="1"/>
  <c r="U56" i="25"/>
  <c r="AV55" i="24"/>
  <c r="AV55" i="25" s="1"/>
  <c r="U55" i="25"/>
  <c r="AX52" i="24"/>
  <c r="AX52" i="25" s="1"/>
  <c r="W52" i="25"/>
  <c r="AX50" i="24"/>
  <c r="AX50" i="25" s="1"/>
  <c r="W50" i="25"/>
  <c r="AY48" i="24"/>
  <c r="AY48" i="25" s="1"/>
  <c r="X48" i="25"/>
  <c r="AY47" i="24"/>
  <c r="AY47" i="25" s="1"/>
  <c r="X47" i="25"/>
  <c r="AY46" i="24"/>
  <c r="AY46" i="25" s="1"/>
  <c r="X46" i="25"/>
  <c r="AY45" i="24"/>
  <c r="AY45" i="25" s="1"/>
  <c r="X45" i="25"/>
  <c r="AY44" i="24"/>
  <c r="AY44" i="25" s="1"/>
  <c r="X44" i="25"/>
  <c r="AY42" i="24"/>
  <c r="AY42" i="25" s="1"/>
  <c r="X42" i="25"/>
  <c r="AW40" i="24"/>
  <c r="AW40" i="25" s="1"/>
  <c r="V40" i="25"/>
  <c r="AW38" i="24"/>
  <c r="AW38" i="25" s="1"/>
  <c r="V38" i="25"/>
  <c r="AW36" i="24"/>
  <c r="AW36" i="25" s="1"/>
  <c r="V36" i="25"/>
  <c r="AW33" i="24"/>
  <c r="AW33" i="25" s="1"/>
  <c r="V33" i="25"/>
  <c r="AW35" i="24"/>
  <c r="AW35" i="25" s="1"/>
  <c r="V35" i="25"/>
  <c r="AX39" i="24"/>
  <c r="AX39" i="25" s="1"/>
  <c r="W39" i="25"/>
  <c r="AX41" i="24"/>
  <c r="AX41" i="25" s="1"/>
  <c r="W41" i="25"/>
  <c r="AX55" i="24"/>
  <c r="AX55" i="25" s="1"/>
  <c r="W55" i="25"/>
  <c r="AV54" i="24"/>
  <c r="AV54" i="25" s="1"/>
  <c r="U54" i="25"/>
  <c r="AV53" i="24"/>
  <c r="AV53" i="25" s="1"/>
  <c r="U53" i="25"/>
  <c r="AV51" i="24"/>
  <c r="AV51" i="25" s="1"/>
  <c r="U51" i="25"/>
  <c r="AV50" i="24"/>
  <c r="AV50" i="25" s="1"/>
  <c r="U50" i="25"/>
  <c r="AY31" i="24"/>
  <c r="AY31" i="25" s="1"/>
  <c r="X31" i="25"/>
  <c r="AY32" i="24"/>
  <c r="AY32" i="25" s="1"/>
  <c r="X32" i="25"/>
  <c r="AY33" i="24"/>
  <c r="AY33" i="25" s="1"/>
  <c r="X33" i="25"/>
  <c r="AZ55" i="24"/>
  <c r="AZ55" i="25" s="1"/>
  <c r="Y55" i="25"/>
  <c r="AA30" i="24"/>
  <c r="AA30" i="25" s="1"/>
  <c r="Z30" i="24"/>
  <c r="Z30" i="25" s="1"/>
  <c r="AU30" i="24"/>
  <c r="AU30" i="25" s="1"/>
  <c r="AA55" i="24"/>
  <c r="AA55" i="25" s="1"/>
  <c r="Z55" i="24"/>
  <c r="Z55" i="25" s="1"/>
  <c r="AU55" i="24"/>
  <c r="AU55" i="25" s="1"/>
  <c r="AA52" i="24"/>
  <c r="AA52" i="25" s="1"/>
  <c r="Z52" i="24"/>
  <c r="Z52" i="25" s="1"/>
  <c r="AU52" i="24"/>
  <c r="AU52" i="25" s="1"/>
  <c r="AA50" i="24"/>
  <c r="AA50" i="25" s="1"/>
  <c r="Z50" i="24"/>
  <c r="Z50" i="25" s="1"/>
  <c r="AU50" i="24"/>
  <c r="AU50" i="25" s="1"/>
  <c r="AA41" i="24"/>
  <c r="AA41" i="25" s="1"/>
  <c r="AU41" i="24"/>
  <c r="AU41" i="25" s="1"/>
  <c r="Z41" i="24"/>
  <c r="Z41" i="25" s="1"/>
  <c r="AA40" i="24"/>
  <c r="AA40" i="25" s="1"/>
  <c r="AU40" i="24"/>
  <c r="AU40" i="25" s="1"/>
  <c r="Z40" i="24"/>
  <c r="Z40" i="25" s="1"/>
  <c r="AA39" i="24"/>
  <c r="AA39" i="25" s="1"/>
  <c r="AU39" i="24"/>
  <c r="AU39" i="25" s="1"/>
  <c r="Z39" i="24"/>
  <c r="Z39" i="25" s="1"/>
  <c r="AA38" i="24"/>
  <c r="AA38" i="25" s="1"/>
  <c r="AU38" i="24"/>
  <c r="AU38" i="25" s="1"/>
  <c r="Z38" i="24"/>
  <c r="Z38" i="25" s="1"/>
  <c r="AA37" i="24"/>
  <c r="AA37" i="25" s="1"/>
  <c r="AU37" i="24"/>
  <c r="AU37" i="25" s="1"/>
  <c r="Z37" i="24"/>
  <c r="Z37" i="25" s="1"/>
  <c r="BB6" i="24"/>
  <c r="BB6" i="25" s="1"/>
  <c r="BA6" i="24"/>
  <c r="BA6" i="25" s="1"/>
  <c r="AA49" i="24"/>
  <c r="AA49" i="25" s="1"/>
  <c r="Z49" i="24"/>
  <c r="Z49" i="25" s="1"/>
  <c r="AU49" i="24"/>
  <c r="AU49" i="25" s="1"/>
  <c r="AA48" i="24"/>
  <c r="AA48" i="25" s="1"/>
  <c r="AU48" i="24"/>
  <c r="AU48" i="25" s="1"/>
  <c r="Z48" i="24"/>
  <c r="Z48" i="25" s="1"/>
  <c r="AA47" i="24"/>
  <c r="AA47" i="25" s="1"/>
  <c r="AU47" i="24"/>
  <c r="AU47" i="25" s="1"/>
  <c r="Z47" i="24"/>
  <c r="Z47" i="25" s="1"/>
  <c r="AA46" i="24"/>
  <c r="AA46" i="25" s="1"/>
  <c r="AU46" i="24"/>
  <c r="AU46" i="25" s="1"/>
  <c r="Z46" i="24"/>
  <c r="Z46" i="25" s="1"/>
  <c r="AA45" i="24"/>
  <c r="AA45" i="25" s="1"/>
  <c r="AU45" i="24"/>
  <c r="AU45" i="25" s="1"/>
  <c r="Z45" i="24"/>
  <c r="Z45" i="25" s="1"/>
  <c r="AA44" i="24"/>
  <c r="AA44" i="25" s="1"/>
  <c r="AU44" i="24"/>
  <c r="AU44" i="25" s="1"/>
  <c r="Z44" i="24"/>
  <c r="Z44" i="25" s="1"/>
  <c r="AA43" i="24"/>
  <c r="AA43" i="25" s="1"/>
  <c r="AU43" i="24"/>
  <c r="AU43" i="25" s="1"/>
  <c r="Z43" i="24"/>
  <c r="Z43" i="25" s="1"/>
  <c r="AA42" i="24"/>
  <c r="AA42" i="25" s="1"/>
  <c r="AU42" i="24"/>
  <c r="AU42" i="25" s="1"/>
  <c r="Z42" i="24"/>
  <c r="Z42" i="25" s="1"/>
  <c r="AA29" i="24"/>
  <c r="AA29" i="25" s="1"/>
  <c r="Z29" i="24"/>
  <c r="Z29" i="25" s="1"/>
  <c r="AU29" i="24"/>
  <c r="AU29" i="25" s="1"/>
  <c r="AA56" i="24"/>
  <c r="AA56" i="25" s="1"/>
  <c r="Z56" i="24"/>
  <c r="Z56" i="25" s="1"/>
  <c r="AU56" i="24"/>
  <c r="AU56" i="25" s="1"/>
  <c r="AA53" i="24"/>
  <c r="AA53" i="25" s="1"/>
  <c r="Z53" i="24"/>
  <c r="Z53" i="25" s="1"/>
  <c r="AU53" i="24"/>
  <c r="AU53" i="25" s="1"/>
  <c r="AA51" i="24"/>
  <c r="AA51" i="25" s="1"/>
  <c r="Z51" i="24"/>
  <c r="Z51" i="25" s="1"/>
  <c r="AU51" i="24"/>
  <c r="AU51" i="25" s="1"/>
  <c r="AA28" i="24"/>
  <c r="AA28" i="25" s="1"/>
  <c r="Z28" i="24"/>
  <c r="Z28" i="25" s="1"/>
  <c r="AU28" i="24"/>
  <c r="AU28" i="25" s="1"/>
  <c r="AA31" i="24"/>
  <c r="AA31" i="25" s="1"/>
  <c r="Z31" i="24"/>
  <c r="Z31" i="25" s="1"/>
  <c r="AU31" i="24"/>
  <c r="AU31" i="25" s="1"/>
  <c r="AA32" i="24"/>
  <c r="AA32" i="25" s="1"/>
  <c r="Z32" i="24"/>
  <c r="Z32" i="25" s="1"/>
  <c r="AU32" i="24"/>
  <c r="AU32" i="25" s="1"/>
  <c r="AA33" i="24"/>
  <c r="AA33" i="25" s="1"/>
  <c r="Z33" i="24"/>
  <c r="Z33" i="25" s="1"/>
  <c r="AU33" i="24"/>
  <c r="AU33" i="25" s="1"/>
  <c r="AA34" i="24"/>
  <c r="AA34" i="25" s="1"/>
  <c r="Z34" i="24"/>
  <c r="Z34" i="25" s="1"/>
  <c r="AU34" i="24"/>
  <c r="AU34" i="25" s="1"/>
  <c r="AA35" i="24"/>
  <c r="AA35" i="25" s="1"/>
  <c r="Z35" i="24"/>
  <c r="Z35" i="25" s="1"/>
  <c r="AU35" i="24"/>
  <c r="AU35" i="25" s="1"/>
  <c r="AA36" i="24"/>
  <c r="AA36" i="25" s="1"/>
  <c r="AU36" i="24"/>
  <c r="AU36" i="25" s="1"/>
  <c r="Z36" i="24"/>
  <c r="Z36" i="25" s="1"/>
  <c r="AA27" i="24"/>
  <c r="AA27" i="25" s="1"/>
  <c r="Z27" i="24"/>
  <c r="Z27" i="25" s="1"/>
  <c r="AU27" i="24"/>
  <c r="AU27" i="25" s="1"/>
  <c r="AU54" i="24"/>
  <c r="AU54" i="25" s="1"/>
  <c r="AA54" i="24"/>
  <c r="AA54" i="25" s="1"/>
  <c r="Z54" i="24"/>
  <c r="Z54" i="25" s="1"/>
  <c r="BA10" i="24" l="1"/>
  <c r="BA10" i="25" s="1"/>
  <c r="BA16" i="24"/>
  <c r="BA16" i="25" s="1"/>
  <c r="BB10" i="24"/>
  <c r="BB10" i="25" s="1"/>
  <c r="BB7" i="24"/>
  <c r="BB7" i="25" s="1"/>
  <c r="BA26" i="24"/>
  <c r="BA26" i="25" s="1"/>
  <c r="BA21" i="24"/>
  <c r="BA21" i="25" s="1"/>
  <c r="BA12" i="24"/>
  <c r="BA12" i="25" s="1"/>
  <c r="BA19" i="24"/>
  <c r="BA19" i="25" s="1"/>
  <c r="BA24" i="24"/>
  <c r="BA24" i="25" s="1"/>
  <c r="BA25" i="24"/>
  <c r="BA25" i="25" s="1"/>
  <c r="BB23" i="24"/>
  <c r="BB23" i="25" s="1"/>
  <c r="BB20" i="24"/>
  <c r="BB20" i="25" s="1"/>
  <c r="BA9" i="24"/>
  <c r="BA9" i="25" s="1"/>
  <c r="BA14" i="24"/>
  <c r="BA14" i="25" s="1"/>
  <c r="BA23" i="24"/>
  <c r="BA23" i="25" s="1"/>
  <c r="BA11" i="24"/>
  <c r="BA11" i="25" s="1"/>
  <c r="BA20" i="24"/>
  <c r="BA20" i="25" s="1"/>
  <c r="BB14" i="24"/>
  <c r="BB14" i="25" s="1"/>
  <c r="BB11" i="24"/>
  <c r="BB11" i="25" s="1"/>
  <c r="BA15" i="24"/>
  <c r="BA15" i="25" s="1"/>
  <c r="BA18" i="24"/>
  <c r="BA18" i="25" s="1"/>
  <c r="BB12" i="24"/>
  <c r="BB12" i="25" s="1"/>
  <c r="BB17" i="24"/>
  <c r="BB17" i="25" s="1"/>
  <c r="BA22" i="24"/>
  <c r="BA22" i="25" s="1"/>
  <c r="BA8" i="24"/>
  <c r="BA8" i="25" s="1"/>
  <c r="BB13" i="24"/>
  <c r="BB13" i="25" s="1"/>
  <c r="BB15" i="24"/>
  <c r="BB15" i="25" s="1"/>
  <c r="BB21" i="24"/>
  <c r="BB21" i="25" s="1"/>
  <c r="BB26" i="24"/>
  <c r="BB26" i="25" s="1"/>
  <c r="BB19" i="24"/>
  <c r="BB19" i="25" s="1"/>
  <c r="BB22" i="24"/>
  <c r="BB22" i="25" s="1"/>
  <c r="BA7" i="24"/>
  <c r="BA7" i="25" s="1"/>
  <c r="BB25" i="24"/>
  <c r="BB25" i="25" s="1"/>
  <c r="BB18" i="24"/>
  <c r="BB18" i="25" s="1"/>
  <c r="BB16" i="24"/>
  <c r="BB16" i="25" s="1"/>
  <c r="BB8" i="24"/>
  <c r="BB8" i="25" s="1"/>
  <c r="BA17" i="24"/>
  <c r="BA17" i="25" s="1"/>
  <c r="BB24" i="24"/>
  <c r="BB24" i="25" s="1"/>
  <c r="BB9" i="24"/>
  <c r="BB9" i="25" s="1"/>
  <c r="BA13" i="24"/>
  <c r="BA13" i="25" s="1"/>
  <c r="BB54" i="24"/>
  <c r="BB54" i="25" s="1"/>
  <c r="BA54" i="24"/>
  <c r="BA54" i="25" s="1"/>
  <c r="BB34" i="24"/>
  <c r="BB34" i="25" s="1"/>
  <c r="BA34" i="24"/>
  <c r="BA34" i="25" s="1"/>
  <c r="BB32" i="24"/>
  <c r="BB32" i="25" s="1"/>
  <c r="BA32" i="24"/>
  <c r="BA32" i="25" s="1"/>
  <c r="BB28" i="24"/>
  <c r="BB28" i="25" s="1"/>
  <c r="BA28" i="24"/>
  <c r="BA28" i="25" s="1"/>
  <c r="BB53" i="24"/>
  <c r="BB53" i="25" s="1"/>
  <c r="BA53" i="24"/>
  <c r="BA53" i="25" s="1"/>
  <c r="BB29" i="24"/>
  <c r="BB29" i="25" s="1"/>
  <c r="BA29" i="24"/>
  <c r="BA29" i="25" s="1"/>
  <c r="BB42" i="24"/>
  <c r="BB42" i="25" s="1"/>
  <c r="BA42" i="24"/>
  <c r="BA42" i="25" s="1"/>
  <c r="BB44" i="24"/>
  <c r="BB44" i="25" s="1"/>
  <c r="BA44" i="24"/>
  <c r="BA44" i="25" s="1"/>
  <c r="BB46" i="24"/>
  <c r="BB46" i="25" s="1"/>
  <c r="BA46" i="24"/>
  <c r="BA46" i="25" s="1"/>
  <c r="BB48" i="24"/>
  <c r="BB48" i="25" s="1"/>
  <c r="BA48" i="24"/>
  <c r="BA48" i="25" s="1"/>
  <c r="BB49" i="24"/>
  <c r="BB49" i="25" s="1"/>
  <c r="BA49" i="24"/>
  <c r="BA49" i="25" s="1"/>
  <c r="BB37" i="24"/>
  <c r="BB37" i="25" s="1"/>
  <c r="BA37" i="24"/>
  <c r="BA37" i="25" s="1"/>
  <c r="BB39" i="24"/>
  <c r="BB39" i="25" s="1"/>
  <c r="BA39" i="24"/>
  <c r="BA39" i="25" s="1"/>
  <c r="BB41" i="24"/>
  <c r="BB41" i="25" s="1"/>
  <c r="BA41" i="24"/>
  <c r="BA41" i="25" s="1"/>
  <c r="BB50" i="24"/>
  <c r="BB50" i="25" s="1"/>
  <c r="BA50" i="24"/>
  <c r="BA50" i="25" s="1"/>
  <c r="BB55" i="24"/>
  <c r="BB55" i="25" s="1"/>
  <c r="BA55" i="24"/>
  <c r="BA55" i="25" s="1"/>
  <c r="BB27" i="24"/>
  <c r="BB27" i="25" s="1"/>
  <c r="BA27" i="24"/>
  <c r="BA27" i="25" s="1"/>
  <c r="BB36" i="24"/>
  <c r="BB36" i="25" s="1"/>
  <c r="BA36" i="24"/>
  <c r="BA36" i="25" s="1"/>
  <c r="BB35" i="24"/>
  <c r="BB35" i="25" s="1"/>
  <c r="BA35" i="24"/>
  <c r="BA35" i="25" s="1"/>
  <c r="BB33" i="24"/>
  <c r="BB33" i="25" s="1"/>
  <c r="BA33" i="24"/>
  <c r="BA33" i="25" s="1"/>
  <c r="BB31" i="24"/>
  <c r="BB31" i="25" s="1"/>
  <c r="BA31" i="24"/>
  <c r="BA31" i="25" s="1"/>
  <c r="BB51" i="24"/>
  <c r="BB51" i="25" s="1"/>
  <c r="BA51" i="24"/>
  <c r="BA51" i="25" s="1"/>
  <c r="BB56" i="24"/>
  <c r="BB56" i="25" s="1"/>
  <c r="BA56" i="24"/>
  <c r="BA56" i="25" s="1"/>
  <c r="BB43" i="24"/>
  <c r="BB43" i="25" s="1"/>
  <c r="BA43" i="24"/>
  <c r="BA43" i="25" s="1"/>
  <c r="BB45" i="24"/>
  <c r="BB45" i="25" s="1"/>
  <c r="BA45" i="24"/>
  <c r="BA45" i="25" s="1"/>
  <c r="BB47" i="24"/>
  <c r="BB47" i="25" s="1"/>
  <c r="BA47" i="24"/>
  <c r="BA47" i="25" s="1"/>
  <c r="BB38" i="24"/>
  <c r="BB38" i="25" s="1"/>
  <c r="BA38" i="24"/>
  <c r="BA38" i="25" s="1"/>
  <c r="BB40" i="24"/>
  <c r="BB40" i="25" s="1"/>
  <c r="BA40" i="24"/>
  <c r="BA40" i="25" s="1"/>
  <c r="BB52" i="24"/>
  <c r="BB52" i="25" s="1"/>
  <c r="BA52" i="24"/>
  <c r="BA52" i="25" s="1"/>
  <c r="BB30" i="24"/>
  <c r="BB30" i="25" s="1"/>
  <c r="BA30" i="24"/>
  <c r="BA30" i="2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<sst xmlns="http://schemas.openxmlformats.org/spreadsheetml/2006/main" count="7126" uniqueCount="257">
  <si>
    <t>Fire Control</t>
  </si>
  <si>
    <t>Support Staff</t>
  </si>
  <si>
    <t>Total Staff</t>
  </si>
  <si>
    <t>Mixed</t>
  </si>
  <si>
    <t>Asian or Asian British</t>
  </si>
  <si>
    <t>Black or Black British</t>
  </si>
  <si>
    <t>Ethnic origin Not Stated</t>
  </si>
  <si>
    <t>England</t>
  </si>
  <si>
    <t>Avon</t>
  </si>
  <si>
    <t>Bedfordshire</t>
  </si>
  <si>
    <t>Berkshire</t>
  </si>
  <si>
    <t>Buckinghamshire</t>
  </si>
  <si>
    <t>Cambridgeshire</t>
  </si>
  <si>
    <t>Cheshire</t>
  </si>
  <si>
    <t>Cleveland</t>
  </si>
  <si>
    <t>Cornwall</t>
  </si>
  <si>
    <t>Cumbria</t>
  </si>
  <si>
    <t>Derbyshire</t>
  </si>
  <si>
    <t>Devon and Somerset</t>
  </si>
  <si>
    <t>Dorset and Wiltshire</t>
  </si>
  <si>
    <t>Durham</t>
  </si>
  <si>
    <t>East Sussex</t>
  </si>
  <si>
    <t>Essex</t>
  </si>
  <si>
    <t>Gloucestershire</t>
  </si>
  <si>
    <t>Hereford and Worcester</t>
  </si>
  <si>
    <t>Hertfordshire</t>
  </si>
  <si>
    <t>Humberside</t>
  </si>
  <si>
    <t>Kent</t>
  </si>
  <si>
    <t>Lancashire</t>
  </si>
  <si>
    <t>Leicestershire</t>
  </si>
  <si>
    <t>Lincolnshire</t>
  </si>
  <si>
    <t>Norfolk</t>
  </si>
  <si>
    <t>North West Fire Control</t>
  </si>
  <si>
    <t>North Yorkshire</t>
  </si>
  <si>
    <t>Northamptonshire</t>
  </si>
  <si>
    <t>Northumberland</t>
  </si>
  <si>
    <t>Nottinghamshire</t>
  </si>
  <si>
    <t>Oxfordshire</t>
  </si>
  <si>
    <t>Shropshire</t>
  </si>
  <si>
    <t>Staffordshire</t>
  </si>
  <si>
    <t>Suffolk</t>
  </si>
  <si>
    <t>Surrey</t>
  </si>
  <si>
    <t>Warwickshire</t>
  </si>
  <si>
    <t>West Sussex</t>
  </si>
  <si>
    <t>Isles of Scilly</t>
  </si>
  <si>
    <t>Greater Manchester</t>
  </si>
  <si>
    <t>Merseyside</t>
  </si>
  <si>
    <t>South Yorkshire</t>
  </si>
  <si>
    <t>Tyne and Wear</t>
  </si>
  <si>
    <t>West Midlands</t>
  </si>
  <si>
    <t>West Yorkshire</t>
  </si>
  <si>
    <t>Greater London</t>
  </si>
  <si>
    <t>The full set of fire statistics releases, tables and guidance can be found on our landing page, here-</t>
  </si>
  <si>
    <t>https://www.gov.uk/government/collections/fire-statistics</t>
  </si>
  <si>
    <t>Wholetime firefighters</t>
  </si>
  <si>
    <t>No</t>
  </si>
  <si>
    <t>Fire and rescue workforce and pensions statistics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</si>
  <si>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</si>
  <si>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</si>
  <si>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</si>
  <si>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</si>
  <si>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</si>
  <si>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</si>
  <si>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</si>
  <si>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blank</t>
  </si>
  <si>
    <t>End of table</t>
  </si>
  <si>
    <t>Isles Of Scilly</t>
  </si>
  <si>
    <t>Hampshire and Isle of Wight</t>
  </si>
  <si>
    <t>Data</t>
  </si>
  <si>
    <t xml:space="preserve">Raw data for the main data table </t>
  </si>
  <si>
    <t>On call firefighters</t>
  </si>
  <si>
    <t>Total firefighters</t>
  </si>
  <si>
    <t>Ethnic origin not stated</t>
  </si>
  <si>
    <t>Percentage that are EM</t>
  </si>
  <si>
    <t>Percentage that are not stated</t>
  </si>
  <si>
    <t>Non-metropolitan</t>
  </si>
  <si>
    <t>Metropolitan</t>
  </si>
  <si>
    <t>Predominantly Urban</t>
  </si>
  <si>
    <t>Significantly Rural</t>
  </si>
  <si>
    <t>Predominantly Rural</t>
  </si>
  <si>
    <t>FRS_NAME</t>
  </si>
  <si>
    <t>E_CODE</t>
  </si>
  <si>
    <t>IS_MET_NON_MET</t>
  </si>
  <si>
    <t>URBAN_RURAL</t>
  </si>
  <si>
    <t>HC_OR_FTE</t>
  </si>
  <si>
    <t>ROLE</t>
  </si>
  <si>
    <t>ETHNICITY_CHARACTERISTIC</t>
  </si>
  <si>
    <t>TOTAL_STAFF</t>
  </si>
  <si>
    <t>1 The total number of employees.</t>
  </si>
  <si>
    <t>2 For a list of FRAs and whether they are considered "Metropolitan", "Non Metropolitan", "Predominantly Rural", "Significantly Rural" or "Predominantly Urban" please see the FRS geographical categories sheet.</t>
  </si>
  <si>
    <t>General notes</t>
  </si>
  <si>
    <t xml:space="preserve">Staff on dual contracts have been recorded more than once e.g. firefighters on both a wholetime and an on-call contract are included in the wholetime firefighter and retained duty system firefighter figures above. 
 </t>
  </si>
  <si>
    <t>"-" refers to data not captured.</t>
  </si>
  <si>
    <t>FRS Name</t>
  </si>
  <si>
    <t>Met/Non-met category</t>
  </si>
  <si>
    <t>Hampshire and Isle Of Wight</t>
  </si>
  <si>
    <t>1 Rural Urban classifications of Fire and Rescue Service as defined by Department for Environment, Food and Rural Affairs (DEFRA):</t>
  </si>
  <si>
    <t>Predominantly rural: 50% or more of their area is 'rural'</t>
  </si>
  <si>
    <t>Significantly rural: less than 74% of their area is 'urban' and 26% or more of their area is 'rural'</t>
  </si>
  <si>
    <t>Predominantly urban: 74% or more of their area is 'urban'</t>
  </si>
  <si>
    <t>North West Fire Control is not an FRS, but employs control staff and should be included to be consistent. The allocations here are based on the 4 FRSs it covers (Cumbria, Lancashire, Greater Manchester and Cheshire).</t>
  </si>
  <si>
    <t>end of table</t>
  </si>
  <si>
    <t>3 Also referred to as 'Retained Duty System firefighters'.</t>
  </si>
  <si>
    <t>FRS geographical categories</t>
  </si>
  <si>
    <t>Shows the classification of each FRS into the rural/urban and metropolitan/non-metropolitan groups.</t>
  </si>
  <si>
    <t>FINANCIAL_YEAR</t>
  </si>
  <si>
    <t>2023/24</t>
  </si>
  <si>
    <t>Table 1114</t>
  </si>
  <si>
    <t>Staff leaving fire authorities (headcount), by fire and rescue authority, ethnicity and role</t>
  </si>
  <si>
    <t>FIRE1114</t>
  </si>
  <si>
    <t>White</t>
  </si>
  <si>
    <t>Other Ethnicity</t>
  </si>
  <si>
    <t>4 These percentages are often based on very small numbers and therefore should be treated with care. It may be advisable to consider the figures in FIRE1103 as a comparison.</t>
  </si>
  <si>
    <t>The figures in this table are often very small numbers and therefore should be treated with care.</t>
  </si>
  <si>
    <t>Detailed notes can be found in the guidance document, which has been extended this year.</t>
  </si>
  <si>
    <t>Accredited official statistics?</t>
  </si>
  <si>
    <t>Pubdate</t>
  </si>
  <si>
    <t>Upcoming date</t>
  </si>
  <si>
    <t>Responsible statistician</t>
  </si>
  <si>
    <t>year ending month</t>
  </si>
  <si>
    <t>year</t>
  </si>
  <si>
    <t>2024/25</t>
  </si>
  <si>
    <t>Press enquiries: NewsDesk@communities.gov.uk</t>
  </si>
  <si>
    <t>4 December 2025</t>
  </si>
  <si>
    <t>Autumn 2026</t>
  </si>
  <si>
    <t>Paul Gaught-Allen</t>
  </si>
  <si>
    <t>March</t>
  </si>
  <si>
    <t>financial year</t>
  </si>
  <si>
    <t>Email: firestatistics@communities.gov.uk</t>
  </si>
  <si>
    <t>If you find any problems, or have any feedback, relating to accessibility</t>
  </si>
  <si>
    <t>please email us at firestatistics@communities.gov.uk</t>
  </si>
  <si>
    <t>Select a year from the drop-down list below:</t>
  </si>
  <si>
    <t>The statistics in this table are official statistics.</t>
  </si>
  <si>
    <t>Source: MHCLG Operational Statistics Data Collection, figures supplied by fire and rescue authorities.</t>
  </si>
  <si>
    <t>Contact: FireStatistics@communities.gov.uk</t>
  </si>
  <si>
    <t>E31000001</t>
  </si>
  <si>
    <t>HC</t>
  </si>
  <si>
    <t>Ethnic Origin Not Stated</t>
  </si>
  <si>
    <t>2</t>
  </si>
  <si>
    <t>18</t>
  </si>
  <si>
    <t>Support staff</t>
  </si>
  <si>
    <t>6</t>
  </si>
  <si>
    <t>29</t>
  </si>
  <si>
    <t>E31000002</t>
  </si>
  <si>
    <t>FIre control</t>
  </si>
  <si>
    <t>1</t>
  </si>
  <si>
    <t>3</t>
  </si>
  <si>
    <t>15</t>
  </si>
  <si>
    <t>E31000003</t>
  </si>
  <si>
    <t>5</t>
  </si>
  <si>
    <t>11</t>
  </si>
  <si>
    <t>21</t>
  </si>
  <si>
    <t>33</t>
  </si>
  <si>
    <t>E31000004</t>
  </si>
  <si>
    <t>16</t>
  </si>
  <si>
    <t>E31000005</t>
  </si>
  <si>
    <t>4</t>
  </si>
  <si>
    <t>10</t>
  </si>
  <si>
    <t>E31000006</t>
  </si>
  <si>
    <t>36</t>
  </si>
  <si>
    <t>24</t>
  </si>
  <si>
    <t>E31000007</t>
  </si>
  <si>
    <t>12</t>
  </si>
  <si>
    <t>13</t>
  </si>
  <si>
    <t>E31000008</t>
  </si>
  <si>
    <t>E31000009</t>
  </si>
  <si>
    <t>25</t>
  </si>
  <si>
    <t>7</t>
  </si>
  <si>
    <t>E31000010</t>
  </si>
  <si>
    <t>37</t>
  </si>
  <si>
    <t>20</t>
  </si>
  <si>
    <t>E31000011</t>
  </si>
  <si>
    <t>82</t>
  </si>
  <si>
    <t>38</t>
  </si>
  <si>
    <t>41</t>
  </si>
  <si>
    <t>E31000047</t>
  </si>
  <si>
    <t>77</t>
  </si>
  <si>
    <t>44</t>
  </si>
  <si>
    <t>E31000013</t>
  </si>
  <si>
    <t>17</t>
  </si>
  <si>
    <t>E31000014</t>
  </si>
  <si>
    <t>19</t>
  </si>
  <si>
    <t>E31000015</t>
  </si>
  <si>
    <t>49</t>
  </si>
  <si>
    <t>28</t>
  </si>
  <si>
    <t>E31000016</t>
  </si>
  <si>
    <t>8</t>
  </si>
  <si>
    <t>E31000046</t>
  </si>
  <si>
    <t>14</t>
  </si>
  <si>
    <t>67</t>
  </si>
  <si>
    <t>9</t>
  </si>
  <si>
    <t>190</t>
  </si>
  <si>
    <t>E31000040</t>
  </si>
  <si>
    <t>34</t>
  </si>
  <si>
    <t>E31000048</t>
  </si>
  <si>
    <t>71</t>
  </si>
  <si>
    <t>48</t>
  </si>
  <si>
    <t>60</t>
  </si>
  <si>
    <t>E31000018</t>
  </si>
  <si>
    <t>E31000019</t>
  </si>
  <si>
    <t>23</t>
  </si>
  <si>
    <t>E31000020</t>
  </si>
  <si>
    <t>E31000039</t>
  </si>
  <si>
    <t>E31000022</t>
  </si>
  <si>
    <t>E31000023</t>
  </si>
  <si>
    <t>42</t>
  </si>
  <si>
    <t>E31000024</t>
  </si>
  <si>
    <t>E31000025</t>
  </si>
  <si>
    <t>31</t>
  </si>
  <si>
    <t>E31000041</t>
  </si>
  <si>
    <t>35</t>
  </si>
  <si>
    <t>E31000026</t>
  </si>
  <si>
    <t>40</t>
  </si>
  <si>
    <t>NWFC</t>
  </si>
  <si>
    <t>E31000027</t>
  </si>
  <si>
    <t>43</t>
  </si>
  <si>
    <t>E31000028</t>
  </si>
  <si>
    <t>E31000029</t>
  </si>
  <si>
    <t>E31000030</t>
  </si>
  <si>
    <t>22</t>
  </si>
  <si>
    <t>26</t>
  </si>
  <si>
    <t>E31000031</t>
  </si>
  <si>
    <t>55</t>
  </si>
  <si>
    <t>E31000032</t>
  </si>
  <si>
    <t>27</t>
  </si>
  <si>
    <t>E31000042</t>
  </si>
  <si>
    <t>E31000033</t>
  </si>
  <si>
    <t>39</t>
  </si>
  <si>
    <t>E31000034</t>
  </si>
  <si>
    <t>E31000035</t>
  </si>
  <si>
    <t>E31000043</t>
  </si>
  <si>
    <t>E31000036</t>
  </si>
  <si>
    <t>E31000044</t>
  </si>
  <si>
    <t>30</t>
  </si>
  <si>
    <t>89</t>
  </si>
  <si>
    <t>E31000037</t>
  </si>
  <si>
    <t>E31000045</t>
  </si>
  <si>
    <t>32</t>
  </si>
  <si>
    <t>58</t>
  </si>
  <si>
    <t>62</t>
  </si>
  <si>
    <t>68</t>
  </si>
  <si>
    <t>73</t>
  </si>
  <si>
    <t>187</t>
  </si>
  <si>
    <t>70</t>
  </si>
  <si>
    <t>52</t>
  </si>
  <si>
    <t>51</t>
  </si>
  <si>
    <t>57</t>
  </si>
  <si>
    <t>53</t>
  </si>
  <si>
    <t>46</t>
  </si>
  <si>
    <t>65</t>
  </si>
  <si>
    <r>
      <t>Year</t>
    </r>
    <r>
      <rPr>
        <vertAlign val="superscript"/>
        <sz val="12"/>
        <color rgb="FF000000"/>
        <rFont val="Arial"/>
        <family val="2"/>
      </rPr>
      <t>2</t>
    </r>
  </si>
  <si>
    <r>
      <t>FIRE STATISTICS TABLE 1114: Staff leaving fire authorities (headcount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>), by fire and rescue authority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, ethnicity and role</t>
    </r>
  </si>
  <si>
    <r>
      <t>On call firefighters</t>
    </r>
    <r>
      <rPr>
        <vertAlign val="superscript"/>
        <sz val="12"/>
        <color rgb="FF000000"/>
        <rFont val="Arial"/>
        <family val="2"/>
      </rPr>
      <t>3</t>
    </r>
  </si>
  <si>
    <r>
      <t>FRS</t>
    </r>
    <r>
      <rPr>
        <vertAlign val="superscript"/>
        <sz val="12"/>
        <color rgb="FF000000"/>
        <rFont val="Arial"/>
        <family val="2"/>
      </rPr>
      <t>2</t>
    </r>
  </si>
  <si>
    <r>
      <t>% not stated</t>
    </r>
    <r>
      <rPr>
        <b/>
        <vertAlign val="superscript"/>
        <sz val="12"/>
        <color rgb="FF000000"/>
        <rFont val="Arial"/>
        <family val="2"/>
      </rPr>
      <t>4</t>
    </r>
  </si>
  <si>
    <r>
      <t>Urban/Rural category</t>
    </r>
    <r>
      <rPr>
        <b/>
        <vertAlign val="superscript"/>
        <sz val="12"/>
        <color rgb="FF000000"/>
        <rFont val="Arial"/>
        <family val="2"/>
      </rPr>
      <t>1</t>
    </r>
  </si>
  <si>
    <r>
      <t>% from an ethnic minority</t>
    </r>
    <r>
      <rPr>
        <b/>
        <vertAlign val="superscript"/>
        <sz val="12"/>
        <color rgb="FF000000"/>
        <rFont val="Arial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</si>
</sst>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</font>
    <font>
      <sz val="10"/>
      <name val="MS Sans Serif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2"/>
      <color rgb="FF0563C1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u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sz val="12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0000"/>
      </patternFill>
    </fill>
    <fill>
      <patternFill patternType="solid">
        <fgColor rgb="FFFFFFFF"/>
        <bgColor rgb="FFFFC000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8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4" fillId="0" borderId="0" applyNumberFormat="0" applyBorder="0" applyProtection="0"/>
    <xf numFmtId="0" fontId="5" fillId="0" borderId="0" applyNumberFormat="0" applyBorder="0" applyProtection="0"/>
    <xf numFmtId="0" fontId="10" fillId="0" borderId="0" applyNumberFormat="0" applyFill="0" applyBorder="0" applyAlignment="0" applyProtection="0"/>
    <xf numFmtId="0" fontId="12" fillId="0" borderId="0" applyNumberFormat="0" applyFont="0" applyBorder="0" applyProtection="0"/>
    <xf numFmtId="0" fontId="1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Border="0" applyProtection="0"/>
    <xf numFmtId="0" fontId="12" fillId="0" borderId="0"/>
    <xf numFmtId="0" fontId="12" fillId="0" borderId="0" applyNumberFormat="0" applyFont="0" applyBorder="0" applyProtection="0"/>
    <xf numFmtId="0" fontId="1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2" fillId="0" borderId="0"/>
    <xf numFmtId="0" fontId="10" fillId="0" borderId="0" applyNumberFormat="0" applyFill="0" applyBorder="0" applyAlignment="0" applyProtection="0"/>
  </cellStyleXfs>
  <cellXfs count="109">
    <xf numFmtId="0" fontId="0" fillId="0" borderId="0" xfId="0"/>
    <xf numFmtId="0" fontId="4" fillId="3" borderId="0" xfId="10" applyFont="1" applyFill="1"/>
    <xf numFmtId="0" fontId="4" fillId="3" borderId="0" xfId="10" applyFont="1" applyFill="1" applyAlignment="1">
      <alignment horizontal="left"/>
    </xf>
    <xf numFmtId="0" fontId="4" fillId="3" borderId="0" xfId="5" applyFont="1" applyFill="1"/>
    <xf numFmtId="0" fontId="4" fillId="3" borderId="0" xfId="5" applyFont="1" applyFill="1" applyAlignment="1">
      <alignment horizontal="left"/>
    </xf>
    <xf numFmtId="0" fontId="4" fillId="3" borderId="0" xfId="12" applyFont="1" applyFill="1" applyAlignment="1">
      <alignment horizontal="left" vertical="center" wrapText="1"/>
    </xf>
    <xf numFmtId="1" fontId="4" fillId="3" borderId="0" xfId="12" applyNumberFormat="1" applyFont="1" applyFill="1" applyAlignment="1">
      <alignment horizontal="left" vertical="center"/>
    </xf>
    <xf numFmtId="0" fontId="4" fillId="3" borderId="0" xfId="11" applyFont="1" applyFill="1"/>
    <xf numFmtId="0" fontId="17" fillId="2" borderId="0" xfId="0" applyFont="1" applyFill="1"/>
    <xf numFmtId="0" fontId="4" fillId="3" borderId="0" xfId="11" applyFont="1" applyFill="1" applyAlignment="1">
      <alignment wrapText="1"/>
    </xf>
    <xf numFmtId="0" fontId="4" fillId="3" borderId="0" xfId="11" applyFont="1" applyFill="1" applyAlignment="1">
      <alignment horizontal="left"/>
    </xf>
    <xf numFmtId="0" fontId="17" fillId="3" borderId="0" xfId="0" applyFont="1" applyFill="1"/>
    <xf numFmtId="0" fontId="19" fillId="2" borderId="0" xfId="0" applyFont="1" applyFill="1"/>
    <xf numFmtId="0" fontId="21" fillId="2" borderId="0" xfId="0" applyFont="1" applyFill="1" applyAlignment="1">
      <alignment horizontal="left"/>
    </xf>
    <xf numFmtId="0" fontId="21" fillId="2" borderId="0" xfId="0" applyFont="1" applyFill="1"/>
    <xf numFmtId="0" fontId="21" fillId="0" borderId="0" xfId="0" applyFont="1"/>
    <xf numFmtId="0" fontId="17" fillId="3" borderId="0" xfId="0" applyFont="1" applyFill="1" applyAlignment="1">
      <alignment vertical="center" wrapText="1"/>
    </xf>
    <xf numFmtId="0" fontId="4" fillId="5" borderId="0" xfId="16" applyFont="1" applyFill="1"/>
    <xf numFmtId="3" fontId="13" fillId="7" borderId="0" xfId="16" applyNumberFormat="1" applyFont="1" applyFill="1" applyAlignment="1">
      <alignment vertical="center"/>
    </xf>
    <xf numFmtId="0" fontId="18" fillId="4" borderId="0" xfId="0" applyFont="1" applyFill="1" applyAlignment="1">
      <alignment vertical="center"/>
    </xf>
    <xf numFmtId="0" fontId="18" fillId="4" borderId="0" xfId="0" applyFont="1" applyFill="1" applyAlignment="1">
      <alignment vertical="center" wrapText="1"/>
    </xf>
    <xf numFmtId="3" fontId="20" fillId="5" borderId="0" xfId="0" applyNumberFormat="1" applyFont="1" applyFill="1"/>
    <xf numFmtId="3" fontId="18" fillId="5" borderId="0" xfId="0" applyNumberFormat="1" applyFont="1" applyFill="1"/>
    <xf numFmtId="0" fontId="4" fillId="4" borderId="0" xfId="0" applyFont="1" applyFill="1"/>
    <xf numFmtId="0" fontId="18" fillId="4" borderId="3" xfId="0" applyFont="1" applyFill="1" applyBorder="1" applyAlignment="1">
      <alignment vertical="center" wrapText="1"/>
    </xf>
    <xf numFmtId="3" fontId="20" fillId="5" borderId="4" xfId="0" applyNumberFormat="1" applyFont="1" applyFill="1" applyBorder="1"/>
    <xf numFmtId="0" fontId="5" fillId="4" borderId="0" xfId="4" applyFont="1" applyFill="1"/>
    <xf numFmtId="0" fontId="6" fillId="4" borderId="0" xfId="5" applyFont="1" applyFill="1" applyAlignment="1">
      <alignment vertical="center"/>
    </xf>
    <xf numFmtId="0" fontId="7" fillId="4" borderId="0" xfId="4" applyFont="1" applyFill="1"/>
    <xf numFmtId="0" fontId="8" fillId="0" borderId="0" xfId="5" applyFont="1" applyAlignment="1">
      <alignment vertical="center"/>
    </xf>
    <xf numFmtId="0" fontId="9" fillId="0" borderId="0" xfId="4" applyFont="1"/>
    <xf numFmtId="0" fontId="4" fillId="4" borderId="0" xfId="4" applyFill="1"/>
    <xf numFmtId="49" fontId="5" fillId="4" borderId="0" xfId="4" applyNumberFormat="1" applyFont="1" applyFill="1"/>
    <xf numFmtId="0" fontId="11" fillId="3" borderId="0" xfId="17" applyFont="1" applyFill="1" applyAlignment="1"/>
    <xf numFmtId="0" fontId="11" fillId="3" borderId="0" xfId="17" applyFont="1" applyFill="1"/>
    <xf numFmtId="0" fontId="15" fillId="4" borderId="0" xfId="13" applyFont="1" applyFill="1" applyAlignment="1"/>
    <xf numFmtId="0" fontId="11" fillId="0" borderId="0" xfId="17" applyFont="1" applyFill="1" applyAlignment="1"/>
    <xf numFmtId="0" fontId="4" fillId="4" borderId="0" xfId="7" applyFont="1" applyFill="1"/>
    <xf numFmtId="0" fontId="16" fillId="4" borderId="0" xfId="14" applyFont="1" applyFill="1" applyAlignment="1"/>
    <xf numFmtId="0" fontId="11" fillId="4" borderId="0" xfId="17" applyFont="1" applyFill="1" applyAlignment="1" applyProtection="1"/>
    <xf numFmtId="0" fontId="17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3" fillId="3" borderId="0" xfId="5" applyFont="1" applyFill="1"/>
    <xf numFmtId="0" fontId="22" fillId="3" borderId="0" xfId="8" applyFont="1" applyFill="1" applyAlignment="1"/>
    <xf numFmtId="0" fontId="13" fillId="3" borderId="0" xfId="10" applyFont="1" applyFill="1" applyAlignment="1">
      <alignment wrapText="1"/>
    </xf>
    <xf numFmtId="0" fontId="13" fillId="4" borderId="0" xfId="10" applyFont="1" applyFill="1" applyAlignment="1">
      <alignment horizontal="left" wrapText="1"/>
    </xf>
    <xf numFmtId="0" fontId="22" fillId="3" borderId="0" xfId="2" applyFont="1" applyFill="1" applyAlignment="1"/>
    <xf numFmtId="0" fontId="4" fillId="2" borderId="0" xfId="15" applyFont="1" applyFill="1"/>
    <xf numFmtId="0" fontId="22" fillId="3" borderId="0" xfId="6" applyFont="1" applyFill="1" applyAlignment="1"/>
    <xf numFmtId="0" fontId="4" fillId="2" borderId="0" xfId="0" applyFont="1" applyFill="1"/>
    <xf numFmtId="0" fontId="22" fillId="3" borderId="0" xfId="13" applyFont="1" applyFill="1" applyAlignment="1"/>
    <xf numFmtId="0" fontId="13" fillId="5" borderId="0" xfId="16" applyFont="1" applyFill="1" applyAlignment="1">
      <alignment horizontal="right" vertical="center"/>
    </xf>
    <xf numFmtId="0" fontId="13" fillId="5" borderId="0" xfId="16" applyFont="1" applyFill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right" vertical="center" wrapText="1"/>
    </xf>
    <xf numFmtId="0" fontId="13" fillId="5" borderId="0" xfId="0" applyFont="1" applyFill="1"/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4" fillId="5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right" vertical="center" wrapText="1"/>
    </xf>
    <xf numFmtId="3" fontId="4" fillId="5" borderId="0" xfId="0" applyNumberFormat="1" applyFont="1" applyFill="1" applyAlignment="1">
      <alignment horizontal="right"/>
    </xf>
    <xf numFmtId="164" fontId="13" fillId="5" borderId="0" xfId="1" applyNumberFormat="1" applyFont="1" applyFill="1" applyBorder="1" applyAlignment="1">
      <alignment horizontal="right"/>
    </xf>
    <xf numFmtId="3" fontId="4" fillId="5" borderId="0" xfId="0" applyNumberFormat="1" applyFont="1" applyFill="1"/>
    <xf numFmtId="164" fontId="4" fillId="5" borderId="0" xfId="1" applyNumberFormat="1" applyFont="1" applyFill="1" applyBorder="1" applyAlignment="1">
      <alignment horizontal="right"/>
    </xf>
    <xf numFmtId="0" fontId="4" fillId="5" borderId="0" xfId="0" applyFont="1" applyFill="1" applyAlignment="1">
      <alignment horizontal="left"/>
    </xf>
    <xf numFmtId="0" fontId="4" fillId="5" borderId="0" xfId="0" applyFont="1" applyFill="1" applyAlignment="1">
      <alignment vertical="top"/>
    </xf>
    <xf numFmtId="0" fontId="22" fillId="5" borderId="0" xfId="2" applyFont="1" applyFill="1" applyBorder="1"/>
    <xf numFmtId="0" fontId="13" fillId="6" borderId="0" xfId="0" applyFont="1" applyFill="1"/>
    <xf numFmtId="0" fontId="4" fillId="4" borderId="0" xfId="16" applyFont="1" applyFill="1"/>
    <xf numFmtId="0" fontId="4" fillId="7" borderId="0" xfId="16" applyFont="1" applyFill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13" fillId="4" borderId="3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13" fillId="4" borderId="4" xfId="0" applyFont="1" applyFill="1" applyBorder="1"/>
    <xf numFmtId="3" fontId="13" fillId="5" borderId="4" xfId="0" applyNumberFormat="1" applyFont="1" applyFill="1" applyBorder="1" applyAlignment="1">
      <alignment horizontal="right"/>
    </xf>
    <xf numFmtId="164" fontId="13" fillId="5" borderId="4" xfId="1" applyNumberFormat="1" applyFont="1" applyFill="1" applyBorder="1" applyAlignment="1">
      <alignment horizontal="right"/>
    </xf>
    <xf numFmtId="0" fontId="13" fillId="4" borderId="0" xfId="0" applyFont="1" applyFill="1"/>
    <xf numFmtId="3" fontId="13" fillId="4" borderId="0" xfId="0" applyNumberFormat="1" applyFont="1" applyFill="1"/>
    <xf numFmtId="3" fontId="13" fillId="5" borderId="0" xfId="0" applyNumberFormat="1" applyFont="1" applyFill="1" applyAlignment="1">
      <alignment horizontal="right"/>
    </xf>
    <xf numFmtId="3" fontId="4" fillId="4" borderId="0" xfId="0" applyNumberFormat="1" applyFont="1" applyFill="1"/>
    <xf numFmtId="10" fontId="4" fillId="4" borderId="0" xfId="0" applyNumberFormat="1" applyFont="1" applyFill="1"/>
    <xf numFmtId="164" fontId="4" fillId="4" borderId="0" xfId="1" applyNumberFormat="1" applyFont="1" applyFill="1"/>
    <xf numFmtId="164" fontId="13" fillId="4" borderId="0" xfId="1" applyNumberFormat="1" applyFont="1" applyFill="1" applyBorder="1"/>
    <xf numFmtId="0" fontId="4" fillId="4" borderId="3" xfId="0" applyFont="1" applyFill="1" applyBorder="1" applyAlignment="1">
      <alignment horizontal="left"/>
    </xf>
    <xf numFmtId="3" fontId="4" fillId="4" borderId="3" xfId="0" applyNumberFormat="1" applyFont="1" applyFill="1" applyBorder="1"/>
    <xf numFmtId="164" fontId="13" fillId="4" borderId="3" xfId="1" applyNumberFormat="1" applyFont="1" applyFill="1" applyBorder="1" applyAlignment="1"/>
    <xf numFmtId="0" fontId="4" fillId="4" borderId="0" xfId="0" applyFont="1" applyFill="1" applyAlignment="1">
      <alignment horizontal="left"/>
    </xf>
    <xf numFmtId="0" fontId="22" fillId="5" borderId="0" xfId="8" applyFont="1" applyFill="1" applyAlignment="1"/>
    <xf numFmtId="0" fontId="4" fillId="4" borderId="0" xfId="0" applyFont="1" applyFill="1" applyAlignment="1">
      <alignment vertical="top"/>
    </xf>
    <xf numFmtId="0" fontId="22" fillId="5" borderId="0" xfId="6" applyFont="1" applyFill="1" applyAlignment="1">
      <alignment vertical="center"/>
    </xf>
    <xf numFmtId="0" fontId="4" fillId="5" borderId="0" xfId="2" applyFont="1" applyFill="1" applyAlignment="1">
      <alignment vertical="center"/>
    </xf>
    <xf numFmtId="0" fontId="22" fillId="4" borderId="0" xfId="2" applyFont="1" applyFill="1" applyAlignment="1"/>
    <xf numFmtId="0" fontId="22" fillId="4" borderId="0" xfId="6" applyFont="1" applyFill="1" applyAlignment="1"/>
    <xf numFmtId="0" fontId="4" fillId="3" borderId="0" xfId="0" applyFont="1" applyFill="1"/>
    <xf numFmtId="0" fontId="25" fillId="4" borderId="0" xfId="0" applyFont="1" applyFill="1"/>
    <xf numFmtId="0" fontId="13" fillId="2" borderId="1" xfId="0" applyFont="1" applyFill="1" applyBorder="1"/>
    <xf numFmtId="0" fontId="4" fillId="2" borderId="0" xfId="0" applyFont="1" applyFill="1" applyAlignment="1">
      <alignment vertical="top"/>
    </xf>
    <xf numFmtId="0" fontId="4" fillId="2" borderId="2" xfId="0" applyFont="1" applyFill="1" applyBorder="1"/>
    <xf numFmtId="0" fontId="22" fillId="2" borderId="0" xfId="17" applyFont="1" applyFill="1" applyAlignment="1"/>
    <xf numFmtId="0" fontId="22" fillId="2" borderId="0" xfId="17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25" fillId="2" borderId="0" xfId="0" applyFont="1" applyFill="1"/>
    <xf numFmtId="0" fontId="4" fillId="5" borderId="0" xfId="0" applyFont="1" applyFill="1" applyAlignment="1">
      <alignment horizontal="left" wrapText="1"/>
    </xf>
  </cellXfs>
  <cellStyles count="18">
    <cellStyle name="Hyperlink" xfId="2" xr:uid="{00000000-0005-0000-0000-000000000000}"/>
    <cellStyle name="Hyperlink 2" xfId="6" xr:uid="{D32B35DD-D113-475A-BC2B-F86759F54E57}"/>
    <cellStyle name="Hyperlink 2 2" xfId="8" xr:uid="{E2C4E214-BE0D-4AD5-B8A2-C4D6081C4324}"/>
    <cellStyle name="Hyperlink 2 2 2" xfId="13" xr:uid="{D93315E0-FD83-4B06-8452-A70A0FA2D83A}"/>
    <cellStyle name="Hyperlink 2 2 3" xfId="17" xr:uid="{720AEE10-FA10-4CCB-A1CF-265A5A141172}"/>
    <cellStyle name="Hyperlink 3" xfId="9" xr:uid="{D41FEA51-6868-4998-B97D-23FFF0441907}"/>
    <cellStyle name="Hyperlink 3 2" xfId="14" xr:uid="{0DD5F72F-A16A-4B0C-8243-ECD78C721445}"/>
    <cellStyle name="Normal" xfId="0" builtinId="0"/>
    <cellStyle name="Normal 2" xfId="16" xr:uid="{AF136718-C1F2-448D-84ED-51745049AF3C}"/>
    <cellStyle name="Normal 2 2 2 2" xfId="5" xr:uid="{CDB93DF7-7D8F-41B1-93BD-632632547626}"/>
    <cellStyle name="Normal 2 3" xfId="10" xr:uid="{422F0BE3-9E0F-4D9C-B687-7FEA5F0EEF31}"/>
    <cellStyle name="Normal 2 4" xfId="12" xr:uid="{E4096412-7B70-4050-A67C-40BDFA37F27A}"/>
    <cellStyle name="Normal 3" xfId="3" xr:uid="{45A087D3-AEEE-436D-982B-DC9C05F6BAC4}"/>
    <cellStyle name="Normal 5 2" xfId="11" xr:uid="{198F46DE-BCC3-4D95-B56A-4381C2CD5543}"/>
    <cellStyle name="Normal 6" xfId="15" xr:uid="{A7A92D4F-8B92-4C1D-876F-79C51BE87302}"/>
    <cellStyle name="Normal 6 2" xfId="4" xr:uid="{4A3A0780-EA9A-4130-BA91-19230B00B036}"/>
    <cellStyle name="Normal 7 2" xfId="7" xr:uid="{C034CE92-4AAB-496B-AC1E-56AC9C7B450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1867004</xdr:colOff>
      <xdr:row>0</xdr:row>
      <xdr:rowOff>1021080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6667DF-E5BD-4D07-9084-1143542D4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67004" cy="10210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1237445</xdr:colOff>
      <xdr:row>0</xdr:row>
      <xdr:rowOff>0</xdr:rowOff>
    </xdr:from>
    <xdr:to>
      <xdr:col>3</xdr:col>
      <xdr:colOff>1069493</xdr:colOff>
      <xdr:row>3</xdr:row>
      <xdr:rowOff>144780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B03C77-4B43-D772-AD5D-1945DEBC6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90105" y="0"/>
          <a:ext cx="1546548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https://www.gov.uk/government/collections/fire-and-rescue-workforce-and-pensions-statistic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mailto:firestatistics@communities.gov.u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https://www.gov.uk/government/publications/fire-statistics-guidance/fire-statistics-definitions" TargetMode="External"/><Relationship Id="rId1" Type="http://schemas.openxmlformats.org/officeDocument/2006/relationships/hyperlink" Target="https://www.gov.uk/government/collections/fire-statistics" TargetMode="External"/><Relationship Id="rId4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gov.uk/government/statistics/2011-rural-urban-classification-of-local-authority-and-other-higher-level-geographies-for-statistical-purp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2BF9F-1A66-4599-BC22-AB0BA5CA90CF}">
  <sheetPr codeName="Sheet7">
    <tabColor rgb="FFFF0000"/>
  </sheetPr>
  <dimension ref="A1:B6"/>
  <sheetViews>
    <sheetView zoomScaleNormal="100" workbookViewId="0">
      <selection sqref="A1:XFD1048576"/>
    </sheetView>
  </sheetViews>
  <sheetFormatPr defaultColWidth="9.1796875" defaultRowHeight="15.5" x14ac:dyDescent="0.35"/>
  <cols>
    <col min="1" max="1" width="20.1796875" style="40" bestFit="1" customWidth="1"/>
    <col min="2" max="2" width="17.26953125" style="40" bestFit="1" customWidth="1"/>
    <col min="3" max="16384" width="9.1796875" style="40"/>
  </cols>
  <sheetData>
    <row r="1" spans="1:2" x14ac:dyDescent="0.35">
      <c r="A1" s="41" t="s">
        <v>116</v>
      </c>
      <c r="B1" s="42" t="s">
        <v>123</v>
      </c>
    </row>
    <row r="2" spans="1:2" x14ac:dyDescent="0.35">
      <c r="A2" s="41" t="s">
        <v>117</v>
      </c>
      <c r="B2" s="43" t="s">
        <v>124</v>
      </c>
    </row>
    <row r="3" spans="1:2" x14ac:dyDescent="0.35">
      <c r="A3" s="41" t="s">
        <v>118</v>
      </c>
      <c r="B3" s="43" t="s">
        <v>125</v>
      </c>
    </row>
    <row r="4" spans="1:2" x14ac:dyDescent="0.35">
      <c r="A4" s="41" t="s">
        <v>119</v>
      </c>
      <c r="B4" s="43" t="s">
        <v>126</v>
      </c>
    </row>
    <row r="5" spans="1:2" x14ac:dyDescent="0.35">
      <c r="A5" s="41" t="s">
        <v>120</v>
      </c>
      <c r="B5" s="44">
        <v>2025</v>
      </c>
    </row>
    <row r="6" spans="1:2" x14ac:dyDescent="0.35">
      <c r="A6" s="41" t="s">
        <v>127</v>
      </c>
      <c r="B6" s="43" t="s">
        <v>121</v>
      </c>
    </row>
  </sheetData>
  <pageMargins left="0.7" right="0.7" top="0.75" bottom="0.75" header="0.3" footer="0.3"/>
  <headerFooter>
    <oddHeader>&amp;C&amp;"Calibri"&amp;10&amp;K000000 OFFICIAL-SENSITIVE - MHCLG ONLY&amp;1#_x000D_</oddHeader>
    <oddFooter>&amp;C_x000D_&amp;1#&amp;"Calibri"&amp;10&amp;K000000 OFFICIAL-SENSITIVE - MHCLG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0DFB5-E4AC-47E4-B994-ACDF2F7AA552}">
  <sheetPr codeName="Sheet1"/>
  <dimension ref="A1:K14"/>
  <sheetViews>
    <sheetView workbookViewId="0"/>
  </sheetViews>
  <sheetFormatPr defaultRowHeight="12.5" x14ac:dyDescent="0.25"/>
  <cols>
    <col min="1" max="1" width="78" style="26" customWidth="1"/>
    <col min="2" max="255" width="9.453125" style="26" customWidth="1"/>
    <col min="256" max="256" width="2.81640625" style="26" customWidth="1"/>
    <col min="257" max="257" width="74" style="26" bestFit="1" customWidth="1"/>
    <col min="258" max="511" width="9.453125" style="26" customWidth="1"/>
    <col min="512" max="512" width="2.81640625" style="26" customWidth="1"/>
    <col min="513" max="513" width="74" style="26" bestFit="1" customWidth="1"/>
    <col min="514" max="767" width="9.453125" style="26" customWidth="1"/>
    <col min="768" max="768" width="2.81640625" style="26" customWidth="1"/>
    <col min="769" max="769" width="74" style="26" bestFit="1" customWidth="1"/>
    <col min="770" max="1023" width="9.453125" style="26" customWidth="1"/>
    <col min="1024" max="1024" width="2.81640625" style="26" customWidth="1"/>
    <col min="1025" max="1025" width="74" style="26" bestFit="1" customWidth="1"/>
    <col min="1026" max="1279" width="9.453125" style="26" customWidth="1"/>
    <col min="1280" max="1280" width="2.81640625" style="26" customWidth="1"/>
    <col min="1281" max="1281" width="74" style="26" bestFit="1" customWidth="1"/>
    <col min="1282" max="1535" width="9.453125" style="26" customWidth="1"/>
    <col min="1536" max="1536" width="2.81640625" style="26" customWidth="1"/>
    <col min="1537" max="1537" width="74" style="26" bestFit="1" customWidth="1"/>
    <col min="1538" max="1791" width="9.453125" style="26" customWidth="1"/>
    <col min="1792" max="1792" width="2.81640625" style="26" customWidth="1"/>
    <col min="1793" max="1793" width="74" style="26" bestFit="1" customWidth="1"/>
    <col min="1794" max="2047" width="9.453125" style="26" customWidth="1"/>
    <col min="2048" max="2048" width="2.81640625" style="26" customWidth="1"/>
    <col min="2049" max="2049" width="74" style="26" bestFit="1" customWidth="1"/>
    <col min="2050" max="2303" width="9.453125" style="26" customWidth="1"/>
    <col min="2304" max="2304" width="2.81640625" style="26" customWidth="1"/>
    <col min="2305" max="2305" width="74" style="26" bestFit="1" customWidth="1"/>
    <col min="2306" max="2559" width="9.453125" style="26" customWidth="1"/>
    <col min="2560" max="2560" width="2.81640625" style="26" customWidth="1"/>
    <col min="2561" max="2561" width="74" style="26" bestFit="1" customWidth="1"/>
    <col min="2562" max="2815" width="9.453125" style="26" customWidth="1"/>
    <col min="2816" max="2816" width="2.81640625" style="26" customWidth="1"/>
    <col min="2817" max="2817" width="74" style="26" bestFit="1" customWidth="1"/>
    <col min="2818" max="3071" width="9.453125" style="26" customWidth="1"/>
    <col min="3072" max="3072" width="2.81640625" style="26" customWidth="1"/>
    <col min="3073" max="3073" width="74" style="26" bestFit="1" customWidth="1"/>
    <col min="3074" max="3327" width="9.453125" style="26" customWidth="1"/>
    <col min="3328" max="3328" width="2.81640625" style="26" customWidth="1"/>
    <col min="3329" max="3329" width="74" style="26" bestFit="1" customWidth="1"/>
    <col min="3330" max="3583" width="9.453125" style="26" customWidth="1"/>
    <col min="3584" max="3584" width="2.81640625" style="26" customWidth="1"/>
    <col min="3585" max="3585" width="74" style="26" bestFit="1" customWidth="1"/>
    <col min="3586" max="3839" width="9.453125" style="26" customWidth="1"/>
    <col min="3840" max="3840" width="2.81640625" style="26" customWidth="1"/>
    <col min="3841" max="3841" width="74" style="26" bestFit="1" customWidth="1"/>
    <col min="3842" max="4095" width="9.453125" style="26" customWidth="1"/>
    <col min="4096" max="4096" width="2.81640625" style="26" customWidth="1"/>
    <col min="4097" max="4097" width="74" style="26" bestFit="1" customWidth="1"/>
    <col min="4098" max="4351" width="9.453125" style="26" customWidth="1"/>
    <col min="4352" max="4352" width="2.81640625" style="26" customWidth="1"/>
    <col min="4353" max="4353" width="74" style="26" bestFit="1" customWidth="1"/>
    <col min="4354" max="4607" width="9.453125" style="26" customWidth="1"/>
    <col min="4608" max="4608" width="2.81640625" style="26" customWidth="1"/>
    <col min="4609" max="4609" width="74" style="26" bestFit="1" customWidth="1"/>
    <col min="4610" max="4863" width="9.453125" style="26" customWidth="1"/>
    <col min="4864" max="4864" width="2.81640625" style="26" customWidth="1"/>
    <col min="4865" max="4865" width="74" style="26" bestFit="1" customWidth="1"/>
    <col min="4866" max="5119" width="9.453125" style="26" customWidth="1"/>
    <col min="5120" max="5120" width="2.81640625" style="26" customWidth="1"/>
    <col min="5121" max="5121" width="74" style="26" bestFit="1" customWidth="1"/>
    <col min="5122" max="5375" width="9.453125" style="26" customWidth="1"/>
    <col min="5376" max="5376" width="2.81640625" style="26" customWidth="1"/>
    <col min="5377" max="5377" width="74" style="26" bestFit="1" customWidth="1"/>
    <col min="5378" max="5631" width="9.453125" style="26" customWidth="1"/>
    <col min="5632" max="5632" width="2.81640625" style="26" customWidth="1"/>
    <col min="5633" max="5633" width="74" style="26" bestFit="1" customWidth="1"/>
    <col min="5634" max="5887" width="9.453125" style="26" customWidth="1"/>
    <col min="5888" max="5888" width="2.81640625" style="26" customWidth="1"/>
    <col min="5889" max="5889" width="74" style="26" bestFit="1" customWidth="1"/>
    <col min="5890" max="6143" width="9.453125" style="26" customWidth="1"/>
    <col min="6144" max="6144" width="2.81640625" style="26" customWidth="1"/>
    <col min="6145" max="6145" width="74" style="26" bestFit="1" customWidth="1"/>
    <col min="6146" max="6399" width="9.453125" style="26" customWidth="1"/>
    <col min="6400" max="6400" width="2.81640625" style="26" customWidth="1"/>
    <col min="6401" max="6401" width="74" style="26" bestFit="1" customWidth="1"/>
    <col min="6402" max="6655" width="9.453125" style="26" customWidth="1"/>
    <col min="6656" max="6656" width="2.81640625" style="26" customWidth="1"/>
    <col min="6657" max="6657" width="74" style="26" bestFit="1" customWidth="1"/>
    <col min="6658" max="6911" width="9.453125" style="26" customWidth="1"/>
    <col min="6912" max="6912" width="2.81640625" style="26" customWidth="1"/>
    <col min="6913" max="6913" width="74" style="26" bestFit="1" customWidth="1"/>
    <col min="6914" max="7167" width="9.453125" style="26" customWidth="1"/>
    <col min="7168" max="7168" width="2.81640625" style="26" customWidth="1"/>
    <col min="7169" max="7169" width="74" style="26" bestFit="1" customWidth="1"/>
    <col min="7170" max="7423" width="9.453125" style="26" customWidth="1"/>
    <col min="7424" max="7424" width="2.81640625" style="26" customWidth="1"/>
    <col min="7425" max="7425" width="74" style="26" bestFit="1" customWidth="1"/>
    <col min="7426" max="7679" width="9.453125" style="26" customWidth="1"/>
    <col min="7680" max="7680" width="2.81640625" style="26" customWidth="1"/>
    <col min="7681" max="7681" width="74" style="26" bestFit="1" customWidth="1"/>
    <col min="7682" max="7935" width="9.453125" style="26" customWidth="1"/>
    <col min="7936" max="7936" width="2.81640625" style="26" customWidth="1"/>
    <col min="7937" max="7937" width="74" style="26" bestFit="1" customWidth="1"/>
    <col min="7938" max="8191" width="9.453125" style="26" customWidth="1"/>
    <col min="8192" max="8192" width="2.81640625" style="26" customWidth="1"/>
    <col min="8193" max="8193" width="74" style="26" bestFit="1" customWidth="1"/>
    <col min="8194" max="8447" width="9.453125" style="26" customWidth="1"/>
    <col min="8448" max="8448" width="2.81640625" style="26" customWidth="1"/>
    <col min="8449" max="8449" width="74" style="26" bestFit="1" customWidth="1"/>
    <col min="8450" max="8703" width="9.453125" style="26" customWidth="1"/>
    <col min="8704" max="8704" width="2.81640625" style="26" customWidth="1"/>
    <col min="8705" max="8705" width="74" style="26" bestFit="1" customWidth="1"/>
    <col min="8706" max="8959" width="9.453125" style="26" customWidth="1"/>
    <col min="8960" max="8960" width="2.81640625" style="26" customWidth="1"/>
    <col min="8961" max="8961" width="74" style="26" bestFit="1" customWidth="1"/>
    <col min="8962" max="9215" width="9.453125" style="26" customWidth="1"/>
    <col min="9216" max="9216" width="2.81640625" style="26" customWidth="1"/>
    <col min="9217" max="9217" width="74" style="26" bestFit="1" customWidth="1"/>
    <col min="9218" max="9471" width="9.453125" style="26" customWidth="1"/>
    <col min="9472" max="9472" width="2.81640625" style="26" customWidth="1"/>
    <col min="9473" max="9473" width="74" style="26" bestFit="1" customWidth="1"/>
    <col min="9474" max="9727" width="9.453125" style="26" customWidth="1"/>
    <col min="9728" max="9728" width="2.81640625" style="26" customWidth="1"/>
    <col min="9729" max="9729" width="74" style="26" bestFit="1" customWidth="1"/>
    <col min="9730" max="9983" width="9.453125" style="26" customWidth="1"/>
    <col min="9984" max="9984" width="2.81640625" style="26" customWidth="1"/>
    <col min="9985" max="9985" width="74" style="26" bestFit="1" customWidth="1"/>
    <col min="9986" max="10239" width="9.453125" style="26" customWidth="1"/>
    <col min="10240" max="10240" width="2.81640625" style="26" customWidth="1"/>
    <col min="10241" max="10241" width="74" style="26" bestFit="1" customWidth="1"/>
    <col min="10242" max="10495" width="9.453125" style="26" customWidth="1"/>
    <col min="10496" max="10496" width="2.81640625" style="26" customWidth="1"/>
    <col min="10497" max="10497" width="74" style="26" bestFit="1" customWidth="1"/>
    <col min="10498" max="10751" width="9.453125" style="26" customWidth="1"/>
    <col min="10752" max="10752" width="2.81640625" style="26" customWidth="1"/>
    <col min="10753" max="10753" width="74" style="26" bestFit="1" customWidth="1"/>
    <col min="10754" max="11007" width="9.453125" style="26" customWidth="1"/>
    <col min="11008" max="11008" width="2.81640625" style="26" customWidth="1"/>
    <col min="11009" max="11009" width="74" style="26" bestFit="1" customWidth="1"/>
    <col min="11010" max="11263" width="9.453125" style="26" customWidth="1"/>
    <col min="11264" max="11264" width="2.81640625" style="26" customWidth="1"/>
    <col min="11265" max="11265" width="74" style="26" bestFit="1" customWidth="1"/>
    <col min="11266" max="11519" width="9.453125" style="26" customWidth="1"/>
    <col min="11520" max="11520" width="2.81640625" style="26" customWidth="1"/>
    <col min="11521" max="11521" width="74" style="26" bestFit="1" customWidth="1"/>
    <col min="11522" max="11775" width="9.453125" style="26" customWidth="1"/>
    <col min="11776" max="11776" width="2.81640625" style="26" customWidth="1"/>
    <col min="11777" max="11777" width="74" style="26" bestFit="1" customWidth="1"/>
    <col min="11778" max="12031" width="9.453125" style="26" customWidth="1"/>
    <col min="12032" max="12032" width="2.81640625" style="26" customWidth="1"/>
    <col min="12033" max="12033" width="74" style="26" bestFit="1" customWidth="1"/>
    <col min="12034" max="12287" width="9.453125" style="26" customWidth="1"/>
    <col min="12288" max="12288" width="2.81640625" style="26" customWidth="1"/>
    <col min="12289" max="12289" width="74" style="26" bestFit="1" customWidth="1"/>
    <col min="12290" max="12543" width="9.453125" style="26" customWidth="1"/>
    <col min="12544" max="12544" width="2.81640625" style="26" customWidth="1"/>
    <col min="12545" max="12545" width="74" style="26" bestFit="1" customWidth="1"/>
    <col min="12546" max="12799" width="9.453125" style="26" customWidth="1"/>
    <col min="12800" max="12800" width="2.81640625" style="26" customWidth="1"/>
    <col min="12801" max="12801" width="74" style="26" bestFit="1" customWidth="1"/>
    <col min="12802" max="13055" width="9.453125" style="26" customWidth="1"/>
    <col min="13056" max="13056" width="2.81640625" style="26" customWidth="1"/>
    <col min="13057" max="13057" width="74" style="26" bestFit="1" customWidth="1"/>
    <col min="13058" max="13311" width="9.453125" style="26" customWidth="1"/>
    <col min="13312" max="13312" width="2.81640625" style="26" customWidth="1"/>
    <col min="13313" max="13313" width="74" style="26" bestFit="1" customWidth="1"/>
    <col min="13314" max="13567" width="9.453125" style="26" customWidth="1"/>
    <col min="13568" max="13568" width="2.81640625" style="26" customWidth="1"/>
    <col min="13569" max="13569" width="74" style="26" bestFit="1" customWidth="1"/>
    <col min="13570" max="13823" width="9.453125" style="26" customWidth="1"/>
    <col min="13824" max="13824" width="2.81640625" style="26" customWidth="1"/>
    <col min="13825" max="13825" width="74" style="26" bestFit="1" customWidth="1"/>
    <col min="13826" max="14079" width="9.453125" style="26" customWidth="1"/>
    <col min="14080" max="14080" width="2.81640625" style="26" customWidth="1"/>
    <col min="14081" max="14081" width="74" style="26" bestFit="1" customWidth="1"/>
    <col min="14082" max="14335" width="9.453125" style="26" customWidth="1"/>
    <col min="14336" max="14336" width="2.81640625" style="26" customWidth="1"/>
    <col min="14337" max="14337" width="74" style="26" bestFit="1" customWidth="1"/>
    <col min="14338" max="14591" width="9.453125" style="26" customWidth="1"/>
    <col min="14592" max="14592" width="2.81640625" style="26" customWidth="1"/>
    <col min="14593" max="14593" width="74" style="26" bestFit="1" customWidth="1"/>
    <col min="14594" max="14847" width="9.453125" style="26" customWidth="1"/>
    <col min="14848" max="14848" width="2.81640625" style="26" customWidth="1"/>
    <col min="14849" max="14849" width="74" style="26" bestFit="1" customWidth="1"/>
    <col min="14850" max="15103" width="9.453125" style="26" customWidth="1"/>
    <col min="15104" max="15104" width="2.81640625" style="26" customWidth="1"/>
    <col min="15105" max="15105" width="74" style="26" bestFit="1" customWidth="1"/>
    <col min="15106" max="15359" width="9.453125" style="26" customWidth="1"/>
    <col min="15360" max="15360" width="2.81640625" style="26" customWidth="1"/>
    <col min="15361" max="15361" width="74" style="26" bestFit="1" customWidth="1"/>
    <col min="15362" max="15615" width="9.453125" style="26" customWidth="1"/>
    <col min="15616" max="15616" width="2.81640625" style="26" customWidth="1"/>
    <col min="15617" max="15617" width="74" style="26" bestFit="1" customWidth="1"/>
    <col min="15618" max="15871" width="9.453125" style="26" customWidth="1"/>
    <col min="15872" max="15872" width="2.81640625" style="26" customWidth="1"/>
    <col min="15873" max="15873" width="74" style="26" bestFit="1" customWidth="1"/>
    <col min="15874" max="16127" width="9.453125" style="26" customWidth="1"/>
    <col min="16128" max="16128" width="2.81640625" style="26" customWidth="1"/>
    <col min="16129" max="16129" width="74" style="26" bestFit="1" customWidth="1"/>
    <col min="16130" max="16384" width="9.453125" style="26" customWidth="1"/>
  </cols>
  <sheetData>
    <row r="1" spans="1:11" ht="84" customHeight="1" x14ac:dyDescent="0.25"/>
    <row r="2" spans="1:11" ht="22.5" x14ac:dyDescent="0.25">
      <c r="A2" s="27" t="s">
        <v>56</v>
      </c>
    </row>
    <row r="3" spans="1:11" ht="22.5" x14ac:dyDescent="0.25">
      <c r="A3" s="27" t="str">
        <f>_xlfn.CONCAT("England, year ending March ",config!B5)</f>
        <v>England, year ending March 2025</v>
      </c>
    </row>
    <row r="4" spans="1:11" ht="45" customHeight="1" x14ac:dyDescent="0.35">
      <c r="A4" s="28" t="s">
        <v>107</v>
      </c>
      <c r="C4" s="29"/>
      <c r="K4" s="30"/>
    </row>
    <row r="5" spans="1:11" ht="32.25" customHeight="1" x14ac:dyDescent="0.35">
      <c r="A5" s="31" t="str">
        <f>_xlfn.CONCAT("Responsible Statistician: ",config!B3)</f>
        <v>Responsible Statistician: Paul Gaught-Allen</v>
      </c>
      <c r="B5" s="31"/>
      <c r="E5" s="32"/>
    </row>
    <row r="6" spans="1:11" ht="15.5" x14ac:dyDescent="0.35">
      <c r="A6" s="33" t="s">
        <v>128</v>
      </c>
      <c r="B6" s="31"/>
    </row>
    <row r="7" spans="1:11" ht="15.5" x14ac:dyDescent="0.35">
      <c r="A7" s="34" t="s">
        <v>122</v>
      </c>
      <c r="B7" s="35"/>
    </row>
    <row r="8" spans="1:11" ht="28.5" customHeight="1" x14ac:dyDescent="0.35">
      <c r="A8" s="36" t="str">
        <f>_xlfn.CONCAT("Published: ",config!B1)</f>
        <v>Published: 4 December 2025</v>
      </c>
      <c r="B8" s="37"/>
    </row>
    <row r="9" spans="1:11" ht="15.5" x14ac:dyDescent="0.35">
      <c r="A9" s="38" t="str">
        <f>_xlfn.CONCAT("Next update: ",config!B2)</f>
        <v>Next update: Autumn 2026</v>
      </c>
      <c r="B9" s="37"/>
    </row>
    <row r="10" spans="1:11" ht="30" customHeight="1" x14ac:dyDescent="0.35">
      <c r="A10" s="31" t="str">
        <f>_xlfn.CONCAT("Crown copyright © ",config!B5)</f>
        <v>Crown copyright © 2025</v>
      </c>
    </row>
    <row r="11" spans="1:11" ht="15.5" x14ac:dyDescent="0.35">
      <c r="A11" s="38" t="s">
        <v>57</v>
      </c>
    </row>
    <row r="12" spans="1:11" ht="26.25" customHeight="1" x14ac:dyDescent="0.35">
      <c r="A12" s="31" t="s">
        <v>58</v>
      </c>
    </row>
    <row r="13" spans="1:11" ht="15.5" x14ac:dyDescent="0.35">
      <c r="A13" s="31" t="s">
        <v>129</v>
      </c>
    </row>
    <row r="14" spans="1:11" ht="15.5" x14ac:dyDescent="0.35">
      <c r="A14" s="39" t="s">
        <v>130</v>
      </c>
    </row>
  </sheetData>
  <hyperlinks>
    <hyperlink ref="A11" location="Contents!A1" display="Contents" xr:uid="{228DCC7C-4D13-4482-AAF7-E2454665AA0C}"/>
    <hyperlink ref="A8" r:id="rId1" display="Published: 21 October 2021" xr:uid="{4BC89900-906F-4002-80C7-FDF27F719781}"/>
    <hyperlink ref="A7" r:id="rId2" xr:uid="{2B80DACB-C03B-4CE7-88BF-CDFDE5AE382E}"/>
    <hyperlink ref="A6" r:id="rId3" xr:uid="{6875A4A2-5CB1-4DA5-860F-3973580DC030}"/>
    <hyperlink ref="A14" r:id="rId4" display="Please email us at firestatistics@communities.gov.uk" xr:uid="{61EF70F9-0BE2-4E34-A6E7-B0D70CFA6C66}"/>
    <hyperlink ref="A9" r:id="rId5" display="https://www.gov.uk/search/research-and-statistics?keywords=fire&amp;content_store_document_type=upcoming_statistics&amp;order=release-date-oldest" xr:uid="{4DB787BE-9352-4977-9781-843AA1A6653E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&amp;C&amp;"Calibri"&amp;10&amp;K000000 OFFICIAL-SENSITIVE - MHCLG ONLY&amp;1#_x000D_</oddHeader>
    <oddFooter>&amp;C_x000D_&amp;1#&amp;"Calibri"&amp;10&amp;K000000 OFFICIAL-SENSITIVE - MHCLG ONLY</oddFooter>
  </headerFooter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65401-798D-488D-ADF1-8DAAD1FD1657}">
  <sheetPr codeName="Sheet2"/>
  <dimension ref="A1:D26"/>
  <sheetViews>
    <sheetView zoomScaleNormal="100" workbookViewId="0"/>
  </sheetViews>
  <sheetFormatPr defaultColWidth="9.453125" defaultRowHeight="15.5" x14ac:dyDescent="0.35"/>
  <cols>
    <col min="1" max="1" width="37.7265625" style="7" customWidth="1"/>
    <col min="2" max="2" width="106" style="9" customWidth="1"/>
    <col min="3" max="3" width="25" style="7" customWidth="1"/>
    <col min="4" max="4" width="16.26953125" style="7" customWidth="1"/>
    <col min="5" max="5" width="9.453125" style="7" customWidth="1"/>
    <col min="6" max="16384" width="9.453125" style="7"/>
  </cols>
  <sheetData>
    <row r="1" spans="1:4" s="1" customFormat="1" ht="15.65" customHeight="1" x14ac:dyDescent="0.35">
      <c r="A1" s="45" t="s">
        <v>56</v>
      </c>
      <c r="C1" s="2"/>
      <c r="D1" s="2"/>
    </row>
    <row r="2" spans="1:4" s="1" customFormat="1" ht="21.65" customHeight="1" x14ac:dyDescent="0.35">
      <c r="A2" s="45" t="str">
        <f>_xlfn.CONCAT("Publication Date: ",config!B1)</f>
        <v>Publication Date: 4 December 2025</v>
      </c>
      <c r="C2" s="2"/>
      <c r="D2" s="2"/>
    </row>
    <row r="3" spans="1:4" s="3" customFormat="1" ht="18" customHeight="1" x14ac:dyDescent="0.35">
      <c r="A3" s="3" t="s">
        <v>59</v>
      </c>
      <c r="C3" s="4"/>
      <c r="D3" s="4"/>
    </row>
    <row r="4" spans="1:4" s="3" customFormat="1" ht="18" customHeight="1" x14ac:dyDescent="0.35">
      <c r="A4" s="46" t="s">
        <v>60</v>
      </c>
      <c r="C4" s="4"/>
      <c r="D4" s="4"/>
    </row>
    <row r="5" spans="1:4" ht="46.5" x14ac:dyDescent="0.35">
      <c r="A5" s="47" t="s">
        <v>61</v>
      </c>
      <c r="B5" s="47" t="s">
        <v>62</v>
      </c>
      <c r="C5" s="47" t="s">
        <v>63</v>
      </c>
      <c r="D5" s="48" t="s">
        <v>115</v>
      </c>
    </row>
    <row r="6" spans="1:4" ht="18" customHeight="1" x14ac:dyDescent="0.35">
      <c r="A6" s="49" t="s">
        <v>68</v>
      </c>
      <c r="B6" s="5" t="s">
        <v>69</v>
      </c>
      <c r="C6" s="50" t="str">
        <f>_xlfn.CONCAT("2023/24 to ",config!$B$6)</f>
        <v>2023/24 to 2024/25</v>
      </c>
      <c r="D6" s="6" t="s">
        <v>55</v>
      </c>
    </row>
    <row r="7" spans="1:4" ht="18" customHeight="1" x14ac:dyDescent="0.35">
      <c r="A7" s="49" t="s">
        <v>109</v>
      </c>
      <c r="B7" s="5" t="s">
        <v>108</v>
      </c>
      <c r="C7" s="50" t="str">
        <f>_xlfn.CONCAT("2023/24 to ",config!$B$6)</f>
        <v>2023/24 to 2024/25</v>
      </c>
      <c r="D7" s="6" t="s">
        <v>55</v>
      </c>
    </row>
    <row r="8" spans="1:4" ht="18" customHeight="1" x14ac:dyDescent="0.35">
      <c r="A8" s="51" t="s">
        <v>103</v>
      </c>
      <c r="B8" s="5" t="s">
        <v>104</v>
      </c>
      <c r="C8" s="52"/>
      <c r="D8" s="6"/>
    </row>
    <row r="9" spans="1:4" ht="14.15" customHeight="1" x14ac:dyDescent="0.35">
      <c r="A9" s="53"/>
      <c r="B9" s="5"/>
      <c r="C9" s="52"/>
      <c r="D9" s="6"/>
    </row>
    <row r="10" spans="1:4" x14ac:dyDescent="0.35">
      <c r="A10" s="53"/>
      <c r="B10" s="5"/>
      <c r="C10" s="52"/>
      <c r="D10" s="6"/>
    </row>
    <row r="11" spans="1:4" x14ac:dyDescent="0.35">
      <c r="C11" s="10"/>
    </row>
    <row r="12" spans="1:4" x14ac:dyDescent="0.35">
      <c r="C12" s="10"/>
    </row>
    <row r="13" spans="1:4" x14ac:dyDescent="0.35">
      <c r="C13" s="10"/>
    </row>
    <row r="14" spans="1:4" x14ac:dyDescent="0.35">
      <c r="C14" s="10"/>
    </row>
    <row r="15" spans="1:4" x14ac:dyDescent="0.35">
      <c r="C15" s="10"/>
    </row>
    <row r="16" spans="1:4" x14ac:dyDescent="0.35">
      <c r="C16" s="10"/>
    </row>
    <row r="17" spans="3:3" x14ac:dyDescent="0.35">
      <c r="C17" s="10"/>
    </row>
    <row r="18" spans="3:3" x14ac:dyDescent="0.35">
      <c r="C18" s="10"/>
    </row>
    <row r="19" spans="3:3" x14ac:dyDescent="0.35">
      <c r="C19" s="10"/>
    </row>
    <row r="20" spans="3:3" x14ac:dyDescent="0.35">
      <c r="C20" s="10"/>
    </row>
    <row r="21" spans="3:3" x14ac:dyDescent="0.35">
      <c r="C21" s="10"/>
    </row>
    <row r="22" spans="3:3" x14ac:dyDescent="0.35">
      <c r="C22" s="10"/>
    </row>
    <row r="23" spans="3:3" x14ac:dyDescent="0.35">
      <c r="C23" s="10"/>
    </row>
    <row r="24" spans="3:3" x14ac:dyDescent="0.35">
      <c r="C24" s="10"/>
    </row>
    <row r="25" spans="3:3" x14ac:dyDescent="0.35">
      <c r="C25" s="10"/>
    </row>
    <row r="26" spans="3:3" x14ac:dyDescent="0.35">
      <c r="C26" s="10"/>
    </row>
  </sheetData>
  <hyperlinks>
    <hyperlink ref="A4" location="Cover_sheet!A1" display="Cover sheet" xr:uid="{23F68E42-0406-4B90-8C36-40F5CB242900}"/>
    <hyperlink ref="A7" location="FIRE1114!A1" display="FIRE1114" xr:uid="{C390472A-7BD2-48A6-9DD1-36D2696DFF04}"/>
    <hyperlink ref="A6" location="Data!A1" display="Data" xr:uid="{9881C13E-0A53-4109-86C7-77B278BF1ED1}"/>
    <hyperlink ref="A8" location="'FRS geographical categories'!A1" display="FRS geographical categories" xr:uid="{48A36409-8CB2-4E6E-927D-A34D8A0E936E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&amp;C&amp;"Calibri"&amp;10&amp;K000000 OFFICIAL-SENSITIVE - MHCLG ONLY&amp;1#_x000D_</oddHeader>
    <oddFooter>&amp;C_x000D_&amp;1#&amp;"Calibri"&amp;10&amp;K000000 OFFICIAL-SENSITIVE - MHCLG ONLY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E81E4-A040-4576-8BB4-73BB2ABF3F06}">
  <sheetPr codeName="Sheet3"/>
  <dimension ref="A1:I713"/>
  <sheetViews>
    <sheetView zoomScaleNormal="100" workbookViewId="0"/>
  </sheetViews>
  <sheetFormatPr defaultColWidth="38.26953125" defaultRowHeight="15.5" x14ac:dyDescent="0.35"/>
  <cols>
    <col min="1" max="1" width="20.453125" style="15" bestFit="1" customWidth="1"/>
    <col min="2" max="2" width="29.54296875" style="15" bestFit="1" customWidth="1"/>
    <col min="3" max="3" width="13.26953125" style="15" bestFit="1" customWidth="1"/>
    <col min="4" max="4" width="21.7265625" style="15" bestFit="1" customWidth="1"/>
    <col min="5" max="5" width="22.453125" style="15" bestFit="1" customWidth="1"/>
    <col min="6" max="6" width="14.7265625" style="15" bestFit="1" customWidth="1"/>
    <col min="7" max="7" width="23.26953125" style="15" bestFit="1" customWidth="1"/>
    <col min="8" max="8" width="34.26953125" style="15" bestFit="1" customWidth="1"/>
    <col min="9" max="9" width="17.26953125" style="15" bestFit="1" customWidth="1"/>
    <col min="10" max="16384" width="38.26953125" style="15"/>
  </cols>
  <sheetData>
    <row r="1" spans="1:9" x14ac:dyDescent="0.35">
      <c r="A1" s="41" t="s">
        <v>105</v>
      </c>
      <c r="B1" s="41" t="s">
        <v>80</v>
      </c>
      <c r="C1" s="41" t="s">
        <v>81</v>
      </c>
      <c r="D1" s="41" t="s">
        <v>82</v>
      </c>
      <c r="E1" s="41" t="s">
        <v>83</v>
      </c>
      <c r="F1" s="41" t="s">
        <v>84</v>
      </c>
      <c r="G1" s="41" t="s">
        <v>85</v>
      </c>
      <c r="H1" s="41" t="s">
        <v>86</v>
      </c>
      <c r="I1" s="41" t="s">
        <v>87</v>
      </c>
    </row>
    <row r="2" spans="1:9" x14ac:dyDescent="0.35">
      <c r="A2" s="43" t="s">
        <v>106</v>
      </c>
      <c r="B2" s="43" t="s">
        <v>8</v>
      </c>
      <c r="C2" s="43" t="s">
        <v>135</v>
      </c>
      <c r="D2" s="43" t="s">
        <v>75</v>
      </c>
      <c r="E2" s="43" t="s">
        <v>77</v>
      </c>
      <c r="F2" s="43" t="s">
        <v>136</v>
      </c>
      <c r="G2" s="43" t="s">
        <v>70</v>
      </c>
      <c r="H2" s="43" t="s">
        <v>137</v>
      </c>
      <c r="I2" s="44" t="s">
        <v>138</v>
      </c>
    </row>
    <row r="3" spans="1:9" x14ac:dyDescent="0.35">
      <c r="A3" s="43" t="s">
        <v>106</v>
      </c>
      <c r="B3" s="43" t="s">
        <v>8</v>
      </c>
      <c r="C3" s="43" t="s">
        <v>135</v>
      </c>
      <c r="D3" s="43" t="s">
        <v>75</v>
      </c>
      <c r="E3" s="43" t="s">
        <v>77</v>
      </c>
      <c r="F3" s="43" t="s">
        <v>136</v>
      </c>
      <c r="G3" s="43" t="s">
        <v>70</v>
      </c>
      <c r="H3" s="43" t="s">
        <v>110</v>
      </c>
      <c r="I3" s="44" t="s">
        <v>139</v>
      </c>
    </row>
    <row r="4" spans="1:9" x14ac:dyDescent="0.35">
      <c r="A4" s="43" t="s">
        <v>106</v>
      </c>
      <c r="B4" s="43" t="s">
        <v>8</v>
      </c>
      <c r="C4" s="43" t="s">
        <v>135</v>
      </c>
      <c r="D4" s="43" t="s">
        <v>75</v>
      </c>
      <c r="E4" s="43" t="s">
        <v>77</v>
      </c>
      <c r="F4" s="43" t="s">
        <v>136</v>
      </c>
      <c r="G4" s="43" t="s">
        <v>140</v>
      </c>
      <c r="H4" s="43" t="s">
        <v>137</v>
      </c>
      <c r="I4" s="44" t="s">
        <v>141</v>
      </c>
    </row>
    <row r="5" spans="1:9" x14ac:dyDescent="0.35">
      <c r="A5" s="43" t="s">
        <v>106</v>
      </c>
      <c r="B5" s="43" t="s">
        <v>8</v>
      </c>
      <c r="C5" s="43" t="s">
        <v>135</v>
      </c>
      <c r="D5" s="43" t="s">
        <v>75</v>
      </c>
      <c r="E5" s="43" t="s">
        <v>77</v>
      </c>
      <c r="F5" s="43" t="s">
        <v>136</v>
      </c>
      <c r="G5" s="43" t="s">
        <v>140</v>
      </c>
      <c r="H5" s="43" t="s">
        <v>110</v>
      </c>
      <c r="I5" s="44" t="s">
        <v>139</v>
      </c>
    </row>
    <row r="6" spans="1:9" x14ac:dyDescent="0.35">
      <c r="A6" s="43" t="s">
        <v>106</v>
      </c>
      <c r="B6" s="43" t="s">
        <v>8</v>
      </c>
      <c r="C6" s="43" t="s">
        <v>135</v>
      </c>
      <c r="D6" s="43" t="s">
        <v>75</v>
      </c>
      <c r="E6" s="43" t="s">
        <v>77</v>
      </c>
      <c r="F6" s="43" t="s">
        <v>136</v>
      </c>
      <c r="G6" s="43" t="s">
        <v>54</v>
      </c>
      <c r="H6" s="43" t="s">
        <v>137</v>
      </c>
      <c r="I6" s="44" t="s">
        <v>138</v>
      </c>
    </row>
    <row r="7" spans="1:9" x14ac:dyDescent="0.35">
      <c r="A7" s="43" t="s">
        <v>106</v>
      </c>
      <c r="B7" s="43" t="s">
        <v>8</v>
      </c>
      <c r="C7" s="43" t="s">
        <v>135</v>
      </c>
      <c r="D7" s="43" t="s">
        <v>75</v>
      </c>
      <c r="E7" s="43" t="s">
        <v>77</v>
      </c>
      <c r="F7" s="43" t="s">
        <v>136</v>
      </c>
      <c r="G7" s="43" t="s">
        <v>54</v>
      </c>
      <c r="H7" s="43" t="s">
        <v>110</v>
      </c>
      <c r="I7" s="44" t="s">
        <v>142</v>
      </c>
    </row>
    <row r="8" spans="1:9" x14ac:dyDescent="0.35">
      <c r="A8" s="43" t="s">
        <v>106</v>
      </c>
      <c r="B8" s="43" t="s">
        <v>9</v>
      </c>
      <c r="C8" s="43" t="s">
        <v>143</v>
      </c>
      <c r="D8" s="43" t="s">
        <v>75</v>
      </c>
      <c r="E8" s="43" t="s">
        <v>78</v>
      </c>
      <c r="F8" s="43" t="s">
        <v>136</v>
      </c>
      <c r="G8" s="43" t="s">
        <v>144</v>
      </c>
      <c r="H8" s="43" t="s">
        <v>137</v>
      </c>
      <c r="I8" s="44" t="s">
        <v>145</v>
      </c>
    </row>
    <row r="9" spans="1:9" x14ac:dyDescent="0.35">
      <c r="A9" s="43" t="s">
        <v>106</v>
      </c>
      <c r="B9" s="43" t="s">
        <v>9</v>
      </c>
      <c r="C9" s="43" t="s">
        <v>143</v>
      </c>
      <c r="D9" s="43" t="s">
        <v>75</v>
      </c>
      <c r="E9" s="43" t="s">
        <v>78</v>
      </c>
      <c r="F9" s="43" t="s">
        <v>136</v>
      </c>
      <c r="G9" s="43" t="s">
        <v>144</v>
      </c>
      <c r="H9" s="43" t="s">
        <v>3</v>
      </c>
      <c r="I9" s="44" t="s">
        <v>145</v>
      </c>
    </row>
    <row r="10" spans="1:9" x14ac:dyDescent="0.35">
      <c r="A10" s="43" t="s">
        <v>106</v>
      </c>
      <c r="B10" s="43" t="s">
        <v>9</v>
      </c>
      <c r="C10" s="43" t="s">
        <v>143</v>
      </c>
      <c r="D10" s="43" t="s">
        <v>75</v>
      </c>
      <c r="E10" s="43" t="s">
        <v>78</v>
      </c>
      <c r="F10" s="43" t="s">
        <v>136</v>
      </c>
      <c r="G10" s="43" t="s">
        <v>144</v>
      </c>
      <c r="H10" s="43" t="s">
        <v>110</v>
      </c>
      <c r="I10" s="44" t="s">
        <v>146</v>
      </c>
    </row>
    <row r="11" spans="1:9" x14ac:dyDescent="0.35">
      <c r="A11" s="43" t="s">
        <v>106</v>
      </c>
      <c r="B11" s="43" t="s">
        <v>9</v>
      </c>
      <c r="C11" s="43" t="s">
        <v>143</v>
      </c>
      <c r="D11" s="43" t="s">
        <v>75</v>
      </c>
      <c r="E11" s="43" t="s">
        <v>78</v>
      </c>
      <c r="F11" s="43" t="s">
        <v>136</v>
      </c>
      <c r="G11" s="43" t="s">
        <v>70</v>
      </c>
      <c r="H11" s="43" t="s">
        <v>137</v>
      </c>
      <c r="I11" s="44" t="s">
        <v>146</v>
      </c>
    </row>
    <row r="12" spans="1:9" x14ac:dyDescent="0.35">
      <c r="A12" s="43" t="s">
        <v>106</v>
      </c>
      <c r="B12" s="43" t="s">
        <v>9</v>
      </c>
      <c r="C12" s="43" t="s">
        <v>143</v>
      </c>
      <c r="D12" s="43" t="s">
        <v>75</v>
      </c>
      <c r="E12" s="43" t="s">
        <v>78</v>
      </c>
      <c r="F12" s="43" t="s">
        <v>136</v>
      </c>
      <c r="G12" s="43" t="s">
        <v>70</v>
      </c>
      <c r="H12" s="43" t="s">
        <v>110</v>
      </c>
      <c r="I12" s="44" t="s">
        <v>147</v>
      </c>
    </row>
    <row r="13" spans="1:9" x14ac:dyDescent="0.35">
      <c r="A13" s="43" t="s">
        <v>106</v>
      </c>
      <c r="B13" s="43" t="s">
        <v>9</v>
      </c>
      <c r="C13" s="43" t="s">
        <v>143</v>
      </c>
      <c r="D13" s="43" t="s">
        <v>75</v>
      </c>
      <c r="E13" s="43" t="s">
        <v>78</v>
      </c>
      <c r="F13" s="43" t="s">
        <v>136</v>
      </c>
      <c r="G13" s="43" t="s">
        <v>140</v>
      </c>
      <c r="H13" s="43" t="s">
        <v>4</v>
      </c>
      <c r="I13" s="44" t="s">
        <v>138</v>
      </c>
    </row>
    <row r="14" spans="1:9" x14ac:dyDescent="0.35">
      <c r="A14" s="43" t="s">
        <v>106</v>
      </c>
      <c r="B14" s="43" t="s">
        <v>9</v>
      </c>
      <c r="C14" s="43" t="s">
        <v>143</v>
      </c>
      <c r="D14" s="43" t="s">
        <v>75</v>
      </c>
      <c r="E14" s="43" t="s">
        <v>78</v>
      </c>
      <c r="F14" s="43" t="s">
        <v>136</v>
      </c>
      <c r="G14" s="43" t="s">
        <v>140</v>
      </c>
      <c r="H14" s="43" t="s">
        <v>137</v>
      </c>
      <c r="I14" s="44" t="s">
        <v>146</v>
      </c>
    </row>
    <row r="15" spans="1:9" x14ac:dyDescent="0.35">
      <c r="A15" s="43" t="s">
        <v>106</v>
      </c>
      <c r="B15" s="43" t="s">
        <v>9</v>
      </c>
      <c r="C15" s="43" t="s">
        <v>143</v>
      </c>
      <c r="D15" s="43" t="s">
        <v>75</v>
      </c>
      <c r="E15" s="43" t="s">
        <v>78</v>
      </c>
      <c r="F15" s="43" t="s">
        <v>136</v>
      </c>
      <c r="G15" s="43" t="s">
        <v>140</v>
      </c>
      <c r="H15" s="43" t="s">
        <v>110</v>
      </c>
      <c r="I15" s="44" t="s">
        <v>139</v>
      </c>
    </row>
    <row r="16" spans="1:9" x14ac:dyDescent="0.35">
      <c r="A16" s="43" t="s">
        <v>106</v>
      </c>
      <c r="B16" s="43" t="s">
        <v>9</v>
      </c>
      <c r="C16" s="43" t="s">
        <v>143</v>
      </c>
      <c r="D16" s="43" t="s">
        <v>75</v>
      </c>
      <c r="E16" s="43" t="s">
        <v>78</v>
      </c>
      <c r="F16" s="43" t="s">
        <v>136</v>
      </c>
      <c r="G16" s="43" t="s">
        <v>54</v>
      </c>
      <c r="H16" s="43" t="s">
        <v>137</v>
      </c>
      <c r="I16" s="44" t="s">
        <v>145</v>
      </c>
    </row>
    <row r="17" spans="1:9" x14ac:dyDescent="0.35">
      <c r="A17" s="43" t="s">
        <v>106</v>
      </c>
      <c r="B17" s="43" t="s">
        <v>9</v>
      </c>
      <c r="C17" s="43" t="s">
        <v>143</v>
      </c>
      <c r="D17" s="43" t="s">
        <v>75</v>
      </c>
      <c r="E17" s="43" t="s">
        <v>78</v>
      </c>
      <c r="F17" s="43" t="s">
        <v>136</v>
      </c>
      <c r="G17" s="43" t="s">
        <v>54</v>
      </c>
      <c r="H17" s="43" t="s">
        <v>110</v>
      </c>
      <c r="I17" s="44" t="s">
        <v>139</v>
      </c>
    </row>
    <row r="18" spans="1:9" x14ac:dyDescent="0.35">
      <c r="A18" s="43" t="s">
        <v>106</v>
      </c>
      <c r="B18" s="43" t="s">
        <v>10</v>
      </c>
      <c r="C18" s="43" t="s">
        <v>148</v>
      </c>
      <c r="D18" s="43" t="s">
        <v>75</v>
      </c>
      <c r="E18" s="43" t="s">
        <v>77</v>
      </c>
      <c r="F18" s="43" t="s">
        <v>136</v>
      </c>
      <c r="G18" s="43" t="s">
        <v>144</v>
      </c>
      <c r="H18" s="43" t="s">
        <v>110</v>
      </c>
      <c r="I18" s="44" t="s">
        <v>149</v>
      </c>
    </row>
    <row r="19" spans="1:9" x14ac:dyDescent="0.35">
      <c r="A19" s="43" t="s">
        <v>106</v>
      </c>
      <c r="B19" s="43" t="s">
        <v>10</v>
      </c>
      <c r="C19" s="43" t="s">
        <v>148</v>
      </c>
      <c r="D19" s="43" t="s">
        <v>75</v>
      </c>
      <c r="E19" s="43" t="s">
        <v>77</v>
      </c>
      <c r="F19" s="43" t="s">
        <v>136</v>
      </c>
      <c r="G19" s="43" t="s">
        <v>70</v>
      </c>
      <c r="H19" s="43" t="s">
        <v>110</v>
      </c>
      <c r="I19" s="44" t="s">
        <v>150</v>
      </c>
    </row>
    <row r="20" spans="1:9" x14ac:dyDescent="0.35">
      <c r="A20" s="43" t="s">
        <v>106</v>
      </c>
      <c r="B20" s="43" t="s">
        <v>10</v>
      </c>
      <c r="C20" s="43" t="s">
        <v>148</v>
      </c>
      <c r="D20" s="43" t="s">
        <v>75</v>
      </c>
      <c r="E20" s="43" t="s">
        <v>77</v>
      </c>
      <c r="F20" s="43" t="s">
        <v>136</v>
      </c>
      <c r="G20" s="43" t="s">
        <v>140</v>
      </c>
      <c r="H20" s="43" t="s">
        <v>4</v>
      </c>
      <c r="I20" s="44" t="s">
        <v>146</v>
      </c>
    </row>
    <row r="21" spans="1:9" x14ac:dyDescent="0.35">
      <c r="A21" s="43" t="s">
        <v>106</v>
      </c>
      <c r="B21" s="43" t="s">
        <v>10</v>
      </c>
      <c r="C21" s="43" t="s">
        <v>148</v>
      </c>
      <c r="D21" s="43" t="s">
        <v>75</v>
      </c>
      <c r="E21" s="43" t="s">
        <v>77</v>
      </c>
      <c r="F21" s="43" t="s">
        <v>136</v>
      </c>
      <c r="G21" s="43" t="s">
        <v>140</v>
      </c>
      <c r="H21" s="43" t="s">
        <v>5</v>
      </c>
      <c r="I21" s="44" t="s">
        <v>145</v>
      </c>
    </row>
    <row r="22" spans="1:9" x14ac:dyDescent="0.35">
      <c r="A22" s="43" t="s">
        <v>106</v>
      </c>
      <c r="B22" s="43" t="s">
        <v>10</v>
      </c>
      <c r="C22" s="43" t="s">
        <v>148</v>
      </c>
      <c r="D22" s="43" t="s">
        <v>75</v>
      </c>
      <c r="E22" s="43" t="s">
        <v>77</v>
      </c>
      <c r="F22" s="43" t="s">
        <v>136</v>
      </c>
      <c r="G22" s="43" t="s">
        <v>140</v>
      </c>
      <c r="H22" s="43" t="s">
        <v>3</v>
      </c>
      <c r="I22" s="44" t="s">
        <v>146</v>
      </c>
    </row>
    <row r="23" spans="1:9" x14ac:dyDescent="0.35">
      <c r="A23" s="43" t="s">
        <v>106</v>
      </c>
      <c r="B23" s="43" t="s">
        <v>10</v>
      </c>
      <c r="C23" s="43" t="s">
        <v>148</v>
      </c>
      <c r="D23" s="43" t="s">
        <v>75</v>
      </c>
      <c r="E23" s="43" t="s">
        <v>77</v>
      </c>
      <c r="F23" s="43" t="s">
        <v>136</v>
      </c>
      <c r="G23" s="43" t="s">
        <v>140</v>
      </c>
      <c r="H23" s="43" t="s">
        <v>110</v>
      </c>
      <c r="I23" s="44" t="s">
        <v>151</v>
      </c>
    </row>
    <row r="24" spans="1:9" x14ac:dyDescent="0.35">
      <c r="A24" s="43" t="s">
        <v>106</v>
      </c>
      <c r="B24" s="43" t="s">
        <v>10</v>
      </c>
      <c r="C24" s="43" t="s">
        <v>148</v>
      </c>
      <c r="D24" s="43" t="s">
        <v>75</v>
      </c>
      <c r="E24" s="43" t="s">
        <v>77</v>
      </c>
      <c r="F24" s="43" t="s">
        <v>136</v>
      </c>
      <c r="G24" s="43" t="s">
        <v>54</v>
      </c>
      <c r="H24" s="43" t="s">
        <v>3</v>
      </c>
      <c r="I24" s="44" t="s">
        <v>145</v>
      </c>
    </row>
    <row r="25" spans="1:9" x14ac:dyDescent="0.35">
      <c r="A25" s="43" t="s">
        <v>106</v>
      </c>
      <c r="B25" s="43" t="s">
        <v>10</v>
      </c>
      <c r="C25" s="43" t="s">
        <v>148</v>
      </c>
      <c r="D25" s="43" t="s">
        <v>75</v>
      </c>
      <c r="E25" s="43" t="s">
        <v>77</v>
      </c>
      <c r="F25" s="43" t="s">
        <v>136</v>
      </c>
      <c r="G25" s="43" t="s">
        <v>54</v>
      </c>
      <c r="H25" s="43" t="s">
        <v>110</v>
      </c>
      <c r="I25" s="44" t="s">
        <v>152</v>
      </c>
    </row>
    <row r="26" spans="1:9" x14ac:dyDescent="0.35">
      <c r="A26" s="43" t="s">
        <v>106</v>
      </c>
      <c r="B26" s="43" t="s">
        <v>11</v>
      </c>
      <c r="C26" s="43" t="s">
        <v>153</v>
      </c>
      <c r="D26" s="43" t="s">
        <v>75</v>
      </c>
      <c r="E26" s="43" t="s">
        <v>78</v>
      </c>
      <c r="F26" s="43" t="s">
        <v>136</v>
      </c>
      <c r="G26" s="43" t="s">
        <v>70</v>
      </c>
      <c r="H26" s="43" t="s">
        <v>4</v>
      </c>
      <c r="I26" s="44" t="s">
        <v>138</v>
      </c>
    </row>
    <row r="27" spans="1:9" x14ac:dyDescent="0.35">
      <c r="A27" s="43" t="s">
        <v>106</v>
      </c>
      <c r="B27" s="43" t="s">
        <v>11</v>
      </c>
      <c r="C27" s="43" t="s">
        <v>153</v>
      </c>
      <c r="D27" s="43" t="s">
        <v>75</v>
      </c>
      <c r="E27" s="43" t="s">
        <v>78</v>
      </c>
      <c r="F27" s="43" t="s">
        <v>136</v>
      </c>
      <c r="G27" s="43" t="s">
        <v>70</v>
      </c>
      <c r="H27" s="43" t="s">
        <v>137</v>
      </c>
      <c r="I27" s="44" t="s">
        <v>145</v>
      </c>
    </row>
    <row r="28" spans="1:9" x14ac:dyDescent="0.35">
      <c r="A28" s="43" t="s">
        <v>106</v>
      </c>
      <c r="B28" s="43" t="s">
        <v>11</v>
      </c>
      <c r="C28" s="43" t="s">
        <v>153</v>
      </c>
      <c r="D28" s="43" t="s">
        <v>75</v>
      </c>
      <c r="E28" s="43" t="s">
        <v>78</v>
      </c>
      <c r="F28" s="43" t="s">
        <v>136</v>
      </c>
      <c r="G28" s="43" t="s">
        <v>70</v>
      </c>
      <c r="H28" s="43" t="s">
        <v>3</v>
      </c>
      <c r="I28" s="44" t="s">
        <v>145</v>
      </c>
    </row>
    <row r="29" spans="1:9" x14ac:dyDescent="0.35">
      <c r="A29" s="43" t="s">
        <v>106</v>
      </c>
      <c r="B29" s="43" t="s">
        <v>11</v>
      </c>
      <c r="C29" s="43" t="s">
        <v>153</v>
      </c>
      <c r="D29" s="43" t="s">
        <v>75</v>
      </c>
      <c r="E29" s="43" t="s">
        <v>78</v>
      </c>
      <c r="F29" s="43" t="s">
        <v>136</v>
      </c>
      <c r="G29" s="43" t="s">
        <v>70</v>
      </c>
      <c r="H29" s="43" t="s">
        <v>110</v>
      </c>
      <c r="I29" s="44" t="s">
        <v>154</v>
      </c>
    </row>
    <row r="30" spans="1:9" x14ac:dyDescent="0.35">
      <c r="A30" s="43" t="s">
        <v>106</v>
      </c>
      <c r="B30" s="43" t="s">
        <v>11</v>
      </c>
      <c r="C30" s="43" t="s">
        <v>153</v>
      </c>
      <c r="D30" s="43" t="s">
        <v>75</v>
      </c>
      <c r="E30" s="43" t="s">
        <v>78</v>
      </c>
      <c r="F30" s="43" t="s">
        <v>136</v>
      </c>
      <c r="G30" s="43" t="s">
        <v>140</v>
      </c>
      <c r="H30" s="43" t="s">
        <v>4</v>
      </c>
      <c r="I30" s="44" t="s">
        <v>145</v>
      </c>
    </row>
    <row r="31" spans="1:9" x14ac:dyDescent="0.35">
      <c r="A31" s="43" t="s">
        <v>106</v>
      </c>
      <c r="B31" s="43" t="s">
        <v>11</v>
      </c>
      <c r="C31" s="43" t="s">
        <v>153</v>
      </c>
      <c r="D31" s="43" t="s">
        <v>75</v>
      </c>
      <c r="E31" s="43" t="s">
        <v>78</v>
      </c>
      <c r="F31" s="43" t="s">
        <v>136</v>
      </c>
      <c r="G31" s="43" t="s">
        <v>140</v>
      </c>
      <c r="H31" s="43" t="s">
        <v>5</v>
      </c>
      <c r="I31" s="44" t="s">
        <v>145</v>
      </c>
    </row>
    <row r="32" spans="1:9" x14ac:dyDescent="0.35">
      <c r="A32" s="43" t="s">
        <v>106</v>
      </c>
      <c r="B32" s="43" t="s">
        <v>11</v>
      </c>
      <c r="C32" s="43" t="s">
        <v>153</v>
      </c>
      <c r="D32" s="43" t="s">
        <v>75</v>
      </c>
      <c r="E32" s="43" t="s">
        <v>78</v>
      </c>
      <c r="F32" s="43" t="s">
        <v>136</v>
      </c>
      <c r="G32" s="43" t="s">
        <v>140</v>
      </c>
      <c r="H32" s="43" t="s">
        <v>3</v>
      </c>
      <c r="I32" s="44" t="s">
        <v>145</v>
      </c>
    </row>
    <row r="33" spans="1:9" x14ac:dyDescent="0.35">
      <c r="A33" s="43" t="s">
        <v>106</v>
      </c>
      <c r="B33" s="43" t="s">
        <v>11</v>
      </c>
      <c r="C33" s="43" t="s">
        <v>153</v>
      </c>
      <c r="D33" s="43" t="s">
        <v>75</v>
      </c>
      <c r="E33" s="43" t="s">
        <v>78</v>
      </c>
      <c r="F33" s="43" t="s">
        <v>136</v>
      </c>
      <c r="G33" s="43" t="s">
        <v>140</v>
      </c>
      <c r="H33" s="43" t="s">
        <v>110</v>
      </c>
      <c r="I33" s="44" t="s">
        <v>154</v>
      </c>
    </row>
    <row r="34" spans="1:9" x14ac:dyDescent="0.35">
      <c r="A34" s="43" t="s">
        <v>106</v>
      </c>
      <c r="B34" s="43" t="s">
        <v>11</v>
      </c>
      <c r="C34" s="43" t="s">
        <v>153</v>
      </c>
      <c r="D34" s="43" t="s">
        <v>75</v>
      </c>
      <c r="E34" s="43" t="s">
        <v>78</v>
      </c>
      <c r="F34" s="43" t="s">
        <v>136</v>
      </c>
      <c r="G34" s="43" t="s">
        <v>54</v>
      </c>
      <c r="H34" s="43" t="s">
        <v>3</v>
      </c>
      <c r="I34" s="44" t="s">
        <v>145</v>
      </c>
    </row>
    <row r="35" spans="1:9" x14ac:dyDescent="0.35">
      <c r="A35" s="43" t="s">
        <v>106</v>
      </c>
      <c r="B35" s="43" t="s">
        <v>11</v>
      </c>
      <c r="C35" s="43" t="s">
        <v>153</v>
      </c>
      <c r="D35" s="43" t="s">
        <v>75</v>
      </c>
      <c r="E35" s="43" t="s">
        <v>78</v>
      </c>
      <c r="F35" s="43" t="s">
        <v>136</v>
      </c>
      <c r="G35" s="43" t="s">
        <v>54</v>
      </c>
      <c r="H35" s="43" t="s">
        <v>110</v>
      </c>
      <c r="I35" s="44" t="s">
        <v>139</v>
      </c>
    </row>
    <row r="36" spans="1:9" x14ac:dyDescent="0.35">
      <c r="A36" s="43" t="s">
        <v>106</v>
      </c>
      <c r="B36" s="43" t="s">
        <v>12</v>
      </c>
      <c r="C36" s="43" t="s">
        <v>155</v>
      </c>
      <c r="D36" s="43" t="s">
        <v>75</v>
      </c>
      <c r="E36" s="43" t="s">
        <v>79</v>
      </c>
      <c r="F36" s="43" t="s">
        <v>136</v>
      </c>
      <c r="G36" s="43" t="s">
        <v>144</v>
      </c>
      <c r="H36" s="43" t="s">
        <v>137</v>
      </c>
      <c r="I36" s="44" t="s">
        <v>145</v>
      </c>
    </row>
    <row r="37" spans="1:9" x14ac:dyDescent="0.35">
      <c r="A37" s="43" t="s">
        <v>106</v>
      </c>
      <c r="B37" s="43" t="s">
        <v>12</v>
      </c>
      <c r="C37" s="43" t="s">
        <v>155</v>
      </c>
      <c r="D37" s="43" t="s">
        <v>75</v>
      </c>
      <c r="E37" s="43" t="s">
        <v>79</v>
      </c>
      <c r="F37" s="43" t="s">
        <v>136</v>
      </c>
      <c r="G37" s="43" t="s">
        <v>144</v>
      </c>
      <c r="H37" s="43" t="s">
        <v>110</v>
      </c>
      <c r="I37" s="44" t="s">
        <v>141</v>
      </c>
    </row>
    <row r="38" spans="1:9" x14ac:dyDescent="0.35">
      <c r="A38" s="43" t="s">
        <v>106</v>
      </c>
      <c r="B38" s="43" t="s">
        <v>12</v>
      </c>
      <c r="C38" s="43" t="s">
        <v>155</v>
      </c>
      <c r="D38" s="43" t="s">
        <v>75</v>
      </c>
      <c r="E38" s="43" t="s">
        <v>79</v>
      </c>
      <c r="F38" s="43" t="s">
        <v>136</v>
      </c>
      <c r="G38" s="43" t="s">
        <v>70</v>
      </c>
      <c r="H38" s="43" t="s">
        <v>137</v>
      </c>
      <c r="I38" s="44" t="s">
        <v>156</v>
      </c>
    </row>
    <row r="39" spans="1:9" x14ac:dyDescent="0.35">
      <c r="A39" s="43" t="s">
        <v>106</v>
      </c>
      <c r="B39" s="43" t="s">
        <v>12</v>
      </c>
      <c r="C39" s="43" t="s">
        <v>155</v>
      </c>
      <c r="D39" s="43" t="s">
        <v>75</v>
      </c>
      <c r="E39" s="43" t="s">
        <v>79</v>
      </c>
      <c r="F39" s="43" t="s">
        <v>136</v>
      </c>
      <c r="G39" s="43" t="s">
        <v>70</v>
      </c>
      <c r="H39" s="43" t="s">
        <v>3</v>
      </c>
      <c r="I39" s="44" t="s">
        <v>145</v>
      </c>
    </row>
    <row r="40" spans="1:9" x14ac:dyDescent="0.35">
      <c r="A40" s="43" t="s">
        <v>106</v>
      </c>
      <c r="B40" s="43" t="s">
        <v>12</v>
      </c>
      <c r="C40" s="43" t="s">
        <v>155</v>
      </c>
      <c r="D40" s="43" t="s">
        <v>75</v>
      </c>
      <c r="E40" s="43" t="s">
        <v>79</v>
      </c>
      <c r="F40" s="43" t="s">
        <v>136</v>
      </c>
      <c r="G40" s="43" t="s">
        <v>70</v>
      </c>
      <c r="H40" s="43" t="s">
        <v>110</v>
      </c>
      <c r="I40" s="44" t="s">
        <v>152</v>
      </c>
    </row>
    <row r="41" spans="1:9" x14ac:dyDescent="0.35">
      <c r="A41" s="43" t="s">
        <v>106</v>
      </c>
      <c r="B41" s="43" t="s">
        <v>12</v>
      </c>
      <c r="C41" s="43" t="s">
        <v>155</v>
      </c>
      <c r="D41" s="43" t="s">
        <v>75</v>
      </c>
      <c r="E41" s="43" t="s">
        <v>79</v>
      </c>
      <c r="F41" s="43" t="s">
        <v>136</v>
      </c>
      <c r="G41" s="43" t="s">
        <v>140</v>
      </c>
      <c r="H41" s="43" t="s">
        <v>4</v>
      </c>
      <c r="I41" s="44" t="s">
        <v>145</v>
      </c>
    </row>
    <row r="42" spans="1:9" x14ac:dyDescent="0.35">
      <c r="A42" s="43" t="s">
        <v>106</v>
      </c>
      <c r="B42" s="43" t="s">
        <v>12</v>
      </c>
      <c r="C42" s="43" t="s">
        <v>155</v>
      </c>
      <c r="D42" s="43" t="s">
        <v>75</v>
      </c>
      <c r="E42" s="43" t="s">
        <v>79</v>
      </c>
      <c r="F42" s="43" t="s">
        <v>136</v>
      </c>
      <c r="G42" s="43" t="s">
        <v>140</v>
      </c>
      <c r="H42" s="43" t="s">
        <v>5</v>
      </c>
      <c r="I42" s="44" t="s">
        <v>145</v>
      </c>
    </row>
    <row r="43" spans="1:9" x14ac:dyDescent="0.35">
      <c r="A43" s="43" t="s">
        <v>106</v>
      </c>
      <c r="B43" s="43" t="s">
        <v>12</v>
      </c>
      <c r="C43" s="43" t="s">
        <v>155</v>
      </c>
      <c r="D43" s="43" t="s">
        <v>75</v>
      </c>
      <c r="E43" s="43" t="s">
        <v>79</v>
      </c>
      <c r="F43" s="43" t="s">
        <v>136</v>
      </c>
      <c r="G43" s="43" t="s">
        <v>140</v>
      </c>
      <c r="H43" s="43" t="s">
        <v>137</v>
      </c>
      <c r="I43" s="44" t="s">
        <v>145</v>
      </c>
    </row>
    <row r="44" spans="1:9" x14ac:dyDescent="0.35">
      <c r="A44" s="43" t="s">
        <v>106</v>
      </c>
      <c r="B44" s="43" t="s">
        <v>12</v>
      </c>
      <c r="C44" s="43" t="s">
        <v>155</v>
      </c>
      <c r="D44" s="43" t="s">
        <v>75</v>
      </c>
      <c r="E44" s="43" t="s">
        <v>79</v>
      </c>
      <c r="F44" s="43" t="s">
        <v>136</v>
      </c>
      <c r="G44" s="43" t="s">
        <v>140</v>
      </c>
      <c r="H44" s="43" t="s">
        <v>110</v>
      </c>
      <c r="I44" s="44" t="s">
        <v>154</v>
      </c>
    </row>
    <row r="45" spans="1:9" x14ac:dyDescent="0.35">
      <c r="A45" s="43" t="s">
        <v>106</v>
      </c>
      <c r="B45" s="43" t="s">
        <v>12</v>
      </c>
      <c r="C45" s="43" t="s">
        <v>155</v>
      </c>
      <c r="D45" s="43" t="s">
        <v>75</v>
      </c>
      <c r="E45" s="43" t="s">
        <v>79</v>
      </c>
      <c r="F45" s="43" t="s">
        <v>136</v>
      </c>
      <c r="G45" s="43" t="s">
        <v>54</v>
      </c>
      <c r="H45" s="43" t="s">
        <v>137</v>
      </c>
      <c r="I45" s="44" t="s">
        <v>145</v>
      </c>
    </row>
    <row r="46" spans="1:9" x14ac:dyDescent="0.35">
      <c r="A46" s="43" t="s">
        <v>106</v>
      </c>
      <c r="B46" s="43" t="s">
        <v>12</v>
      </c>
      <c r="C46" s="43" t="s">
        <v>155</v>
      </c>
      <c r="D46" s="43" t="s">
        <v>75</v>
      </c>
      <c r="E46" s="43" t="s">
        <v>79</v>
      </c>
      <c r="F46" s="43" t="s">
        <v>136</v>
      </c>
      <c r="G46" s="43" t="s">
        <v>54</v>
      </c>
      <c r="H46" s="43" t="s">
        <v>110</v>
      </c>
      <c r="I46" s="44" t="s">
        <v>157</v>
      </c>
    </row>
    <row r="47" spans="1:9" x14ac:dyDescent="0.35">
      <c r="A47" s="43" t="s">
        <v>106</v>
      </c>
      <c r="B47" s="43" t="s">
        <v>13</v>
      </c>
      <c r="C47" s="43" t="s">
        <v>158</v>
      </c>
      <c r="D47" s="43" t="s">
        <v>75</v>
      </c>
      <c r="E47" s="43" t="s">
        <v>78</v>
      </c>
      <c r="F47" s="43" t="s">
        <v>136</v>
      </c>
      <c r="G47" s="43" t="s">
        <v>70</v>
      </c>
      <c r="H47" s="43" t="s">
        <v>137</v>
      </c>
      <c r="I47" s="44" t="s">
        <v>145</v>
      </c>
    </row>
    <row r="48" spans="1:9" x14ac:dyDescent="0.35">
      <c r="A48" s="43" t="s">
        <v>106</v>
      </c>
      <c r="B48" s="43" t="s">
        <v>13</v>
      </c>
      <c r="C48" s="43" t="s">
        <v>158</v>
      </c>
      <c r="D48" s="43" t="s">
        <v>75</v>
      </c>
      <c r="E48" s="43" t="s">
        <v>78</v>
      </c>
      <c r="F48" s="43" t="s">
        <v>136</v>
      </c>
      <c r="G48" s="43" t="s">
        <v>70</v>
      </c>
      <c r="H48" s="43" t="s">
        <v>110</v>
      </c>
      <c r="I48" s="44" t="s">
        <v>159</v>
      </c>
    </row>
    <row r="49" spans="1:9" x14ac:dyDescent="0.35">
      <c r="A49" s="43" t="s">
        <v>106</v>
      </c>
      <c r="B49" s="43" t="s">
        <v>13</v>
      </c>
      <c r="C49" s="43" t="s">
        <v>158</v>
      </c>
      <c r="D49" s="43" t="s">
        <v>75</v>
      </c>
      <c r="E49" s="43" t="s">
        <v>78</v>
      </c>
      <c r="F49" s="43" t="s">
        <v>136</v>
      </c>
      <c r="G49" s="43" t="s">
        <v>140</v>
      </c>
      <c r="H49" s="43" t="s">
        <v>110</v>
      </c>
      <c r="I49" s="44" t="s">
        <v>151</v>
      </c>
    </row>
    <row r="50" spans="1:9" x14ac:dyDescent="0.35">
      <c r="A50" s="43" t="s">
        <v>106</v>
      </c>
      <c r="B50" s="43" t="s">
        <v>13</v>
      </c>
      <c r="C50" s="43" t="s">
        <v>158</v>
      </c>
      <c r="D50" s="43" t="s">
        <v>75</v>
      </c>
      <c r="E50" s="43" t="s">
        <v>78</v>
      </c>
      <c r="F50" s="43" t="s">
        <v>136</v>
      </c>
      <c r="G50" s="43" t="s">
        <v>54</v>
      </c>
      <c r="H50" s="43" t="s">
        <v>4</v>
      </c>
      <c r="I50" s="44" t="s">
        <v>145</v>
      </c>
    </row>
    <row r="51" spans="1:9" x14ac:dyDescent="0.35">
      <c r="A51" s="43" t="s">
        <v>106</v>
      </c>
      <c r="B51" s="43" t="s">
        <v>13</v>
      </c>
      <c r="C51" s="43" t="s">
        <v>158</v>
      </c>
      <c r="D51" s="43" t="s">
        <v>75</v>
      </c>
      <c r="E51" s="43" t="s">
        <v>78</v>
      </c>
      <c r="F51" s="43" t="s">
        <v>136</v>
      </c>
      <c r="G51" s="43" t="s">
        <v>54</v>
      </c>
      <c r="H51" s="43" t="s">
        <v>110</v>
      </c>
      <c r="I51" s="44" t="s">
        <v>160</v>
      </c>
    </row>
    <row r="52" spans="1:9" x14ac:dyDescent="0.35">
      <c r="A52" s="43" t="s">
        <v>106</v>
      </c>
      <c r="B52" s="43" t="s">
        <v>14</v>
      </c>
      <c r="C52" s="43" t="s">
        <v>161</v>
      </c>
      <c r="D52" s="43" t="s">
        <v>75</v>
      </c>
      <c r="E52" s="43" t="s">
        <v>77</v>
      </c>
      <c r="F52" s="43" t="s">
        <v>136</v>
      </c>
      <c r="G52" s="43" t="s">
        <v>144</v>
      </c>
      <c r="H52" s="43" t="s">
        <v>110</v>
      </c>
      <c r="I52" s="44" t="s">
        <v>141</v>
      </c>
    </row>
    <row r="53" spans="1:9" x14ac:dyDescent="0.35">
      <c r="A53" s="43" t="s">
        <v>106</v>
      </c>
      <c r="B53" s="43" t="s">
        <v>14</v>
      </c>
      <c r="C53" s="43" t="s">
        <v>161</v>
      </c>
      <c r="D53" s="43" t="s">
        <v>75</v>
      </c>
      <c r="E53" s="43" t="s">
        <v>77</v>
      </c>
      <c r="F53" s="43" t="s">
        <v>136</v>
      </c>
      <c r="G53" s="43" t="s">
        <v>70</v>
      </c>
      <c r="H53" s="43" t="s">
        <v>137</v>
      </c>
      <c r="I53" s="44" t="s">
        <v>145</v>
      </c>
    </row>
    <row r="54" spans="1:9" x14ac:dyDescent="0.35">
      <c r="A54" s="43" t="s">
        <v>106</v>
      </c>
      <c r="B54" s="43" t="s">
        <v>14</v>
      </c>
      <c r="C54" s="43" t="s">
        <v>161</v>
      </c>
      <c r="D54" s="43" t="s">
        <v>75</v>
      </c>
      <c r="E54" s="43" t="s">
        <v>77</v>
      </c>
      <c r="F54" s="43" t="s">
        <v>136</v>
      </c>
      <c r="G54" s="43" t="s">
        <v>70</v>
      </c>
      <c r="H54" s="43" t="s">
        <v>110</v>
      </c>
      <c r="I54" s="44" t="s">
        <v>162</v>
      </c>
    </row>
    <row r="55" spans="1:9" x14ac:dyDescent="0.35">
      <c r="A55" s="43" t="s">
        <v>106</v>
      </c>
      <c r="B55" s="43" t="s">
        <v>14</v>
      </c>
      <c r="C55" s="43" t="s">
        <v>161</v>
      </c>
      <c r="D55" s="43" t="s">
        <v>75</v>
      </c>
      <c r="E55" s="43" t="s">
        <v>77</v>
      </c>
      <c r="F55" s="43" t="s">
        <v>136</v>
      </c>
      <c r="G55" s="43" t="s">
        <v>140</v>
      </c>
      <c r="H55" s="43" t="s">
        <v>137</v>
      </c>
      <c r="I55" s="44" t="s">
        <v>138</v>
      </c>
    </row>
    <row r="56" spans="1:9" x14ac:dyDescent="0.35">
      <c r="A56" s="43" t="s">
        <v>106</v>
      </c>
      <c r="B56" s="43" t="s">
        <v>14</v>
      </c>
      <c r="C56" s="43" t="s">
        <v>161</v>
      </c>
      <c r="D56" s="43" t="s">
        <v>75</v>
      </c>
      <c r="E56" s="43" t="s">
        <v>77</v>
      </c>
      <c r="F56" s="43" t="s">
        <v>136</v>
      </c>
      <c r="G56" s="43" t="s">
        <v>140</v>
      </c>
      <c r="H56" s="43" t="s">
        <v>110</v>
      </c>
      <c r="I56" s="44" t="s">
        <v>163</v>
      </c>
    </row>
    <row r="57" spans="1:9" x14ac:dyDescent="0.35">
      <c r="A57" s="43" t="s">
        <v>106</v>
      </c>
      <c r="B57" s="43" t="s">
        <v>14</v>
      </c>
      <c r="C57" s="43" t="s">
        <v>161</v>
      </c>
      <c r="D57" s="43" t="s">
        <v>75</v>
      </c>
      <c r="E57" s="43" t="s">
        <v>77</v>
      </c>
      <c r="F57" s="43" t="s">
        <v>136</v>
      </c>
      <c r="G57" s="43" t="s">
        <v>54</v>
      </c>
      <c r="H57" s="43" t="s">
        <v>110</v>
      </c>
      <c r="I57" s="44" t="s">
        <v>147</v>
      </c>
    </row>
    <row r="58" spans="1:9" x14ac:dyDescent="0.35">
      <c r="A58" s="43" t="s">
        <v>106</v>
      </c>
      <c r="B58" s="43" t="s">
        <v>15</v>
      </c>
      <c r="C58" s="43" t="s">
        <v>164</v>
      </c>
      <c r="D58" s="43" t="s">
        <v>75</v>
      </c>
      <c r="E58" s="43" t="s">
        <v>79</v>
      </c>
      <c r="F58" s="43" t="s">
        <v>136</v>
      </c>
      <c r="G58" s="43" t="s">
        <v>70</v>
      </c>
      <c r="H58" s="43" t="s">
        <v>137</v>
      </c>
      <c r="I58" s="44" t="s">
        <v>139</v>
      </c>
    </row>
    <row r="59" spans="1:9" x14ac:dyDescent="0.35">
      <c r="A59" s="43" t="s">
        <v>106</v>
      </c>
      <c r="B59" s="43" t="s">
        <v>15</v>
      </c>
      <c r="C59" s="43" t="s">
        <v>164</v>
      </c>
      <c r="D59" s="43" t="s">
        <v>75</v>
      </c>
      <c r="E59" s="43" t="s">
        <v>79</v>
      </c>
      <c r="F59" s="43" t="s">
        <v>136</v>
      </c>
      <c r="G59" s="43" t="s">
        <v>70</v>
      </c>
      <c r="H59" s="43" t="s">
        <v>110</v>
      </c>
      <c r="I59" s="44" t="s">
        <v>160</v>
      </c>
    </row>
    <row r="60" spans="1:9" x14ac:dyDescent="0.35">
      <c r="A60" s="43" t="s">
        <v>106</v>
      </c>
      <c r="B60" s="43" t="s">
        <v>15</v>
      </c>
      <c r="C60" s="43" t="s">
        <v>164</v>
      </c>
      <c r="D60" s="43" t="s">
        <v>75</v>
      </c>
      <c r="E60" s="43" t="s">
        <v>79</v>
      </c>
      <c r="F60" s="43" t="s">
        <v>136</v>
      </c>
      <c r="G60" s="43" t="s">
        <v>140</v>
      </c>
      <c r="H60" s="43" t="s">
        <v>137</v>
      </c>
      <c r="I60" s="44" t="s">
        <v>138</v>
      </c>
    </row>
    <row r="61" spans="1:9" x14ac:dyDescent="0.35">
      <c r="A61" s="43" t="s">
        <v>106</v>
      </c>
      <c r="B61" s="43" t="s">
        <v>15</v>
      </c>
      <c r="C61" s="43" t="s">
        <v>164</v>
      </c>
      <c r="D61" s="43" t="s">
        <v>75</v>
      </c>
      <c r="E61" s="43" t="s">
        <v>79</v>
      </c>
      <c r="F61" s="43" t="s">
        <v>136</v>
      </c>
      <c r="G61" s="43" t="s">
        <v>140</v>
      </c>
      <c r="H61" s="43" t="s">
        <v>110</v>
      </c>
      <c r="I61" s="44" t="s">
        <v>138</v>
      </c>
    </row>
    <row r="62" spans="1:9" x14ac:dyDescent="0.35">
      <c r="A62" s="43" t="s">
        <v>106</v>
      </c>
      <c r="B62" s="43" t="s">
        <v>15</v>
      </c>
      <c r="C62" s="43" t="s">
        <v>164</v>
      </c>
      <c r="D62" s="43" t="s">
        <v>75</v>
      </c>
      <c r="E62" s="43" t="s">
        <v>79</v>
      </c>
      <c r="F62" s="43" t="s">
        <v>136</v>
      </c>
      <c r="G62" s="43" t="s">
        <v>54</v>
      </c>
      <c r="H62" s="43" t="s">
        <v>137</v>
      </c>
      <c r="I62" s="44" t="s">
        <v>145</v>
      </c>
    </row>
    <row r="63" spans="1:9" x14ac:dyDescent="0.35">
      <c r="A63" s="43" t="s">
        <v>106</v>
      </c>
      <c r="B63" s="43" t="s">
        <v>15</v>
      </c>
      <c r="C63" s="43" t="s">
        <v>164</v>
      </c>
      <c r="D63" s="43" t="s">
        <v>75</v>
      </c>
      <c r="E63" s="43" t="s">
        <v>79</v>
      </c>
      <c r="F63" s="43" t="s">
        <v>136</v>
      </c>
      <c r="G63" s="43" t="s">
        <v>54</v>
      </c>
      <c r="H63" s="43" t="s">
        <v>110</v>
      </c>
      <c r="I63" s="44" t="s">
        <v>150</v>
      </c>
    </row>
    <row r="64" spans="1:9" x14ac:dyDescent="0.35">
      <c r="A64" s="43" t="s">
        <v>106</v>
      </c>
      <c r="B64" s="43" t="s">
        <v>16</v>
      </c>
      <c r="C64" s="43" t="s">
        <v>165</v>
      </c>
      <c r="D64" s="43" t="s">
        <v>75</v>
      </c>
      <c r="E64" s="43" t="s">
        <v>79</v>
      </c>
      <c r="F64" s="43" t="s">
        <v>136</v>
      </c>
      <c r="G64" s="43" t="s">
        <v>70</v>
      </c>
      <c r="H64" s="43" t="s">
        <v>137</v>
      </c>
      <c r="I64" s="44" t="s">
        <v>150</v>
      </c>
    </row>
    <row r="65" spans="1:9" x14ac:dyDescent="0.35">
      <c r="A65" s="43" t="s">
        <v>106</v>
      </c>
      <c r="B65" s="43" t="s">
        <v>16</v>
      </c>
      <c r="C65" s="43" t="s">
        <v>165</v>
      </c>
      <c r="D65" s="43" t="s">
        <v>75</v>
      </c>
      <c r="E65" s="43" t="s">
        <v>79</v>
      </c>
      <c r="F65" s="43" t="s">
        <v>136</v>
      </c>
      <c r="G65" s="43" t="s">
        <v>70</v>
      </c>
      <c r="H65" s="43" t="s">
        <v>110</v>
      </c>
      <c r="I65" s="44" t="s">
        <v>166</v>
      </c>
    </row>
    <row r="66" spans="1:9" x14ac:dyDescent="0.35">
      <c r="A66" s="43" t="s">
        <v>106</v>
      </c>
      <c r="B66" s="43" t="s">
        <v>16</v>
      </c>
      <c r="C66" s="43" t="s">
        <v>165</v>
      </c>
      <c r="D66" s="43" t="s">
        <v>75</v>
      </c>
      <c r="E66" s="43" t="s">
        <v>79</v>
      </c>
      <c r="F66" s="43" t="s">
        <v>136</v>
      </c>
      <c r="G66" s="43" t="s">
        <v>140</v>
      </c>
      <c r="H66" s="43" t="s">
        <v>4</v>
      </c>
      <c r="I66" s="44" t="s">
        <v>145</v>
      </c>
    </row>
    <row r="67" spans="1:9" x14ac:dyDescent="0.35">
      <c r="A67" s="43" t="s">
        <v>106</v>
      </c>
      <c r="B67" s="43" t="s">
        <v>16</v>
      </c>
      <c r="C67" s="43" t="s">
        <v>165</v>
      </c>
      <c r="D67" s="43" t="s">
        <v>75</v>
      </c>
      <c r="E67" s="43" t="s">
        <v>79</v>
      </c>
      <c r="F67" s="43" t="s">
        <v>136</v>
      </c>
      <c r="G67" s="43" t="s">
        <v>140</v>
      </c>
      <c r="H67" s="43" t="s">
        <v>110</v>
      </c>
      <c r="I67" s="44" t="s">
        <v>167</v>
      </c>
    </row>
    <row r="68" spans="1:9" x14ac:dyDescent="0.35">
      <c r="A68" s="43" t="s">
        <v>106</v>
      </c>
      <c r="B68" s="43" t="s">
        <v>16</v>
      </c>
      <c r="C68" s="43" t="s">
        <v>165</v>
      </c>
      <c r="D68" s="43" t="s">
        <v>75</v>
      </c>
      <c r="E68" s="43" t="s">
        <v>79</v>
      </c>
      <c r="F68" s="43" t="s">
        <v>136</v>
      </c>
      <c r="G68" s="43" t="s">
        <v>54</v>
      </c>
      <c r="H68" s="43" t="s">
        <v>137</v>
      </c>
      <c r="I68" s="44" t="s">
        <v>156</v>
      </c>
    </row>
    <row r="69" spans="1:9" x14ac:dyDescent="0.35">
      <c r="A69" s="43" t="s">
        <v>106</v>
      </c>
      <c r="B69" s="43" t="s">
        <v>16</v>
      </c>
      <c r="C69" s="43" t="s">
        <v>165</v>
      </c>
      <c r="D69" s="43" t="s">
        <v>75</v>
      </c>
      <c r="E69" s="43" t="s">
        <v>79</v>
      </c>
      <c r="F69" s="43" t="s">
        <v>136</v>
      </c>
      <c r="G69" s="43" t="s">
        <v>54</v>
      </c>
      <c r="H69" s="43" t="s">
        <v>110</v>
      </c>
      <c r="I69" s="44" t="s">
        <v>150</v>
      </c>
    </row>
    <row r="70" spans="1:9" x14ac:dyDescent="0.35">
      <c r="A70" s="43" t="s">
        <v>106</v>
      </c>
      <c r="B70" s="43" t="s">
        <v>17</v>
      </c>
      <c r="C70" s="43" t="s">
        <v>168</v>
      </c>
      <c r="D70" s="43" t="s">
        <v>75</v>
      </c>
      <c r="E70" s="43" t="s">
        <v>78</v>
      </c>
      <c r="F70" s="43" t="s">
        <v>136</v>
      </c>
      <c r="G70" s="43" t="s">
        <v>144</v>
      </c>
      <c r="H70" s="43" t="s">
        <v>110</v>
      </c>
      <c r="I70" s="44" t="s">
        <v>146</v>
      </c>
    </row>
    <row r="71" spans="1:9" x14ac:dyDescent="0.35">
      <c r="A71" s="43" t="s">
        <v>106</v>
      </c>
      <c r="B71" s="43" t="s">
        <v>17</v>
      </c>
      <c r="C71" s="43" t="s">
        <v>168</v>
      </c>
      <c r="D71" s="43" t="s">
        <v>75</v>
      </c>
      <c r="E71" s="43" t="s">
        <v>78</v>
      </c>
      <c r="F71" s="43" t="s">
        <v>136</v>
      </c>
      <c r="G71" s="43" t="s">
        <v>70</v>
      </c>
      <c r="H71" s="43" t="s">
        <v>137</v>
      </c>
      <c r="I71" s="44" t="s">
        <v>138</v>
      </c>
    </row>
    <row r="72" spans="1:9" x14ac:dyDescent="0.35">
      <c r="A72" s="43" t="s">
        <v>106</v>
      </c>
      <c r="B72" s="43" t="s">
        <v>17</v>
      </c>
      <c r="C72" s="43" t="s">
        <v>168</v>
      </c>
      <c r="D72" s="43" t="s">
        <v>75</v>
      </c>
      <c r="E72" s="43" t="s">
        <v>78</v>
      </c>
      <c r="F72" s="43" t="s">
        <v>136</v>
      </c>
      <c r="G72" s="43" t="s">
        <v>70</v>
      </c>
      <c r="H72" s="43" t="s">
        <v>111</v>
      </c>
      <c r="I72" s="44" t="s">
        <v>145</v>
      </c>
    </row>
    <row r="73" spans="1:9" x14ac:dyDescent="0.35">
      <c r="A73" s="43" t="s">
        <v>106</v>
      </c>
      <c r="B73" s="43" t="s">
        <v>17</v>
      </c>
      <c r="C73" s="43" t="s">
        <v>168</v>
      </c>
      <c r="D73" s="43" t="s">
        <v>75</v>
      </c>
      <c r="E73" s="43" t="s">
        <v>78</v>
      </c>
      <c r="F73" s="43" t="s">
        <v>136</v>
      </c>
      <c r="G73" s="43" t="s">
        <v>70</v>
      </c>
      <c r="H73" s="43" t="s">
        <v>110</v>
      </c>
      <c r="I73" s="44" t="s">
        <v>169</v>
      </c>
    </row>
    <row r="74" spans="1:9" x14ac:dyDescent="0.35">
      <c r="A74" s="43" t="s">
        <v>106</v>
      </c>
      <c r="B74" s="43" t="s">
        <v>17</v>
      </c>
      <c r="C74" s="43" t="s">
        <v>168</v>
      </c>
      <c r="D74" s="43" t="s">
        <v>75</v>
      </c>
      <c r="E74" s="43" t="s">
        <v>78</v>
      </c>
      <c r="F74" s="43" t="s">
        <v>136</v>
      </c>
      <c r="G74" s="43" t="s">
        <v>140</v>
      </c>
      <c r="H74" s="43" t="s">
        <v>5</v>
      </c>
      <c r="I74" s="44" t="s">
        <v>145</v>
      </c>
    </row>
    <row r="75" spans="1:9" x14ac:dyDescent="0.35">
      <c r="A75" s="43" t="s">
        <v>106</v>
      </c>
      <c r="B75" s="43" t="s">
        <v>17</v>
      </c>
      <c r="C75" s="43" t="s">
        <v>168</v>
      </c>
      <c r="D75" s="43" t="s">
        <v>75</v>
      </c>
      <c r="E75" s="43" t="s">
        <v>78</v>
      </c>
      <c r="F75" s="43" t="s">
        <v>136</v>
      </c>
      <c r="G75" s="43" t="s">
        <v>140</v>
      </c>
      <c r="H75" s="43" t="s">
        <v>137</v>
      </c>
      <c r="I75" s="44" t="s">
        <v>146</v>
      </c>
    </row>
    <row r="76" spans="1:9" x14ac:dyDescent="0.35">
      <c r="A76" s="43" t="s">
        <v>106</v>
      </c>
      <c r="B76" s="43" t="s">
        <v>17</v>
      </c>
      <c r="C76" s="43" t="s">
        <v>168</v>
      </c>
      <c r="D76" s="43" t="s">
        <v>75</v>
      </c>
      <c r="E76" s="43" t="s">
        <v>78</v>
      </c>
      <c r="F76" s="43" t="s">
        <v>136</v>
      </c>
      <c r="G76" s="43" t="s">
        <v>140</v>
      </c>
      <c r="H76" s="43" t="s">
        <v>3</v>
      </c>
      <c r="I76" s="44" t="s">
        <v>145</v>
      </c>
    </row>
    <row r="77" spans="1:9" x14ac:dyDescent="0.35">
      <c r="A77" s="43" t="s">
        <v>106</v>
      </c>
      <c r="B77" s="43" t="s">
        <v>17</v>
      </c>
      <c r="C77" s="43" t="s">
        <v>168</v>
      </c>
      <c r="D77" s="43" t="s">
        <v>75</v>
      </c>
      <c r="E77" s="43" t="s">
        <v>78</v>
      </c>
      <c r="F77" s="43" t="s">
        <v>136</v>
      </c>
      <c r="G77" s="43" t="s">
        <v>140</v>
      </c>
      <c r="H77" s="43" t="s">
        <v>110</v>
      </c>
      <c r="I77" s="44" t="s">
        <v>147</v>
      </c>
    </row>
    <row r="78" spans="1:9" x14ac:dyDescent="0.35">
      <c r="A78" s="43" t="s">
        <v>106</v>
      </c>
      <c r="B78" s="43" t="s">
        <v>17</v>
      </c>
      <c r="C78" s="43" t="s">
        <v>168</v>
      </c>
      <c r="D78" s="43" t="s">
        <v>75</v>
      </c>
      <c r="E78" s="43" t="s">
        <v>78</v>
      </c>
      <c r="F78" s="43" t="s">
        <v>136</v>
      </c>
      <c r="G78" s="43" t="s">
        <v>54</v>
      </c>
      <c r="H78" s="43" t="s">
        <v>4</v>
      </c>
      <c r="I78" s="44" t="s">
        <v>145</v>
      </c>
    </row>
    <row r="79" spans="1:9" x14ac:dyDescent="0.35">
      <c r="A79" s="43" t="s">
        <v>106</v>
      </c>
      <c r="B79" s="43" t="s">
        <v>17</v>
      </c>
      <c r="C79" s="43" t="s">
        <v>168</v>
      </c>
      <c r="D79" s="43" t="s">
        <v>75</v>
      </c>
      <c r="E79" s="43" t="s">
        <v>78</v>
      </c>
      <c r="F79" s="43" t="s">
        <v>136</v>
      </c>
      <c r="G79" s="43" t="s">
        <v>54</v>
      </c>
      <c r="H79" s="43" t="s">
        <v>3</v>
      </c>
      <c r="I79" s="44" t="s">
        <v>145</v>
      </c>
    </row>
    <row r="80" spans="1:9" x14ac:dyDescent="0.35">
      <c r="A80" s="43" t="s">
        <v>106</v>
      </c>
      <c r="B80" s="43" t="s">
        <v>17</v>
      </c>
      <c r="C80" s="43" t="s">
        <v>168</v>
      </c>
      <c r="D80" s="43" t="s">
        <v>75</v>
      </c>
      <c r="E80" s="43" t="s">
        <v>78</v>
      </c>
      <c r="F80" s="43" t="s">
        <v>136</v>
      </c>
      <c r="G80" s="43" t="s">
        <v>54</v>
      </c>
      <c r="H80" s="43" t="s">
        <v>110</v>
      </c>
      <c r="I80" s="44" t="s">
        <v>170</v>
      </c>
    </row>
    <row r="81" spans="1:9" x14ac:dyDescent="0.35">
      <c r="A81" s="43" t="s">
        <v>106</v>
      </c>
      <c r="B81" s="43" t="s">
        <v>18</v>
      </c>
      <c r="C81" s="43" t="s">
        <v>171</v>
      </c>
      <c r="D81" s="43" t="s">
        <v>75</v>
      </c>
      <c r="E81" s="43" t="s">
        <v>79</v>
      </c>
      <c r="F81" s="43" t="s">
        <v>136</v>
      </c>
      <c r="G81" s="43" t="s">
        <v>144</v>
      </c>
      <c r="H81" s="43" t="s">
        <v>110</v>
      </c>
      <c r="I81" s="44" t="s">
        <v>145</v>
      </c>
    </row>
    <row r="82" spans="1:9" x14ac:dyDescent="0.35">
      <c r="A82" s="43" t="s">
        <v>106</v>
      </c>
      <c r="B82" s="43" t="s">
        <v>18</v>
      </c>
      <c r="C82" s="43" t="s">
        <v>171</v>
      </c>
      <c r="D82" s="43" t="s">
        <v>75</v>
      </c>
      <c r="E82" s="43" t="s">
        <v>79</v>
      </c>
      <c r="F82" s="43" t="s">
        <v>136</v>
      </c>
      <c r="G82" s="43" t="s">
        <v>70</v>
      </c>
      <c r="H82" s="43" t="s">
        <v>137</v>
      </c>
      <c r="I82" s="44" t="s">
        <v>146</v>
      </c>
    </row>
    <row r="83" spans="1:9" x14ac:dyDescent="0.35">
      <c r="A83" s="43" t="s">
        <v>106</v>
      </c>
      <c r="B83" s="43" t="s">
        <v>18</v>
      </c>
      <c r="C83" s="43" t="s">
        <v>171</v>
      </c>
      <c r="D83" s="43" t="s">
        <v>75</v>
      </c>
      <c r="E83" s="43" t="s">
        <v>79</v>
      </c>
      <c r="F83" s="43" t="s">
        <v>136</v>
      </c>
      <c r="G83" s="43" t="s">
        <v>70</v>
      </c>
      <c r="H83" s="43" t="s">
        <v>3</v>
      </c>
      <c r="I83" s="44" t="s">
        <v>138</v>
      </c>
    </row>
    <row r="84" spans="1:9" x14ac:dyDescent="0.35">
      <c r="A84" s="43" t="s">
        <v>106</v>
      </c>
      <c r="B84" s="43" t="s">
        <v>18</v>
      </c>
      <c r="C84" s="43" t="s">
        <v>171</v>
      </c>
      <c r="D84" s="43" t="s">
        <v>75</v>
      </c>
      <c r="E84" s="43" t="s">
        <v>79</v>
      </c>
      <c r="F84" s="43" t="s">
        <v>136</v>
      </c>
      <c r="G84" s="43" t="s">
        <v>70</v>
      </c>
      <c r="H84" s="43" t="s">
        <v>110</v>
      </c>
      <c r="I84" s="44" t="s">
        <v>172</v>
      </c>
    </row>
    <row r="85" spans="1:9" x14ac:dyDescent="0.35">
      <c r="A85" s="43" t="s">
        <v>106</v>
      </c>
      <c r="B85" s="43" t="s">
        <v>18</v>
      </c>
      <c r="C85" s="43" t="s">
        <v>171</v>
      </c>
      <c r="D85" s="43" t="s">
        <v>75</v>
      </c>
      <c r="E85" s="43" t="s">
        <v>79</v>
      </c>
      <c r="F85" s="43" t="s">
        <v>136</v>
      </c>
      <c r="G85" s="43" t="s">
        <v>140</v>
      </c>
      <c r="H85" s="43" t="s">
        <v>137</v>
      </c>
      <c r="I85" s="44" t="s">
        <v>145</v>
      </c>
    </row>
    <row r="86" spans="1:9" x14ac:dyDescent="0.35">
      <c r="A86" s="43" t="s">
        <v>106</v>
      </c>
      <c r="B86" s="43" t="s">
        <v>18</v>
      </c>
      <c r="C86" s="43" t="s">
        <v>171</v>
      </c>
      <c r="D86" s="43" t="s">
        <v>75</v>
      </c>
      <c r="E86" s="43" t="s">
        <v>79</v>
      </c>
      <c r="F86" s="43" t="s">
        <v>136</v>
      </c>
      <c r="G86" s="43" t="s">
        <v>140</v>
      </c>
      <c r="H86" s="43" t="s">
        <v>110</v>
      </c>
      <c r="I86" s="44" t="s">
        <v>173</v>
      </c>
    </row>
    <row r="87" spans="1:9" x14ac:dyDescent="0.35">
      <c r="A87" s="43" t="s">
        <v>106</v>
      </c>
      <c r="B87" s="43" t="s">
        <v>18</v>
      </c>
      <c r="C87" s="43" t="s">
        <v>171</v>
      </c>
      <c r="D87" s="43" t="s">
        <v>75</v>
      </c>
      <c r="E87" s="43" t="s">
        <v>79</v>
      </c>
      <c r="F87" s="43" t="s">
        <v>136</v>
      </c>
      <c r="G87" s="43" t="s">
        <v>54</v>
      </c>
      <c r="H87" s="43" t="s">
        <v>137</v>
      </c>
      <c r="I87" s="44" t="s">
        <v>138</v>
      </c>
    </row>
    <row r="88" spans="1:9" x14ac:dyDescent="0.35">
      <c r="A88" s="43" t="s">
        <v>106</v>
      </c>
      <c r="B88" s="43" t="s">
        <v>18</v>
      </c>
      <c r="C88" s="43" t="s">
        <v>171</v>
      </c>
      <c r="D88" s="43" t="s">
        <v>75</v>
      </c>
      <c r="E88" s="43" t="s">
        <v>79</v>
      </c>
      <c r="F88" s="43" t="s">
        <v>136</v>
      </c>
      <c r="G88" s="43" t="s">
        <v>54</v>
      </c>
      <c r="H88" s="43" t="s">
        <v>3</v>
      </c>
      <c r="I88" s="44" t="s">
        <v>145</v>
      </c>
    </row>
    <row r="89" spans="1:9" x14ac:dyDescent="0.35">
      <c r="A89" s="43" t="s">
        <v>106</v>
      </c>
      <c r="B89" s="43" t="s">
        <v>18</v>
      </c>
      <c r="C89" s="43" t="s">
        <v>171</v>
      </c>
      <c r="D89" s="43" t="s">
        <v>75</v>
      </c>
      <c r="E89" s="43" t="s">
        <v>79</v>
      </c>
      <c r="F89" s="43" t="s">
        <v>136</v>
      </c>
      <c r="G89" s="43" t="s">
        <v>54</v>
      </c>
      <c r="H89" s="43" t="s">
        <v>110</v>
      </c>
      <c r="I89" s="44" t="s">
        <v>174</v>
      </c>
    </row>
    <row r="90" spans="1:9" x14ac:dyDescent="0.35">
      <c r="A90" s="43" t="s">
        <v>106</v>
      </c>
      <c r="B90" s="43" t="s">
        <v>19</v>
      </c>
      <c r="C90" s="43" t="s">
        <v>175</v>
      </c>
      <c r="D90" s="43" t="s">
        <v>75</v>
      </c>
      <c r="E90" s="43" t="s">
        <v>78</v>
      </c>
      <c r="F90" s="43" t="s">
        <v>136</v>
      </c>
      <c r="G90" s="43" t="s">
        <v>144</v>
      </c>
      <c r="H90" s="43" t="s">
        <v>110</v>
      </c>
      <c r="I90" s="44" t="s">
        <v>146</v>
      </c>
    </row>
    <row r="91" spans="1:9" x14ac:dyDescent="0.35">
      <c r="A91" s="43" t="s">
        <v>106</v>
      </c>
      <c r="B91" s="43" t="s">
        <v>19</v>
      </c>
      <c r="C91" s="43" t="s">
        <v>175</v>
      </c>
      <c r="D91" s="43" t="s">
        <v>75</v>
      </c>
      <c r="E91" s="43" t="s">
        <v>78</v>
      </c>
      <c r="F91" s="43" t="s">
        <v>136</v>
      </c>
      <c r="G91" s="43" t="s">
        <v>70</v>
      </c>
      <c r="H91" s="43" t="s">
        <v>4</v>
      </c>
      <c r="I91" s="44" t="s">
        <v>145</v>
      </c>
    </row>
    <row r="92" spans="1:9" x14ac:dyDescent="0.35">
      <c r="A92" s="43" t="s">
        <v>106</v>
      </c>
      <c r="B92" s="43" t="s">
        <v>19</v>
      </c>
      <c r="C92" s="43" t="s">
        <v>175</v>
      </c>
      <c r="D92" s="43" t="s">
        <v>75</v>
      </c>
      <c r="E92" s="43" t="s">
        <v>78</v>
      </c>
      <c r="F92" s="43" t="s">
        <v>136</v>
      </c>
      <c r="G92" s="43" t="s">
        <v>70</v>
      </c>
      <c r="H92" s="43" t="s">
        <v>137</v>
      </c>
      <c r="I92" s="44" t="s">
        <v>145</v>
      </c>
    </row>
    <row r="93" spans="1:9" x14ac:dyDescent="0.35">
      <c r="A93" s="43" t="s">
        <v>106</v>
      </c>
      <c r="B93" s="43" t="s">
        <v>19</v>
      </c>
      <c r="C93" s="43" t="s">
        <v>175</v>
      </c>
      <c r="D93" s="43" t="s">
        <v>75</v>
      </c>
      <c r="E93" s="43" t="s">
        <v>78</v>
      </c>
      <c r="F93" s="43" t="s">
        <v>136</v>
      </c>
      <c r="G93" s="43" t="s">
        <v>70</v>
      </c>
      <c r="H93" s="43" t="s">
        <v>3</v>
      </c>
      <c r="I93" s="44" t="s">
        <v>138</v>
      </c>
    </row>
    <row r="94" spans="1:9" x14ac:dyDescent="0.35">
      <c r="A94" s="43" t="s">
        <v>106</v>
      </c>
      <c r="B94" s="43" t="s">
        <v>19</v>
      </c>
      <c r="C94" s="43" t="s">
        <v>175</v>
      </c>
      <c r="D94" s="43" t="s">
        <v>75</v>
      </c>
      <c r="E94" s="43" t="s">
        <v>78</v>
      </c>
      <c r="F94" s="43" t="s">
        <v>136</v>
      </c>
      <c r="G94" s="43" t="s">
        <v>70</v>
      </c>
      <c r="H94" s="43" t="s">
        <v>110</v>
      </c>
      <c r="I94" s="44" t="s">
        <v>176</v>
      </c>
    </row>
    <row r="95" spans="1:9" x14ac:dyDescent="0.35">
      <c r="A95" s="43" t="s">
        <v>106</v>
      </c>
      <c r="B95" s="43" t="s">
        <v>19</v>
      </c>
      <c r="C95" s="43" t="s">
        <v>175</v>
      </c>
      <c r="D95" s="43" t="s">
        <v>75</v>
      </c>
      <c r="E95" s="43" t="s">
        <v>78</v>
      </c>
      <c r="F95" s="43" t="s">
        <v>136</v>
      </c>
      <c r="G95" s="43" t="s">
        <v>140</v>
      </c>
      <c r="H95" s="43" t="s">
        <v>137</v>
      </c>
      <c r="I95" s="44" t="s">
        <v>145</v>
      </c>
    </row>
    <row r="96" spans="1:9" x14ac:dyDescent="0.35">
      <c r="A96" s="43" t="s">
        <v>106</v>
      </c>
      <c r="B96" s="43" t="s">
        <v>19</v>
      </c>
      <c r="C96" s="43" t="s">
        <v>175</v>
      </c>
      <c r="D96" s="43" t="s">
        <v>75</v>
      </c>
      <c r="E96" s="43" t="s">
        <v>78</v>
      </c>
      <c r="F96" s="43" t="s">
        <v>136</v>
      </c>
      <c r="G96" s="43" t="s">
        <v>140</v>
      </c>
      <c r="H96" s="43" t="s">
        <v>3</v>
      </c>
      <c r="I96" s="44" t="s">
        <v>145</v>
      </c>
    </row>
    <row r="97" spans="1:9" x14ac:dyDescent="0.35">
      <c r="A97" s="43" t="s">
        <v>106</v>
      </c>
      <c r="B97" s="43" t="s">
        <v>19</v>
      </c>
      <c r="C97" s="43" t="s">
        <v>175</v>
      </c>
      <c r="D97" s="43" t="s">
        <v>75</v>
      </c>
      <c r="E97" s="43" t="s">
        <v>78</v>
      </c>
      <c r="F97" s="43" t="s">
        <v>136</v>
      </c>
      <c r="G97" s="43" t="s">
        <v>140</v>
      </c>
      <c r="H97" s="43" t="s">
        <v>111</v>
      </c>
      <c r="I97" s="44" t="s">
        <v>145</v>
      </c>
    </row>
    <row r="98" spans="1:9" x14ac:dyDescent="0.35">
      <c r="A98" s="43" t="s">
        <v>106</v>
      </c>
      <c r="B98" s="43" t="s">
        <v>19</v>
      </c>
      <c r="C98" s="43" t="s">
        <v>175</v>
      </c>
      <c r="D98" s="43" t="s">
        <v>75</v>
      </c>
      <c r="E98" s="43" t="s">
        <v>78</v>
      </c>
      <c r="F98" s="43" t="s">
        <v>136</v>
      </c>
      <c r="G98" s="43" t="s">
        <v>140</v>
      </c>
      <c r="H98" s="43" t="s">
        <v>110</v>
      </c>
      <c r="I98" s="44" t="s">
        <v>177</v>
      </c>
    </row>
    <row r="99" spans="1:9" x14ac:dyDescent="0.35">
      <c r="A99" s="43" t="s">
        <v>106</v>
      </c>
      <c r="B99" s="43" t="s">
        <v>19</v>
      </c>
      <c r="C99" s="43" t="s">
        <v>175</v>
      </c>
      <c r="D99" s="43" t="s">
        <v>75</v>
      </c>
      <c r="E99" s="43" t="s">
        <v>78</v>
      </c>
      <c r="F99" s="43" t="s">
        <v>136</v>
      </c>
      <c r="G99" s="43" t="s">
        <v>54</v>
      </c>
      <c r="H99" s="43" t="s">
        <v>137</v>
      </c>
      <c r="I99" s="44" t="s">
        <v>167</v>
      </c>
    </row>
    <row r="100" spans="1:9" x14ac:dyDescent="0.35">
      <c r="A100" s="43" t="s">
        <v>106</v>
      </c>
      <c r="B100" s="43" t="s">
        <v>19</v>
      </c>
      <c r="C100" s="43" t="s">
        <v>175</v>
      </c>
      <c r="D100" s="43" t="s">
        <v>75</v>
      </c>
      <c r="E100" s="43" t="s">
        <v>78</v>
      </c>
      <c r="F100" s="43" t="s">
        <v>136</v>
      </c>
      <c r="G100" s="43" t="s">
        <v>54</v>
      </c>
      <c r="H100" s="43" t="s">
        <v>3</v>
      </c>
      <c r="I100" s="44" t="s">
        <v>145</v>
      </c>
    </row>
    <row r="101" spans="1:9" x14ac:dyDescent="0.35">
      <c r="A101" s="43" t="s">
        <v>106</v>
      </c>
      <c r="B101" s="43" t="s">
        <v>19</v>
      </c>
      <c r="C101" s="43" t="s">
        <v>175</v>
      </c>
      <c r="D101" s="43" t="s">
        <v>75</v>
      </c>
      <c r="E101" s="43" t="s">
        <v>78</v>
      </c>
      <c r="F101" s="43" t="s">
        <v>136</v>
      </c>
      <c r="G101" s="43" t="s">
        <v>54</v>
      </c>
      <c r="H101" s="43" t="s">
        <v>110</v>
      </c>
      <c r="I101" s="44" t="s">
        <v>173</v>
      </c>
    </row>
    <row r="102" spans="1:9" x14ac:dyDescent="0.35">
      <c r="A102" s="43" t="s">
        <v>106</v>
      </c>
      <c r="B102" s="43" t="s">
        <v>20</v>
      </c>
      <c r="C102" s="43" t="s">
        <v>178</v>
      </c>
      <c r="D102" s="43" t="s">
        <v>75</v>
      </c>
      <c r="E102" s="43" t="s">
        <v>79</v>
      </c>
      <c r="F102" s="43" t="s">
        <v>136</v>
      </c>
      <c r="G102" s="43" t="s">
        <v>144</v>
      </c>
      <c r="H102" s="43" t="s">
        <v>110</v>
      </c>
      <c r="I102" s="44" t="s">
        <v>146</v>
      </c>
    </row>
    <row r="103" spans="1:9" x14ac:dyDescent="0.35">
      <c r="A103" s="43" t="s">
        <v>106</v>
      </c>
      <c r="B103" s="43" t="s">
        <v>20</v>
      </c>
      <c r="C103" s="43" t="s">
        <v>178</v>
      </c>
      <c r="D103" s="43" t="s">
        <v>75</v>
      </c>
      <c r="E103" s="43" t="s">
        <v>79</v>
      </c>
      <c r="F103" s="43" t="s">
        <v>136</v>
      </c>
      <c r="G103" s="43" t="s">
        <v>70</v>
      </c>
      <c r="H103" s="43" t="s">
        <v>137</v>
      </c>
      <c r="I103" s="44" t="s">
        <v>149</v>
      </c>
    </row>
    <row r="104" spans="1:9" x14ac:dyDescent="0.35">
      <c r="A104" s="43" t="s">
        <v>106</v>
      </c>
      <c r="B104" s="43" t="s">
        <v>20</v>
      </c>
      <c r="C104" s="43" t="s">
        <v>178</v>
      </c>
      <c r="D104" s="43" t="s">
        <v>75</v>
      </c>
      <c r="E104" s="43" t="s">
        <v>79</v>
      </c>
      <c r="F104" s="43" t="s">
        <v>136</v>
      </c>
      <c r="G104" s="43" t="s">
        <v>70</v>
      </c>
      <c r="H104" s="43" t="s">
        <v>110</v>
      </c>
      <c r="I104" s="44" t="s">
        <v>179</v>
      </c>
    </row>
    <row r="105" spans="1:9" x14ac:dyDescent="0.35">
      <c r="A105" s="43" t="s">
        <v>106</v>
      </c>
      <c r="B105" s="43" t="s">
        <v>20</v>
      </c>
      <c r="C105" s="43" t="s">
        <v>178</v>
      </c>
      <c r="D105" s="43" t="s">
        <v>75</v>
      </c>
      <c r="E105" s="43" t="s">
        <v>79</v>
      </c>
      <c r="F105" s="43" t="s">
        <v>136</v>
      </c>
      <c r="G105" s="43" t="s">
        <v>140</v>
      </c>
      <c r="H105" s="43" t="s">
        <v>110</v>
      </c>
      <c r="I105" s="44" t="s">
        <v>163</v>
      </c>
    </row>
    <row r="106" spans="1:9" x14ac:dyDescent="0.35">
      <c r="A106" s="43" t="s">
        <v>106</v>
      </c>
      <c r="B106" s="43" t="s">
        <v>20</v>
      </c>
      <c r="C106" s="43" t="s">
        <v>178</v>
      </c>
      <c r="D106" s="43" t="s">
        <v>75</v>
      </c>
      <c r="E106" s="43" t="s">
        <v>79</v>
      </c>
      <c r="F106" s="43" t="s">
        <v>136</v>
      </c>
      <c r="G106" s="43" t="s">
        <v>54</v>
      </c>
      <c r="H106" s="43" t="s">
        <v>3</v>
      </c>
      <c r="I106" s="44" t="s">
        <v>145</v>
      </c>
    </row>
    <row r="107" spans="1:9" x14ac:dyDescent="0.35">
      <c r="A107" s="43" t="s">
        <v>106</v>
      </c>
      <c r="B107" s="43" t="s">
        <v>20</v>
      </c>
      <c r="C107" s="43" t="s">
        <v>178</v>
      </c>
      <c r="D107" s="43" t="s">
        <v>75</v>
      </c>
      <c r="E107" s="43" t="s">
        <v>79</v>
      </c>
      <c r="F107" s="43" t="s">
        <v>136</v>
      </c>
      <c r="G107" s="43" t="s">
        <v>54</v>
      </c>
      <c r="H107" s="43" t="s">
        <v>110</v>
      </c>
      <c r="I107" s="44" t="s">
        <v>154</v>
      </c>
    </row>
    <row r="108" spans="1:9" x14ac:dyDescent="0.35">
      <c r="A108" s="43" t="s">
        <v>106</v>
      </c>
      <c r="B108" s="43" t="s">
        <v>21</v>
      </c>
      <c r="C108" s="43" t="s">
        <v>180</v>
      </c>
      <c r="D108" s="43" t="s">
        <v>75</v>
      </c>
      <c r="E108" s="43" t="s">
        <v>78</v>
      </c>
      <c r="F108" s="43" t="s">
        <v>136</v>
      </c>
      <c r="G108" s="43" t="s">
        <v>70</v>
      </c>
      <c r="H108" s="43" t="s">
        <v>3</v>
      </c>
      <c r="I108" s="44" t="s">
        <v>145</v>
      </c>
    </row>
    <row r="109" spans="1:9" x14ac:dyDescent="0.35">
      <c r="A109" s="43" t="s">
        <v>106</v>
      </c>
      <c r="B109" s="43" t="s">
        <v>21</v>
      </c>
      <c r="C109" s="43" t="s">
        <v>180</v>
      </c>
      <c r="D109" s="43" t="s">
        <v>75</v>
      </c>
      <c r="E109" s="43" t="s">
        <v>78</v>
      </c>
      <c r="F109" s="43" t="s">
        <v>136</v>
      </c>
      <c r="G109" s="43" t="s">
        <v>70</v>
      </c>
      <c r="H109" s="43" t="s">
        <v>110</v>
      </c>
      <c r="I109" s="44" t="s">
        <v>163</v>
      </c>
    </row>
    <row r="110" spans="1:9" x14ac:dyDescent="0.35">
      <c r="A110" s="43" t="s">
        <v>106</v>
      </c>
      <c r="B110" s="43" t="s">
        <v>21</v>
      </c>
      <c r="C110" s="43" t="s">
        <v>180</v>
      </c>
      <c r="D110" s="43" t="s">
        <v>75</v>
      </c>
      <c r="E110" s="43" t="s">
        <v>78</v>
      </c>
      <c r="F110" s="43" t="s">
        <v>136</v>
      </c>
      <c r="G110" s="43" t="s">
        <v>140</v>
      </c>
      <c r="H110" s="43" t="s">
        <v>3</v>
      </c>
      <c r="I110" s="44" t="s">
        <v>145</v>
      </c>
    </row>
    <row r="111" spans="1:9" x14ac:dyDescent="0.35">
      <c r="A111" s="43" t="s">
        <v>106</v>
      </c>
      <c r="B111" s="43" t="s">
        <v>21</v>
      </c>
      <c r="C111" s="43" t="s">
        <v>180</v>
      </c>
      <c r="D111" s="43" t="s">
        <v>75</v>
      </c>
      <c r="E111" s="43" t="s">
        <v>78</v>
      </c>
      <c r="F111" s="43" t="s">
        <v>136</v>
      </c>
      <c r="G111" s="43" t="s">
        <v>140</v>
      </c>
      <c r="H111" s="43" t="s">
        <v>110</v>
      </c>
      <c r="I111" s="44" t="s">
        <v>181</v>
      </c>
    </row>
    <row r="112" spans="1:9" x14ac:dyDescent="0.35">
      <c r="A112" s="43" t="s">
        <v>106</v>
      </c>
      <c r="B112" s="43" t="s">
        <v>21</v>
      </c>
      <c r="C112" s="43" t="s">
        <v>180</v>
      </c>
      <c r="D112" s="43" t="s">
        <v>75</v>
      </c>
      <c r="E112" s="43" t="s">
        <v>78</v>
      </c>
      <c r="F112" s="43" t="s">
        <v>136</v>
      </c>
      <c r="G112" s="43" t="s">
        <v>54</v>
      </c>
      <c r="H112" s="43" t="s">
        <v>137</v>
      </c>
      <c r="I112" s="44" t="s">
        <v>138</v>
      </c>
    </row>
    <row r="113" spans="1:9" x14ac:dyDescent="0.35">
      <c r="A113" s="43" t="s">
        <v>106</v>
      </c>
      <c r="B113" s="43" t="s">
        <v>21</v>
      </c>
      <c r="C113" s="43" t="s">
        <v>180</v>
      </c>
      <c r="D113" s="43" t="s">
        <v>75</v>
      </c>
      <c r="E113" s="43" t="s">
        <v>78</v>
      </c>
      <c r="F113" s="43" t="s">
        <v>136</v>
      </c>
      <c r="G113" s="43" t="s">
        <v>54</v>
      </c>
      <c r="H113" s="43" t="s">
        <v>3</v>
      </c>
      <c r="I113" s="44" t="s">
        <v>145</v>
      </c>
    </row>
    <row r="114" spans="1:9" x14ac:dyDescent="0.35">
      <c r="A114" s="43" t="s">
        <v>106</v>
      </c>
      <c r="B114" s="43" t="s">
        <v>21</v>
      </c>
      <c r="C114" s="43" t="s">
        <v>180</v>
      </c>
      <c r="D114" s="43" t="s">
        <v>75</v>
      </c>
      <c r="E114" s="43" t="s">
        <v>78</v>
      </c>
      <c r="F114" s="43" t="s">
        <v>136</v>
      </c>
      <c r="G114" s="43" t="s">
        <v>54</v>
      </c>
      <c r="H114" s="43" t="s">
        <v>110</v>
      </c>
      <c r="I114" s="44" t="s">
        <v>162</v>
      </c>
    </row>
    <row r="115" spans="1:9" x14ac:dyDescent="0.35">
      <c r="A115" s="43" t="s">
        <v>106</v>
      </c>
      <c r="B115" s="43" t="s">
        <v>22</v>
      </c>
      <c r="C115" s="43" t="s">
        <v>182</v>
      </c>
      <c r="D115" s="43" t="s">
        <v>75</v>
      </c>
      <c r="E115" s="43" t="s">
        <v>78</v>
      </c>
      <c r="F115" s="43" t="s">
        <v>136</v>
      </c>
      <c r="G115" s="43" t="s">
        <v>144</v>
      </c>
      <c r="H115" s="43" t="s">
        <v>110</v>
      </c>
      <c r="I115" s="44" t="s">
        <v>138</v>
      </c>
    </row>
    <row r="116" spans="1:9" x14ac:dyDescent="0.35">
      <c r="A116" s="43" t="s">
        <v>106</v>
      </c>
      <c r="B116" s="43" t="s">
        <v>22</v>
      </c>
      <c r="C116" s="43" t="s">
        <v>182</v>
      </c>
      <c r="D116" s="43" t="s">
        <v>75</v>
      </c>
      <c r="E116" s="43" t="s">
        <v>78</v>
      </c>
      <c r="F116" s="43" t="s">
        <v>136</v>
      </c>
      <c r="G116" s="43" t="s">
        <v>70</v>
      </c>
      <c r="H116" s="43" t="s">
        <v>137</v>
      </c>
      <c r="I116" s="44" t="s">
        <v>163</v>
      </c>
    </row>
    <row r="117" spans="1:9" x14ac:dyDescent="0.35">
      <c r="A117" s="43" t="s">
        <v>106</v>
      </c>
      <c r="B117" s="43" t="s">
        <v>22</v>
      </c>
      <c r="C117" s="43" t="s">
        <v>182</v>
      </c>
      <c r="D117" s="43" t="s">
        <v>75</v>
      </c>
      <c r="E117" s="43" t="s">
        <v>78</v>
      </c>
      <c r="F117" s="43" t="s">
        <v>136</v>
      </c>
      <c r="G117" s="43" t="s">
        <v>70</v>
      </c>
      <c r="H117" s="43" t="s">
        <v>110</v>
      </c>
      <c r="I117" s="44" t="s">
        <v>183</v>
      </c>
    </row>
    <row r="118" spans="1:9" x14ac:dyDescent="0.35">
      <c r="A118" s="43" t="s">
        <v>106</v>
      </c>
      <c r="B118" s="43" t="s">
        <v>22</v>
      </c>
      <c r="C118" s="43" t="s">
        <v>182</v>
      </c>
      <c r="D118" s="43" t="s">
        <v>75</v>
      </c>
      <c r="E118" s="43" t="s">
        <v>78</v>
      </c>
      <c r="F118" s="43" t="s">
        <v>136</v>
      </c>
      <c r="G118" s="43" t="s">
        <v>140</v>
      </c>
      <c r="H118" s="43" t="s">
        <v>4</v>
      </c>
      <c r="I118" s="44" t="s">
        <v>145</v>
      </c>
    </row>
    <row r="119" spans="1:9" x14ac:dyDescent="0.35">
      <c r="A119" s="43" t="s">
        <v>106</v>
      </c>
      <c r="B119" s="43" t="s">
        <v>22</v>
      </c>
      <c r="C119" s="43" t="s">
        <v>182</v>
      </c>
      <c r="D119" s="43" t="s">
        <v>75</v>
      </c>
      <c r="E119" s="43" t="s">
        <v>78</v>
      </c>
      <c r="F119" s="43" t="s">
        <v>136</v>
      </c>
      <c r="G119" s="43" t="s">
        <v>140</v>
      </c>
      <c r="H119" s="43" t="s">
        <v>5</v>
      </c>
      <c r="I119" s="44" t="s">
        <v>145</v>
      </c>
    </row>
    <row r="120" spans="1:9" x14ac:dyDescent="0.35">
      <c r="A120" s="43" t="s">
        <v>106</v>
      </c>
      <c r="B120" s="43" t="s">
        <v>22</v>
      </c>
      <c r="C120" s="43" t="s">
        <v>182</v>
      </c>
      <c r="D120" s="43" t="s">
        <v>75</v>
      </c>
      <c r="E120" s="43" t="s">
        <v>78</v>
      </c>
      <c r="F120" s="43" t="s">
        <v>136</v>
      </c>
      <c r="G120" s="43" t="s">
        <v>140</v>
      </c>
      <c r="H120" s="43" t="s">
        <v>137</v>
      </c>
      <c r="I120" s="44" t="s">
        <v>162</v>
      </c>
    </row>
    <row r="121" spans="1:9" x14ac:dyDescent="0.35">
      <c r="A121" s="43" t="s">
        <v>106</v>
      </c>
      <c r="B121" s="43" t="s">
        <v>22</v>
      </c>
      <c r="C121" s="43" t="s">
        <v>182</v>
      </c>
      <c r="D121" s="43" t="s">
        <v>75</v>
      </c>
      <c r="E121" s="43" t="s">
        <v>78</v>
      </c>
      <c r="F121" s="43" t="s">
        <v>136</v>
      </c>
      <c r="G121" s="43" t="s">
        <v>140</v>
      </c>
      <c r="H121" s="43" t="s">
        <v>3</v>
      </c>
      <c r="I121" s="44" t="s">
        <v>145</v>
      </c>
    </row>
    <row r="122" spans="1:9" x14ac:dyDescent="0.35">
      <c r="A122" s="43" t="s">
        <v>106</v>
      </c>
      <c r="B122" s="43" t="s">
        <v>22</v>
      </c>
      <c r="C122" s="43" t="s">
        <v>182</v>
      </c>
      <c r="D122" s="43" t="s">
        <v>75</v>
      </c>
      <c r="E122" s="43" t="s">
        <v>78</v>
      </c>
      <c r="F122" s="43" t="s">
        <v>136</v>
      </c>
      <c r="G122" s="43" t="s">
        <v>140</v>
      </c>
      <c r="H122" s="43" t="s">
        <v>111</v>
      </c>
      <c r="I122" s="44" t="s">
        <v>145</v>
      </c>
    </row>
    <row r="123" spans="1:9" x14ac:dyDescent="0.35">
      <c r="A123" s="43" t="s">
        <v>106</v>
      </c>
      <c r="B123" s="43" t="s">
        <v>22</v>
      </c>
      <c r="C123" s="43" t="s">
        <v>182</v>
      </c>
      <c r="D123" s="43" t="s">
        <v>75</v>
      </c>
      <c r="E123" s="43" t="s">
        <v>78</v>
      </c>
      <c r="F123" s="43" t="s">
        <v>136</v>
      </c>
      <c r="G123" s="43" t="s">
        <v>140</v>
      </c>
      <c r="H123" s="43" t="s">
        <v>110</v>
      </c>
      <c r="I123" s="44" t="s">
        <v>184</v>
      </c>
    </row>
    <row r="124" spans="1:9" x14ac:dyDescent="0.35">
      <c r="A124" s="43" t="s">
        <v>106</v>
      </c>
      <c r="B124" s="43" t="s">
        <v>22</v>
      </c>
      <c r="C124" s="43" t="s">
        <v>182</v>
      </c>
      <c r="D124" s="43" t="s">
        <v>75</v>
      </c>
      <c r="E124" s="43" t="s">
        <v>78</v>
      </c>
      <c r="F124" s="43" t="s">
        <v>136</v>
      </c>
      <c r="G124" s="43" t="s">
        <v>54</v>
      </c>
      <c r="H124" s="43" t="s">
        <v>137</v>
      </c>
      <c r="I124" s="44" t="s">
        <v>162</v>
      </c>
    </row>
    <row r="125" spans="1:9" x14ac:dyDescent="0.35">
      <c r="A125" s="43" t="s">
        <v>106</v>
      </c>
      <c r="B125" s="43" t="s">
        <v>22</v>
      </c>
      <c r="C125" s="43" t="s">
        <v>182</v>
      </c>
      <c r="D125" s="43" t="s">
        <v>75</v>
      </c>
      <c r="E125" s="43" t="s">
        <v>78</v>
      </c>
      <c r="F125" s="43" t="s">
        <v>136</v>
      </c>
      <c r="G125" s="43" t="s">
        <v>54</v>
      </c>
      <c r="H125" s="43" t="s">
        <v>3</v>
      </c>
      <c r="I125" s="44" t="s">
        <v>145</v>
      </c>
    </row>
    <row r="126" spans="1:9" x14ac:dyDescent="0.35">
      <c r="A126" s="43" t="s">
        <v>106</v>
      </c>
      <c r="B126" s="43" t="s">
        <v>22</v>
      </c>
      <c r="C126" s="43" t="s">
        <v>182</v>
      </c>
      <c r="D126" s="43" t="s">
        <v>75</v>
      </c>
      <c r="E126" s="43" t="s">
        <v>78</v>
      </c>
      <c r="F126" s="43" t="s">
        <v>136</v>
      </c>
      <c r="G126" s="43" t="s">
        <v>54</v>
      </c>
      <c r="H126" s="43" t="s">
        <v>110</v>
      </c>
      <c r="I126" s="44" t="s">
        <v>152</v>
      </c>
    </row>
    <row r="127" spans="1:9" x14ac:dyDescent="0.35">
      <c r="A127" s="43" t="s">
        <v>106</v>
      </c>
      <c r="B127" s="43" t="s">
        <v>23</v>
      </c>
      <c r="C127" s="43" t="s">
        <v>185</v>
      </c>
      <c r="D127" s="43" t="s">
        <v>75</v>
      </c>
      <c r="E127" s="43" t="s">
        <v>78</v>
      </c>
      <c r="F127" s="43" t="s">
        <v>136</v>
      </c>
      <c r="G127" s="43" t="s">
        <v>144</v>
      </c>
      <c r="H127" s="43" t="s">
        <v>110</v>
      </c>
      <c r="I127" s="44" t="s">
        <v>145</v>
      </c>
    </row>
    <row r="128" spans="1:9" x14ac:dyDescent="0.35">
      <c r="A128" s="43" t="s">
        <v>106</v>
      </c>
      <c r="B128" s="43" t="s">
        <v>23</v>
      </c>
      <c r="C128" s="43" t="s">
        <v>185</v>
      </c>
      <c r="D128" s="43" t="s">
        <v>75</v>
      </c>
      <c r="E128" s="43" t="s">
        <v>78</v>
      </c>
      <c r="F128" s="43" t="s">
        <v>136</v>
      </c>
      <c r="G128" s="43" t="s">
        <v>70</v>
      </c>
      <c r="H128" s="43" t="s">
        <v>137</v>
      </c>
      <c r="I128" s="44" t="s">
        <v>138</v>
      </c>
    </row>
    <row r="129" spans="1:9" x14ac:dyDescent="0.35">
      <c r="A129" s="43" t="s">
        <v>106</v>
      </c>
      <c r="B129" s="43" t="s">
        <v>23</v>
      </c>
      <c r="C129" s="43" t="s">
        <v>185</v>
      </c>
      <c r="D129" s="43" t="s">
        <v>75</v>
      </c>
      <c r="E129" s="43" t="s">
        <v>78</v>
      </c>
      <c r="F129" s="43" t="s">
        <v>136</v>
      </c>
      <c r="G129" s="43" t="s">
        <v>70</v>
      </c>
      <c r="H129" s="43" t="s">
        <v>110</v>
      </c>
      <c r="I129" s="44" t="s">
        <v>181</v>
      </c>
    </row>
    <row r="130" spans="1:9" x14ac:dyDescent="0.35">
      <c r="A130" s="43" t="s">
        <v>106</v>
      </c>
      <c r="B130" s="43" t="s">
        <v>23</v>
      </c>
      <c r="C130" s="43" t="s">
        <v>185</v>
      </c>
      <c r="D130" s="43" t="s">
        <v>75</v>
      </c>
      <c r="E130" s="43" t="s">
        <v>78</v>
      </c>
      <c r="F130" s="43" t="s">
        <v>136</v>
      </c>
      <c r="G130" s="43" t="s">
        <v>140</v>
      </c>
      <c r="H130" s="43" t="s">
        <v>137</v>
      </c>
      <c r="I130" s="44" t="s">
        <v>138</v>
      </c>
    </row>
    <row r="131" spans="1:9" x14ac:dyDescent="0.35">
      <c r="A131" s="43" t="s">
        <v>106</v>
      </c>
      <c r="B131" s="43" t="s">
        <v>23</v>
      </c>
      <c r="C131" s="43" t="s">
        <v>185</v>
      </c>
      <c r="D131" s="43" t="s">
        <v>75</v>
      </c>
      <c r="E131" s="43" t="s">
        <v>78</v>
      </c>
      <c r="F131" s="43" t="s">
        <v>136</v>
      </c>
      <c r="G131" s="43" t="s">
        <v>140</v>
      </c>
      <c r="H131" s="43" t="s">
        <v>110</v>
      </c>
      <c r="I131" s="44" t="s">
        <v>141</v>
      </c>
    </row>
    <row r="132" spans="1:9" x14ac:dyDescent="0.35">
      <c r="A132" s="43" t="s">
        <v>106</v>
      </c>
      <c r="B132" s="43" t="s">
        <v>23</v>
      </c>
      <c r="C132" s="43" t="s">
        <v>185</v>
      </c>
      <c r="D132" s="43" t="s">
        <v>75</v>
      </c>
      <c r="E132" s="43" t="s">
        <v>78</v>
      </c>
      <c r="F132" s="43" t="s">
        <v>136</v>
      </c>
      <c r="G132" s="43" t="s">
        <v>54</v>
      </c>
      <c r="H132" s="43" t="s">
        <v>110</v>
      </c>
      <c r="I132" s="44" t="s">
        <v>186</v>
      </c>
    </row>
    <row r="133" spans="1:9" x14ac:dyDescent="0.35">
      <c r="A133" s="43" t="s">
        <v>106</v>
      </c>
      <c r="B133" s="43" t="s">
        <v>51</v>
      </c>
      <c r="C133" s="43" t="s">
        <v>187</v>
      </c>
      <c r="D133" s="43" t="s">
        <v>76</v>
      </c>
      <c r="E133" s="43" t="s">
        <v>77</v>
      </c>
      <c r="F133" s="43" t="s">
        <v>136</v>
      </c>
      <c r="G133" s="43" t="s">
        <v>144</v>
      </c>
      <c r="H133" s="43" t="s">
        <v>4</v>
      </c>
      <c r="I133" s="44" t="s">
        <v>145</v>
      </c>
    </row>
    <row r="134" spans="1:9" x14ac:dyDescent="0.35">
      <c r="A134" s="43" t="s">
        <v>106</v>
      </c>
      <c r="B134" s="43" t="s">
        <v>51</v>
      </c>
      <c r="C134" s="43" t="s">
        <v>187</v>
      </c>
      <c r="D134" s="43" t="s">
        <v>76</v>
      </c>
      <c r="E134" s="43" t="s">
        <v>77</v>
      </c>
      <c r="F134" s="43" t="s">
        <v>136</v>
      </c>
      <c r="G134" s="43" t="s">
        <v>144</v>
      </c>
      <c r="H134" s="43" t="s">
        <v>111</v>
      </c>
      <c r="I134" s="44" t="s">
        <v>145</v>
      </c>
    </row>
    <row r="135" spans="1:9" x14ac:dyDescent="0.35">
      <c r="A135" s="43" t="s">
        <v>106</v>
      </c>
      <c r="B135" s="43" t="s">
        <v>51</v>
      </c>
      <c r="C135" s="43" t="s">
        <v>187</v>
      </c>
      <c r="D135" s="43" t="s">
        <v>76</v>
      </c>
      <c r="E135" s="43" t="s">
        <v>77</v>
      </c>
      <c r="F135" s="43" t="s">
        <v>136</v>
      </c>
      <c r="G135" s="43" t="s">
        <v>144</v>
      </c>
      <c r="H135" s="43" t="s">
        <v>110</v>
      </c>
      <c r="I135" s="44" t="s">
        <v>149</v>
      </c>
    </row>
    <row r="136" spans="1:9" x14ac:dyDescent="0.35">
      <c r="A136" s="43" t="s">
        <v>106</v>
      </c>
      <c r="B136" s="43" t="s">
        <v>51</v>
      </c>
      <c r="C136" s="43" t="s">
        <v>187</v>
      </c>
      <c r="D136" s="43" t="s">
        <v>76</v>
      </c>
      <c r="E136" s="43" t="s">
        <v>77</v>
      </c>
      <c r="F136" s="43" t="s">
        <v>136</v>
      </c>
      <c r="G136" s="43" t="s">
        <v>140</v>
      </c>
      <c r="H136" s="43" t="s">
        <v>4</v>
      </c>
      <c r="I136" s="44" t="s">
        <v>141</v>
      </c>
    </row>
    <row r="137" spans="1:9" x14ac:dyDescent="0.35">
      <c r="A137" s="43" t="s">
        <v>106</v>
      </c>
      <c r="B137" s="43" t="s">
        <v>51</v>
      </c>
      <c r="C137" s="43" t="s">
        <v>187</v>
      </c>
      <c r="D137" s="43" t="s">
        <v>76</v>
      </c>
      <c r="E137" s="43" t="s">
        <v>77</v>
      </c>
      <c r="F137" s="43" t="s">
        <v>136</v>
      </c>
      <c r="G137" s="43" t="s">
        <v>140</v>
      </c>
      <c r="H137" s="43" t="s">
        <v>5</v>
      </c>
      <c r="I137" s="44" t="s">
        <v>188</v>
      </c>
    </row>
    <row r="138" spans="1:9" x14ac:dyDescent="0.35">
      <c r="A138" s="43" t="s">
        <v>106</v>
      </c>
      <c r="B138" s="43" t="s">
        <v>51</v>
      </c>
      <c r="C138" s="43" t="s">
        <v>187</v>
      </c>
      <c r="D138" s="43" t="s">
        <v>76</v>
      </c>
      <c r="E138" s="43" t="s">
        <v>77</v>
      </c>
      <c r="F138" s="43" t="s">
        <v>136</v>
      </c>
      <c r="G138" s="43" t="s">
        <v>140</v>
      </c>
      <c r="H138" s="43" t="s">
        <v>137</v>
      </c>
      <c r="I138" s="44" t="s">
        <v>138</v>
      </c>
    </row>
    <row r="139" spans="1:9" x14ac:dyDescent="0.35">
      <c r="A139" s="43" t="s">
        <v>106</v>
      </c>
      <c r="B139" s="43" t="s">
        <v>51</v>
      </c>
      <c r="C139" s="43" t="s">
        <v>187</v>
      </c>
      <c r="D139" s="43" t="s">
        <v>76</v>
      </c>
      <c r="E139" s="43" t="s">
        <v>77</v>
      </c>
      <c r="F139" s="43" t="s">
        <v>136</v>
      </c>
      <c r="G139" s="43" t="s">
        <v>140</v>
      </c>
      <c r="H139" s="43" t="s">
        <v>3</v>
      </c>
      <c r="I139" s="44" t="s">
        <v>146</v>
      </c>
    </row>
    <row r="140" spans="1:9" x14ac:dyDescent="0.35">
      <c r="A140" s="43" t="s">
        <v>106</v>
      </c>
      <c r="B140" s="43" t="s">
        <v>51</v>
      </c>
      <c r="C140" s="43" t="s">
        <v>187</v>
      </c>
      <c r="D140" s="43" t="s">
        <v>76</v>
      </c>
      <c r="E140" s="43" t="s">
        <v>77</v>
      </c>
      <c r="F140" s="43" t="s">
        <v>136</v>
      </c>
      <c r="G140" s="43" t="s">
        <v>140</v>
      </c>
      <c r="H140" s="43" t="s">
        <v>111</v>
      </c>
      <c r="I140" s="44" t="s">
        <v>138</v>
      </c>
    </row>
    <row r="141" spans="1:9" x14ac:dyDescent="0.35">
      <c r="A141" s="43" t="s">
        <v>106</v>
      </c>
      <c r="B141" s="43" t="s">
        <v>51</v>
      </c>
      <c r="C141" s="43" t="s">
        <v>187</v>
      </c>
      <c r="D141" s="43" t="s">
        <v>76</v>
      </c>
      <c r="E141" s="43" t="s">
        <v>77</v>
      </c>
      <c r="F141" s="43" t="s">
        <v>136</v>
      </c>
      <c r="G141" s="43" t="s">
        <v>140</v>
      </c>
      <c r="H141" s="43" t="s">
        <v>110</v>
      </c>
      <c r="I141" s="44" t="s">
        <v>189</v>
      </c>
    </row>
    <row r="142" spans="1:9" x14ac:dyDescent="0.35">
      <c r="A142" s="43" t="s">
        <v>106</v>
      </c>
      <c r="B142" s="43" t="s">
        <v>51</v>
      </c>
      <c r="C142" s="43" t="s">
        <v>187</v>
      </c>
      <c r="D142" s="43" t="s">
        <v>76</v>
      </c>
      <c r="E142" s="43" t="s">
        <v>77</v>
      </c>
      <c r="F142" s="43" t="s">
        <v>136</v>
      </c>
      <c r="G142" s="43" t="s">
        <v>54</v>
      </c>
      <c r="H142" s="43" t="s">
        <v>4</v>
      </c>
      <c r="I142" s="44" t="s">
        <v>141</v>
      </c>
    </row>
    <row r="143" spans="1:9" x14ac:dyDescent="0.35">
      <c r="A143" s="43" t="s">
        <v>106</v>
      </c>
      <c r="B143" s="43" t="s">
        <v>51</v>
      </c>
      <c r="C143" s="43" t="s">
        <v>187</v>
      </c>
      <c r="D143" s="43" t="s">
        <v>76</v>
      </c>
      <c r="E143" s="43" t="s">
        <v>77</v>
      </c>
      <c r="F143" s="43" t="s">
        <v>136</v>
      </c>
      <c r="G143" s="43" t="s">
        <v>54</v>
      </c>
      <c r="H143" s="43" t="s">
        <v>5</v>
      </c>
      <c r="I143" s="44" t="s">
        <v>190</v>
      </c>
    </row>
    <row r="144" spans="1:9" x14ac:dyDescent="0.35">
      <c r="A144" s="43" t="s">
        <v>106</v>
      </c>
      <c r="B144" s="43" t="s">
        <v>51</v>
      </c>
      <c r="C144" s="43" t="s">
        <v>187</v>
      </c>
      <c r="D144" s="43" t="s">
        <v>76</v>
      </c>
      <c r="E144" s="43" t="s">
        <v>77</v>
      </c>
      <c r="F144" s="43" t="s">
        <v>136</v>
      </c>
      <c r="G144" s="43" t="s">
        <v>54</v>
      </c>
      <c r="H144" s="43" t="s">
        <v>137</v>
      </c>
      <c r="I144" s="44" t="s">
        <v>190</v>
      </c>
    </row>
    <row r="145" spans="1:9" x14ac:dyDescent="0.35">
      <c r="A145" s="43" t="s">
        <v>106</v>
      </c>
      <c r="B145" s="43" t="s">
        <v>51</v>
      </c>
      <c r="C145" s="43" t="s">
        <v>187</v>
      </c>
      <c r="D145" s="43" t="s">
        <v>76</v>
      </c>
      <c r="E145" s="43" t="s">
        <v>77</v>
      </c>
      <c r="F145" s="43" t="s">
        <v>136</v>
      </c>
      <c r="G145" s="43" t="s">
        <v>54</v>
      </c>
      <c r="H145" s="43" t="s">
        <v>3</v>
      </c>
      <c r="I145" s="44" t="s">
        <v>141</v>
      </c>
    </row>
    <row r="146" spans="1:9" x14ac:dyDescent="0.35">
      <c r="A146" s="43" t="s">
        <v>106</v>
      </c>
      <c r="B146" s="43" t="s">
        <v>51</v>
      </c>
      <c r="C146" s="43" t="s">
        <v>187</v>
      </c>
      <c r="D146" s="43" t="s">
        <v>76</v>
      </c>
      <c r="E146" s="43" t="s">
        <v>77</v>
      </c>
      <c r="F146" s="43" t="s">
        <v>136</v>
      </c>
      <c r="G146" s="43" t="s">
        <v>54</v>
      </c>
      <c r="H146" s="43" t="s">
        <v>111</v>
      </c>
      <c r="I146" s="44" t="s">
        <v>145</v>
      </c>
    </row>
    <row r="147" spans="1:9" x14ac:dyDescent="0.35">
      <c r="A147" s="43" t="s">
        <v>106</v>
      </c>
      <c r="B147" s="43" t="s">
        <v>51</v>
      </c>
      <c r="C147" s="43" t="s">
        <v>187</v>
      </c>
      <c r="D147" s="43" t="s">
        <v>76</v>
      </c>
      <c r="E147" s="43" t="s">
        <v>77</v>
      </c>
      <c r="F147" s="43" t="s">
        <v>136</v>
      </c>
      <c r="G147" s="43" t="s">
        <v>54</v>
      </c>
      <c r="H147" s="43" t="s">
        <v>110</v>
      </c>
      <c r="I147" s="44" t="s">
        <v>191</v>
      </c>
    </row>
    <row r="148" spans="1:9" x14ac:dyDescent="0.35">
      <c r="A148" s="43" t="s">
        <v>106</v>
      </c>
      <c r="B148" s="43" t="s">
        <v>45</v>
      </c>
      <c r="C148" s="43" t="s">
        <v>192</v>
      </c>
      <c r="D148" s="43" t="s">
        <v>76</v>
      </c>
      <c r="E148" s="43" t="s">
        <v>77</v>
      </c>
      <c r="F148" s="43" t="s">
        <v>136</v>
      </c>
      <c r="G148" s="43" t="s">
        <v>70</v>
      </c>
      <c r="H148" s="43" t="s">
        <v>110</v>
      </c>
      <c r="I148" s="44" t="s">
        <v>138</v>
      </c>
    </row>
    <row r="149" spans="1:9" x14ac:dyDescent="0.35">
      <c r="A149" s="43" t="s">
        <v>106</v>
      </c>
      <c r="B149" s="43" t="s">
        <v>45</v>
      </c>
      <c r="C149" s="43" t="s">
        <v>192</v>
      </c>
      <c r="D149" s="43" t="s">
        <v>76</v>
      </c>
      <c r="E149" s="43" t="s">
        <v>77</v>
      </c>
      <c r="F149" s="43" t="s">
        <v>136</v>
      </c>
      <c r="G149" s="43" t="s">
        <v>140</v>
      </c>
      <c r="H149" s="43" t="s">
        <v>5</v>
      </c>
      <c r="I149" s="44" t="s">
        <v>145</v>
      </c>
    </row>
    <row r="150" spans="1:9" x14ac:dyDescent="0.35">
      <c r="A150" s="43" t="s">
        <v>106</v>
      </c>
      <c r="B150" s="43" t="s">
        <v>45</v>
      </c>
      <c r="C150" s="43" t="s">
        <v>192</v>
      </c>
      <c r="D150" s="43" t="s">
        <v>76</v>
      </c>
      <c r="E150" s="43" t="s">
        <v>77</v>
      </c>
      <c r="F150" s="43" t="s">
        <v>136</v>
      </c>
      <c r="G150" s="43" t="s">
        <v>140</v>
      </c>
      <c r="H150" s="43" t="s">
        <v>137</v>
      </c>
      <c r="I150" s="44" t="s">
        <v>146</v>
      </c>
    </row>
    <row r="151" spans="1:9" x14ac:dyDescent="0.35">
      <c r="A151" s="43" t="s">
        <v>106</v>
      </c>
      <c r="B151" s="43" t="s">
        <v>45</v>
      </c>
      <c r="C151" s="43" t="s">
        <v>192</v>
      </c>
      <c r="D151" s="43" t="s">
        <v>76</v>
      </c>
      <c r="E151" s="43" t="s">
        <v>77</v>
      </c>
      <c r="F151" s="43" t="s">
        <v>136</v>
      </c>
      <c r="G151" s="43" t="s">
        <v>140</v>
      </c>
      <c r="H151" s="43" t="s">
        <v>111</v>
      </c>
      <c r="I151" s="44" t="s">
        <v>145</v>
      </c>
    </row>
    <row r="152" spans="1:9" x14ac:dyDescent="0.35">
      <c r="A152" s="43" t="s">
        <v>106</v>
      </c>
      <c r="B152" s="43" t="s">
        <v>45</v>
      </c>
      <c r="C152" s="43" t="s">
        <v>192</v>
      </c>
      <c r="D152" s="43" t="s">
        <v>76</v>
      </c>
      <c r="E152" s="43" t="s">
        <v>77</v>
      </c>
      <c r="F152" s="43" t="s">
        <v>136</v>
      </c>
      <c r="G152" s="43" t="s">
        <v>140</v>
      </c>
      <c r="H152" s="43" t="s">
        <v>110</v>
      </c>
      <c r="I152" s="44" t="s">
        <v>193</v>
      </c>
    </row>
    <row r="153" spans="1:9" x14ac:dyDescent="0.35">
      <c r="A153" s="43" t="s">
        <v>106</v>
      </c>
      <c r="B153" s="43" t="s">
        <v>45</v>
      </c>
      <c r="C153" s="43" t="s">
        <v>192</v>
      </c>
      <c r="D153" s="43" t="s">
        <v>76</v>
      </c>
      <c r="E153" s="43" t="s">
        <v>77</v>
      </c>
      <c r="F153" s="43" t="s">
        <v>136</v>
      </c>
      <c r="G153" s="43" t="s">
        <v>54</v>
      </c>
      <c r="H153" s="43" t="s">
        <v>4</v>
      </c>
      <c r="I153" s="44" t="s">
        <v>145</v>
      </c>
    </row>
    <row r="154" spans="1:9" x14ac:dyDescent="0.35">
      <c r="A154" s="43" t="s">
        <v>106</v>
      </c>
      <c r="B154" s="43" t="s">
        <v>45</v>
      </c>
      <c r="C154" s="43" t="s">
        <v>192</v>
      </c>
      <c r="D154" s="43" t="s">
        <v>76</v>
      </c>
      <c r="E154" s="43" t="s">
        <v>77</v>
      </c>
      <c r="F154" s="43" t="s">
        <v>136</v>
      </c>
      <c r="G154" s="43" t="s">
        <v>54</v>
      </c>
      <c r="H154" s="43" t="s">
        <v>5</v>
      </c>
      <c r="I154" s="44" t="s">
        <v>138</v>
      </c>
    </row>
    <row r="155" spans="1:9" x14ac:dyDescent="0.35">
      <c r="A155" s="43" t="s">
        <v>106</v>
      </c>
      <c r="B155" s="43" t="s">
        <v>45</v>
      </c>
      <c r="C155" s="43" t="s">
        <v>192</v>
      </c>
      <c r="D155" s="43" t="s">
        <v>76</v>
      </c>
      <c r="E155" s="43" t="s">
        <v>77</v>
      </c>
      <c r="F155" s="43" t="s">
        <v>136</v>
      </c>
      <c r="G155" s="43" t="s">
        <v>54</v>
      </c>
      <c r="H155" s="43" t="s">
        <v>137</v>
      </c>
      <c r="I155" s="44" t="s">
        <v>141</v>
      </c>
    </row>
    <row r="156" spans="1:9" x14ac:dyDescent="0.35">
      <c r="A156" s="43" t="s">
        <v>106</v>
      </c>
      <c r="B156" s="43" t="s">
        <v>45</v>
      </c>
      <c r="C156" s="43" t="s">
        <v>192</v>
      </c>
      <c r="D156" s="43" t="s">
        <v>76</v>
      </c>
      <c r="E156" s="43" t="s">
        <v>77</v>
      </c>
      <c r="F156" s="43" t="s">
        <v>136</v>
      </c>
      <c r="G156" s="43" t="s">
        <v>54</v>
      </c>
      <c r="H156" s="43" t="s">
        <v>3</v>
      </c>
      <c r="I156" s="44" t="s">
        <v>141</v>
      </c>
    </row>
    <row r="157" spans="1:9" x14ac:dyDescent="0.35">
      <c r="A157" s="43" t="s">
        <v>106</v>
      </c>
      <c r="B157" s="43" t="s">
        <v>45</v>
      </c>
      <c r="C157" s="43" t="s">
        <v>192</v>
      </c>
      <c r="D157" s="43" t="s">
        <v>76</v>
      </c>
      <c r="E157" s="43" t="s">
        <v>77</v>
      </c>
      <c r="F157" s="43" t="s">
        <v>136</v>
      </c>
      <c r="G157" s="43" t="s">
        <v>54</v>
      </c>
      <c r="H157" s="43" t="s">
        <v>110</v>
      </c>
      <c r="I157" s="44" t="s">
        <v>189</v>
      </c>
    </row>
    <row r="158" spans="1:9" x14ac:dyDescent="0.35">
      <c r="A158" s="43" t="s">
        <v>106</v>
      </c>
      <c r="B158" s="43" t="s">
        <v>67</v>
      </c>
      <c r="C158" s="43" t="s">
        <v>194</v>
      </c>
      <c r="D158" s="43" t="s">
        <v>75</v>
      </c>
      <c r="E158" s="43" t="s">
        <v>78</v>
      </c>
      <c r="F158" s="43" t="s">
        <v>136</v>
      </c>
      <c r="G158" s="43" t="s">
        <v>144</v>
      </c>
      <c r="H158" s="43" t="s">
        <v>110</v>
      </c>
      <c r="I158" s="44" t="s">
        <v>146</v>
      </c>
    </row>
    <row r="159" spans="1:9" x14ac:dyDescent="0.35">
      <c r="A159" s="43" t="s">
        <v>106</v>
      </c>
      <c r="B159" s="43" t="s">
        <v>67</v>
      </c>
      <c r="C159" s="43" t="s">
        <v>194</v>
      </c>
      <c r="D159" s="43" t="s">
        <v>75</v>
      </c>
      <c r="E159" s="43" t="s">
        <v>78</v>
      </c>
      <c r="F159" s="43" t="s">
        <v>136</v>
      </c>
      <c r="G159" s="43" t="s">
        <v>70</v>
      </c>
      <c r="H159" s="43" t="s">
        <v>5</v>
      </c>
      <c r="I159" s="44" t="s">
        <v>145</v>
      </c>
    </row>
    <row r="160" spans="1:9" x14ac:dyDescent="0.35">
      <c r="A160" s="43" t="s">
        <v>106</v>
      </c>
      <c r="B160" s="43" t="s">
        <v>67</v>
      </c>
      <c r="C160" s="43" t="s">
        <v>194</v>
      </c>
      <c r="D160" s="43" t="s">
        <v>75</v>
      </c>
      <c r="E160" s="43" t="s">
        <v>78</v>
      </c>
      <c r="F160" s="43" t="s">
        <v>136</v>
      </c>
      <c r="G160" s="43" t="s">
        <v>70</v>
      </c>
      <c r="H160" s="43" t="s">
        <v>137</v>
      </c>
      <c r="I160" s="44" t="s">
        <v>163</v>
      </c>
    </row>
    <row r="161" spans="1:9" x14ac:dyDescent="0.35">
      <c r="A161" s="43" t="s">
        <v>106</v>
      </c>
      <c r="B161" s="43" t="s">
        <v>67</v>
      </c>
      <c r="C161" s="43" t="s">
        <v>194</v>
      </c>
      <c r="D161" s="43" t="s">
        <v>75</v>
      </c>
      <c r="E161" s="43" t="s">
        <v>78</v>
      </c>
      <c r="F161" s="43" t="s">
        <v>136</v>
      </c>
      <c r="G161" s="43" t="s">
        <v>70</v>
      </c>
      <c r="H161" s="43" t="s">
        <v>3</v>
      </c>
      <c r="I161" s="44" t="s">
        <v>145</v>
      </c>
    </row>
    <row r="162" spans="1:9" x14ac:dyDescent="0.35">
      <c r="A162" s="43" t="s">
        <v>106</v>
      </c>
      <c r="B162" s="43" t="s">
        <v>67</v>
      </c>
      <c r="C162" s="43" t="s">
        <v>194</v>
      </c>
      <c r="D162" s="43" t="s">
        <v>75</v>
      </c>
      <c r="E162" s="43" t="s">
        <v>78</v>
      </c>
      <c r="F162" s="43" t="s">
        <v>136</v>
      </c>
      <c r="G162" s="43" t="s">
        <v>70</v>
      </c>
      <c r="H162" s="43" t="s">
        <v>110</v>
      </c>
      <c r="I162" s="44" t="s">
        <v>195</v>
      </c>
    </row>
    <row r="163" spans="1:9" x14ac:dyDescent="0.35">
      <c r="A163" s="43" t="s">
        <v>106</v>
      </c>
      <c r="B163" s="43" t="s">
        <v>67</v>
      </c>
      <c r="C163" s="43" t="s">
        <v>194</v>
      </c>
      <c r="D163" s="43" t="s">
        <v>75</v>
      </c>
      <c r="E163" s="43" t="s">
        <v>78</v>
      </c>
      <c r="F163" s="43" t="s">
        <v>136</v>
      </c>
      <c r="G163" s="43" t="s">
        <v>140</v>
      </c>
      <c r="H163" s="43" t="s">
        <v>4</v>
      </c>
      <c r="I163" s="44" t="s">
        <v>138</v>
      </c>
    </row>
    <row r="164" spans="1:9" x14ac:dyDescent="0.35">
      <c r="A164" s="43" t="s">
        <v>106</v>
      </c>
      <c r="B164" s="43" t="s">
        <v>67</v>
      </c>
      <c r="C164" s="43" t="s">
        <v>194</v>
      </c>
      <c r="D164" s="43" t="s">
        <v>75</v>
      </c>
      <c r="E164" s="43" t="s">
        <v>78</v>
      </c>
      <c r="F164" s="43" t="s">
        <v>136</v>
      </c>
      <c r="G164" s="43" t="s">
        <v>140</v>
      </c>
      <c r="H164" s="43" t="s">
        <v>137</v>
      </c>
      <c r="I164" s="44" t="s">
        <v>138</v>
      </c>
    </row>
    <row r="165" spans="1:9" x14ac:dyDescent="0.35">
      <c r="A165" s="43" t="s">
        <v>106</v>
      </c>
      <c r="B165" s="43" t="s">
        <v>67</v>
      </c>
      <c r="C165" s="43" t="s">
        <v>194</v>
      </c>
      <c r="D165" s="43" t="s">
        <v>75</v>
      </c>
      <c r="E165" s="43" t="s">
        <v>78</v>
      </c>
      <c r="F165" s="43" t="s">
        <v>136</v>
      </c>
      <c r="G165" s="43" t="s">
        <v>140</v>
      </c>
      <c r="H165" s="43" t="s">
        <v>110</v>
      </c>
      <c r="I165" s="44" t="s">
        <v>196</v>
      </c>
    </row>
    <row r="166" spans="1:9" x14ac:dyDescent="0.35">
      <c r="A166" s="43" t="s">
        <v>106</v>
      </c>
      <c r="B166" s="43" t="s">
        <v>67</v>
      </c>
      <c r="C166" s="43" t="s">
        <v>194</v>
      </c>
      <c r="D166" s="43" t="s">
        <v>75</v>
      </c>
      <c r="E166" s="43" t="s">
        <v>78</v>
      </c>
      <c r="F166" s="43" t="s">
        <v>136</v>
      </c>
      <c r="G166" s="43" t="s">
        <v>54</v>
      </c>
      <c r="H166" s="43" t="s">
        <v>5</v>
      </c>
      <c r="I166" s="44" t="s">
        <v>145</v>
      </c>
    </row>
    <row r="167" spans="1:9" x14ac:dyDescent="0.35">
      <c r="A167" s="43" t="s">
        <v>106</v>
      </c>
      <c r="B167" s="43" t="s">
        <v>67</v>
      </c>
      <c r="C167" s="43" t="s">
        <v>194</v>
      </c>
      <c r="D167" s="43" t="s">
        <v>75</v>
      </c>
      <c r="E167" s="43" t="s">
        <v>78</v>
      </c>
      <c r="F167" s="43" t="s">
        <v>136</v>
      </c>
      <c r="G167" s="43" t="s">
        <v>54</v>
      </c>
      <c r="H167" s="43" t="s">
        <v>137</v>
      </c>
      <c r="I167" s="44" t="s">
        <v>186</v>
      </c>
    </row>
    <row r="168" spans="1:9" x14ac:dyDescent="0.35">
      <c r="A168" s="43" t="s">
        <v>106</v>
      </c>
      <c r="B168" s="43" t="s">
        <v>67</v>
      </c>
      <c r="C168" s="43" t="s">
        <v>194</v>
      </c>
      <c r="D168" s="43" t="s">
        <v>75</v>
      </c>
      <c r="E168" s="43" t="s">
        <v>78</v>
      </c>
      <c r="F168" s="43" t="s">
        <v>136</v>
      </c>
      <c r="G168" s="43" t="s">
        <v>54</v>
      </c>
      <c r="H168" s="43" t="s">
        <v>3</v>
      </c>
      <c r="I168" s="44" t="s">
        <v>145</v>
      </c>
    </row>
    <row r="169" spans="1:9" x14ac:dyDescent="0.35">
      <c r="A169" s="43" t="s">
        <v>106</v>
      </c>
      <c r="B169" s="43" t="s">
        <v>67</v>
      </c>
      <c r="C169" s="43" t="s">
        <v>194</v>
      </c>
      <c r="D169" s="43" t="s">
        <v>75</v>
      </c>
      <c r="E169" s="43" t="s">
        <v>78</v>
      </c>
      <c r="F169" s="43" t="s">
        <v>136</v>
      </c>
      <c r="G169" s="43" t="s">
        <v>54</v>
      </c>
      <c r="H169" s="43" t="s">
        <v>110</v>
      </c>
      <c r="I169" s="44" t="s">
        <v>197</v>
      </c>
    </row>
    <row r="170" spans="1:9" x14ac:dyDescent="0.35">
      <c r="A170" s="43" t="s">
        <v>106</v>
      </c>
      <c r="B170" s="43" t="s">
        <v>24</v>
      </c>
      <c r="C170" s="43" t="s">
        <v>198</v>
      </c>
      <c r="D170" s="43" t="s">
        <v>75</v>
      </c>
      <c r="E170" s="43" t="s">
        <v>78</v>
      </c>
      <c r="F170" s="43" t="s">
        <v>136</v>
      </c>
      <c r="G170" s="43" t="s">
        <v>70</v>
      </c>
      <c r="H170" s="43" t="s">
        <v>137</v>
      </c>
      <c r="I170" s="44" t="s">
        <v>145</v>
      </c>
    </row>
    <row r="171" spans="1:9" x14ac:dyDescent="0.35">
      <c r="A171" s="43" t="s">
        <v>106</v>
      </c>
      <c r="B171" s="43" t="s">
        <v>24</v>
      </c>
      <c r="C171" s="43" t="s">
        <v>198</v>
      </c>
      <c r="D171" s="43" t="s">
        <v>75</v>
      </c>
      <c r="E171" s="43" t="s">
        <v>78</v>
      </c>
      <c r="F171" s="43" t="s">
        <v>136</v>
      </c>
      <c r="G171" s="43" t="s">
        <v>70</v>
      </c>
      <c r="H171" s="43" t="s">
        <v>3</v>
      </c>
      <c r="I171" s="44" t="s">
        <v>145</v>
      </c>
    </row>
    <row r="172" spans="1:9" x14ac:dyDescent="0.35">
      <c r="A172" s="43" t="s">
        <v>106</v>
      </c>
      <c r="B172" s="43" t="s">
        <v>24</v>
      </c>
      <c r="C172" s="43" t="s">
        <v>198</v>
      </c>
      <c r="D172" s="43" t="s">
        <v>75</v>
      </c>
      <c r="E172" s="43" t="s">
        <v>78</v>
      </c>
      <c r="F172" s="43" t="s">
        <v>136</v>
      </c>
      <c r="G172" s="43" t="s">
        <v>70</v>
      </c>
      <c r="H172" s="43" t="s">
        <v>110</v>
      </c>
      <c r="I172" s="44" t="s">
        <v>152</v>
      </c>
    </row>
    <row r="173" spans="1:9" x14ac:dyDescent="0.35">
      <c r="A173" s="43" t="s">
        <v>106</v>
      </c>
      <c r="B173" s="43" t="s">
        <v>24</v>
      </c>
      <c r="C173" s="43" t="s">
        <v>198</v>
      </c>
      <c r="D173" s="43" t="s">
        <v>75</v>
      </c>
      <c r="E173" s="43" t="s">
        <v>78</v>
      </c>
      <c r="F173" s="43" t="s">
        <v>136</v>
      </c>
      <c r="G173" s="43" t="s">
        <v>140</v>
      </c>
      <c r="H173" s="43" t="s">
        <v>110</v>
      </c>
      <c r="I173" s="44" t="s">
        <v>181</v>
      </c>
    </row>
    <row r="174" spans="1:9" x14ac:dyDescent="0.35">
      <c r="A174" s="43" t="s">
        <v>106</v>
      </c>
      <c r="B174" s="43" t="s">
        <v>24</v>
      </c>
      <c r="C174" s="43" t="s">
        <v>198</v>
      </c>
      <c r="D174" s="43" t="s">
        <v>75</v>
      </c>
      <c r="E174" s="43" t="s">
        <v>78</v>
      </c>
      <c r="F174" s="43" t="s">
        <v>136</v>
      </c>
      <c r="G174" s="43" t="s">
        <v>54</v>
      </c>
      <c r="H174" s="43" t="s">
        <v>3</v>
      </c>
      <c r="I174" s="44" t="s">
        <v>145</v>
      </c>
    </row>
    <row r="175" spans="1:9" x14ac:dyDescent="0.35">
      <c r="A175" s="43" t="s">
        <v>106</v>
      </c>
      <c r="B175" s="43" t="s">
        <v>24</v>
      </c>
      <c r="C175" s="43" t="s">
        <v>198</v>
      </c>
      <c r="D175" s="43" t="s">
        <v>75</v>
      </c>
      <c r="E175" s="43" t="s">
        <v>78</v>
      </c>
      <c r="F175" s="43" t="s">
        <v>136</v>
      </c>
      <c r="G175" s="43" t="s">
        <v>54</v>
      </c>
      <c r="H175" s="43" t="s">
        <v>110</v>
      </c>
      <c r="I175" s="44" t="s">
        <v>150</v>
      </c>
    </row>
    <row r="176" spans="1:9" x14ac:dyDescent="0.35">
      <c r="A176" s="43" t="s">
        <v>106</v>
      </c>
      <c r="B176" s="43" t="s">
        <v>25</v>
      </c>
      <c r="C176" s="43" t="s">
        <v>199</v>
      </c>
      <c r="D176" s="43" t="s">
        <v>75</v>
      </c>
      <c r="E176" s="43" t="s">
        <v>77</v>
      </c>
      <c r="F176" s="43" t="s">
        <v>136</v>
      </c>
      <c r="G176" s="43" t="s">
        <v>144</v>
      </c>
      <c r="H176" s="43" t="s">
        <v>110</v>
      </c>
      <c r="I176" s="44" t="s">
        <v>138</v>
      </c>
    </row>
    <row r="177" spans="1:9" x14ac:dyDescent="0.35">
      <c r="A177" s="43" t="s">
        <v>106</v>
      </c>
      <c r="B177" s="43" t="s">
        <v>25</v>
      </c>
      <c r="C177" s="43" t="s">
        <v>199</v>
      </c>
      <c r="D177" s="43" t="s">
        <v>75</v>
      </c>
      <c r="E177" s="43" t="s">
        <v>77</v>
      </c>
      <c r="F177" s="43" t="s">
        <v>136</v>
      </c>
      <c r="G177" s="43" t="s">
        <v>70</v>
      </c>
      <c r="H177" s="43" t="s">
        <v>110</v>
      </c>
      <c r="I177" s="44" t="s">
        <v>200</v>
      </c>
    </row>
    <row r="178" spans="1:9" x14ac:dyDescent="0.35">
      <c r="A178" s="43" t="s">
        <v>106</v>
      </c>
      <c r="B178" s="43" t="s">
        <v>25</v>
      </c>
      <c r="C178" s="43" t="s">
        <v>199</v>
      </c>
      <c r="D178" s="43" t="s">
        <v>75</v>
      </c>
      <c r="E178" s="43" t="s">
        <v>77</v>
      </c>
      <c r="F178" s="43" t="s">
        <v>136</v>
      </c>
      <c r="G178" s="43" t="s">
        <v>140</v>
      </c>
      <c r="H178" s="43" t="s">
        <v>4</v>
      </c>
      <c r="I178" s="44" t="s">
        <v>138</v>
      </c>
    </row>
    <row r="179" spans="1:9" x14ac:dyDescent="0.35">
      <c r="A179" s="43" t="s">
        <v>106</v>
      </c>
      <c r="B179" s="43" t="s">
        <v>25</v>
      </c>
      <c r="C179" s="43" t="s">
        <v>199</v>
      </c>
      <c r="D179" s="43" t="s">
        <v>75</v>
      </c>
      <c r="E179" s="43" t="s">
        <v>77</v>
      </c>
      <c r="F179" s="43" t="s">
        <v>136</v>
      </c>
      <c r="G179" s="43" t="s">
        <v>140</v>
      </c>
      <c r="H179" s="43" t="s">
        <v>5</v>
      </c>
      <c r="I179" s="44" t="s">
        <v>145</v>
      </c>
    </row>
    <row r="180" spans="1:9" x14ac:dyDescent="0.35">
      <c r="A180" s="43" t="s">
        <v>106</v>
      </c>
      <c r="B180" s="43" t="s">
        <v>25</v>
      </c>
      <c r="C180" s="43" t="s">
        <v>199</v>
      </c>
      <c r="D180" s="43" t="s">
        <v>75</v>
      </c>
      <c r="E180" s="43" t="s">
        <v>77</v>
      </c>
      <c r="F180" s="43" t="s">
        <v>136</v>
      </c>
      <c r="G180" s="43" t="s">
        <v>140</v>
      </c>
      <c r="H180" s="43" t="s">
        <v>3</v>
      </c>
      <c r="I180" s="44" t="s">
        <v>138</v>
      </c>
    </row>
    <row r="181" spans="1:9" x14ac:dyDescent="0.35">
      <c r="A181" s="43" t="s">
        <v>106</v>
      </c>
      <c r="B181" s="43" t="s">
        <v>25</v>
      </c>
      <c r="C181" s="43" t="s">
        <v>199</v>
      </c>
      <c r="D181" s="43" t="s">
        <v>75</v>
      </c>
      <c r="E181" s="43" t="s">
        <v>77</v>
      </c>
      <c r="F181" s="43" t="s">
        <v>136</v>
      </c>
      <c r="G181" s="43" t="s">
        <v>140</v>
      </c>
      <c r="H181" s="43" t="s">
        <v>110</v>
      </c>
      <c r="I181" s="44" t="s">
        <v>147</v>
      </c>
    </row>
    <row r="182" spans="1:9" x14ac:dyDescent="0.35">
      <c r="A182" s="43" t="s">
        <v>106</v>
      </c>
      <c r="B182" s="43" t="s">
        <v>25</v>
      </c>
      <c r="C182" s="43" t="s">
        <v>199</v>
      </c>
      <c r="D182" s="43" t="s">
        <v>75</v>
      </c>
      <c r="E182" s="43" t="s">
        <v>77</v>
      </c>
      <c r="F182" s="43" t="s">
        <v>136</v>
      </c>
      <c r="G182" s="43" t="s">
        <v>54</v>
      </c>
      <c r="H182" s="43" t="s">
        <v>137</v>
      </c>
      <c r="I182" s="44" t="s">
        <v>145</v>
      </c>
    </row>
    <row r="183" spans="1:9" x14ac:dyDescent="0.35">
      <c r="A183" s="43" t="s">
        <v>106</v>
      </c>
      <c r="B183" s="43" t="s">
        <v>25</v>
      </c>
      <c r="C183" s="43" t="s">
        <v>199</v>
      </c>
      <c r="D183" s="43" t="s">
        <v>75</v>
      </c>
      <c r="E183" s="43" t="s">
        <v>77</v>
      </c>
      <c r="F183" s="43" t="s">
        <v>136</v>
      </c>
      <c r="G183" s="43" t="s">
        <v>54</v>
      </c>
      <c r="H183" s="43" t="s">
        <v>3</v>
      </c>
      <c r="I183" s="44" t="s">
        <v>145</v>
      </c>
    </row>
    <row r="184" spans="1:9" x14ac:dyDescent="0.35">
      <c r="A184" s="43" t="s">
        <v>106</v>
      </c>
      <c r="B184" s="43" t="s">
        <v>25</v>
      </c>
      <c r="C184" s="43" t="s">
        <v>199</v>
      </c>
      <c r="D184" s="43" t="s">
        <v>75</v>
      </c>
      <c r="E184" s="43" t="s">
        <v>77</v>
      </c>
      <c r="F184" s="43" t="s">
        <v>136</v>
      </c>
      <c r="G184" s="43" t="s">
        <v>54</v>
      </c>
      <c r="H184" s="43" t="s">
        <v>110</v>
      </c>
      <c r="I184" s="44" t="s">
        <v>166</v>
      </c>
    </row>
    <row r="185" spans="1:9" x14ac:dyDescent="0.35">
      <c r="A185" s="43" t="s">
        <v>106</v>
      </c>
      <c r="B185" s="43" t="s">
        <v>26</v>
      </c>
      <c r="C185" s="43" t="s">
        <v>201</v>
      </c>
      <c r="D185" s="43" t="s">
        <v>75</v>
      </c>
      <c r="E185" s="43" t="s">
        <v>78</v>
      </c>
      <c r="F185" s="43" t="s">
        <v>136</v>
      </c>
      <c r="G185" s="43" t="s">
        <v>144</v>
      </c>
      <c r="H185" s="43" t="s">
        <v>110</v>
      </c>
      <c r="I185" s="44" t="s">
        <v>146</v>
      </c>
    </row>
    <row r="186" spans="1:9" x14ac:dyDescent="0.35">
      <c r="A186" s="43" t="s">
        <v>106</v>
      </c>
      <c r="B186" s="43" t="s">
        <v>26</v>
      </c>
      <c r="C186" s="43" t="s">
        <v>201</v>
      </c>
      <c r="D186" s="43" t="s">
        <v>75</v>
      </c>
      <c r="E186" s="43" t="s">
        <v>78</v>
      </c>
      <c r="F186" s="43" t="s">
        <v>136</v>
      </c>
      <c r="G186" s="43" t="s">
        <v>70</v>
      </c>
      <c r="H186" s="43" t="s">
        <v>137</v>
      </c>
      <c r="I186" s="44" t="s">
        <v>146</v>
      </c>
    </row>
    <row r="187" spans="1:9" x14ac:dyDescent="0.35">
      <c r="A187" s="43" t="s">
        <v>106</v>
      </c>
      <c r="B187" s="43" t="s">
        <v>26</v>
      </c>
      <c r="C187" s="43" t="s">
        <v>201</v>
      </c>
      <c r="D187" s="43" t="s">
        <v>75</v>
      </c>
      <c r="E187" s="43" t="s">
        <v>78</v>
      </c>
      <c r="F187" s="43" t="s">
        <v>136</v>
      </c>
      <c r="G187" s="43" t="s">
        <v>70</v>
      </c>
      <c r="H187" s="43" t="s">
        <v>3</v>
      </c>
      <c r="I187" s="44" t="s">
        <v>145</v>
      </c>
    </row>
    <row r="188" spans="1:9" x14ac:dyDescent="0.35">
      <c r="A188" s="43" t="s">
        <v>106</v>
      </c>
      <c r="B188" s="43" t="s">
        <v>26</v>
      </c>
      <c r="C188" s="43" t="s">
        <v>201</v>
      </c>
      <c r="D188" s="43" t="s">
        <v>75</v>
      </c>
      <c r="E188" s="43" t="s">
        <v>78</v>
      </c>
      <c r="F188" s="43" t="s">
        <v>136</v>
      </c>
      <c r="G188" s="43" t="s">
        <v>70</v>
      </c>
      <c r="H188" s="43" t="s">
        <v>110</v>
      </c>
      <c r="I188" s="44" t="s">
        <v>184</v>
      </c>
    </row>
    <row r="189" spans="1:9" x14ac:dyDescent="0.35">
      <c r="A189" s="43" t="s">
        <v>106</v>
      </c>
      <c r="B189" s="43" t="s">
        <v>26</v>
      </c>
      <c r="C189" s="43" t="s">
        <v>201</v>
      </c>
      <c r="D189" s="43" t="s">
        <v>75</v>
      </c>
      <c r="E189" s="43" t="s">
        <v>78</v>
      </c>
      <c r="F189" s="43" t="s">
        <v>136</v>
      </c>
      <c r="G189" s="43" t="s">
        <v>140</v>
      </c>
      <c r="H189" s="43" t="s">
        <v>3</v>
      </c>
      <c r="I189" s="44" t="s">
        <v>145</v>
      </c>
    </row>
    <row r="190" spans="1:9" x14ac:dyDescent="0.35">
      <c r="A190" s="43" t="s">
        <v>106</v>
      </c>
      <c r="B190" s="43" t="s">
        <v>26</v>
      </c>
      <c r="C190" s="43" t="s">
        <v>201</v>
      </c>
      <c r="D190" s="43" t="s">
        <v>75</v>
      </c>
      <c r="E190" s="43" t="s">
        <v>78</v>
      </c>
      <c r="F190" s="43" t="s">
        <v>136</v>
      </c>
      <c r="G190" s="43" t="s">
        <v>140</v>
      </c>
      <c r="H190" s="43" t="s">
        <v>110</v>
      </c>
      <c r="I190" s="44" t="s">
        <v>163</v>
      </c>
    </row>
    <row r="191" spans="1:9" x14ac:dyDescent="0.35">
      <c r="A191" s="43" t="s">
        <v>106</v>
      </c>
      <c r="B191" s="43" t="s">
        <v>26</v>
      </c>
      <c r="C191" s="43" t="s">
        <v>201</v>
      </c>
      <c r="D191" s="43" t="s">
        <v>75</v>
      </c>
      <c r="E191" s="43" t="s">
        <v>78</v>
      </c>
      <c r="F191" s="43" t="s">
        <v>136</v>
      </c>
      <c r="G191" s="43" t="s">
        <v>54</v>
      </c>
      <c r="H191" s="43" t="s">
        <v>3</v>
      </c>
      <c r="I191" s="44" t="s">
        <v>138</v>
      </c>
    </row>
    <row r="192" spans="1:9" x14ac:dyDescent="0.35">
      <c r="A192" s="43" t="s">
        <v>106</v>
      </c>
      <c r="B192" s="43" t="s">
        <v>26</v>
      </c>
      <c r="C192" s="43" t="s">
        <v>201</v>
      </c>
      <c r="D192" s="43" t="s">
        <v>75</v>
      </c>
      <c r="E192" s="43" t="s">
        <v>78</v>
      </c>
      <c r="F192" s="43" t="s">
        <v>136</v>
      </c>
      <c r="G192" s="43" t="s">
        <v>54</v>
      </c>
      <c r="H192" s="43" t="s">
        <v>110</v>
      </c>
      <c r="I192" s="44" t="s">
        <v>184</v>
      </c>
    </row>
    <row r="193" spans="1:9" x14ac:dyDescent="0.35">
      <c r="A193" s="43" t="s">
        <v>106</v>
      </c>
      <c r="B193" s="43" t="s">
        <v>66</v>
      </c>
      <c r="C193" s="43" t="s">
        <v>202</v>
      </c>
      <c r="D193" s="43" t="s">
        <v>75</v>
      </c>
      <c r="E193" s="43" t="s">
        <v>79</v>
      </c>
      <c r="F193" s="43" t="s">
        <v>136</v>
      </c>
      <c r="G193" s="43" t="s">
        <v>70</v>
      </c>
      <c r="H193" s="43" t="s">
        <v>137</v>
      </c>
      <c r="I193" s="44" t="s">
        <v>149</v>
      </c>
    </row>
    <row r="194" spans="1:9" x14ac:dyDescent="0.35">
      <c r="A194" s="43" t="s">
        <v>106</v>
      </c>
      <c r="B194" s="43" t="s">
        <v>27</v>
      </c>
      <c r="C194" s="43" t="s">
        <v>203</v>
      </c>
      <c r="D194" s="43" t="s">
        <v>75</v>
      </c>
      <c r="E194" s="43" t="s">
        <v>78</v>
      </c>
      <c r="F194" s="43" t="s">
        <v>136</v>
      </c>
      <c r="G194" s="43" t="s">
        <v>144</v>
      </c>
      <c r="H194" s="43" t="s">
        <v>137</v>
      </c>
      <c r="I194" s="44" t="s">
        <v>146</v>
      </c>
    </row>
    <row r="195" spans="1:9" x14ac:dyDescent="0.35">
      <c r="A195" s="43" t="s">
        <v>106</v>
      </c>
      <c r="B195" s="43" t="s">
        <v>27</v>
      </c>
      <c r="C195" s="43" t="s">
        <v>203</v>
      </c>
      <c r="D195" s="43" t="s">
        <v>75</v>
      </c>
      <c r="E195" s="43" t="s">
        <v>78</v>
      </c>
      <c r="F195" s="43" t="s">
        <v>136</v>
      </c>
      <c r="G195" s="43" t="s">
        <v>144</v>
      </c>
      <c r="H195" s="43" t="s">
        <v>110</v>
      </c>
      <c r="I195" s="44" t="s">
        <v>145</v>
      </c>
    </row>
    <row r="196" spans="1:9" x14ac:dyDescent="0.35">
      <c r="A196" s="43" t="s">
        <v>106</v>
      </c>
      <c r="B196" s="43" t="s">
        <v>27</v>
      </c>
      <c r="C196" s="43" t="s">
        <v>203</v>
      </c>
      <c r="D196" s="43" t="s">
        <v>75</v>
      </c>
      <c r="E196" s="43" t="s">
        <v>78</v>
      </c>
      <c r="F196" s="43" t="s">
        <v>136</v>
      </c>
      <c r="G196" s="43" t="s">
        <v>70</v>
      </c>
      <c r="H196" s="43" t="s">
        <v>137</v>
      </c>
      <c r="I196" s="44" t="s">
        <v>154</v>
      </c>
    </row>
    <row r="197" spans="1:9" x14ac:dyDescent="0.35">
      <c r="A197" s="43" t="s">
        <v>106</v>
      </c>
      <c r="B197" s="43" t="s">
        <v>27</v>
      </c>
      <c r="C197" s="43" t="s">
        <v>203</v>
      </c>
      <c r="D197" s="43" t="s">
        <v>75</v>
      </c>
      <c r="E197" s="43" t="s">
        <v>78</v>
      </c>
      <c r="F197" s="43" t="s">
        <v>136</v>
      </c>
      <c r="G197" s="43" t="s">
        <v>70</v>
      </c>
      <c r="H197" s="43" t="s">
        <v>110</v>
      </c>
      <c r="I197" s="44" t="s">
        <v>160</v>
      </c>
    </row>
    <row r="198" spans="1:9" x14ac:dyDescent="0.35">
      <c r="A198" s="43" t="s">
        <v>106</v>
      </c>
      <c r="B198" s="43" t="s">
        <v>27</v>
      </c>
      <c r="C198" s="43" t="s">
        <v>203</v>
      </c>
      <c r="D198" s="43" t="s">
        <v>75</v>
      </c>
      <c r="E198" s="43" t="s">
        <v>78</v>
      </c>
      <c r="F198" s="43" t="s">
        <v>136</v>
      </c>
      <c r="G198" s="43" t="s">
        <v>140</v>
      </c>
      <c r="H198" s="43" t="s">
        <v>4</v>
      </c>
      <c r="I198" s="44" t="s">
        <v>156</v>
      </c>
    </row>
    <row r="199" spans="1:9" x14ac:dyDescent="0.35">
      <c r="A199" s="43" t="s">
        <v>106</v>
      </c>
      <c r="B199" s="43" t="s">
        <v>27</v>
      </c>
      <c r="C199" s="43" t="s">
        <v>203</v>
      </c>
      <c r="D199" s="43" t="s">
        <v>75</v>
      </c>
      <c r="E199" s="43" t="s">
        <v>78</v>
      </c>
      <c r="F199" s="43" t="s">
        <v>136</v>
      </c>
      <c r="G199" s="43" t="s">
        <v>140</v>
      </c>
      <c r="H199" s="43" t="s">
        <v>5</v>
      </c>
      <c r="I199" s="44" t="s">
        <v>145</v>
      </c>
    </row>
    <row r="200" spans="1:9" x14ac:dyDescent="0.35">
      <c r="A200" s="43" t="s">
        <v>106</v>
      </c>
      <c r="B200" s="43" t="s">
        <v>27</v>
      </c>
      <c r="C200" s="43" t="s">
        <v>203</v>
      </c>
      <c r="D200" s="43" t="s">
        <v>75</v>
      </c>
      <c r="E200" s="43" t="s">
        <v>78</v>
      </c>
      <c r="F200" s="43" t="s">
        <v>136</v>
      </c>
      <c r="G200" s="43" t="s">
        <v>140</v>
      </c>
      <c r="H200" s="43" t="s">
        <v>137</v>
      </c>
      <c r="I200" s="44" t="s">
        <v>163</v>
      </c>
    </row>
    <row r="201" spans="1:9" x14ac:dyDescent="0.35">
      <c r="A201" s="43" t="s">
        <v>106</v>
      </c>
      <c r="B201" s="43" t="s">
        <v>27</v>
      </c>
      <c r="C201" s="43" t="s">
        <v>203</v>
      </c>
      <c r="D201" s="43" t="s">
        <v>75</v>
      </c>
      <c r="E201" s="43" t="s">
        <v>78</v>
      </c>
      <c r="F201" s="43" t="s">
        <v>136</v>
      </c>
      <c r="G201" s="43" t="s">
        <v>140</v>
      </c>
      <c r="H201" s="43" t="s">
        <v>3</v>
      </c>
      <c r="I201" s="44" t="s">
        <v>145</v>
      </c>
    </row>
    <row r="202" spans="1:9" x14ac:dyDescent="0.35">
      <c r="A202" s="43" t="s">
        <v>106</v>
      </c>
      <c r="B202" s="43" t="s">
        <v>27</v>
      </c>
      <c r="C202" s="43" t="s">
        <v>203</v>
      </c>
      <c r="D202" s="43" t="s">
        <v>75</v>
      </c>
      <c r="E202" s="43" t="s">
        <v>78</v>
      </c>
      <c r="F202" s="43" t="s">
        <v>136</v>
      </c>
      <c r="G202" s="43" t="s">
        <v>140</v>
      </c>
      <c r="H202" s="43" t="s">
        <v>110</v>
      </c>
      <c r="I202" s="44" t="s">
        <v>174</v>
      </c>
    </row>
    <row r="203" spans="1:9" x14ac:dyDescent="0.35">
      <c r="A203" s="43" t="s">
        <v>106</v>
      </c>
      <c r="B203" s="43" t="s">
        <v>27</v>
      </c>
      <c r="C203" s="43" t="s">
        <v>203</v>
      </c>
      <c r="D203" s="43" t="s">
        <v>75</v>
      </c>
      <c r="E203" s="43" t="s">
        <v>78</v>
      </c>
      <c r="F203" s="43" t="s">
        <v>136</v>
      </c>
      <c r="G203" s="43" t="s">
        <v>54</v>
      </c>
      <c r="H203" s="43" t="s">
        <v>137</v>
      </c>
      <c r="I203" s="44" t="s">
        <v>157</v>
      </c>
    </row>
    <row r="204" spans="1:9" x14ac:dyDescent="0.35">
      <c r="A204" s="43" t="s">
        <v>106</v>
      </c>
      <c r="B204" s="43" t="s">
        <v>27</v>
      </c>
      <c r="C204" s="43" t="s">
        <v>203</v>
      </c>
      <c r="D204" s="43" t="s">
        <v>75</v>
      </c>
      <c r="E204" s="43" t="s">
        <v>78</v>
      </c>
      <c r="F204" s="43" t="s">
        <v>136</v>
      </c>
      <c r="G204" s="43" t="s">
        <v>54</v>
      </c>
      <c r="H204" s="43" t="s">
        <v>3</v>
      </c>
      <c r="I204" s="44" t="s">
        <v>145</v>
      </c>
    </row>
    <row r="205" spans="1:9" x14ac:dyDescent="0.35">
      <c r="A205" s="43" t="s">
        <v>106</v>
      </c>
      <c r="B205" s="43" t="s">
        <v>27</v>
      </c>
      <c r="C205" s="43" t="s">
        <v>203</v>
      </c>
      <c r="D205" s="43" t="s">
        <v>75</v>
      </c>
      <c r="E205" s="43" t="s">
        <v>78</v>
      </c>
      <c r="F205" s="43" t="s">
        <v>136</v>
      </c>
      <c r="G205" s="43" t="s">
        <v>54</v>
      </c>
      <c r="H205" s="43" t="s">
        <v>110</v>
      </c>
      <c r="I205" s="44" t="s">
        <v>159</v>
      </c>
    </row>
    <row r="206" spans="1:9" x14ac:dyDescent="0.35">
      <c r="A206" s="43" t="s">
        <v>106</v>
      </c>
      <c r="B206" s="43" t="s">
        <v>28</v>
      </c>
      <c r="C206" s="43" t="s">
        <v>204</v>
      </c>
      <c r="D206" s="43" t="s">
        <v>75</v>
      </c>
      <c r="E206" s="43" t="s">
        <v>77</v>
      </c>
      <c r="F206" s="43" t="s">
        <v>136</v>
      </c>
      <c r="G206" s="43" t="s">
        <v>70</v>
      </c>
      <c r="H206" s="43" t="s">
        <v>137</v>
      </c>
      <c r="I206" s="44" t="s">
        <v>145</v>
      </c>
    </row>
    <row r="207" spans="1:9" x14ac:dyDescent="0.35">
      <c r="A207" s="43" t="s">
        <v>106</v>
      </c>
      <c r="B207" s="43" t="s">
        <v>28</v>
      </c>
      <c r="C207" s="43" t="s">
        <v>204</v>
      </c>
      <c r="D207" s="43" t="s">
        <v>75</v>
      </c>
      <c r="E207" s="43" t="s">
        <v>77</v>
      </c>
      <c r="F207" s="43" t="s">
        <v>136</v>
      </c>
      <c r="G207" s="43" t="s">
        <v>70</v>
      </c>
      <c r="H207" s="43" t="s">
        <v>110</v>
      </c>
      <c r="I207" s="44" t="s">
        <v>205</v>
      </c>
    </row>
    <row r="208" spans="1:9" x14ac:dyDescent="0.35">
      <c r="A208" s="43" t="s">
        <v>106</v>
      </c>
      <c r="B208" s="43" t="s">
        <v>28</v>
      </c>
      <c r="C208" s="43" t="s">
        <v>204</v>
      </c>
      <c r="D208" s="43" t="s">
        <v>75</v>
      </c>
      <c r="E208" s="43" t="s">
        <v>77</v>
      </c>
      <c r="F208" s="43" t="s">
        <v>136</v>
      </c>
      <c r="G208" s="43" t="s">
        <v>140</v>
      </c>
      <c r="H208" s="43" t="s">
        <v>4</v>
      </c>
      <c r="I208" s="44" t="s">
        <v>138</v>
      </c>
    </row>
    <row r="209" spans="1:9" x14ac:dyDescent="0.35">
      <c r="A209" s="43" t="s">
        <v>106</v>
      </c>
      <c r="B209" s="43" t="s">
        <v>28</v>
      </c>
      <c r="C209" s="43" t="s">
        <v>204</v>
      </c>
      <c r="D209" s="43" t="s">
        <v>75</v>
      </c>
      <c r="E209" s="43" t="s">
        <v>77</v>
      </c>
      <c r="F209" s="43" t="s">
        <v>136</v>
      </c>
      <c r="G209" s="43" t="s">
        <v>140</v>
      </c>
      <c r="H209" s="43" t="s">
        <v>137</v>
      </c>
      <c r="I209" s="44" t="s">
        <v>138</v>
      </c>
    </row>
    <row r="210" spans="1:9" x14ac:dyDescent="0.35">
      <c r="A210" s="43" t="s">
        <v>106</v>
      </c>
      <c r="B210" s="43" t="s">
        <v>28</v>
      </c>
      <c r="C210" s="43" t="s">
        <v>204</v>
      </c>
      <c r="D210" s="43" t="s">
        <v>75</v>
      </c>
      <c r="E210" s="43" t="s">
        <v>77</v>
      </c>
      <c r="F210" s="43" t="s">
        <v>136</v>
      </c>
      <c r="G210" s="43" t="s">
        <v>140</v>
      </c>
      <c r="H210" s="43" t="s">
        <v>110</v>
      </c>
      <c r="I210" s="44" t="s">
        <v>184</v>
      </c>
    </row>
    <row r="211" spans="1:9" x14ac:dyDescent="0.35">
      <c r="A211" s="43" t="s">
        <v>106</v>
      </c>
      <c r="B211" s="43" t="s">
        <v>28</v>
      </c>
      <c r="C211" s="43" t="s">
        <v>204</v>
      </c>
      <c r="D211" s="43" t="s">
        <v>75</v>
      </c>
      <c r="E211" s="43" t="s">
        <v>77</v>
      </c>
      <c r="F211" s="43" t="s">
        <v>136</v>
      </c>
      <c r="G211" s="43" t="s">
        <v>54</v>
      </c>
      <c r="H211" s="43" t="s">
        <v>110</v>
      </c>
      <c r="I211" s="44" t="s">
        <v>177</v>
      </c>
    </row>
    <row r="212" spans="1:9" x14ac:dyDescent="0.35">
      <c r="A212" s="43" t="s">
        <v>106</v>
      </c>
      <c r="B212" s="43" t="s">
        <v>29</v>
      </c>
      <c r="C212" s="43" t="s">
        <v>206</v>
      </c>
      <c r="D212" s="43" t="s">
        <v>75</v>
      </c>
      <c r="E212" s="43" t="s">
        <v>78</v>
      </c>
      <c r="F212" s="43" t="s">
        <v>136</v>
      </c>
      <c r="G212" s="43" t="s">
        <v>70</v>
      </c>
      <c r="H212" s="43" t="s">
        <v>110</v>
      </c>
      <c r="I212" s="44" t="s">
        <v>162</v>
      </c>
    </row>
    <row r="213" spans="1:9" x14ac:dyDescent="0.35">
      <c r="A213" s="43" t="s">
        <v>106</v>
      </c>
      <c r="B213" s="43" t="s">
        <v>29</v>
      </c>
      <c r="C213" s="43" t="s">
        <v>206</v>
      </c>
      <c r="D213" s="43" t="s">
        <v>75</v>
      </c>
      <c r="E213" s="43" t="s">
        <v>78</v>
      </c>
      <c r="F213" s="43" t="s">
        <v>136</v>
      </c>
      <c r="G213" s="43" t="s">
        <v>140</v>
      </c>
      <c r="H213" s="43" t="s">
        <v>4</v>
      </c>
      <c r="I213" s="44" t="s">
        <v>146</v>
      </c>
    </row>
    <row r="214" spans="1:9" x14ac:dyDescent="0.35">
      <c r="A214" s="43" t="s">
        <v>106</v>
      </c>
      <c r="B214" s="43" t="s">
        <v>29</v>
      </c>
      <c r="C214" s="43" t="s">
        <v>206</v>
      </c>
      <c r="D214" s="43" t="s">
        <v>75</v>
      </c>
      <c r="E214" s="43" t="s">
        <v>78</v>
      </c>
      <c r="F214" s="43" t="s">
        <v>136</v>
      </c>
      <c r="G214" s="43" t="s">
        <v>140</v>
      </c>
      <c r="H214" s="43" t="s">
        <v>137</v>
      </c>
      <c r="I214" s="44" t="s">
        <v>149</v>
      </c>
    </row>
    <row r="215" spans="1:9" x14ac:dyDescent="0.35">
      <c r="A215" s="43" t="s">
        <v>106</v>
      </c>
      <c r="B215" s="43" t="s">
        <v>29</v>
      </c>
      <c r="C215" s="43" t="s">
        <v>206</v>
      </c>
      <c r="D215" s="43" t="s">
        <v>75</v>
      </c>
      <c r="E215" s="43" t="s">
        <v>78</v>
      </c>
      <c r="F215" s="43" t="s">
        <v>136</v>
      </c>
      <c r="G215" s="43" t="s">
        <v>140</v>
      </c>
      <c r="H215" s="43" t="s">
        <v>110</v>
      </c>
      <c r="I215" s="44" t="s">
        <v>157</v>
      </c>
    </row>
    <row r="216" spans="1:9" x14ac:dyDescent="0.35">
      <c r="A216" s="43" t="s">
        <v>106</v>
      </c>
      <c r="B216" s="43" t="s">
        <v>29</v>
      </c>
      <c r="C216" s="43" t="s">
        <v>206</v>
      </c>
      <c r="D216" s="43" t="s">
        <v>75</v>
      </c>
      <c r="E216" s="43" t="s">
        <v>78</v>
      </c>
      <c r="F216" s="43" t="s">
        <v>136</v>
      </c>
      <c r="G216" s="43" t="s">
        <v>54</v>
      </c>
      <c r="H216" s="43" t="s">
        <v>4</v>
      </c>
      <c r="I216" s="44" t="s">
        <v>145</v>
      </c>
    </row>
    <row r="217" spans="1:9" x14ac:dyDescent="0.35">
      <c r="A217" s="43" t="s">
        <v>106</v>
      </c>
      <c r="B217" s="43" t="s">
        <v>29</v>
      </c>
      <c r="C217" s="43" t="s">
        <v>206</v>
      </c>
      <c r="D217" s="43" t="s">
        <v>75</v>
      </c>
      <c r="E217" s="43" t="s">
        <v>78</v>
      </c>
      <c r="F217" s="43" t="s">
        <v>136</v>
      </c>
      <c r="G217" s="43" t="s">
        <v>54</v>
      </c>
      <c r="H217" s="43" t="s">
        <v>137</v>
      </c>
      <c r="I217" s="44" t="s">
        <v>145</v>
      </c>
    </row>
    <row r="218" spans="1:9" x14ac:dyDescent="0.35">
      <c r="A218" s="43" t="s">
        <v>106</v>
      </c>
      <c r="B218" s="43" t="s">
        <v>29</v>
      </c>
      <c r="C218" s="43" t="s">
        <v>206</v>
      </c>
      <c r="D218" s="43" t="s">
        <v>75</v>
      </c>
      <c r="E218" s="43" t="s">
        <v>78</v>
      </c>
      <c r="F218" s="43" t="s">
        <v>136</v>
      </c>
      <c r="G218" s="43" t="s">
        <v>54</v>
      </c>
      <c r="H218" s="43" t="s">
        <v>110</v>
      </c>
      <c r="I218" s="44" t="s">
        <v>151</v>
      </c>
    </row>
    <row r="219" spans="1:9" x14ac:dyDescent="0.35">
      <c r="A219" s="43" t="s">
        <v>106</v>
      </c>
      <c r="B219" s="43" t="s">
        <v>30</v>
      </c>
      <c r="C219" s="43" t="s">
        <v>207</v>
      </c>
      <c r="D219" s="43" t="s">
        <v>75</v>
      </c>
      <c r="E219" s="43" t="s">
        <v>79</v>
      </c>
      <c r="F219" s="43" t="s">
        <v>136</v>
      </c>
      <c r="G219" s="43" t="s">
        <v>144</v>
      </c>
      <c r="H219" s="43" t="s">
        <v>110</v>
      </c>
      <c r="I219" s="44" t="s">
        <v>138</v>
      </c>
    </row>
    <row r="220" spans="1:9" x14ac:dyDescent="0.35">
      <c r="A220" s="43" t="s">
        <v>106</v>
      </c>
      <c r="B220" s="43" t="s">
        <v>30</v>
      </c>
      <c r="C220" s="43" t="s">
        <v>207</v>
      </c>
      <c r="D220" s="43" t="s">
        <v>75</v>
      </c>
      <c r="E220" s="43" t="s">
        <v>79</v>
      </c>
      <c r="F220" s="43" t="s">
        <v>136</v>
      </c>
      <c r="G220" s="43" t="s">
        <v>70</v>
      </c>
      <c r="H220" s="43" t="s">
        <v>4</v>
      </c>
      <c r="I220" s="44" t="s">
        <v>145</v>
      </c>
    </row>
    <row r="221" spans="1:9" x14ac:dyDescent="0.35">
      <c r="A221" s="43" t="s">
        <v>106</v>
      </c>
      <c r="B221" s="43" t="s">
        <v>30</v>
      </c>
      <c r="C221" s="43" t="s">
        <v>207</v>
      </c>
      <c r="D221" s="43" t="s">
        <v>75</v>
      </c>
      <c r="E221" s="43" t="s">
        <v>79</v>
      </c>
      <c r="F221" s="43" t="s">
        <v>136</v>
      </c>
      <c r="G221" s="43" t="s">
        <v>70</v>
      </c>
      <c r="H221" s="43" t="s">
        <v>137</v>
      </c>
      <c r="I221" s="44" t="s">
        <v>138</v>
      </c>
    </row>
    <row r="222" spans="1:9" x14ac:dyDescent="0.35">
      <c r="A222" s="43" t="s">
        <v>106</v>
      </c>
      <c r="B222" s="43" t="s">
        <v>30</v>
      </c>
      <c r="C222" s="43" t="s">
        <v>207</v>
      </c>
      <c r="D222" s="43" t="s">
        <v>75</v>
      </c>
      <c r="E222" s="43" t="s">
        <v>79</v>
      </c>
      <c r="F222" s="43" t="s">
        <v>136</v>
      </c>
      <c r="G222" s="43" t="s">
        <v>70</v>
      </c>
      <c r="H222" s="43" t="s">
        <v>110</v>
      </c>
      <c r="I222" s="44" t="s">
        <v>208</v>
      </c>
    </row>
    <row r="223" spans="1:9" x14ac:dyDescent="0.35">
      <c r="A223" s="43" t="s">
        <v>106</v>
      </c>
      <c r="B223" s="43" t="s">
        <v>30</v>
      </c>
      <c r="C223" s="43" t="s">
        <v>207</v>
      </c>
      <c r="D223" s="43" t="s">
        <v>75</v>
      </c>
      <c r="E223" s="43" t="s">
        <v>79</v>
      </c>
      <c r="F223" s="43" t="s">
        <v>136</v>
      </c>
      <c r="G223" s="43" t="s">
        <v>140</v>
      </c>
      <c r="H223" s="43" t="s">
        <v>110</v>
      </c>
      <c r="I223" s="44" t="s">
        <v>167</v>
      </c>
    </row>
    <row r="224" spans="1:9" x14ac:dyDescent="0.35">
      <c r="A224" s="43" t="s">
        <v>106</v>
      </c>
      <c r="B224" s="43" t="s">
        <v>30</v>
      </c>
      <c r="C224" s="43" t="s">
        <v>207</v>
      </c>
      <c r="D224" s="43" t="s">
        <v>75</v>
      </c>
      <c r="E224" s="43" t="s">
        <v>79</v>
      </c>
      <c r="F224" s="43" t="s">
        <v>136</v>
      </c>
      <c r="G224" s="43" t="s">
        <v>54</v>
      </c>
      <c r="H224" s="43" t="s">
        <v>110</v>
      </c>
      <c r="I224" s="44" t="s">
        <v>188</v>
      </c>
    </row>
    <row r="225" spans="1:9" x14ac:dyDescent="0.35">
      <c r="A225" s="43" t="s">
        <v>106</v>
      </c>
      <c r="B225" s="43" t="s">
        <v>46</v>
      </c>
      <c r="C225" s="43" t="s">
        <v>209</v>
      </c>
      <c r="D225" s="43" t="s">
        <v>76</v>
      </c>
      <c r="E225" s="43" t="s">
        <v>77</v>
      </c>
      <c r="F225" s="43" t="s">
        <v>136</v>
      </c>
      <c r="G225" s="43" t="s">
        <v>144</v>
      </c>
      <c r="H225" s="43" t="s">
        <v>110</v>
      </c>
      <c r="I225" s="44" t="s">
        <v>156</v>
      </c>
    </row>
    <row r="226" spans="1:9" x14ac:dyDescent="0.35">
      <c r="A226" s="43" t="s">
        <v>106</v>
      </c>
      <c r="B226" s="43" t="s">
        <v>46</v>
      </c>
      <c r="C226" s="43" t="s">
        <v>209</v>
      </c>
      <c r="D226" s="43" t="s">
        <v>76</v>
      </c>
      <c r="E226" s="43" t="s">
        <v>77</v>
      </c>
      <c r="F226" s="43" t="s">
        <v>136</v>
      </c>
      <c r="G226" s="43" t="s">
        <v>70</v>
      </c>
      <c r="H226" s="43" t="s">
        <v>5</v>
      </c>
      <c r="I226" s="44" t="s">
        <v>145</v>
      </c>
    </row>
    <row r="227" spans="1:9" x14ac:dyDescent="0.35">
      <c r="A227" s="43" t="s">
        <v>106</v>
      </c>
      <c r="B227" s="43" t="s">
        <v>46</v>
      </c>
      <c r="C227" s="43" t="s">
        <v>209</v>
      </c>
      <c r="D227" s="43" t="s">
        <v>76</v>
      </c>
      <c r="E227" s="43" t="s">
        <v>77</v>
      </c>
      <c r="F227" s="43" t="s">
        <v>136</v>
      </c>
      <c r="G227" s="43" t="s">
        <v>70</v>
      </c>
      <c r="H227" s="43" t="s">
        <v>110</v>
      </c>
      <c r="I227" s="44" t="s">
        <v>190</v>
      </c>
    </row>
    <row r="228" spans="1:9" x14ac:dyDescent="0.35">
      <c r="A228" s="43" t="s">
        <v>106</v>
      </c>
      <c r="B228" s="43" t="s">
        <v>46</v>
      </c>
      <c r="C228" s="43" t="s">
        <v>209</v>
      </c>
      <c r="D228" s="43" t="s">
        <v>76</v>
      </c>
      <c r="E228" s="43" t="s">
        <v>77</v>
      </c>
      <c r="F228" s="43" t="s">
        <v>136</v>
      </c>
      <c r="G228" s="43" t="s">
        <v>140</v>
      </c>
      <c r="H228" s="43" t="s">
        <v>110</v>
      </c>
      <c r="I228" s="44" t="s">
        <v>166</v>
      </c>
    </row>
    <row r="229" spans="1:9" x14ac:dyDescent="0.35">
      <c r="A229" s="43" t="s">
        <v>106</v>
      </c>
      <c r="B229" s="43" t="s">
        <v>46</v>
      </c>
      <c r="C229" s="43" t="s">
        <v>209</v>
      </c>
      <c r="D229" s="43" t="s">
        <v>76</v>
      </c>
      <c r="E229" s="43" t="s">
        <v>77</v>
      </c>
      <c r="F229" s="43" t="s">
        <v>136</v>
      </c>
      <c r="G229" s="43" t="s">
        <v>54</v>
      </c>
      <c r="H229" s="43" t="s">
        <v>5</v>
      </c>
      <c r="I229" s="44" t="s">
        <v>145</v>
      </c>
    </row>
    <row r="230" spans="1:9" x14ac:dyDescent="0.35">
      <c r="A230" s="43" t="s">
        <v>106</v>
      </c>
      <c r="B230" s="43" t="s">
        <v>46</v>
      </c>
      <c r="C230" s="43" t="s">
        <v>209</v>
      </c>
      <c r="D230" s="43" t="s">
        <v>76</v>
      </c>
      <c r="E230" s="43" t="s">
        <v>77</v>
      </c>
      <c r="F230" s="43" t="s">
        <v>136</v>
      </c>
      <c r="G230" s="43" t="s">
        <v>54</v>
      </c>
      <c r="H230" s="43" t="s">
        <v>137</v>
      </c>
      <c r="I230" s="44" t="s">
        <v>145</v>
      </c>
    </row>
    <row r="231" spans="1:9" x14ac:dyDescent="0.35">
      <c r="A231" s="43" t="s">
        <v>106</v>
      </c>
      <c r="B231" s="43" t="s">
        <v>46</v>
      </c>
      <c r="C231" s="43" t="s">
        <v>209</v>
      </c>
      <c r="D231" s="43" t="s">
        <v>76</v>
      </c>
      <c r="E231" s="43" t="s">
        <v>77</v>
      </c>
      <c r="F231" s="43" t="s">
        <v>136</v>
      </c>
      <c r="G231" s="43" t="s">
        <v>54</v>
      </c>
      <c r="H231" s="43" t="s">
        <v>3</v>
      </c>
      <c r="I231" s="44" t="s">
        <v>138</v>
      </c>
    </row>
    <row r="232" spans="1:9" x14ac:dyDescent="0.35">
      <c r="A232" s="43" t="s">
        <v>106</v>
      </c>
      <c r="B232" s="43" t="s">
        <v>46</v>
      </c>
      <c r="C232" s="43" t="s">
        <v>209</v>
      </c>
      <c r="D232" s="43" t="s">
        <v>76</v>
      </c>
      <c r="E232" s="43" t="s">
        <v>77</v>
      </c>
      <c r="F232" s="43" t="s">
        <v>136</v>
      </c>
      <c r="G232" s="43" t="s">
        <v>54</v>
      </c>
      <c r="H232" s="43" t="s">
        <v>110</v>
      </c>
      <c r="I232" s="44" t="s">
        <v>210</v>
      </c>
    </row>
    <row r="233" spans="1:9" x14ac:dyDescent="0.35">
      <c r="A233" s="43" t="s">
        <v>106</v>
      </c>
      <c r="B233" s="43" t="s">
        <v>31</v>
      </c>
      <c r="C233" s="43" t="s">
        <v>211</v>
      </c>
      <c r="D233" s="43" t="s">
        <v>75</v>
      </c>
      <c r="E233" s="43" t="s">
        <v>79</v>
      </c>
      <c r="F233" s="43" t="s">
        <v>136</v>
      </c>
      <c r="G233" s="43" t="s">
        <v>144</v>
      </c>
      <c r="H233" s="43" t="s">
        <v>3</v>
      </c>
      <c r="I233" s="44" t="s">
        <v>145</v>
      </c>
    </row>
    <row r="234" spans="1:9" x14ac:dyDescent="0.35">
      <c r="A234" s="43" t="s">
        <v>106</v>
      </c>
      <c r="B234" s="43" t="s">
        <v>31</v>
      </c>
      <c r="C234" s="43" t="s">
        <v>211</v>
      </c>
      <c r="D234" s="43" t="s">
        <v>75</v>
      </c>
      <c r="E234" s="43" t="s">
        <v>79</v>
      </c>
      <c r="F234" s="43" t="s">
        <v>136</v>
      </c>
      <c r="G234" s="43" t="s">
        <v>144</v>
      </c>
      <c r="H234" s="43" t="s">
        <v>110</v>
      </c>
      <c r="I234" s="44" t="s">
        <v>145</v>
      </c>
    </row>
    <row r="235" spans="1:9" x14ac:dyDescent="0.35">
      <c r="A235" s="43" t="s">
        <v>106</v>
      </c>
      <c r="B235" s="43" t="s">
        <v>31</v>
      </c>
      <c r="C235" s="43" t="s">
        <v>211</v>
      </c>
      <c r="D235" s="43" t="s">
        <v>75</v>
      </c>
      <c r="E235" s="43" t="s">
        <v>79</v>
      </c>
      <c r="F235" s="43" t="s">
        <v>136</v>
      </c>
      <c r="G235" s="43" t="s">
        <v>70</v>
      </c>
      <c r="H235" s="43" t="s">
        <v>137</v>
      </c>
      <c r="I235" s="44" t="s">
        <v>212</v>
      </c>
    </row>
    <row r="236" spans="1:9" x14ac:dyDescent="0.35">
      <c r="A236" s="43" t="s">
        <v>106</v>
      </c>
      <c r="B236" s="43" t="s">
        <v>31</v>
      </c>
      <c r="C236" s="43" t="s">
        <v>211</v>
      </c>
      <c r="D236" s="43" t="s">
        <v>75</v>
      </c>
      <c r="E236" s="43" t="s">
        <v>79</v>
      </c>
      <c r="F236" s="43" t="s">
        <v>136</v>
      </c>
      <c r="G236" s="43" t="s">
        <v>70</v>
      </c>
      <c r="H236" s="43" t="s">
        <v>110</v>
      </c>
      <c r="I236" s="44" t="s">
        <v>146</v>
      </c>
    </row>
    <row r="237" spans="1:9" x14ac:dyDescent="0.35">
      <c r="A237" s="43" t="s">
        <v>106</v>
      </c>
      <c r="B237" s="43" t="s">
        <v>31</v>
      </c>
      <c r="C237" s="43" t="s">
        <v>211</v>
      </c>
      <c r="D237" s="43" t="s">
        <v>75</v>
      </c>
      <c r="E237" s="43" t="s">
        <v>79</v>
      </c>
      <c r="F237" s="43" t="s">
        <v>136</v>
      </c>
      <c r="G237" s="43" t="s">
        <v>140</v>
      </c>
      <c r="H237" s="43" t="s">
        <v>137</v>
      </c>
      <c r="I237" s="44" t="s">
        <v>167</v>
      </c>
    </row>
    <row r="238" spans="1:9" x14ac:dyDescent="0.35">
      <c r="A238" s="43" t="s">
        <v>106</v>
      </c>
      <c r="B238" s="43" t="s">
        <v>31</v>
      </c>
      <c r="C238" s="43" t="s">
        <v>211</v>
      </c>
      <c r="D238" s="43" t="s">
        <v>75</v>
      </c>
      <c r="E238" s="43" t="s">
        <v>79</v>
      </c>
      <c r="F238" s="43" t="s">
        <v>136</v>
      </c>
      <c r="G238" s="43" t="s">
        <v>140</v>
      </c>
      <c r="H238" s="43" t="s">
        <v>110</v>
      </c>
      <c r="I238" s="44" t="s">
        <v>186</v>
      </c>
    </row>
    <row r="239" spans="1:9" x14ac:dyDescent="0.35">
      <c r="A239" s="43" t="s">
        <v>106</v>
      </c>
      <c r="B239" s="43" t="s">
        <v>31</v>
      </c>
      <c r="C239" s="43" t="s">
        <v>211</v>
      </c>
      <c r="D239" s="43" t="s">
        <v>75</v>
      </c>
      <c r="E239" s="43" t="s">
        <v>79</v>
      </c>
      <c r="F239" s="43" t="s">
        <v>136</v>
      </c>
      <c r="G239" s="43" t="s">
        <v>54</v>
      </c>
      <c r="H239" s="43" t="s">
        <v>137</v>
      </c>
      <c r="I239" s="44" t="s">
        <v>188</v>
      </c>
    </row>
    <row r="240" spans="1:9" x14ac:dyDescent="0.35">
      <c r="A240" s="43" t="s">
        <v>106</v>
      </c>
      <c r="B240" s="43" t="s">
        <v>31</v>
      </c>
      <c r="C240" s="43" t="s">
        <v>211</v>
      </c>
      <c r="D240" s="43" t="s">
        <v>75</v>
      </c>
      <c r="E240" s="43" t="s">
        <v>79</v>
      </c>
      <c r="F240" s="43" t="s">
        <v>136</v>
      </c>
      <c r="G240" s="43" t="s">
        <v>54</v>
      </c>
      <c r="H240" s="43" t="s">
        <v>110</v>
      </c>
      <c r="I240" s="44" t="s">
        <v>156</v>
      </c>
    </row>
    <row r="241" spans="1:9" x14ac:dyDescent="0.35">
      <c r="A241" s="43" t="s">
        <v>106</v>
      </c>
      <c r="B241" s="43" t="s">
        <v>32</v>
      </c>
      <c r="C241" s="43" t="s">
        <v>213</v>
      </c>
      <c r="D241" s="43" t="s">
        <v>75</v>
      </c>
      <c r="E241" s="43" t="s">
        <v>77</v>
      </c>
      <c r="F241" s="43" t="s">
        <v>136</v>
      </c>
      <c r="G241" s="43" t="s">
        <v>144</v>
      </c>
      <c r="H241" s="43" t="s">
        <v>3</v>
      </c>
      <c r="I241" s="44" t="s">
        <v>145</v>
      </c>
    </row>
    <row r="242" spans="1:9" x14ac:dyDescent="0.35">
      <c r="A242" s="43" t="s">
        <v>106</v>
      </c>
      <c r="B242" s="43" t="s">
        <v>32</v>
      </c>
      <c r="C242" s="43" t="s">
        <v>213</v>
      </c>
      <c r="D242" s="43" t="s">
        <v>75</v>
      </c>
      <c r="E242" s="43" t="s">
        <v>77</v>
      </c>
      <c r="F242" s="43" t="s">
        <v>136</v>
      </c>
      <c r="G242" s="43" t="s">
        <v>144</v>
      </c>
      <c r="H242" s="43" t="s">
        <v>110</v>
      </c>
      <c r="I242" s="44" t="s">
        <v>179</v>
      </c>
    </row>
    <row r="243" spans="1:9" x14ac:dyDescent="0.35">
      <c r="A243" s="43" t="s">
        <v>106</v>
      </c>
      <c r="B243" s="43" t="s">
        <v>32</v>
      </c>
      <c r="C243" s="43" t="s">
        <v>213</v>
      </c>
      <c r="D243" s="43" t="s">
        <v>75</v>
      </c>
      <c r="E243" s="43" t="s">
        <v>77</v>
      </c>
      <c r="F243" s="43" t="s">
        <v>136</v>
      </c>
      <c r="G243" s="43" t="s">
        <v>140</v>
      </c>
      <c r="H243" s="43" t="s">
        <v>110</v>
      </c>
      <c r="I243" s="44" t="s">
        <v>145</v>
      </c>
    </row>
    <row r="244" spans="1:9" x14ac:dyDescent="0.35">
      <c r="A244" s="43" t="s">
        <v>106</v>
      </c>
      <c r="B244" s="43" t="s">
        <v>33</v>
      </c>
      <c r="C244" s="43" t="s">
        <v>214</v>
      </c>
      <c r="D244" s="43" t="s">
        <v>75</v>
      </c>
      <c r="E244" s="43" t="s">
        <v>79</v>
      </c>
      <c r="F244" s="43" t="s">
        <v>136</v>
      </c>
      <c r="G244" s="43" t="s">
        <v>144</v>
      </c>
      <c r="H244" s="43" t="s">
        <v>110</v>
      </c>
      <c r="I244" s="44" t="s">
        <v>145</v>
      </c>
    </row>
    <row r="245" spans="1:9" x14ac:dyDescent="0.35">
      <c r="A245" s="43" t="s">
        <v>106</v>
      </c>
      <c r="B245" s="43" t="s">
        <v>33</v>
      </c>
      <c r="C245" s="43" t="s">
        <v>214</v>
      </c>
      <c r="D245" s="43" t="s">
        <v>75</v>
      </c>
      <c r="E245" s="43" t="s">
        <v>79</v>
      </c>
      <c r="F245" s="43" t="s">
        <v>136</v>
      </c>
      <c r="G245" s="43" t="s">
        <v>70</v>
      </c>
      <c r="H245" s="43" t="s">
        <v>137</v>
      </c>
      <c r="I245" s="44" t="s">
        <v>141</v>
      </c>
    </row>
    <row r="246" spans="1:9" x14ac:dyDescent="0.35">
      <c r="A246" s="43" t="s">
        <v>106</v>
      </c>
      <c r="B246" s="43" t="s">
        <v>33</v>
      </c>
      <c r="C246" s="43" t="s">
        <v>214</v>
      </c>
      <c r="D246" s="43" t="s">
        <v>75</v>
      </c>
      <c r="E246" s="43" t="s">
        <v>79</v>
      </c>
      <c r="F246" s="43" t="s">
        <v>136</v>
      </c>
      <c r="G246" s="43" t="s">
        <v>70</v>
      </c>
      <c r="H246" s="43" t="s">
        <v>110</v>
      </c>
      <c r="I246" s="44" t="s">
        <v>215</v>
      </c>
    </row>
    <row r="247" spans="1:9" x14ac:dyDescent="0.35">
      <c r="A247" s="43" t="s">
        <v>106</v>
      </c>
      <c r="B247" s="43" t="s">
        <v>33</v>
      </c>
      <c r="C247" s="43" t="s">
        <v>214</v>
      </c>
      <c r="D247" s="43" t="s">
        <v>75</v>
      </c>
      <c r="E247" s="43" t="s">
        <v>79</v>
      </c>
      <c r="F247" s="43" t="s">
        <v>136</v>
      </c>
      <c r="G247" s="43" t="s">
        <v>140</v>
      </c>
      <c r="H247" s="43" t="s">
        <v>110</v>
      </c>
      <c r="I247" s="44" t="s">
        <v>146</v>
      </c>
    </row>
    <row r="248" spans="1:9" x14ac:dyDescent="0.35">
      <c r="A248" s="43" t="s">
        <v>106</v>
      </c>
      <c r="B248" s="43" t="s">
        <v>33</v>
      </c>
      <c r="C248" s="43" t="s">
        <v>214</v>
      </c>
      <c r="D248" s="43" t="s">
        <v>75</v>
      </c>
      <c r="E248" s="43" t="s">
        <v>79</v>
      </c>
      <c r="F248" s="43" t="s">
        <v>136</v>
      </c>
      <c r="G248" s="43" t="s">
        <v>54</v>
      </c>
      <c r="H248" s="43" t="s">
        <v>137</v>
      </c>
      <c r="I248" s="44" t="s">
        <v>156</v>
      </c>
    </row>
    <row r="249" spans="1:9" x14ac:dyDescent="0.35">
      <c r="A249" s="43" t="s">
        <v>106</v>
      </c>
      <c r="B249" s="43" t="s">
        <v>33</v>
      </c>
      <c r="C249" s="43" t="s">
        <v>214</v>
      </c>
      <c r="D249" s="43" t="s">
        <v>75</v>
      </c>
      <c r="E249" s="43" t="s">
        <v>79</v>
      </c>
      <c r="F249" s="43" t="s">
        <v>136</v>
      </c>
      <c r="G249" s="43" t="s">
        <v>54</v>
      </c>
      <c r="H249" s="43" t="s">
        <v>110</v>
      </c>
      <c r="I249" s="44" t="s">
        <v>162</v>
      </c>
    </row>
    <row r="250" spans="1:9" x14ac:dyDescent="0.35">
      <c r="A250" s="43" t="s">
        <v>106</v>
      </c>
      <c r="B250" s="43" t="s">
        <v>34</v>
      </c>
      <c r="C250" s="43" t="s">
        <v>216</v>
      </c>
      <c r="D250" s="43" t="s">
        <v>75</v>
      </c>
      <c r="E250" s="43" t="s">
        <v>78</v>
      </c>
      <c r="F250" s="43" t="s">
        <v>136</v>
      </c>
      <c r="G250" s="43" t="s">
        <v>70</v>
      </c>
      <c r="H250" s="43" t="s">
        <v>110</v>
      </c>
      <c r="I250" s="44" t="s">
        <v>149</v>
      </c>
    </row>
    <row r="251" spans="1:9" x14ac:dyDescent="0.35">
      <c r="A251" s="43" t="s">
        <v>106</v>
      </c>
      <c r="B251" s="43" t="s">
        <v>34</v>
      </c>
      <c r="C251" s="43" t="s">
        <v>216</v>
      </c>
      <c r="D251" s="43" t="s">
        <v>75</v>
      </c>
      <c r="E251" s="43" t="s">
        <v>78</v>
      </c>
      <c r="F251" s="43" t="s">
        <v>136</v>
      </c>
      <c r="G251" s="43" t="s">
        <v>140</v>
      </c>
      <c r="H251" s="43" t="s">
        <v>5</v>
      </c>
      <c r="I251" s="44" t="s">
        <v>145</v>
      </c>
    </row>
    <row r="252" spans="1:9" x14ac:dyDescent="0.35">
      <c r="A252" s="43" t="s">
        <v>106</v>
      </c>
      <c r="B252" s="43" t="s">
        <v>34</v>
      </c>
      <c r="C252" s="43" t="s">
        <v>216</v>
      </c>
      <c r="D252" s="43" t="s">
        <v>75</v>
      </c>
      <c r="E252" s="43" t="s">
        <v>78</v>
      </c>
      <c r="F252" s="43" t="s">
        <v>136</v>
      </c>
      <c r="G252" s="43" t="s">
        <v>140</v>
      </c>
      <c r="H252" s="43" t="s">
        <v>137</v>
      </c>
      <c r="I252" s="44" t="s">
        <v>145</v>
      </c>
    </row>
    <row r="253" spans="1:9" x14ac:dyDescent="0.35">
      <c r="A253" s="43" t="s">
        <v>106</v>
      </c>
      <c r="B253" s="43" t="s">
        <v>34</v>
      </c>
      <c r="C253" s="43" t="s">
        <v>216</v>
      </c>
      <c r="D253" s="43" t="s">
        <v>75</v>
      </c>
      <c r="E253" s="43" t="s">
        <v>78</v>
      </c>
      <c r="F253" s="43" t="s">
        <v>136</v>
      </c>
      <c r="G253" s="43" t="s">
        <v>140</v>
      </c>
      <c r="H253" s="43" t="s">
        <v>110</v>
      </c>
      <c r="I253" s="44" t="s">
        <v>138</v>
      </c>
    </row>
    <row r="254" spans="1:9" x14ac:dyDescent="0.35">
      <c r="A254" s="43" t="s">
        <v>106</v>
      </c>
      <c r="B254" s="43" t="s">
        <v>34</v>
      </c>
      <c r="C254" s="43" t="s">
        <v>216</v>
      </c>
      <c r="D254" s="43" t="s">
        <v>75</v>
      </c>
      <c r="E254" s="43" t="s">
        <v>78</v>
      </c>
      <c r="F254" s="43" t="s">
        <v>136</v>
      </c>
      <c r="G254" s="43" t="s">
        <v>54</v>
      </c>
      <c r="H254" s="43" t="s">
        <v>5</v>
      </c>
      <c r="I254" s="44" t="s">
        <v>145</v>
      </c>
    </row>
    <row r="255" spans="1:9" x14ac:dyDescent="0.35">
      <c r="A255" s="43" t="s">
        <v>106</v>
      </c>
      <c r="B255" s="43" t="s">
        <v>34</v>
      </c>
      <c r="C255" s="43" t="s">
        <v>216</v>
      </c>
      <c r="D255" s="43" t="s">
        <v>75</v>
      </c>
      <c r="E255" s="43" t="s">
        <v>78</v>
      </c>
      <c r="F255" s="43" t="s">
        <v>136</v>
      </c>
      <c r="G255" s="43" t="s">
        <v>54</v>
      </c>
      <c r="H255" s="43" t="s">
        <v>137</v>
      </c>
      <c r="I255" s="44" t="s">
        <v>162</v>
      </c>
    </row>
    <row r="256" spans="1:9" x14ac:dyDescent="0.35">
      <c r="A256" s="43" t="s">
        <v>106</v>
      </c>
      <c r="B256" s="43" t="s">
        <v>34</v>
      </c>
      <c r="C256" s="43" t="s">
        <v>216</v>
      </c>
      <c r="D256" s="43" t="s">
        <v>75</v>
      </c>
      <c r="E256" s="43" t="s">
        <v>78</v>
      </c>
      <c r="F256" s="43" t="s">
        <v>136</v>
      </c>
      <c r="G256" s="43" t="s">
        <v>54</v>
      </c>
      <c r="H256" s="43" t="s">
        <v>110</v>
      </c>
      <c r="I256" s="44" t="s">
        <v>162</v>
      </c>
    </row>
    <row r="257" spans="1:9" x14ac:dyDescent="0.35">
      <c r="A257" s="43" t="s">
        <v>106</v>
      </c>
      <c r="B257" s="43" t="s">
        <v>35</v>
      </c>
      <c r="C257" s="43" t="s">
        <v>217</v>
      </c>
      <c r="D257" s="43" t="s">
        <v>75</v>
      </c>
      <c r="E257" s="43" t="s">
        <v>79</v>
      </c>
      <c r="F257" s="43" t="s">
        <v>136</v>
      </c>
      <c r="G257" s="43" t="s">
        <v>144</v>
      </c>
      <c r="H257" s="43" t="s">
        <v>137</v>
      </c>
      <c r="I257" s="44" t="s">
        <v>145</v>
      </c>
    </row>
    <row r="258" spans="1:9" x14ac:dyDescent="0.35">
      <c r="A258" s="43" t="s">
        <v>106</v>
      </c>
      <c r="B258" s="43" t="s">
        <v>35</v>
      </c>
      <c r="C258" s="43" t="s">
        <v>217</v>
      </c>
      <c r="D258" s="43" t="s">
        <v>75</v>
      </c>
      <c r="E258" s="43" t="s">
        <v>79</v>
      </c>
      <c r="F258" s="43" t="s">
        <v>136</v>
      </c>
      <c r="G258" s="43" t="s">
        <v>70</v>
      </c>
      <c r="H258" s="43" t="s">
        <v>137</v>
      </c>
      <c r="I258" s="44" t="s">
        <v>190</v>
      </c>
    </row>
    <row r="259" spans="1:9" x14ac:dyDescent="0.35">
      <c r="A259" s="43" t="s">
        <v>106</v>
      </c>
      <c r="B259" s="43" t="s">
        <v>35</v>
      </c>
      <c r="C259" s="43" t="s">
        <v>217</v>
      </c>
      <c r="D259" s="43" t="s">
        <v>75</v>
      </c>
      <c r="E259" s="43" t="s">
        <v>79</v>
      </c>
      <c r="F259" s="43" t="s">
        <v>136</v>
      </c>
      <c r="G259" s="43" t="s">
        <v>140</v>
      </c>
      <c r="H259" s="43" t="s">
        <v>137</v>
      </c>
      <c r="I259" s="44" t="s">
        <v>149</v>
      </c>
    </row>
    <row r="260" spans="1:9" x14ac:dyDescent="0.35">
      <c r="A260" s="43" t="s">
        <v>106</v>
      </c>
      <c r="B260" s="43" t="s">
        <v>35</v>
      </c>
      <c r="C260" s="43" t="s">
        <v>217</v>
      </c>
      <c r="D260" s="43" t="s">
        <v>75</v>
      </c>
      <c r="E260" s="43" t="s">
        <v>79</v>
      </c>
      <c r="F260" s="43" t="s">
        <v>136</v>
      </c>
      <c r="G260" s="43" t="s">
        <v>54</v>
      </c>
      <c r="H260" s="43" t="s">
        <v>137</v>
      </c>
      <c r="I260" s="44" t="s">
        <v>186</v>
      </c>
    </row>
    <row r="261" spans="1:9" x14ac:dyDescent="0.35">
      <c r="A261" s="43" t="s">
        <v>106</v>
      </c>
      <c r="B261" s="43" t="s">
        <v>36</v>
      </c>
      <c r="C261" s="43" t="s">
        <v>218</v>
      </c>
      <c r="D261" s="43" t="s">
        <v>75</v>
      </c>
      <c r="E261" s="43" t="s">
        <v>77</v>
      </c>
      <c r="F261" s="43" t="s">
        <v>136</v>
      </c>
      <c r="G261" s="43" t="s">
        <v>70</v>
      </c>
      <c r="H261" s="43" t="s">
        <v>5</v>
      </c>
      <c r="I261" s="44" t="s">
        <v>145</v>
      </c>
    </row>
    <row r="262" spans="1:9" x14ac:dyDescent="0.35">
      <c r="A262" s="43" t="s">
        <v>106</v>
      </c>
      <c r="B262" s="43" t="s">
        <v>36</v>
      </c>
      <c r="C262" s="43" t="s">
        <v>218</v>
      </c>
      <c r="D262" s="43" t="s">
        <v>75</v>
      </c>
      <c r="E262" s="43" t="s">
        <v>77</v>
      </c>
      <c r="F262" s="43" t="s">
        <v>136</v>
      </c>
      <c r="G262" s="43" t="s">
        <v>70</v>
      </c>
      <c r="H262" s="43" t="s">
        <v>110</v>
      </c>
      <c r="I262" s="44" t="s">
        <v>219</v>
      </c>
    </row>
    <row r="263" spans="1:9" x14ac:dyDescent="0.35">
      <c r="A263" s="43" t="s">
        <v>106</v>
      </c>
      <c r="B263" s="43" t="s">
        <v>36</v>
      </c>
      <c r="C263" s="43" t="s">
        <v>218</v>
      </c>
      <c r="D263" s="43" t="s">
        <v>75</v>
      </c>
      <c r="E263" s="43" t="s">
        <v>77</v>
      </c>
      <c r="F263" s="43" t="s">
        <v>136</v>
      </c>
      <c r="G263" s="43" t="s">
        <v>140</v>
      </c>
      <c r="H263" s="43" t="s">
        <v>4</v>
      </c>
      <c r="I263" s="44" t="s">
        <v>146</v>
      </c>
    </row>
    <row r="264" spans="1:9" x14ac:dyDescent="0.35">
      <c r="A264" s="43" t="s">
        <v>106</v>
      </c>
      <c r="B264" s="43" t="s">
        <v>36</v>
      </c>
      <c r="C264" s="43" t="s">
        <v>218</v>
      </c>
      <c r="D264" s="43" t="s">
        <v>75</v>
      </c>
      <c r="E264" s="43" t="s">
        <v>77</v>
      </c>
      <c r="F264" s="43" t="s">
        <v>136</v>
      </c>
      <c r="G264" s="43" t="s">
        <v>140</v>
      </c>
      <c r="H264" s="43" t="s">
        <v>137</v>
      </c>
      <c r="I264" s="44" t="s">
        <v>138</v>
      </c>
    </row>
    <row r="265" spans="1:9" x14ac:dyDescent="0.35">
      <c r="A265" s="43" t="s">
        <v>106</v>
      </c>
      <c r="B265" s="43" t="s">
        <v>36</v>
      </c>
      <c r="C265" s="43" t="s">
        <v>218</v>
      </c>
      <c r="D265" s="43" t="s">
        <v>75</v>
      </c>
      <c r="E265" s="43" t="s">
        <v>77</v>
      </c>
      <c r="F265" s="43" t="s">
        <v>136</v>
      </c>
      <c r="G265" s="43" t="s">
        <v>140</v>
      </c>
      <c r="H265" s="43" t="s">
        <v>110</v>
      </c>
      <c r="I265" s="44" t="s">
        <v>179</v>
      </c>
    </row>
    <row r="266" spans="1:9" x14ac:dyDescent="0.35">
      <c r="A266" s="43" t="s">
        <v>106</v>
      </c>
      <c r="B266" s="43" t="s">
        <v>36</v>
      </c>
      <c r="C266" s="43" t="s">
        <v>218</v>
      </c>
      <c r="D266" s="43" t="s">
        <v>75</v>
      </c>
      <c r="E266" s="43" t="s">
        <v>77</v>
      </c>
      <c r="F266" s="43" t="s">
        <v>136</v>
      </c>
      <c r="G266" s="43" t="s">
        <v>54</v>
      </c>
      <c r="H266" s="43" t="s">
        <v>4</v>
      </c>
      <c r="I266" s="44" t="s">
        <v>145</v>
      </c>
    </row>
    <row r="267" spans="1:9" x14ac:dyDescent="0.35">
      <c r="A267" s="43" t="s">
        <v>106</v>
      </c>
      <c r="B267" s="43" t="s">
        <v>36</v>
      </c>
      <c r="C267" s="43" t="s">
        <v>218</v>
      </c>
      <c r="D267" s="43" t="s">
        <v>75</v>
      </c>
      <c r="E267" s="43" t="s">
        <v>77</v>
      </c>
      <c r="F267" s="43" t="s">
        <v>136</v>
      </c>
      <c r="G267" s="43" t="s">
        <v>54</v>
      </c>
      <c r="H267" s="43" t="s">
        <v>5</v>
      </c>
      <c r="I267" s="44" t="s">
        <v>145</v>
      </c>
    </row>
    <row r="268" spans="1:9" x14ac:dyDescent="0.35">
      <c r="A268" s="43" t="s">
        <v>106</v>
      </c>
      <c r="B268" s="43" t="s">
        <v>36</v>
      </c>
      <c r="C268" s="43" t="s">
        <v>218</v>
      </c>
      <c r="D268" s="43" t="s">
        <v>75</v>
      </c>
      <c r="E268" s="43" t="s">
        <v>77</v>
      </c>
      <c r="F268" s="43" t="s">
        <v>136</v>
      </c>
      <c r="G268" s="43" t="s">
        <v>54</v>
      </c>
      <c r="H268" s="43" t="s">
        <v>137</v>
      </c>
      <c r="I268" s="44" t="s">
        <v>146</v>
      </c>
    </row>
    <row r="269" spans="1:9" x14ac:dyDescent="0.35">
      <c r="A269" s="43" t="s">
        <v>106</v>
      </c>
      <c r="B269" s="43" t="s">
        <v>36</v>
      </c>
      <c r="C269" s="43" t="s">
        <v>218</v>
      </c>
      <c r="D269" s="43" t="s">
        <v>75</v>
      </c>
      <c r="E269" s="43" t="s">
        <v>77</v>
      </c>
      <c r="F269" s="43" t="s">
        <v>136</v>
      </c>
      <c r="G269" s="43" t="s">
        <v>54</v>
      </c>
      <c r="H269" s="43" t="s">
        <v>110</v>
      </c>
      <c r="I269" s="44" t="s">
        <v>220</v>
      </c>
    </row>
    <row r="270" spans="1:9" x14ac:dyDescent="0.35">
      <c r="A270" s="43" t="s">
        <v>106</v>
      </c>
      <c r="B270" s="43" t="s">
        <v>37</v>
      </c>
      <c r="C270" s="43" t="s">
        <v>221</v>
      </c>
      <c r="D270" s="43" t="s">
        <v>75</v>
      </c>
      <c r="E270" s="43" t="s">
        <v>79</v>
      </c>
      <c r="F270" s="43" t="s">
        <v>136</v>
      </c>
      <c r="G270" s="43" t="s">
        <v>70</v>
      </c>
      <c r="H270" s="43" t="s">
        <v>5</v>
      </c>
      <c r="I270" s="44" t="s">
        <v>145</v>
      </c>
    </row>
    <row r="271" spans="1:9" x14ac:dyDescent="0.35">
      <c r="A271" s="43" t="s">
        <v>106</v>
      </c>
      <c r="B271" s="43" t="s">
        <v>37</v>
      </c>
      <c r="C271" s="43" t="s">
        <v>221</v>
      </c>
      <c r="D271" s="43" t="s">
        <v>75</v>
      </c>
      <c r="E271" s="43" t="s">
        <v>79</v>
      </c>
      <c r="F271" s="43" t="s">
        <v>136</v>
      </c>
      <c r="G271" s="43" t="s">
        <v>70</v>
      </c>
      <c r="H271" s="43" t="s">
        <v>110</v>
      </c>
      <c r="I271" s="44" t="s">
        <v>222</v>
      </c>
    </row>
    <row r="272" spans="1:9" x14ac:dyDescent="0.35">
      <c r="A272" s="43" t="s">
        <v>106</v>
      </c>
      <c r="B272" s="43" t="s">
        <v>37</v>
      </c>
      <c r="C272" s="43" t="s">
        <v>221</v>
      </c>
      <c r="D272" s="43" t="s">
        <v>75</v>
      </c>
      <c r="E272" s="43" t="s">
        <v>79</v>
      </c>
      <c r="F272" s="43" t="s">
        <v>136</v>
      </c>
      <c r="G272" s="43" t="s">
        <v>140</v>
      </c>
      <c r="H272" s="43" t="s">
        <v>110</v>
      </c>
      <c r="I272" s="44" t="s">
        <v>141</v>
      </c>
    </row>
    <row r="273" spans="1:9" x14ac:dyDescent="0.35">
      <c r="A273" s="43" t="s">
        <v>106</v>
      </c>
      <c r="B273" s="43" t="s">
        <v>37</v>
      </c>
      <c r="C273" s="43" t="s">
        <v>221</v>
      </c>
      <c r="D273" s="43" t="s">
        <v>75</v>
      </c>
      <c r="E273" s="43" t="s">
        <v>79</v>
      </c>
      <c r="F273" s="43" t="s">
        <v>136</v>
      </c>
      <c r="G273" s="43" t="s">
        <v>54</v>
      </c>
      <c r="H273" s="43" t="s">
        <v>110</v>
      </c>
      <c r="I273" s="44" t="s">
        <v>181</v>
      </c>
    </row>
    <row r="274" spans="1:9" x14ac:dyDescent="0.35">
      <c r="A274" s="43" t="s">
        <v>106</v>
      </c>
      <c r="B274" s="43" t="s">
        <v>38</v>
      </c>
      <c r="C274" s="43" t="s">
        <v>223</v>
      </c>
      <c r="D274" s="43" t="s">
        <v>75</v>
      </c>
      <c r="E274" s="43" t="s">
        <v>79</v>
      </c>
      <c r="F274" s="43" t="s">
        <v>136</v>
      </c>
      <c r="G274" s="43" t="s">
        <v>144</v>
      </c>
      <c r="H274" s="43" t="s">
        <v>110</v>
      </c>
      <c r="I274" s="44" t="s">
        <v>138</v>
      </c>
    </row>
    <row r="275" spans="1:9" x14ac:dyDescent="0.35">
      <c r="A275" s="43" t="s">
        <v>106</v>
      </c>
      <c r="B275" s="43" t="s">
        <v>38</v>
      </c>
      <c r="C275" s="43" t="s">
        <v>223</v>
      </c>
      <c r="D275" s="43" t="s">
        <v>75</v>
      </c>
      <c r="E275" s="43" t="s">
        <v>79</v>
      </c>
      <c r="F275" s="43" t="s">
        <v>136</v>
      </c>
      <c r="G275" s="43" t="s">
        <v>70</v>
      </c>
      <c r="H275" s="43" t="s">
        <v>137</v>
      </c>
      <c r="I275" s="44" t="s">
        <v>190</v>
      </c>
    </row>
    <row r="276" spans="1:9" x14ac:dyDescent="0.35">
      <c r="A276" s="43" t="s">
        <v>106</v>
      </c>
      <c r="B276" s="43" t="s">
        <v>38</v>
      </c>
      <c r="C276" s="43" t="s">
        <v>223</v>
      </c>
      <c r="D276" s="43" t="s">
        <v>75</v>
      </c>
      <c r="E276" s="43" t="s">
        <v>79</v>
      </c>
      <c r="F276" s="43" t="s">
        <v>136</v>
      </c>
      <c r="G276" s="43" t="s">
        <v>70</v>
      </c>
      <c r="H276" s="43" t="s">
        <v>110</v>
      </c>
      <c r="I276" s="44" t="s">
        <v>224</v>
      </c>
    </row>
    <row r="277" spans="1:9" x14ac:dyDescent="0.35">
      <c r="A277" s="43" t="s">
        <v>106</v>
      </c>
      <c r="B277" s="43" t="s">
        <v>38</v>
      </c>
      <c r="C277" s="43" t="s">
        <v>223</v>
      </c>
      <c r="D277" s="43" t="s">
        <v>75</v>
      </c>
      <c r="E277" s="43" t="s">
        <v>79</v>
      </c>
      <c r="F277" s="43" t="s">
        <v>136</v>
      </c>
      <c r="G277" s="43" t="s">
        <v>140</v>
      </c>
      <c r="H277" s="43" t="s">
        <v>137</v>
      </c>
      <c r="I277" s="44" t="s">
        <v>138</v>
      </c>
    </row>
    <row r="278" spans="1:9" x14ac:dyDescent="0.35">
      <c r="A278" s="43" t="s">
        <v>106</v>
      </c>
      <c r="B278" s="43" t="s">
        <v>38</v>
      </c>
      <c r="C278" s="43" t="s">
        <v>223</v>
      </c>
      <c r="D278" s="43" t="s">
        <v>75</v>
      </c>
      <c r="E278" s="43" t="s">
        <v>79</v>
      </c>
      <c r="F278" s="43" t="s">
        <v>136</v>
      </c>
      <c r="G278" s="43" t="s">
        <v>140</v>
      </c>
      <c r="H278" s="43" t="s">
        <v>110</v>
      </c>
      <c r="I278" s="44" t="s">
        <v>141</v>
      </c>
    </row>
    <row r="279" spans="1:9" x14ac:dyDescent="0.35">
      <c r="A279" s="43" t="s">
        <v>106</v>
      </c>
      <c r="B279" s="43" t="s">
        <v>38</v>
      </c>
      <c r="C279" s="43" t="s">
        <v>223</v>
      </c>
      <c r="D279" s="43" t="s">
        <v>75</v>
      </c>
      <c r="E279" s="43" t="s">
        <v>79</v>
      </c>
      <c r="F279" s="43" t="s">
        <v>136</v>
      </c>
      <c r="G279" s="43" t="s">
        <v>54</v>
      </c>
      <c r="H279" s="43" t="s">
        <v>137</v>
      </c>
      <c r="I279" s="44" t="s">
        <v>138</v>
      </c>
    </row>
    <row r="280" spans="1:9" x14ac:dyDescent="0.35">
      <c r="A280" s="43" t="s">
        <v>106</v>
      </c>
      <c r="B280" s="43" t="s">
        <v>38</v>
      </c>
      <c r="C280" s="43" t="s">
        <v>223</v>
      </c>
      <c r="D280" s="43" t="s">
        <v>75</v>
      </c>
      <c r="E280" s="43" t="s">
        <v>79</v>
      </c>
      <c r="F280" s="43" t="s">
        <v>136</v>
      </c>
      <c r="G280" s="43" t="s">
        <v>54</v>
      </c>
      <c r="H280" s="43" t="s">
        <v>110</v>
      </c>
      <c r="I280" s="44" t="s">
        <v>167</v>
      </c>
    </row>
    <row r="281" spans="1:9" x14ac:dyDescent="0.35">
      <c r="A281" s="43" t="s">
        <v>106</v>
      </c>
      <c r="B281" s="43" t="s">
        <v>47</v>
      </c>
      <c r="C281" s="43" t="s">
        <v>225</v>
      </c>
      <c r="D281" s="43" t="s">
        <v>76</v>
      </c>
      <c r="E281" s="43" t="s">
        <v>77</v>
      </c>
      <c r="F281" s="43" t="s">
        <v>136</v>
      </c>
      <c r="G281" s="43" t="s">
        <v>70</v>
      </c>
      <c r="H281" s="43" t="s">
        <v>110</v>
      </c>
      <c r="I281" s="44" t="s">
        <v>186</v>
      </c>
    </row>
    <row r="282" spans="1:9" x14ac:dyDescent="0.35">
      <c r="A282" s="43" t="s">
        <v>106</v>
      </c>
      <c r="B282" s="43" t="s">
        <v>47</v>
      </c>
      <c r="C282" s="43" t="s">
        <v>225</v>
      </c>
      <c r="D282" s="43" t="s">
        <v>76</v>
      </c>
      <c r="E282" s="43" t="s">
        <v>77</v>
      </c>
      <c r="F282" s="43" t="s">
        <v>136</v>
      </c>
      <c r="G282" s="43" t="s">
        <v>140</v>
      </c>
      <c r="H282" s="43" t="s">
        <v>4</v>
      </c>
      <c r="I282" s="44" t="s">
        <v>156</v>
      </c>
    </row>
    <row r="283" spans="1:9" x14ac:dyDescent="0.35">
      <c r="A283" s="43" t="s">
        <v>106</v>
      </c>
      <c r="B283" s="43" t="s">
        <v>47</v>
      </c>
      <c r="C283" s="43" t="s">
        <v>225</v>
      </c>
      <c r="D283" s="43" t="s">
        <v>76</v>
      </c>
      <c r="E283" s="43" t="s">
        <v>77</v>
      </c>
      <c r="F283" s="43" t="s">
        <v>136</v>
      </c>
      <c r="G283" s="43" t="s">
        <v>140</v>
      </c>
      <c r="H283" s="43" t="s">
        <v>5</v>
      </c>
      <c r="I283" s="44" t="s">
        <v>145</v>
      </c>
    </row>
    <row r="284" spans="1:9" x14ac:dyDescent="0.35">
      <c r="A284" s="43" t="s">
        <v>106</v>
      </c>
      <c r="B284" s="43" t="s">
        <v>47</v>
      </c>
      <c r="C284" s="43" t="s">
        <v>225</v>
      </c>
      <c r="D284" s="43" t="s">
        <v>76</v>
      </c>
      <c r="E284" s="43" t="s">
        <v>77</v>
      </c>
      <c r="F284" s="43" t="s">
        <v>136</v>
      </c>
      <c r="G284" s="43" t="s">
        <v>140</v>
      </c>
      <c r="H284" s="43" t="s">
        <v>137</v>
      </c>
      <c r="I284" s="44" t="s">
        <v>138</v>
      </c>
    </row>
    <row r="285" spans="1:9" x14ac:dyDescent="0.35">
      <c r="A285" s="43" t="s">
        <v>106</v>
      </c>
      <c r="B285" s="43" t="s">
        <v>47</v>
      </c>
      <c r="C285" s="43" t="s">
        <v>225</v>
      </c>
      <c r="D285" s="43" t="s">
        <v>76</v>
      </c>
      <c r="E285" s="43" t="s">
        <v>77</v>
      </c>
      <c r="F285" s="43" t="s">
        <v>136</v>
      </c>
      <c r="G285" s="43" t="s">
        <v>140</v>
      </c>
      <c r="H285" s="43" t="s">
        <v>110</v>
      </c>
      <c r="I285" s="44" t="s">
        <v>142</v>
      </c>
    </row>
    <row r="286" spans="1:9" x14ac:dyDescent="0.35">
      <c r="A286" s="43" t="s">
        <v>106</v>
      </c>
      <c r="B286" s="43" t="s">
        <v>47</v>
      </c>
      <c r="C286" s="43" t="s">
        <v>225</v>
      </c>
      <c r="D286" s="43" t="s">
        <v>76</v>
      </c>
      <c r="E286" s="43" t="s">
        <v>77</v>
      </c>
      <c r="F286" s="43" t="s">
        <v>136</v>
      </c>
      <c r="G286" s="43" t="s">
        <v>54</v>
      </c>
      <c r="H286" s="43" t="s">
        <v>110</v>
      </c>
      <c r="I286" s="44" t="s">
        <v>224</v>
      </c>
    </row>
    <row r="287" spans="1:9" x14ac:dyDescent="0.35">
      <c r="A287" s="43" t="s">
        <v>106</v>
      </c>
      <c r="B287" s="43" t="s">
        <v>39</v>
      </c>
      <c r="C287" s="43" t="s">
        <v>226</v>
      </c>
      <c r="D287" s="43" t="s">
        <v>75</v>
      </c>
      <c r="E287" s="43" t="s">
        <v>78</v>
      </c>
      <c r="F287" s="43" t="s">
        <v>136</v>
      </c>
      <c r="G287" s="43" t="s">
        <v>70</v>
      </c>
      <c r="H287" s="43" t="s">
        <v>4</v>
      </c>
      <c r="I287" s="44" t="s">
        <v>145</v>
      </c>
    </row>
    <row r="288" spans="1:9" x14ac:dyDescent="0.35">
      <c r="A288" s="43" t="s">
        <v>106</v>
      </c>
      <c r="B288" s="43" t="s">
        <v>39</v>
      </c>
      <c r="C288" s="43" t="s">
        <v>226</v>
      </c>
      <c r="D288" s="43" t="s">
        <v>75</v>
      </c>
      <c r="E288" s="43" t="s">
        <v>78</v>
      </c>
      <c r="F288" s="43" t="s">
        <v>136</v>
      </c>
      <c r="G288" s="43" t="s">
        <v>70</v>
      </c>
      <c r="H288" s="43" t="s">
        <v>111</v>
      </c>
      <c r="I288" s="44" t="s">
        <v>145</v>
      </c>
    </row>
    <row r="289" spans="1:9" x14ac:dyDescent="0.35">
      <c r="A289" s="43" t="s">
        <v>106</v>
      </c>
      <c r="B289" s="43" t="s">
        <v>39</v>
      </c>
      <c r="C289" s="43" t="s">
        <v>226</v>
      </c>
      <c r="D289" s="43" t="s">
        <v>75</v>
      </c>
      <c r="E289" s="43" t="s">
        <v>78</v>
      </c>
      <c r="F289" s="43" t="s">
        <v>136</v>
      </c>
      <c r="G289" s="43" t="s">
        <v>70</v>
      </c>
      <c r="H289" s="43" t="s">
        <v>110</v>
      </c>
      <c r="I289" s="44" t="s">
        <v>227</v>
      </c>
    </row>
    <row r="290" spans="1:9" x14ac:dyDescent="0.35">
      <c r="A290" s="43" t="s">
        <v>106</v>
      </c>
      <c r="B290" s="43" t="s">
        <v>39</v>
      </c>
      <c r="C290" s="43" t="s">
        <v>226</v>
      </c>
      <c r="D290" s="43" t="s">
        <v>75</v>
      </c>
      <c r="E290" s="43" t="s">
        <v>78</v>
      </c>
      <c r="F290" s="43" t="s">
        <v>136</v>
      </c>
      <c r="G290" s="43" t="s">
        <v>140</v>
      </c>
      <c r="H290" s="43" t="s">
        <v>110</v>
      </c>
      <c r="I290" s="44" t="s">
        <v>190</v>
      </c>
    </row>
    <row r="291" spans="1:9" x14ac:dyDescent="0.35">
      <c r="A291" s="43" t="s">
        <v>106</v>
      </c>
      <c r="B291" s="43" t="s">
        <v>39</v>
      </c>
      <c r="C291" s="43" t="s">
        <v>226</v>
      </c>
      <c r="D291" s="43" t="s">
        <v>75</v>
      </c>
      <c r="E291" s="43" t="s">
        <v>78</v>
      </c>
      <c r="F291" s="43" t="s">
        <v>136</v>
      </c>
      <c r="G291" s="43" t="s">
        <v>54</v>
      </c>
      <c r="H291" s="43" t="s">
        <v>3</v>
      </c>
      <c r="I291" s="44" t="s">
        <v>138</v>
      </c>
    </row>
    <row r="292" spans="1:9" x14ac:dyDescent="0.35">
      <c r="A292" s="43" t="s">
        <v>106</v>
      </c>
      <c r="B292" s="43" t="s">
        <v>39</v>
      </c>
      <c r="C292" s="43" t="s">
        <v>226</v>
      </c>
      <c r="D292" s="43" t="s">
        <v>75</v>
      </c>
      <c r="E292" s="43" t="s">
        <v>78</v>
      </c>
      <c r="F292" s="43" t="s">
        <v>136</v>
      </c>
      <c r="G292" s="43" t="s">
        <v>54</v>
      </c>
      <c r="H292" s="43" t="s">
        <v>110</v>
      </c>
      <c r="I292" s="44" t="s">
        <v>157</v>
      </c>
    </row>
    <row r="293" spans="1:9" x14ac:dyDescent="0.35">
      <c r="A293" s="43" t="s">
        <v>106</v>
      </c>
      <c r="B293" s="43" t="s">
        <v>40</v>
      </c>
      <c r="C293" s="43" t="s">
        <v>228</v>
      </c>
      <c r="D293" s="43" t="s">
        <v>75</v>
      </c>
      <c r="E293" s="43" t="s">
        <v>79</v>
      </c>
      <c r="F293" s="43" t="s">
        <v>136</v>
      </c>
      <c r="G293" s="43" t="s">
        <v>70</v>
      </c>
      <c r="H293" s="43" t="s">
        <v>137</v>
      </c>
      <c r="I293" s="44" t="s">
        <v>166</v>
      </c>
    </row>
    <row r="294" spans="1:9" x14ac:dyDescent="0.35">
      <c r="A294" s="43" t="s">
        <v>106</v>
      </c>
      <c r="B294" s="43" t="s">
        <v>40</v>
      </c>
      <c r="C294" s="43" t="s">
        <v>228</v>
      </c>
      <c r="D294" s="43" t="s">
        <v>75</v>
      </c>
      <c r="E294" s="43" t="s">
        <v>79</v>
      </c>
      <c r="F294" s="43" t="s">
        <v>136</v>
      </c>
      <c r="G294" s="43" t="s">
        <v>70</v>
      </c>
      <c r="H294" s="43" t="s">
        <v>110</v>
      </c>
      <c r="I294" s="44" t="s">
        <v>170</v>
      </c>
    </row>
    <row r="295" spans="1:9" x14ac:dyDescent="0.35">
      <c r="A295" s="43" t="s">
        <v>106</v>
      </c>
      <c r="B295" s="43" t="s">
        <v>40</v>
      </c>
      <c r="C295" s="43" t="s">
        <v>228</v>
      </c>
      <c r="D295" s="43" t="s">
        <v>75</v>
      </c>
      <c r="E295" s="43" t="s">
        <v>79</v>
      </c>
      <c r="F295" s="43" t="s">
        <v>136</v>
      </c>
      <c r="G295" s="43" t="s">
        <v>140</v>
      </c>
      <c r="H295" s="43" t="s">
        <v>137</v>
      </c>
      <c r="I295" s="44" t="s">
        <v>146</v>
      </c>
    </row>
    <row r="296" spans="1:9" x14ac:dyDescent="0.35">
      <c r="A296" s="43" t="s">
        <v>106</v>
      </c>
      <c r="B296" s="43" t="s">
        <v>40</v>
      </c>
      <c r="C296" s="43" t="s">
        <v>228</v>
      </c>
      <c r="D296" s="43" t="s">
        <v>75</v>
      </c>
      <c r="E296" s="43" t="s">
        <v>79</v>
      </c>
      <c r="F296" s="43" t="s">
        <v>136</v>
      </c>
      <c r="G296" s="43" t="s">
        <v>140</v>
      </c>
      <c r="H296" s="43" t="s">
        <v>110</v>
      </c>
      <c r="I296" s="44" t="s">
        <v>150</v>
      </c>
    </row>
    <row r="297" spans="1:9" x14ac:dyDescent="0.35">
      <c r="A297" s="43" t="s">
        <v>106</v>
      </c>
      <c r="B297" s="43" t="s">
        <v>40</v>
      </c>
      <c r="C297" s="43" t="s">
        <v>228</v>
      </c>
      <c r="D297" s="43" t="s">
        <v>75</v>
      </c>
      <c r="E297" s="43" t="s">
        <v>79</v>
      </c>
      <c r="F297" s="43" t="s">
        <v>136</v>
      </c>
      <c r="G297" s="43" t="s">
        <v>54</v>
      </c>
      <c r="H297" s="43" t="s">
        <v>5</v>
      </c>
      <c r="I297" s="44" t="s">
        <v>145</v>
      </c>
    </row>
    <row r="298" spans="1:9" x14ac:dyDescent="0.35">
      <c r="A298" s="43" t="s">
        <v>106</v>
      </c>
      <c r="B298" s="43" t="s">
        <v>40</v>
      </c>
      <c r="C298" s="43" t="s">
        <v>228</v>
      </c>
      <c r="D298" s="43" t="s">
        <v>75</v>
      </c>
      <c r="E298" s="43" t="s">
        <v>79</v>
      </c>
      <c r="F298" s="43" t="s">
        <v>136</v>
      </c>
      <c r="G298" s="43" t="s">
        <v>54</v>
      </c>
      <c r="H298" s="43" t="s">
        <v>137</v>
      </c>
      <c r="I298" s="44" t="s">
        <v>149</v>
      </c>
    </row>
    <row r="299" spans="1:9" x14ac:dyDescent="0.35">
      <c r="A299" s="43" t="s">
        <v>106</v>
      </c>
      <c r="B299" s="43" t="s">
        <v>40</v>
      </c>
      <c r="C299" s="43" t="s">
        <v>228</v>
      </c>
      <c r="D299" s="43" t="s">
        <v>75</v>
      </c>
      <c r="E299" s="43" t="s">
        <v>79</v>
      </c>
      <c r="F299" s="43" t="s">
        <v>136</v>
      </c>
      <c r="G299" s="43" t="s">
        <v>54</v>
      </c>
      <c r="H299" s="43" t="s">
        <v>110</v>
      </c>
      <c r="I299" s="44" t="s">
        <v>167</v>
      </c>
    </row>
    <row r="300" spans="1:9" x14ac:dyDescent="0.35">
      <c r="A300" s="43" t="s">
        <v>106</v>
      </c>
      <c r="B300" s="43" t="s">
        <v>41</v>
      </c>
      <c r="C300" s="43" t="s">
        <v>229</v>
      </c>
      <c r="D300" s="43" t="s">
        <v>75</v>
      </c>
      <c r="E300" s="43" t="s">
        <v>77</v>
      </c>
      <c r="F300" s="43" t="s">
        <v>136</v>
      </c>
      <c r="G300" s="43" t="s">
        <v>144</v>
      </c>
      <c r="H300" s="43" t="s">
        <v>137</v>
      </c>
      <c r="I300" s="44" t="s">
        <v>138</v>
      </c>
    </row>
    <row r="301" spans="1:9" x14ac:dyDescent="0.35">
      <c r="A301" s="43" t="s">
        <v>106</v>
      </c>
      <c r="B301" s="43" t="s">
        <v>41</v>
      </c>
      <c r="C301" s="43" t="s">
        <v>229</v>
      </c>
      <c r="D301" s="43" t="s">
        <v>75</v>
      </c>
      <c r="E301" s="43" t="s">
        <v>77</v>
      </c>
      <c r="F301" s="43" t="s">
        <v>136</v>
      </c>
      <c r="G301" s="43" t="s">
        <v>144</v>
      </c>
      <c r="H301" s="43" t="s">
        <v>110</v>
      </c>
      <c r="I301" s="44" t="s">
        <v>157</v>
      </c>
    </row>
    <row r="302" spans="1:9" x14ac:dyDescent="0.35">
      <c r="A302" s="43" t="s">
        <v>106</v>
      </c>
      <c r="B302" s="43" t="s">
        <v>41</v>
      </c>
      <c r="C302" s="43" t="s">
        <v>229</v>
      </c>
      <c r="D302" s="43" t="s">
        <v>75</v>
      </c>
      <c r="E302" s="43" t="s">
        <v>77</v>
      </c>
      <c r="F302" s="43" t="s">
        <v>136</v>
      </c>
      <c r="G302" s="43" t="s">
        <v>70</v>
      </c>
      <c r="H302" s="43" t="s">
        <v>137</v>
      </c>
      <c r="I302" s="44" t="s">
        <v>145</v>
      </c>
    </row>
    <row r="303" spans="1:9" x14ac:dyDescent="0.35">
      <c r="A303" s="43" t="s">
        <v>106</v>
      </c>
      <c r="B303" s="43" t="s">
        <v>41</v>
      </c>
      <c r="C303" s="43" t="s">
        <v>229</v>
      </c>
      <c r="D303" s="43" t="s">
        <v>75</v>
      </c>
      <c r="E303" s="43" t="s">
        <v>77</v>
      </c>
      <c r="F303" s="43" t="s">
        <v>136</v>
      </c>
      <c r="G303" s="43" t="s">
        <v>70</v>
      </c>
      <c r="H303" s="43" t="s">
        <v>3</v>
      </c>
      <c r="I303" s="44" t="s">
        <v>145</v>
      </c>
    </row>
    <row r="304" spans="1:9" x14ac:dyDescent="0.35">
      <c r="A304" s="43" t="s">
        <v>106</v>
      </c>
      <c r="B304" s="43" t="s">
        <v>41</v>
      </c>
      <c r="C304" s="43" t="s">
        <v>229</v>
      </c>
      <c r="D304" s="43" t="s">
        <v>75</v>
      </c>
      <c r="E304" s="43" t="s">
        <v>77</v>
      </c>
      <c r="F304" s="43" t="s">
        <v>136</v>
      </c>
      <c r="G304" s="43" t="s">
        <v>70</v>
      </c>
      <c r="H304" s="43" t="s">
        <v>110</v>
      </c>
      <c r="I304" s="44" t="s">
        <v>186</v>
      </c>
    </row>
    <row r="305" spans="1:9" x14ac:dyDescent="0.35">
      <c r="A305" s="43" t="s">
        <v>106</v>
      </c>
      <c r="B305" s="43" t="s">
        <v>41</v>
      </c>
      <c r="C305" s="43" t="s">
        <v>229</v>
      </c>
      <c r="D305" s="43" t="s">
        <v>75</v>
      </c>
      <c r="E305" s="43" t="s">
        <v>77</v>
      </c>
      <c r="F305" s="43" t="s">
        <v>136</v>
      </c>
      <c r="G305" s="43" t="s">
        <v>140</v>
      </c>
      <c r="H305" s="43" t="s">
        <v>5</v>
      </c>
      <c r="I305" s="44" t="s">
        <v>145</v>
      </c>
    </row>
    <row r="306" spans="1:9" x14ac:dyDescent="0.35">
      <c r="A306" s="43" t="s">
        <v>106</v>
      </c>
      <c r="B306" s="43" t="s">
        <v>41</v>
      </c>
      <c r="C306" s="43" t="s">
        <v>229</v>
      </c>
      <c r="D306" s="43" t="s">
        <v>75</v>
      </c>
      <c r="E306" s="43" t="s">
        <v>77</v>
      </c>
      <c r="F306" s="43" t="s">
        <v>136</v>
      </c>
      <c r="G306" s="43" t="s">
        <v>140</v>
      </c>
      <c r="H306" s="43" t="s">
        <v>137</v>
      </c>
      <c r="I306" s="44" t="s">
        <v>145</v>
      </c>
    </row>
    <row r="307" spans="1:9" x14ac:dyDescent="0.35">
      <c r="A307" s="43" t="s">
        <v>106</v>
      </c>
      <c r="B307" s="43" t="s">
        <v>41</v>
      </c>
      <c r="C307" s="43" t="s">
        <v>229</v>
      </c>
      <c r="D307" s="43" t="s">
        <v>75</v>
      </c>
      <c r="E307" s="43" t="s">
        <v>77</v>
      </c>
      <c r="F307" s="43" t="s">
        <v>136</v>
      </c>
      <c r="G307" s="43" t="s">
        <v>140</v>
      </c>
      <c r="H307" s="43" t="s">
        <v>3</v>
      </c>
      <c r="I307" s="44" t="s">
        <v>145</v>
      </c>
    </row>
    <row r="308" spans="1:9" x14ac:dyDescent="0.35">
      <c r="A308" s="43" t="s">
        <v>106</v>
      </c>
      <c r="B308" s="43" t="s">
        <v>41</v>
      </c>
      <c r="C308" s="43" t="s">
        <v>229</v>
      </c>
      <c r="D308" s="43" t="s">
        <v>75</v>
      </c>
      <c r="E308" s="43" t="s">
        <v>77</v>
      </c>
      <c r="F308" s="43" t="s">
        <v>136</v>
      </c>
      <c r="G308" s="43" t="s">
        <v>140</v>
      </c>
      <c r="H308" s="43" t="s">
        <v>111</v>
      </c>
      <c r="I308" s="44" t="s">
        <v>145</v>
      </c>
    </row>
    <row r="309" spans="1:9" x14ac:dyDescent="0.35">
      <c r="A309" s="43" t="s">
        <v>106</v>
      </c>
      <c r="B309" s="43" t="s">
        <v>41</v>
      </c>
      <c r="C309" s="43" t="s">
        <v>229</v>
      </c>
      <c r="D309" s="43" t="s">
        <v>75</v>
      </c>
      <c r="E309" s="43" t="s">
        <v>77</v>
      </c>
      <c r="F309" s="43" t="s">
        <v>136</v>
      </c>
      <c r="G309" s="43" t="s">
        <v>140</v>
      </c>
      <c r="H309" s="43" t="s">
        <v>110</v>
      </c>
      <c r="I309" s="44" t="s">
        <v>163</v>
      </c>
    </row>
    <row r="310" spans="1:9" x14ac:dyDescent="0.35">
      <c r="A310" s="43" t="s">
        <v>106</v>
      </c>
      <c r="B310" s="43" t="s">
        <v>41</v>
      </c>
      <c r="C310" s="43" t="s">
        <v>229</v>
      </c>
      <c r="D310" s="43" t="s">
        <v>75</v>
      </c>
      <c r="E310" s="43" t="s">
        <v>77</v>
      </c>
      <c r="F310" s="43" t="s">
        <v>136</v>
      </c>
      <c r="G310" s="43" t="s">
        <v>54</v>
      </c>
      <c r="H310" s="43" t="s">
        <v>137</v>
      </c>
      <c r="I310" s="44" t="s">
        <v>138</v>
      </c>
    </row>
    <row r="311" spans="1:9" x14ac:dyDescent="0.35">
      <c r="A311" s="43" t="s">
        <v>106</v>
      </c>
      <c r="B311" s="43" t="s">
        <v>41</v>
      </c>
      <c r="C311" s="43" t="s">
        <v>229</v>
      </c>
      <c r="D311" s="43" t="s">
        <v>75</v>
      </c>
      <c r="E311" s="43" t="s">
        <v>77</v>
      </c>
      <c r="F311" s="43" t="s">
        <v>136</v>
      </c>
      <c r="G311" s="43" t="s">
        <v>54</v>
      </c>
      <c r="H311" s="43" t="s">
        <v>3</v>
      </c>
      <c r="I311" s="44" t="s">
        <v>145</v>
      </c>
    </row>
    <row r="312" spans="1:9" x14ac:dyDescent="0.35">
      <c r="A312" s="43" t="s">
        <v>106</v>
      </c>
      <c r="B312" s="43" t="s">
        <v>41</v>
      </c>
      <c r="C312" s="43" t="s">
        <v>229</v>
      </c>
      <c r="D312" s="43" t="s">
        <v>75</v>
      </c>
      <c r="E312" s="43" t="s">
        <v>77</v>
      </c>
      <c r="F312" s="43" t="s">
        <v>136</v>
      </c>
      <c r="G312" s="43" t="s">
        <v>54</v>
      </c>
      <c r="H312" s="43" t="s">
        <v>110</v>
      </c>
      <c r="I312" s="44" t="s">
        <v>208</v>
      </c>
    </row>
    <row r="313" spans="1:9" x14ac:dyDescent="0.35">
      <c r="A313" s="43" t="s">
        <v>106</v>
      </c>
      <c r="B313" s="43" t="s">
        <v>48</v>
      </c>
      <c r="C313" s="43" t="s">
        <v>230</v>
      </c>
      <c r="D313" s="43" t="s">
        <v>76</v>
      </c>
      <c r="E313" s="43" t="s">
        <v>77</v>
      </c>
      <c r="F313" s="43" t="s">
        <v>136</v>
      </c>
      <c r="G313" s="43" t="s">
        <v>144</v>
      </c>
      <c r="H313" s="43" t="s">
        <v>110</v>
      </c>
      <c r="I313" s="44" t="s">
        <v>149</v>
      </c>
    </row>
    <row r="314" spans="1:9" x14ac:dyDescent="0.35">
      <c r="A314" s="43" t="s">
        <v>106</v>
      </c>
      <c r="B314" s="43" t="s">
        <v>48</v>
      </c>
      <c r="C314" s="43" t="s">
        <v>230</v>
      </c>
      <c r="D314" s="43" t="s">
        <v>76</v>
      </c>
      <c r="E314" s="43" t="s">
        <v>77</v>
      </c>
      <c r="F314" s="43" t="s">
        <v>136</v>
      </c>
      <c r="G314" s="43" t="s">
        <v>70</v>
      </c>
      <c r="H314" s="43" t="s">
        <v>137</v>
      </c>
      <c r="I314" s="44" t="s">
        <v>145</v>
      </c>
    </row>
    <row r="315" spans="1:9" x14ac:dyDescent="0.35">
      <c r="A315" s="43" t="s">
        <v>106</v>
      </c>
      <c r="B315" s="43" t="s">
        <v>48</v>
      </c>
      <c r="C315" s="43" t="s">
        <v>230</v>
      </c>
      <c r="D315" s="43" t="s">
        <v>76</v>
      </c>
      <c r="E315" s="43" t="s">
        <v>77</v>
      </c>
      <c r="F315" s="43" t="s">
        <v>136</v>
      </c>
      <c r="G315" s="43" t="s">
        <v>140</v>
      </c>
      <c r="H315" s="43" t="s">
        <v>110</v>
      </c>
      <c r="I315" s="44" t="s">
        <v>166</v>
      </c>
    </row>
    <row r="316" spans="1:9" x14ac:dyDescent="0.35">
      <c r="A316" s="43" t="s">
        <v>106</v>
      </c>
      <c r="B316" s="43" t="s">
        <v>48</v>
      </c>
      <c r="C316" s="43" t="s">
        <v>230</v>
      </c>
      <c r="D316" s="43" t="s">
        <v>76</v>
      </c>
      <c r="E316" s="43" t="s">
        <v>77</v>
      </c>
      <c r="F316" s="43" t="s">
        <v>136</v>
      </c>
      <c r="G316" s="43" t="s">
        <v>54</v>
      </c>
      <c r="H316" s="43" t="s">
        <v>137</v>
      </c>
      <c r="I316" s="44" t="s">
        <v>156</v>
      </c>
    </row>
    <row r="317" spans="1:9" x14ac:dyDescent="0.35">
      <c r="A317" s="43" t="s">
        <v>106</v>
      </c>
      <c r="B317" s="43" t="s">
        <v>48</v>
      </c>
      <c r="C317" s="43" t="s">
        <v>230</v>
      </c>
      <c r="D317" s="43" t="s">
        <v>76</v>
      </c>
      <c r="E317" s="43" t="s">
        <v>77</v>
      </c>
      <c r="F317" s="43" t="s">
        <v>136</v>
      </c>
      <c r="G317" s="43" t="s">
        <v>54</v>
      </c>
      <c r="H317" s="43" t="s">
        <v>3</v>
      </c>
      <c r="I317" s="44" t="s">
        <v>145</v>
      </c>
    </row>
    <row r="318" spans="1:9" x14ac:dyDescent="0.35">
      <c r="A318" s="43" t="s">
        <v>106</v>
      </c>
      <c r="B318" s="43" t="s">
        <v>48</v>
      </c>
      <c r="C318" s="43" t="s">
        <v>230</v>
      </c>
      <c r="D318" s="43" t="s">
        <v>76</v>
      </c>
      <c r="E318" s="43" t="s">
        <v>77</v>
      </c>
      <c r="F318" s="43" t="s">
        <v>136</v>
      </c>
      <c r="G318" s="43" t="s">
        <v>54</v>
      </c>
      <c r="H318" s="43" t="s">
        <v>110</v>
      </c>
      <c r="I318" s="44" t="s">
        <v>220</v>
      </c>
    </row>
    <row r="319" spans="1:9" x14ac:dyDescent="0.35">
      <c r="A319" s="43" t="s">
        <v>106</v>
      </c>
      <c r="B319" s="43" t="s">
        <v>42</v>
      </c>
      <c r="C319" s="43" t="s">
        <v>231</v>
      </c>
      <c r="D319" s="43" t="s">
        <v>75</v>
      </c>
      <c r="E319" s="43" t="s">
        <v>78</v>
      </c>
      <c r="F319" s="43" t="s">
        <v>136</v>
      </c>
      <c r="G319" s="43" t="s">
        <v>144</v>
      </c>
      <c r="H319" s="43" t="s">
        <v>110</v>
      </c>
      <c r="I319" s="44" t="s">
        <v>145</v>
      </c>
    </row>
    <row r="320" spans="1:9" x14ac:dyDescent="0.35">
      <c r="A320" s="43" t="s">
        <v>106</v>
      </c>
      <c r="B320" s="43" t="s">
        <v>42</v>
      </c>
      <c r="C320" s="43" t="s">
        <v>231</v>
      </c>
      <c r="D320" s="43" t="s">
        <v>75</v>
      </c>
      <c r="E320" s="43" t="s">
        <v>78</v>
      </c>
      <c r="F320" s="43" t="s">
        <v>136</v>
      </c>
      <c r="G320" s="43" t="s">
        <v>70</v>
      </c>
      <c r="H320" s="43" t="s">
        <v>110</v>
      </c>
      <c r="I320" s="44" t="s">
        <v>162</v>
      </c>
    </row>
    <row r="321" spans="1:9" x14ac:dyDescent="0.35">
      <c r="A321" s="43" t="s">
        <v>106</v>
      </c>
      <c r="B321" s="43" t="s">
        <v>42</v>
      </c>
      <c r="C321" s="43" t="s">
        <v>231</v>
      </c>
      <c r="D321" s="43" t="s">
        <v>75</v>
      </c>
      <c r="E321" s="43" t="s">
        <v>78</v>
      </c>
      <c r="F321" s="43" t="s">
        <v>136</v>
      </c>
      <c r="G321" s="43" t="s">
        <v>140</v>
      </c>
      <c r="H321" s="43" t="s">
        <v>110</v>
      </c>
      <c r="I321" s="44" t="s">
        <v>167</v>
      </c>
    </row>
    <row r="322" spans="1:9" x14ac:dyDescent="0.35">
      <c r="A322" s="43" t="s">
        <v>106</v>
      </c>
      <c r="B322" s="43" t="s">
        <v>42</v>
      </c>
      <c r="C322" s="43" t="s">
        <v>231</v>
      </c>
      <c r="D322" s="43" t="s">
        <v>75</v>
      </c>
      <c r="E322" s="43" t="s">
        <v>78</v>
      </c>
      <c r="F322" s="43" t="s">
        <v>136</v>
      </c>
      <c r="G322" s="43" t="s">
        <v>54</v>
      </c>
      <c r="H322" s="43" t="s">
        <v>137</v>
      </c>
      <c r="I322" s="44" t="s">
        <v>146</v>
      </c>
    </row>
    <row r="323" spans="1:9" x14ac:dyDescent="0.35">
      <c r="A323" s="43" t="s">
        <v>106</v>
      </c>
      <c r="B323" s="43" t="s">
        <v>42</v>
      </c>
      <c r="C323" s="43" t="s">
        <v>231</v>
      </c>
      <c r="D323" s="43" t="s">
        <v>75</v>
      </c>
      <c r="E323" s="43" t="s">
        <v>78</v>
      </c>
      <c r="F323" s="43" t="s">
        <v>136</v>
      </c>
      <c r="G323" s="43" t="s">
        <v>54</v>
      </c>
      <c r="H323" s="43" t="s">
        <v>110</v>
      </c>
      <c r="I323" s="44" t="s">
        <v>167</v>
      </c>
    </row>
    <row r="324" spans="1:9" x14ac:dyDescent="0.35">
      <c r="A324" s="43" t="s">
        <v>106</v>
      </c>
      <c r="B324" s="43" t="s">
        <v>49</v>
      </c>
      <c r="C324" s="43" t="s">
        <v>232</v>
      </c>
      <c r="D324" s="43" t="s">
        <v>76</v>
      </c>
      <c r="E324" s="43" t="s">
        <v>77</v>
      </c>
      <c r="F324" s="43" t="s">
        <v>136</v>
      </c>
      <c r="G324" s="43" t="s">
        <v>144</v>
      </c>
      <c r="H324" s="43" t="s">
        <v>110</v>
      </c>
      <c r="I324" s="44" t="s">
        <v>190</v>
      </c>
    </row>
    <row r="325" spans="1:9" x14ac:dyDescent="0.35">
      <c r="A325" s="43" t="s">
        <v>106</v>
      </c>
      <c r="B325" s="43" t="s">
        <v>49</v>
      </c>
      <c r="C325" s="43" t="s">
        <v>232</v>
      </c>
      <c r="D325" s="43" t="s">
        <v>76</v>
      </c>
      <c r="E325" s="43" t="s">
        <v>77</v>
      </c>
      <c r="F325" s="43" t="s">
        <v>136</v>
      </c>
      <c r="G325" s="43" t="s">
        <v>140</v>
      </c>
      <c r="H325" s="43" t="s">
        <v>4</v>
      </c>
      <c r="I325" s="44" t="s">
        <v>149</v>
      </c>
    </row>
    <row r="326" spans="1:9" x14ac:dyDescent="0.35">
      <c r="A326" s="43" t="s">
        <v>106</v>
      </c>
      <c r="B326" s="43" t="s">
        <v>49</v>
      </c>
      <c r="C326" s="43" t="s">
        <v>232</v>
      </c>
      <c r="D326" s="43" t="s">
        <v>76</v>
      </c>
      <c r="E326" s="43" t="s">
        <v>77</v>
      </c>
      <c r="F326" s="43" t="s">
        <v>136</v>
      </c>
      <c r="G326" s="43" t="s">
        <v>140</v>
      </c>
      <c r="H326" s="43" t="s">
        <v>5</v>
      </c>
      <c r="I326" s="44" t="s">
        <v>156</v>
      </c>
    </row>
    <row r="327" spans="1:9" x14ac:dyDescent="0.35">
      <c r="A327" s="43" t="s">
        <v>106</v>
      </c>
      <c r="B327" s="43" t="s">
        <v>49</v>
      </c>
      <c r="C327" s="43" t="s">
        <v>232</v>
      </c>
      <c r="D327" s="43" t="s">
        <v>76</v>
      </c>
      <c r="E327" s="43" t="s">
        <v>77</v>
      </c>
      <c r="F327" s="43" t="s">
        <v>136</v>
      </c>
      <c r="G327" s="43" t="s">
        <v>140</v>
      </c>
      <c r="H327" s="43" t="s">
        <v>137</v>
      </c>
      <c r="I327" s="44" t="s">
        <v>146</v>
      </c>
    </row>
    <row r="328" spans="1:9" x14ac:dyDescent="0.35">
      <c r="A328" s="43" t="s">
        <v>106</v>
      </c>
      <c r="B328" s="43" t="s">
        <v>49</v>
      </c>
      <c r="C328" s="43" t="s">
        <v>232</v>
      </c>
      <c r="D328" s="43" t="s">
        <v>76</v>
      </c>
      <c r="E328" s="43" t="s">
        <v>77</v>
      </c>
      <c r="F328" s="43" t="s">
        <v>136</v>
      </c>
      <c r="G328" s="43" t="s">
        <v>140</v>
      </c>
      <c r="H328" s="43" t="s">
        <v>110</v>
      </c>
      <c r="I328" s="44" t="s">
        <v>233</v>
      </c>
    </row>
    <row r="329" spans="1:9" x14ac:dyDescent="0.35">
      <c r="A329" s="43" t="s">
        <v>106</v>
      </c>
      <c r="B329" s="43" t="s">
        <v>49</v>
      </c>
      <c r="C329" s="43" t="s">
        <v>232</v>
      </c>
      <c r="D329" s="43" t="s">
        <v>76</v>
      </c>
      <c r="E329" s="43" t="s">
        <v>77</v>
      </c>
      <c r="F329" s="43" t="s">
        <v>136</v>
      </c>
      <c r="G329" s="43" t="s">
        <v>54</v>
      </c>
      <c r="H329" s="43" t="s">
        <v>4</v>
      </c>
      <c r="I329" s="44" t="s">
        <v>146</v>
      </c>
    </row>
    <row r="330" spans="1:9" x14ac:dyDescent="0.35">
      <c r="A330" s="43" t="s">
        <v>106</v>
      </c>
      <c r="B330" s="43" t="s">
        <v>49</v>
      </c>
      <c r="C330" s="43" t="s">
        <v>232</v>
      </c>
      <c r="D330" s="43" t="s">
        <v>76</v>
      </c>
      <c r="E330" s="43" t="s">
        <v>77</v>
      </c>
      <c r="F330" s="43" t="s">
        <v>136</v>
      </c>
      <c r="G330" s="43" t="s">
        <v>54</v>
      </c>
      <c r="H330" s="43" t="s">
        <v>5</v>
      </c>
      <c r="I330" s="44" t="s">
        <v>145</v>
      </c>
    </row>
    <row r="331" spans="1:9" x14ac:dyDescent="0.35">
      <c r="A331" s="43" t="s">
        <v>106</v>
      </c>
      <c r="B331" s="43" t="s">
        <v>49</v>
      </c>
      <c r="C331" s="43" t="s">
        <v>232</v>
      </c>
      <c r="D331" s="43" t="s">
        <v>76</v>
      </c>
      <c r="E331" s="43" t="s">
        <v>77</v>
      </c>
      <c r="F331" s="43" t="s">
        <v>136</v>
      </c>
      <c r="G331" s="43" t="s">
        <v>54</v>
      </c>
      <c r="H331" s="43" t="s">
        <v>137</v>
      </c>
      <c r="I331" s="44" t="s">
        <v>167</v>
      </c>
    </row>
    <row r="332" spans="1:9" x14ac:dyDescent="0.35">
      <c r="A332" s="43" t="s">
        <v>106</v>
      </c>
      <c r="B332" s="43" t="s">
        <v>49</v>
      </c>
      <c r="C332" s="43" t="s">
        <v>232</v>
      </c>
      <c r="D332" s="43" t="s">
        <v>76</v>
      </c>
      <c r="E332" s="43" t="s">
        <v>77</v>
      </c>
      <c r="F332" s="43" t="s">
        <v>136</v>
      </c>
      <c r="G332" s="43" t="s">
        <v>54</v>
      </c>
      <c r="H332" s="43" t="s">
        <v>3</v>
      </c>
      <c r="I332" s="44" t="s">
        <v>141</v>
      </c>
    </row>
    <row r="333" spans="1:9" x14ac:dyDescent="0.35">
      <c r="A333" s="43" t="s">
        <v>106</v>
      </c>
      <c r="B333" s="43" t="s">
        <v>49</v>
      </c>
      <c r="C333" s="43" t="s">
        <v>232</v>
      </c>
      <c r="D333" s="43" t="s">
        <v>76</v>
      </c>
      <c r="E333" s="43" t="s">
        <v>77</v>
      </c>
      <c r="F333" s="43" t="s">
        <v>136</v>
      </c>
      <c r="G333" s="43" t="s">
        <v>54</v>
      </c>
      <c r="H333" s="43" t="s">
        <v>111</v>
      </c>
      <c r="I333" s="44" t="s">
        <v>146</v>
      </c>
    </row>
    <row r="334" spans="1:9" x14ac:dyDescent="0.35">
      <c r="A334" s="43" t="s">
        <v>106</v>
      </c>
      <c r="B334" s="43" t="s">
        <v>49</v>
      </c>
      <c r="C334" s="43" t="s">
        <v>232</v>
      </c>
      <c r="D334" s="43" t="s">
        <v>76</v>
      </c>
      <c r="E334" s="43" t="s">
        <v>77</v>
      </c>
      <c r="F334" s="43" t="s">
        <v>136</v>
      </c>
      <c r="G334" s="43" t="s">
        <v>54</v>
      </c>
      <c r="H334" s="43" t="s">
        <v>110</v>
      </c>
      <c r="I334" s="44" t="s">
        <v>234</v>
      </c>
    </row>
    <row r="335" spans="1:9" x14ac:dyDescent="0.35">
      <c r="A335" s="43" t="s">
        <v>106</v>
      </c>
      <c r="B335" s="43" t="s">
        <v>43</v>
      </c>
      <c r="C335" s="43" t="s">
        <v>235</v>
      </c>
      <c r="D335" s="43" t="s">
        <v>75</v>
      </c>
      <c r="E335" s="43" t="s">
        <v>78</v>
      </c>
      <c r="F335" s="43" t="s">
        <v>136</v>
      </c>
      <c r="G335" s="43" t="s">
        <v>70</v>
      </c>
      <c r="H335" s="43" t="s">
        <v>137</v>
      </c>
      <c r="I335" s="44" t="s">
        <v>186</v>
      </c>
    </row>
    <row r="336" spans="1:9" x14ac:dyDescent="0.35">
      <c r="A336" s="43" t="s">
        <v>106</v>
      </c>
      <c r="B336" s="43" t="s">
        <v>43</v>
      </c>
      <c r="C336" s="43" t="s">
        <v>235</v>
      </c>
      <c r="D336" s="43" t="s">
        <v>75</v>
      </c>
      <c r="E336" s="43" t="s">
        <v>78</v>
      </c>
      <c r="F336" s="43" t="s">
        <v>136</v>
      </c>
      <c r="G336" s="43" t="s">
        <v>70</v>
      </c>
      <c r="H336" s="43" t="s">
        <v>110</v>
      </c>
      <c r="I336" s="44" t="s">
        <v>151</v>
      </c>
    </row>
    <row r="337" spans="1:9" x14ac:dyDescent="0.35">
      <c r="A337" s="43" t="s">
        <v>106</v>
      </c>
      <c r="B337" s="43" t="s">
        <v>43</v>
      </c>
      <c r="C337" s="43" t="s">
        <v>235</v>
      </c>
      <c r="D337" s="43" t="s">
        <v>75</v>
      </c>
      <c r="E337" s="43" t="s">
        <v>78</v>
      </c>
      <c r="F337" s="43" t="s">
        <v>136</v>
      </c>
      <c r="G337" s="43" t="s">
        <v>140</v>
      </c>
      <c r="H337" s="43" t="s">
        <v>137</v>
      </c>
      <c r="I337" s="44" t="s">
        <v>156</v>
      </c>
    </row>
    <row r="338" spans="1:9" x14ac:dyDescent="0.35">
      <c r="A338" s="43" t="s">
        <v>106</v>
      </c>
      <c r="B338" s="43" t="s">
        <v>43</v>
      </c>
      <c r="C338" s="43" t="s">
        <v>235</v>
      </c>
      <c r="D338" s="43" t="s">
        <v>75</v>
      </c>
      <c r="E338" s="43" t="s">
        <v>78</v>
      </c>
      <c r="F338" s="43" t="s">
        <v>136</v>
      </c>
      <c r="G338" s="43" t="s">
        <v>140</v>
      </c>
      <c r="H338" s="43" t="s">
        <v>110</v>
      </c>
      <c r="I338" s="44" t="s">
        <v>190</v>
      </c>
    </row>
    <row r="339" spans="1:9" x14ac:dyDescent="0.35">
      <c r="A339" s="43" t="s">
        <v>106</v>
      </c>
      <c r="B339" s="43" t="s">
        <v>43</v>
      </c>
      <c r="C339" s="43" t="s">
        <v>235</v>
      </c>
      <c r="D339" s="43" t="s">
        <v>75</v>
      </c>
      <c r="E339" s="43" t="s">
        <v>78</v>
      </c>
      <c r="F339" s="43" t="s">
        <v>136</v>
      </c>
      <c r="G339" s="43" t="s">
        <v>54</v>
      </c>
      <c r="H339" s="43" t="s">
        <v>137</v>
      </c>
      <c r="I339" s="44" t="s">
        <v>138</v>
      </c>
    </row>
    <row r="340" spans="1:9" x14ac:dyDescent="0.35">
      <c r="A340" s="43" t="s">
        <v>106</v>
      </c>
      <c r="B340" s="43" t="s">
        <v>43</v>
      </c>
      <c r="C340" s="43" t="s">
        <v>235</v>
      </c>
      <c r="D340" s="43" t="s">
        <v>75</v>
      </c>
      <c r="E340" s="43" t="s">
        <v>78</v>
      </c>
      <c r="F340" s="43" t="s">
        <v>136</v>
      </c>
      <c r="G340" s="43" t="s">
        <v>54</v>
      </c>
      <c r="H340" s="43" t="s">
        <v>110</v>
      </c>
      <c r="I340" s="44" t="s">
        <v>162</v>
      </c>
    </row>
    <row r="341" spans="1:9" x14ac:dyDescent="0.35">
      <c r="A341" s="43" t="s">
        <v>106</v>
      </c>
      <c r="B341" s="43" t="s">
        <v>50</v>
      </c>
      <c r="C341" s="43" t="s">
        <v>236</v>
      </c>
      <c r="D341" s="43" t="s">
        <v>76</v>
      </c>
      <c r="E341" s="43" t="s">
        <v>77</v>
      </c>
      <c r="F341" s="43" t="s">
        <v>136</v>
      </c>
      <c r="G341" s="43" t="s">
        <v>144</v>
      </c>
      <c r="H341" s="43" t="s">
        <v>137</v>
      </c>
      <c r="I341" s="44" t="s">
        <v>145</v>
      </c>
    </row>
    <row r="342" spans="1:9" x14ac:dyDescent="0.35">
      <c r="A342" s="43" t="s">
        <v>106</v>
      </c>
      <c r="B342" s="43" t="s">
        <v>50</v>
      </c>
      <c r="C342" s="43" t="s">
        <v>236</v>
      </c>
      <c r="D342" s="43" t="s">
        <v>76</v>
      </c>
      <c r="E342" s="43" t="s">
        <v>77</v>
      </c>
      <c r="F342" s="43" t="s">
        <v>136</v>
      </c>
      <c r="G342" s="43" t="s">
        <v>144</v>
      </c>
      <c r="H342" s="43" t="s">
        <v>110</v>
      </c>
      <c r="I342" s="44" t="s">
        <v>156</v>
      </c>
    </row>
    <row r="343" spans="1:9" x14ac:dyDescent="0.35">
      <c r="A343" s="43" t="s">
        <v>106</v>
      </c>
      <c r="B343" s="43" t="s">
        <v>50</v>
      </c>
      <c r="C343" s="43" t="s">
        <v>236</v>
      </c>
      <c r="D343" s="43" t="s">
        <v>76</v>
      </c>
      <c r="E343" s="43" t="s">
        <v>77</v>
      </c>
      <c r="F343" s="43" t="s">
        <v>136</v>
      </c>
      <c r="G343" s="43" t="s">
        <v>70</v>
      </c>
      <c r="H343" s="43" t="s">
        <v>4</v>
      </c>
      <c r="I343" s="44" t="s">
        <v>145</v>
      </c>
    </row>
    <row r="344" spans="1:9" x14ac:dyDescent="0.35">
      <c r="A344" s="43" t="s">
        <v>106</v>
      </c>
      <c r="B344" s="43" t="s">
        <v>50</v>
      </c>
      <c r="C344" s="43" t="s">
        <v>236</v>
      </c>
      <c r="D344" s="43" t="s">
        <v>76</v>
      </c>
      <c r="E344" s="43" t="s">
        <v>77</v>
      </c>
      <c r="F344" s="43" t="s">
        <v>136</v>
      </c>
      <c r="G344" s="43" t="s">
        <v>70</v>
      </c>
      <c r="H344" s="43" t="s">
        <v>137</v>
      </c>
      <c r="I344" s="44" t="s">
        <v>149</v>
      </c>
    </row>
    <row r="345" spans="1:9" x14ac:dyDescent="0.35">
      <c r="A345" s="43" t="s">
        <v>106</v>
      </c>
      <c r="B345" s="43" t="s">
        <v>50</v>
      </c>
      <c r="C345" s="43" t="s">
        <v>236</v>
      </c>
      <c r="D345" s="43" t="s">
        <v>76</v>
      </c>
      <c r="E345" s="43" t="s">
        <v>77</v>
      </c>
      <c r="F345" s="43" t="s">
        <v>136</v>
      </c>
      <c r="G345" s="43" t="s">
        <v>70</v>
      </c>
      <c r="H345" s="43" t="s">
        <v>110</v>
      </c>
      <c r="I345" s="44" t="s">
        <v>150</v>
      </c>
    </row>
    <row r="346" spans="1:9" x14ac:dyDescent="0.35">
      <c r="A346" s="43" t="s">
        <v>106</v>
      </c>
      <c r="B346" s="43" t="s">
        <v>50</v>
      </c>
      <c r="C346" s="43" t="s">
        <v>236</v>
      </c>
      <c r="D346" s="43" t="s">
        <v>76</v>
      </c>
      <c r="E346" s="43" t="s">
        <v>77</v>
      </c>
      <c r="F346" s="43" t="s">
        <v>136</v>
      </c>
      <c r="G346" s="43" t="s">
        <v>140</v>
      </c>
      <c r="H346" s="43" t="s">
        <v>4</v>
      </c>
      <c r="I346" s="44" t="s">
        <v>146</v>
      </c>
    </row>
    <row r="347" spans="1:9" x14ac:dyDescent="0.35">
      <c r="A347" s="43" t="s">
        <v>106</v>
      </c>
      <c r="B347" s="43" t="s">
        <v>50</v>
      </c>
      <c r="C347" s="43" t="s">
        <v>236</v>
      </c>
      <c r="D347" s="43" t="s">
        <v>76</v>
      </c>
      <c r="E347" s="43" t="s">
        <v>77</v>
      </c>
      <c r="F347" s="43" t="s">
        <v>136</v>
      </c>
      <c r="G347" s="43" t="s">
        <v>140</v>
      </c>
      <c r="H347" s="43" t="s">
        <v>137</v>
      </c>
      <c r="I347" s="44" t="s">
        <v>156</v>
      </c>
    </row>
    <row r="348" spans="1:9" x14ac:dyDescent="0.35">
      <c r="A348" s="43" t="s">
        <v>106</v>
      </c>
      <c r="B348" s="43" t="s">
        <v>50</v>
      </c>
      <c r="C348" s="43" t="s">
        <v>236</v>
      </c>
      <c r="D348" s="43" t="s">
        <v>76</v>
      </c>
      <c r="E348" s="43" t="s">
        <v>77</v>
      </c>
      <c r="F348" s="43" t="s">
        <v>136</v>
      </c>
      <c r="G348" s="43" t="s">
        <v>140</v>
      </c>
      <c r="H348" s="43" t="s">
        <v>3</v>
      </c>
      <c r="I348" s="44" t="s">
        <v>145</v>
      </c>
    </row>
    <row r="349" spans="1:9" x14ac:dyDescent="0.35">
      <c r="A349" s="43" t="s">
        <v>106</v>
      </c>
      <c r="B349" s="43" t="s">
        <v>50</v>
      </c>
      <c r="C349" s="43" t="s">
        <v>236</v>
      </c>
      <c r="D349" s="43" t="s">
        <v>76</v>
      </c>
      <c r="E349" s="43" t="s">
        <v>77</v>
      </c>
      <c r="F349" s="43" t="s">
        <v>136</v>
      </c>
      <c r="G349" s="43" t="s">
        <v>140</v>
      </c>
      <c r="H349" s="43" t="s">
        <v>110</v>
      </c>
      <c r="I349" s="44" t="s">
        <v>237</v>
      </c>
    </row>
    <row r="350" spans="1:9" x14ac:dyDescent="0.35">
      <c r="A350" s="43" t="s">
        <v>106</v>
      </c>
      <c r="B350" s="43" t="s">
        <v>50</v>
      </c>
      <c r="C350" s="43" t="s">
        <v>236</v>
      </c>
      <c r="D350" s="43" t="s">
        <v>76</v>
      </c>
      <c r="E350" s="43" t="s">
        <v>77</v>
      </c>
      <c r="F350" s="43" t="s">
        <v>136</v>
      </c>
      <c r="G350" s="43" t="s">
        <v>54</v>
      </c>
      <c r="H350" s="43" t="s">
        <v>4</v>
      </c>
      <c r="I350" s="44" t="s">
        <v>145</v>
      </c>
    </row>
    <row r="351" spans="1:9" x14ac:dyDescent="0.35">
      <c r="A351" s="43" t="s">
        <v>106</v>
      </c>
      <c r="B351" s="43" t="s">
        <v>50</v>
      </c>
      <c r="C351" s="43" t="s">
        <v>236</v>
      </c>
      <c r="D351" s="43" t="s">
        <v>76</v>
      </c>
      <c r="E351" s="43" t="s">
        <v>77</v>
      </c>
      <c r="F351" s="43" t="s">
        <v>136</v>
      </c>
      <c r="G351" s="43" t="s">
        <v>54</v>
      </c>
      <c r="H351" s="43" t="s">
        <v>5</v>
      </c>
      <c r="I351" s="44" t="s">
        <v>145</v>
      </c>
    </row>
    <row r="352" spans="1:9" x14ac:dyDescent="0.35">
      <c r="A352" s="43" t="s">
        <v>106</v>
      </c>
      <c r="B352" s="43" t="s">
        <v>50</v>
      </c>
      <c r="C352" s="43" t="s">
        <v>236</v>
      </c>
      <c r="D352" s="43" t="s">
        <v>76</v>
      </c>
      <c r="E352" s="43" t="s">
        <v>77</v>
      </c>
      <c r="F352" s="43" t="s">
        <v>136</v>
      </c>
      <c r="G352" s="43" t="s">
        <v>54</v>
      </c>
      <c r="H352" s="43" t="s">
        <v>137</v>
      </c>
      <c r="I352" s="44" t="s">
        <v>156</v>
      </c>
    </row>
    <row r="353" spans="1:9" x14ac:dyDescent="0.35">
      <c r="A353" s="43" t="s">
        <v>106</v>
      </c>
      <c r="B353" s="43" t="s">
        <v>50</v>
      </c>
      <c r="C353" s="43" t="s">
        <v>236</v>
      </c>
      <c r="D353" s="43" t="s">
        <v>76</v>
      </c>
      <c r="E353" s="43" t="s">
        <v>77</v>
      </c>
      <c r="F353" s="43" t="s">
        <v>136</v>
      </c>
      <c r="G353" s="43" t="s">
        <v>54</v>
      </c>
      <c r="H353" s="43" t="s">
        <v>3</v>
      </c>
      <c r="I353" s="44" t="s">
        <v>138</v>
      </c>
    </row>
    <row r="354" spans="1:9" x14ac:dyDescent="0.35">
      <c r="A354" s="43" t="s">
        <v>106</v>
      </c>
      <c r="B354" s="43" t="s">
        <v>50</v>
      </c>
      <c r="C354" s="43" t="s">
        <v>236</v>
      </c>
      <c r="D354" s="43" t="s">
        <v>76</v>
      </c>
      <c r="E354" s="43" t="s">
        <v>77</v>
      </c>
      <c r="F354" s="43" t="s">
        <v>136</v>
      </c>
      <c r="G354" s="43" t="s">
        <v>54</v>
      </c>
      <c r="H354" s="43" t="s">
        <v>110</v>
      </c>
      <c r="I354" s="44" t="s">
        <v>238</v>
      </c>
    </row>
    <row r="355" spans="1:9" x14ac:dyDescent="0.35">
      <c r="A355" s="43" t="s">
        <v>121</v>
      </c>
      <c r="B355" s="43" t="s">
        <v>8</v>
      </c>
      <c r="C355" s="43" t="s">
        <v>135</v>
      </c>
      <c r="D355" s="43" t="s">
        <v>75</v>
      </c>
      <c r="E355" s="43" t="s">
        <v>77</v>
      </c>
      <c r="F355" s="43" t="s">
        <v>136</v>
      </c>
      <c r="G355" s="43" t="s">
        <v>144</v>
      </c>
      <c r="H355" s="43" t="s">
        <v>110</v>
      </c>
      <c r="I355" s="44" t="s">
        <v>145</v>
      </c>
    </row>
    <row r="356" spans="1:9" x14ac:dyDescent="0.35">
      <c r="A356" s="43" t="s">
        <v>121</v>
      </c>
      <c r="B356" s="43" t="s">
        <v>8</v>
      </c>
      <c r="C356" s="43" t="s">
        <v>135</v>
      </c>
      <c r="D356" s="43" t="s">
        <v>75</v>
      </c>
      <c r="E356" s="43" t="s">
        <v>77</v>
      </c>
      <c r="F356" s="43" t="s">
        <v>136</v>
      </c>
      <c r="G356" s="43" t="s">
        <v>70</v>
      </c>
      <c r="H356" s="43" t="s">
        <v>110</v>
      </c>
      <c r="I356" s="44" t="s">
        <v>157</v>
      </c>
    </row>
    <row r="357" spans="1:9" x14ac:dyDescent="0.35">
      <c r="A357" s="43" t="s">
        <v>121</v>
      </c>
      <c r="B357" s="43" t="s">
        <v>8</v>
      </c>
      <c r="C357" s="43" t="s">
        <v>135</v>
      </c>
      <c r="D357" s="43" t="s">
        <v>75</v>
      </c>
      <c r="E357" s="43" t="s">
        <v>77</v>
      </c>
      <c r="F357" s="43" t="s">
        <v>136</v>
      </c>
      <c r="G357" s="43" t="s">
        <v>140</v>
      </c>
      <c r="H357" s="43" t="s">
        <v>137</v>
      </c>
      <c r="I357" s="44" t="s">
        <v>149</v>
      </c>
    </row>
    <row r="358" spans="1:9" x14ac:dyDescent="0.35">
      <c r="A358" s="43" t="s">
        <v>121</v>
      </c>
      <c r="B358" s="43" t="s">
        <v>8</v>
      </c>
      <c r="C358" s="43" t="s">
        <v>135</v>
      </c>
      <c r="D358" s="43" t="s">
        <v>75</v>
      </c>
      <c r="E358" s="43" t="s">
        <v>77</v>
      </c>
      <c r="F358" s="43" t="s">
        <v>136</v>
      </c>
      <c r="G358" s="43" t="s">
        <v>140</v>
      </c>
      <c r="H358" s="43" t="s">
        <v>3</v>
      </c>
      <c r="I358" s="44" t="s">
        <v>145</v>
      </c>
    </row>
    <row r="359" spans="1:9" x14ac:dyDescent="0.35">
      <c r="A359" s="43" t="s">
        <v>121</v>
      </c>
      <c r="B359" s="43" t="s">
        <v>8</v>
      </c>
      <c r="C359" s="43" t="s">
        <v>135</v>
      </c>
      <c r="D359" s="43" t="s">
        <v>75</v>
      </c>
      <c r="E359" s="43" t="s">
        <v>77</v>
      </c>
      <c r="F359" s="43" t="s">
        <v>136</v>
      </c>
      <c r="G359" s="43" t="s">
        <v>140</v>
      </c>
      <c r="H359" s="43" t="s">
        <v>110</v>
      </c>
      <c r="I359" s="44" t="s">
        <v>154</v>
      </c>
    </row>
    <row r="360" spans="1:9" x14ac:dyDescent="0.35">
      <c r="A360" s="43" t="s">
        <v>121</v>
      </c>
      <c r="B360" s="43" t="s">
        <v>8</v>
      </c>
      <c r="C360" s="43" t="s">
        <v>135</v>
      </c>
      <c r="D360" s="43" t="s">
        <v>75</v>
      </c>
      <c r="E360" s="43" t="s">
        <v>77</v>
      </c>
      <c r="F360" s="43" t="s">
        <v>136</v>
      </c>
      <c r="G360" s="43" t="s">
        <v>54</v>
      </c>
      <c r="H360" s="43" t="s">
        <v>4</v>
      </c>
      <c r="I360" s="44" t="s">
        <v>145</v>
      </c>
    </row>
    <row r="361" spans="1:9" x14ac:dyDescent="0.35">
      <c r="A361" s="43" t="s">
        <v>121</v>
      </c>
      <c r="B361" s="43" t="s">
        <v>8</v>
      </c>
      <c r="C361" s="43" t="s">
        <v>135</v>
      </c>
      <c r="D361" s="43" t="s">
        <v>75</v>
      </c>
      <c r="E361" s="43" t="s">
        <v>77</v>
      </c>
      <c r="F361" s="43" t="s">
        <v>136</v>
      </c>
      <c r="G361" s="43" t="s">
        <v>54</v>
      </c>
      <c r="H361" s="43" t="s">
        <v>5</v>
      </c>
      <c r="I361" s="44" t="s">
        <v>145</v>
      </c>
    </row>
    <row r="362" spans="1:9" x14ac:dyDescent="0.35">
      <c r="A362" s="43" t="s">
        <v>121</v>
      </c>
      <c r="B362" s="43" t="s">
        <v>8</v>
      </c>
      <c r="C362" s="43" t="s">
        <v>135</v>
      </c>
      <c r="D362" s="43" t="s">
        <v>75</v>
      </c>
      <c r="E362" s="43" t="s">
        <v>77</v>
      </c>
      <c r="F362" s="43" t="s">
        <v>136</v>
      </c>
      <c r="G362" s="43" t="s">
        <v>54</v>
      </c>
      <c r="H362" s="43" t="s">
        <v>137</v>
      </c>
      <c r="I362" s="44" t="s">
        <v>156</v>
      </c>
    </row>
    <row r="363" spans="1:9" x14ac:dyDescent="0.35">
      <c r="A363" s="43" t="s">
        <v>121</v>
      </c>
      <c r="B363" s="43" t="s">
        <v>8</v>
      </c>
      <c r="C363" s="43" t="s">
        <v>135</v>
      </c>
      <c r="D363" s="43" t="s">
        <v>75</v>
      </c>
      <c r="E363" s="43" t="s">
        <v>77</v>
      </c>
      <c r="F363" s="43" t="s">
        <v>136</v>
      </c>
      <c r="G363" s="43" t="s">
        <v>54</v>
      </c>
      <c r="H363" s="43" t="s">
        <v>110</v>
      </c>
      <c r="I363" s="44" t="s">
        <v>139</v>
      </c>
    </row>
    <row r="364" spans="1:9" x14ac:dyDescent="0.35">
      <c r="A364" s="43" t="s">
        <v>121</v>
      </c>
      <c r="B364" s="43" t="s">
        <v>9</v>
      </c>
      <c r="C364" s="43" t="s">
        <v>143</v>
      </c>
      <c r="D364" s="43" t="s">
        <v>75</v>
      </c>
      <c r="E364" s="43" t="s">
        <v>78</v>
      </c>
      <c r="F364" s="43" t="s">
        <v>136</v>
      </c>
      <c r="G364" s="43" t="s">
        <v>144</v>
      </c>
      <c r="H364" s="43" t="s">
        <v>110</v>
      </c>
      <c r="I364" s="44" t="s">
        <v>141</v>
      </c>
    </row>
    <row r="365" spans="1:9" x14ac:dyDescent="0.35">
      <c r="A365" s="43" t="s">
        <v>121</v>
      </c>
      <c r="B365" s="43" t="s">
        <v>9</v>
      </c>
      <c r="C365" s="43" t="s">
        <v>143</v>
      </c>
      <c r="D365" s="43" t="s">
        <v>75</v>
      </c>
      <c r="E365" s="43" t="s">
        <v>78</v>
      </c>
      <c r="F365" s="43" t="s">
        <v>136</v>
      </c>
      <c r="G365" s="43" t="s">
        <v>70</v>
      </c>
      <c r="H365" s="43" t="s">
        <v>110</v>
      </c>
      <c r="I365" s="44" t="s">
        <v>162</v>
      </c>
    </row>
    <row r="366" spans="1:9" x14ac:dyDescent="0.35">
      <c r="A366" s="43" t="s">
        <v>121</v>
      </c>
      <c r="B366" s="43" t="s">
        <v>9</v>
      </c>
      <c r="C366" s="43" t="s">
        <v>143</v>
      </c>
      <c r="D366" s="43" t="s">
        <v>75</v>
      </c>
      <c r="E366" s="43" t="s">
        <v>78</v>
      </c>
      <c r="F366" s="43" t="s">
        <v>136</v>
      </c>
      <c r="G366" s="43" t="s">
        <v>140</v>
      </c>
      <c r="H366" s="43" t="s">
        <v>4</v>
      </c>
      <c r="I366" s="44" t="s">
        <v>138</v>
      </c>
    </row>
    <row r="367" spans="1:9" x14ac:dyDescent="0.35">
      <c r="A367" s="43" t="s">
        <v>121</v>
      </c>
      <c r="B367" s="43" t="s">
        <v>9</v>
      </c>
      <c r="C367" s="43" t="s">
        <v>143</v>
      </c>
      <c r="D367" s="43" t="s">
        <v>75</v>
      </c>
      <c r="E367" s="43" t="s">
        <v>78</v>
      </c>
      <c r="F367" s="43" t="s">
        <v>136</v>
      </c>
      <c r="G367" s="43" t="s">
        <v>140</v>
      </c>
      <c r="H367" s="43" t="s">
        <v>5</v>
      </c>
      <c r="I367" s="44" t="s">
        <v>145</v>
      </c>
    </row>
    <row r="368" spans="1:9" x14ac:dyDescent="0.35">
      <c r="A368" s="43" t="s">
        <v>121</v>
      </c>
      <c r="B368" s="43" t="s">
        <v>9</v>
      </c>
      <c r="C368" s="43" t="s">
        <v>143</v>
      </c>
      <c r="D368" s="43" t="s">
        <v>75</v>
      </c>
      <c r="E368" s="43" t="s">
        <v>78</v>
      </c>
      <c r="F368" s="43" t="s">
        <v>136</v>
      </c>
      <c r="G368" s="43" t="s">
        <v>140</v>
      </c>
      <c r="H368" s="43" t="s">
        <v>137</v>
      </c>
      <c r="I368" s="44" t="s">
        <v>138</v>
      </c>
    </row>
    <row r="369" spans="1:9" x14ac:dyDescent="0.35">
      <c r="A369" s="43" t="s">
        <v>121</v>
      </c>
      <c r="B369" s="43" t="s">
        <v>9</v>
      </c>
      <c r="C369" s="43" t="s">
        <v>143</v>
      </c>
      <c r="D369" s="43" t="s">
        <v>75</v>
      </c>
      <c r="E369" s="43" t="s">
        <v>78</v>
      </c>
      <c r="F369" s="43" t="s">
        <v>136</v>
      </c>
      <c r="G369" s="43" t="s">
        <v>140</v>
      </c>
      <c r="H369" s="43" t="s">
        <v>110</v>
      </c>
      <c r="I369" s="44" t="s">
        <v>151</v>
      </c>
    </row>
    <row r="370" spans="1:9" x14ac:dyDescent="0.35">
      <c r="A370" s="43" t="s">
        <v>121</v>
      </c>
      <c r="B370" s="43" t="s">
        <v>9</v>
      </c>
      <c r="C370" s="43" t="s">
        <v>143</v>
      </c>
      <c r="D370" s="43" t="s">
        <v>75</v>
      </c>
      <c r="E370" s="43" t="s">
        <v>78</v>
      </c>
      <c r="F370" s="43" t="s">
        <v>136</v>
      </c>
      <c r="G370" s="43" t="s">
        <v>54</v>
      </c>
      <c r="H370" s="43" t="s">
        <v>4</v>
      </c>
      <c r="I370" s="44" t="s">
        <v>138</v>
      </c>
    </row>
    <row r="371" spans="1:9" x14ac:dyDescent="0.35">
      <c r="A371" s="43" t="s">
        <v>121</v>
      </c>
      <c r="B371" s="43" t="s">
        <v>9</v>
      </c>
      <c r="C371" s="43" t="s">
        <v>143</v>
      </c>
      <c r="D371" s="43" t="s">
        <v>75</v>
      </c>
      <c r="E371" s="43" t="s">
        <v>78</v>
      </c>
      <c r="F371" s="43" t="s">
        <v>136</v>
      </c>
      <c r="G371" s="43" t="s">
        <v>54</v>
      </c>
      <c r="H371" s="43" t="s">
        <v>137</v>
      </c>
      <c r="I371" s="44" t="s">
        <v>145</v>
      </c>
    </row>
    <row r="372" spans="1:9" x14ac:dyDescent="0.35">
      <c r="A372" s="43" t="s">
        <v>121</v>
      </c>
      <c r="B372" s="43" t="s">
        <v>9</v>
      </c>
      <c r="C372" s="43" t="s">
        <v>143</v>
      </c>
      <c r="D372" s="43" t="s">
        <v>75</v>
      </c>
      <c r="E372" s="43" t="s">
        <v>78</v>
      </c>
      <c r="F372" s="43" t="s">
        <v>136</v>
      </c>
      <c r="G372" s="43" t="s">
        <v>54</v>
      </c>
      <c r="H372" s="43" t="s">
        <v>3</v>
      </c>
      <c r="I372" s="44" t="s">
        <v>145</v>
      </c>
    </row>
    <row r="373" spans="1:9" x14ac:dyDescent="0.35">
      <c r="A373" s="43" t="s">
        <v>121</v>
      </c>
      <c r="B373" s="43" t="s">
        <v>9</v>
      </c>
      <c r="C373" s="43" t="s">
        <v>143</v>
      </c>
      <c r="D373" s="43" t="s">
        <v>75</v>
      </c>
      <c r="E373" s="43" t="s">
        <v>78</v>
      </c>
      <c r="F373" s="43" t="s">
        <v>136</v>
      </c>
      <c r="G373" s="43" t="s">
        <v>54</v>
      </c>
      <c r="H373" s="43" t="s">
        <v>110</v>
      </c>
      <c r="I373" s="44" t="s">
        <v>224</v>
      </c>
    </row>
    <row r="374" spans="1:9" x14ac:dyDescent="0.35">
      <c r="A374" s="43" t="s">
        <v>121</v>
      </c>
      <c r="B374" s="43" t="s">
        <v>10</v>
      </c>
      <c r="C374" s="43" t="s">
        <v>148</v>
      </c>
      <c r="D374" s="43" t="s">
        <v>75</v>
      </c>
      <c r="E374" s="43" t="s">
        <v>77</v>
      </c>
      <c r="F374" s="43" t="s">
        <v>136</v>
      </c>
      <c r="G374" s="43" t="s">
        <v>70</v>
      </c>
      <c r="H374" s="43" t="s">
        <v>111</v>
      </c>
      <c r="I374" s="44" t="s">
        <v>145</v>
      </c>
    </row>
    <row r="375" spans="1:9" x14ac:dyDescent="0.35">
      <c r="A375" s="43" t="s">
        <v>121</v>
      </c>
      <c r="B375" s="43" t="s">
        <v>10</v>
      </c>
      <c r="C375" s="43" t="s">
        <v>148</v>
      </c>
      <c r="D375" s="43" t="s">
        <v>75</v>
      </c>
      <c r="E375" s="43" t="s">
        <v>77</v>
      </c>
      <c r="F375" s="43" t="s">
        <v>136</v>
      </c>
      <c r="G375" s="43" t="s">
        <v>70</v>
      </c>
      <c r="H375" s="43" t="s">
        <v>110</v>
      </c>
      <c r="I375" s="44" t="s">
        <v>156</v>
      </c>
    </row>
    <row r="376" spans="1:9" x14ac:dyDescent="0.35">
      <c r="A376" s="43" t="s">
        <v>121</v>
      </c>
      <c r="B376" s="43" t="s">
        <v>10</v>
      </c>
      <c r="C376" s="43" t="s">
        <v>148</v>
      </c>
      <c r="D376" s="43" t="s">
        <v>75</v>
      </c>
      <c r="E376" s="43" t="s">
        <v>77</v>
      </c>
      <c r="F376" s="43" t="s">
        <v>136</v>
      </c>
      <c r="G376" s="43" t="s">
        <v>140</v>
      </c>
      <c r="H376" s="43" t="s">
        <v>4</v>
      </c>
      <c r="I376" s="44" t="s">
        <v>149</v>
      </c>
    </row>
    <row r="377" spans="1:9" x14ac:dyDescent="0.35">
      <c r="A377" s="43" t="s">
        <v>121</v>
      </c>
      <c r="B377" s="43" t="s">
        <v>10</v>
      </c>
      <c r="C377" s="43" t="s">
        <v>148</v>
      </c>
      <c r="D377" s="43" t="s">
        <v>75</v>
      </c>
      <c r="E377" s="43" t="s">
        <v>77</v>
      </c>
      <c r="F377" s="43" t="s">
        <v>136</v>
      </c>
      <c r="G377" s="43" t="s">
        <v>140</v>
      </c>
      <c r="H377" s="43" t="s">
        <v>5</v>
      </c>
      <c r="I377" s="44" t="s">
        <v>138</v>
      </c>
    </row>
    <row r="378" spans="1:9" x14ac:dyDescent="0.35">
      <c r="A378" s="43" t="s">
        <v>121</v>
      </c>
      <c r="B378" s="43" t="s">
        <v>10</v>
      </c>
      <c r="C378" s="43" t="s">
        <v>148</v>
      </c>
      <c r="D378" s="43" t="s">
        <v>75</v>
      </c>
      <c r="E378" s="43" t="s">
        <v>77</v>
      </c>
      <c r="F378" s="43" t="s">
        <v>136</v>
      </c>
      <c r="G378" s="43" t="s">
        <v>140</v>
      </c>
      <c r="H378" s="43" t="s">
        <v>3</v>
      </c>
      <c r="I378" s="44" t="s">
        <v>146</v>
      </c>
    </row>
    <row r="379" spans="1:9" x14ac:dyDescent="0.35">
      <c r="A379" s="43" t="s">
        <v>121</v>
      </c>
      <c r="B379" s="43" t="s">
        <v>10</v>
      </c>
      <c r="C379" s="43" t="s">
        <v>148</v>
      </c>
      <c r="D379" s="43" t="s">
        <v>75</v>
      </c>
      <c r="E379" s="43" t="s">
        <v>77</v>
      </c>
      <c r="F379" s="43" t="s">
        <v>136</v>
      </c>
      <c r="G379" s="43" t="s">
        <v>140</v>
      </c>
      <c r="H379" s="43" t="s">
        <v>110</v>
      </c>
      <c r="I379" s="44" t="s">
        <v>154</v>
      </c>
    </row>
    <row r="380" spans="1:9" x14ac:dyDescent="0.35">
      <c r="A380" s="43" t="s">
        <v>121</v>
      </c>
      <c r="B380" s="43" t="s">
        <v>10</v>
      </c>
      <c r="C380" s="43" t="s">
        <v>148</v>
      </c>
      <c r="D380" s="43" t="s">
        <v>75</v>
      </c>
      <c r="E380" s="43" t="s">
        <v>77</v>
      </c>
      <c r="F380" s="43" t="s">
        <v>136</v>
      </c>
      <c r="G380" s="43" t="s">
        <v>54</v>
      </c>
      <c r="H380" s="43" t="s">
        <v>3</v>
      </c>
      <c r="I380" s="44" t="s">
        <v>145</v>
      </c>
    </row>
    <row r="381" spans="1:9" x14ac:dyDescent="0.35">
      <c r="A381" s="43" t="s">
        <v>121</v>
      </c>
      <c r="B381" s="43" t="s">
        <v>10</v>
      </c>
      <c r="C381" s="43" t="s">
        <v>148</v>
      </c>
      <c r="D381" s="43" t="s">
        <v>75</v>
      </c>
      <c r="E381" s="43" t="s">
        <v>77</v>
      </c>
      <c r="F381" s="43" t="s">
        <v>136</v>
      </c>
      <c r="G381" s="43" t="s">
        <v>54</v>
      </c>
      <c r="H381" s="43" t="s">
        <v>111</v>
      </c>
      <c r="I381" s="44" t="s">
        <v>145</v>
      </c>
    </row>
    <row r="382" spans="1:9" x14ac:dyDescent="0.35">
      <c r="A382" s="43" t="s">
        <v>121</v>
      </c>
      <c r="B382" s="43" t="s">
        <v>10</v>
      </c>
      <c r="C382" s="43" t="s">
        <v>148</v>
      </c>
      <c r="D382" s="43" t="s">
        <v>75</v>
      </c>
      <c r="E382" s="43" t="s">
        <v>77</v>
      </c>
      <c r="F382" s="43" t="s">
        <v>136</v>
      </c>
      <c r="G382" s="43" t="s">
        <v>54</v>
      </c>
      <c r="H382" s="43" t="s">
        <v>110</v>
      </c>
      <c r="I382" s="44" t="s">
        <v>220</v>
      </c>
    </row>
    <row r="383" spans="1:9" x14ac:dyDescent="0.35">
      <c r="A383" s="43" t="s">
        <v>121</v>
      </c>
      <c r="B383" s="43" t="s">
        <v>11</v>
      </c>
      <c r="C383" s="43" t="s">
        <v>153</v>
      </c>
      <c r="D383" s="43" t="s">
        <v>75</v>
      </c>
      <c r="E383" s="43" t="s">
        <v>78</v>
      </c>
      <c r="F383" s="43" t="s">
        <v>136</v>
      </c>
      <c r="G383" s="43" t="s">
        <v>70</v>
      </c>
      <c r="H383" s="43" t="s">
        <v>137</v>
      </c>
      <c r="I383" s="44" t="s">
        <v>138</v>
      </c>
    </row>
    <row r="384" spans="1:9" x14ac:dyDescent="0.35">
      <c r="A384" s="43" t="s">
        <v>121</v>
      </c>
      <c r="B384" s="43" t="s">
        <v>11</v>
      </c>
      <c r="C384" s="43" t="s">
        <v>153</v>
      </c>
      <c r="D384" s="43" t="s">
        <v>75</v>
      </c>
      <c r="E384" s="43" t="s">
        <v>78</v>
      </c>
      <c r="F384" s="43" t="s">
        <v>136</v>
      </c>
      <c r="G384" s="43" t="s">
        <v>70</v>
      </c>
      <c r="H384" s="43" t="s">
        <v>110</v>
      </c>
      <c r="I384" s="44" t="s">
        <v>157</v>
      </c>
    </row>
    <row r="385" spans="1:9" x14ac:dyDescent="0.35">
      <c r="A385" s="43" t="s">
        <v>121</v>
      </c>
      <c r="B385" s="43" t="s">
        <v>11</v>
      </c>
      <c r="C385" s="43" t="s">
        <v>153</v>
      </c>
      <c r="D385" s="43" t="s">
        <v>75</v>
      </c>
      <c r="E385" s="43" t="s">
        <v>78</v>
      </c>
      <c r="F385" s="43" t="s">
        <v>136</v>
      </c>
      <c r="G385" s="43" t="s">
        <v>140</v>
      </c>
      <c r="H385" s="43" t="s">
        <v>137</v>
      </c>
      <c r="I385" s="44" t="s">
        <v>145</v>
      </c>
    </row>
    <row r="386" spans="1:9" x14ac:dyDescent="0.35">
      <c r="A386" s="43" t="s">
        <v>121</v>
      </c>
      <c r="B386" s="43" t="s">
        <v>11</v>
      </c>
      <c r="C386" s="43" t="s">
        <v>153</v>
      </c>
      <c r="D386" s="43" t="s">
        <v>75</v>
      </c>
      <c r="E386" s="43" t="s">
        <v>78</v>
      </c>
      <c r="F386" s="43" t="s">
        <v>136</v>
      </c>
      <c r="G386" s="43" t="s">
        <v>140</v>
      </c>
      <c r="H386" s="43" t="s">
        <v>3</v>
      </c>
      <c r="I386" s="44" t="s">
        <v>145</v>
      </c>
    </row>
    <row r="387" spans="1:9" x14ac:dyDescent="0.35">
      <c r="A387" s="43" t="s">
        <v>121</v>
      </c>
      <c r="B387" s="43" t="s">
        <v>11</v>
      </c>
      <c r="C387" s="43" t="s">
        <v>153</v>
      </c>
      <c r="D387" s="43" t="s">
        <v>75</v>
      </c>
      <c r="E387" s="43" t="s">
        <v>78</v>
      </c>
      <c r="F387" s="43" t="s">
        <v>136</v>
      </c>
      <c r="G387" s="43" t="s">
        <v>140</v>
      </c>
      <c r="H387" s="43" t="s">
        <v>111</v>
      </c>
      <c r="I387" s="44" t="s">
        <v>145</v>
      </c>
    </row>
    <row r="388" spans="1:9" x14ac:dyDescent="0.35">
      <c r="A388" s="43" t="s">
        <v>121</v>
      </c>
      <c r="B388" s="43" t="s">
        <v>11</v>
      </c>
      <c r="C388" s="43" t="s">
        <v>153</v>
      </c>
      <c r="D388" s="43" t="s">
        <v>75</v>
      </c>
      <c r="E388" s="43" t="s">
        <v>78</v>
      </c>
      <c r="F388" s="43" t="s">
        <v>136</v>
      </c>
      <c r="G388" s="43" t="s">
        <v>140</v>
      </c>
      <c r="H388" s="43" t="s">
        <v>110</v>
      </c>
      <c r="I388" s="44" t="s">
        <v>141</v>
      </c>
    </row>
    <row r="389" spans="1:9" x14ac:dyDescent="0.35">
      <c r="A389" s="43" t="s">
        <v>121</v>
      </c>
      <c r="B389" s="43" t="s">
        <v>11</v>
      </c>
      <c r="C389" s="43" t="s">
        <v>153</v>
      </c>
      <c r="D389" s="43" t="s">
        <v>75</v>
      </c>
      <c r="E389" s="43" t="s">
        <v>78</v>
      </c>
      <c r="F389" s="43" t="s">
        <v>136</v>
      </c>
      <c r="G389" s="43" t="s">
        <v>54</v>
      </c>
      <c r="H389" s="43" t="s">
        <v>5</v>
      </c>
      <c r="I389" s="44" t="s">
        <v>145</v>
      </c>
    </row>
    <row r="390" spans="1:9" x14ac:dyDescent="0.35">
      <c r="A390" s="43" t="s">
        <v>121</v>
      </c>
      <c r="B390" s="43" t="s">
        <v>11</v>
      </c>
      <c r="C390" s="43" t="s">
        <v>153</v>
      </c>
      <c r="D390" s="43" t="s">
        <v>75</v>
      </c>
      <c r="E390" s="43" t="s">
        <v>78</v>
      </c>
      <c r="F390" s="43" t="s">
        <v>136</v>
      </c>
      <c r="G390" s="43" t="s">
        <v>54</v>
      </c>
      <c r="H390" s="43" t="s">
        <v>137</v>
      </c>
      <c r="I390" s="44" t="s">
        <v>145</v>
      </c>
    </row>
    <row r="391" spans="1:9" x14ac:dyDescent="0.35">
      <c r="A391" s="43" t="s">
        <v>121</v>
      </c>
      <c r="B391" s="43" t="s">
        <v>11</v>
      </c>
      <c r="C391" s="43" t="s">
        <v>153</v>
      </c>
      <c r="D391" s="43" t="s">
        <v>75</v>
      </c>
      <c r="E391" s="43" t="s">
        <v>78</v>
      </c>
      <c r="F391" s="43" t="s">
        <v>136</v>
      </c>
      <c r="G391" s="43" t="s">
        <v>54</v>
      </c>
      <c r="H391" s="43" t="s">
        <v>110</v>
      </c>
      <c r="I391" s="44" t="s">
        <v>190</v>
      </c>
    </row>
    <row r="392" spans="1:9" x14ac:dyDescent="0.35">
      <c r="A392" s="43" t="s">
        <v>121</v>
      </c>
      <c r="B392" s="43" t="s">
        <v>12</v>
      </c>
      <c r="C392" s="43" t="s">
        <v>155</v>
      </c>
      <c r="D392" s="43" t="s">
        <v>75</v>
      </c>
      <c r="E392" s="43" t="s">
        <v>79</v>
      </c>
      <c r="F392" s="43" t="s">
        <v>136</v>
      </c>
      <c r="G392" s="43" t="s">
        <v>144</v>
      </c>
      <c r="H392" s="43" t="s">
        <v>110</v>
      </c>
      <c r="I392" s="44" t="s">
        <v>149</v>
      </c>
    </row>
    <row r="393" spans="1:9" x14ac:dyDescent="0.35">
      <c r="A393" s="43" t="s">
        <v>121</v>
      </c>
      <c r="B393" s="43" t="s">
        <v>12</v>
      </c>
      <c r="C393" s="43" t="s">
        <v>155</v>
      </c>
      <c r="D393" s="43" t="s">
        <v>75</v>
      </c>
      <c r="E393" s="43" t="s">
        <v>79</v>
      </c>
      <c r="F393" s="43" t="s">
        <v>136</v>
      </c>
      <c r="G393" s="43" t="s">
        <v>70</v>
      </c>
      <c r="H393" s="43" t="s">
        <v>137</v>
      </c>
      <c r="I393" s="44" t="s">
        <v>138</v>
      </c>
    </row>
    <row r="394" spans="1:9" x14ac:dyDescent="0.35">
      <c r="A394" s="43" t="s">
        <v>121</v>
      </c>
      <c r="B394" s="43" t="s">
        <v>12</v>
      </c>
      <c r="C394" s="43" t="s">
        <v>155</v>
      </c>
      <c r="D394" s="43" t="s">
        <v>75</v>
      </c>
      <c r="E394" s="43" t="s">
        <v>79</v>
      </c>
      <c r="F394" s="43" t="s">
        <v>136</v>
      </c>
      <c r="G394" s="43" t="s">
        <v>70</v>
      </c>
      <c r="H394" s="43" t="s">
        <v>3</v>
      </c>
      <c r="I394" s="44" t="s">
        <v>145</v>
      </c>
    </row>
    <row r="395" spans="1:9" x14ac:dyDescent="0.35">
      <c r="A395" s="43" t="s">
        <v>121</v>
      </c>
      <c r="B395" s="43" t="s">
        <v>12</v>
      </c>
      <c r="C395" s="43" t="s">
        <v>155</v>
      </c>
      <c r="D395" s="43" t="s">
        <v>75</v>
      </c>
      <c r="E395" s="43" t="s">
        <v>79</v>
      </c>
      <c r="F395" s="43" t="s">
        <v>136</v>
      </c>
      <c r="G395" s="43" t="s">
        <v>70</v>
      </c>
      <c r="H395" s="43" t="s">
        <v>110</v>
      </c>
      <c r="I395" s="44" t="s">
        <v>160</v>
      </c>
    </row>
    <row r="396" spans="1:9" x14ac:dyDescent="0.35">
      <c r="A396" s="43" t="s">
        <v>121</v>
      </c>
      <c r="B396" s="43" t="s">
        <v>12</v>
      </c>
      <c r="C396" s="43" t="s">
        <v>155</v>
      </c>
      <c r="D396" s="43" t="s">
        <v>75</v>
      </c>
      <c r="E396" s="43" t="s">
        <v>79</v>
      </c>
      <c r="F396" s="43" t="s">
        <v>136</v>
      </c>
      <c r="G396" s="43" t="s">
        <v>140</v>
      </c>
      <c r="H396" s="43" t="s">
        <v>137</v>
      </c>
      <c r="I396" s="44" t="s">
        <v>138</v>
      </c>
    </row>
    <row r="397" spans="1:9" x14ac:dyDescent="0.35">
      <c r="A397" s="43" t="s">
        <v>121</v>
      </c>
      <c r="B397" s="43" t="s">
        <v>12</v>
      </c>
      <c r="C397" s="43" t="s">
        <v>155</v>
      </c>
      <c r="D397" s="43" t="s">
        <v>75</v>
      </c>
      <c r="E397" s="43" t="s">
        <v>79</v>
      </c>
      <c r="F397" s="43" t="s">
        <v>136</v>
      </c>
      <c r="G397" s="43" t="s">
        <v>140</v>
      </c>
      <c r="H397" s="43" t="s">
        <v>110</v>
      </c>
      <c r="I397" s="44" t="s">
        <v>162</v>
      </c>
    </row>
    <row r="398" spans="1:9" x14ac:dyDescent="0.35">
      <c r="A398" s="43" t="s">
        <v>121</v>
      </c>
      <c r="B398" s="43" t="s">
        <v>12</v>
      </c>
      <c r="C398" s="43" t="s">
        <v>155</v>
      </c>
      <c r="D398" s="43" t="s">
        <v>75</v>
      </c>
      <c r="E398" s="43" t="s">
        <v>79</v>
      </c>
      <c r="F398" s="43" t="s">
        <v>136</v>
      </c>
      <c r="G398" s="43" t="s">
        <v>54</v>
      </c>
      <c r="H398" s="43" t="s">
        <v>137</v>
      </c>
      <c r="I398" s="44" t="s">
        <v>138</v>
      </c>
    </row>
    <row r="399" spans="1:9" x14ac:dyDescent="0.35">
      <c r="A399" s="43" t="s">
        <v>121</v>
      </c>
      <c r="B399" s="43" t="s">
        <v>12</v>
      </c>
      <c r="C399" s="43" t="s">
        <v>155</v>
      </c>
      <c r="D399" s="43" t="s">
        <v>75</v>
      </c>
      <c r="E399" s="43" t="s">
        <v>79</v>
      </c>
      <c r="F399" s="43" t="s">
        <v>136</v>
      </c>
      <c r="G399" s="43" t="s">
        <v>54</v>
      </c>
      <c r="H399" s="43" t="s">
        <v>110</v>
      </c>
      <c r="I399" s="44" t="s">
        <v>186</v>
      </c>
    </row>
    <row r="400" spans="1:9" x14ac:dyDescent="0.35">
      <c r="A400" s="43" t="s">
        <v>121</v>
      </c>
      <c r="B400" s="43" t="s">
        <v>13</v>
      </c>
      <c r="C400" s="43" t="s">
        <v>158</v>
      </c>
      <c r="D400" s="43" t="s">
        <v>75</v>
      </c>
      <c r="E400" s="43" t="s">
        <v>78</v>
      </c>
      <c r="F400" s="43" t="s">
        <v>136</v>
      </c>
      <c r="G400" s="43" t="s">
        <v>70</v>
      </c>
      <c r="H400" s="43" t="s">
        <v>137</v>
      </c>
      <c r="I400" s="44" t="s">
        <v>146</v>
      </c>
    </row>
    <row r="401" spans="1:9" x14ac:dyDescent="0.35">
      <c r="A401" s="43" t="s">
        <v>121</v>
      </c>
      <c r="B401" s="43" t="s">
        <v>13</v>
      </c>
      <c r="C401" s="43" t="s">
        <v>158</v>
      </c>
      <c r="D401" s="43" t="s">
        <v>75</v>
      </c>
      <c r="E401" s="43" t="s">
        <v>78</v>
      </c>
      <c r="F401" s="43" t="s">
        <v>136</v>
      </c>
      <c r="G401" s="43" t="s">
        <v>70</v>
      </c>
      <c r="H401" s="43" t="s">
        <v>3</v>
      </c>
      <c r="I401" s="44" t="s">
        <v>145</v>
      </c>
    </row>
    <row r="402" spans="1:9" x14ac:dyDescent="0.35">
      <c r="A402" s="43" t="s">
        <v>121</v>
      </c>
      <c r="B402" s="43" t="s">
        <v>13</v>
      </c>
      <c r="C402" s="43" t="s">
        <v>158</v>
      </c>
      <c r="D402" s="43" t="s">
        <v>75</v>
      </c>
      <c r="E402" s="43" t="s">
        <v>78</v>
      </c>
      <c r="F402" s="43" t="s">
        <v>136</v>
      </c>
      <c r="G402" s="43" t="s">
        <v>70</v>
      </c>
      <c r="H402" s="43" t="s">
        <v>110</v>
      </c>
      <c r="I402" s="44" t="s">
        <v>197</v>
      </c>
    </row>
    <row r="403" spans="1:9" x14ac:dyDescent="0.35">
      <c r="A403" s="43" t="s">
        <v>121</v>
      </c>
      <c r="B403" s="43" t="s">
        <v>13</v>
      </c>
      <c r="C403" s="43" t="s">
        <v>158</v>
      </c>
      <c r="D403" s="43" t="s">
        <v>75</v>
      </c>
      <c r="E403" s="43" t="s">
        <v>78</v>
      </c>
      <c r="F403" s="43" t="s">
        <v>136</v>
      </c>
      <c r="G403" s="43" t="s">
        <v>140</v>
      </c>
      <c r="H403" s="43" t="s">
        <v>4</v>
      </c>
      <c r="I403" s="44" t="s">
        <v>145</v>
      </c>
    </row>
    <row r="404" spans="1:9" x14ac:dyDescent="0.35">
      <c r="A404" s="43" t="s">
        <v>121</v>
      </c>
      <c r="B404" s="43" t="s">
        <v>13</v>
      </c>
      <c r="C404" s="43" t="s">
        <v>158</v>
      </c>
      <c r="D404" s="43" t="s">
        <v>75</v>
      </c>
      <c r="E404" s="43" t="s">
        <v>78</v>
      </c>
      <c r="F404" s="43" t="s">
        <v>136</v>
      </c>
      <c r="G404" s="43" t="s">
        <v>140</v>
      </c>
      <c r="H404" s="43" t="s">
        <v>137</v>
      </c>
      <c r="I404" s="44" t="s">
        <v>138</v>
      </c>
    </row>
    <row r="405" spans="1:9" x14ac:dyDescent="0.35">
      <c r="A405" s="43" t="s">
        <v>121</v>
      </c>
      <c r="B405" s="43" t="s">
        <v>13</v>
      </c>
      <c r="C405" s="43" t="s">
        <v>158</v>
      </c>
      <c r="D405" s="43" t="s">
        <v>75</v>
      </c>
      <c r="E405" s="43" t="s">
        <v>78</v>
      </c>
      <c r="F405" s="43" t="s">
        <v>136</v>
      </c>
      <c r="G405" s="43" t="s">
        <v>140</v>
      </c>
      <c r="H405" s="43" t="s">
        <v>110</v>
      </c>
      <c r="I405" s="44" t="s">
        <v>181</v>
      </c>
    </row>
    <row r="406" spans="1:9" x14ac:dyDescent="0.35">
      <c r="A406" s="43" t="s">
        <v>121</v>
      </c>
      <c r="B406" s="43" t="s">
        <v>13</v>
      </c>
      <c r="C406" s="43" t="s">
        <v>158</v>
      </c>
      <c r="D406" s="43" t="s">
        <v>75</v>
      </c>
      <c r="E406" s="43" t="s">
        <v>78</v>
      </c>
      <c r="F406" s="43" t="s">
        <v>136</v>
      </c>
      <c r="G406" s="43" t="s">
        <v>54</v>
      </c>
      <c r="H406" s="43" t="s">
        <v>4</v>
      </c>
      <c r="I406" s="44" t="s">
        <v>145</v>
      </c>
    </row>
    <row r="407" spans="1:9" x14ac:dyDescent="0.35">
      <c r="A407" s="43" t="s">
        <v>121</v>
      </c>
      <c r="B407" s="43" t="s">
        <v>13</v>
      </c>
      <c r="C407" s="43" t="s">
        <v>158</v>
      </c>
      <c r="D407" s="43" t="s">
        <v>75</v>
      </c>
      <c r="E407" s="43" t="s">
        <v>78</v>
      </c>
      <c r="F407" s="43" t="s">
        <v>136</v>
      </c>
      <c r="G407" s="43" t="s">
        <v>54</v>
      </c>
      <c r="H407" s="43" t="s">
        <v>137</v>
      </c>
      <c r="I407" s="44" t="s">
        <v>145</v>
      </c>
    </row>
    <row r="408" spans="1:9" x14ac:dyDescent="0.35">
      <c r="A408" s="43" t="s">
        <v>121</v>
      </c>
      <c r="B408" s="43" t="s">
        <v>13</v>
      </c>
      <c r="C408" s="43" t="s">
        <v>158</v>
      </c>
      <c r="D408" s="43" t="s">
        <v>75</v>
      </c>
      <c r="E408" s="43" t="s">
        <v>78</v>
      </c>
      <c r="F408" s="43" t="s">
        <v>136</v>
      </c>
      <c r="G408" s="43" t="s">
        <v>54</v>
      </c>
      <c r="H408" s="43" t="s">
        <v>110</v>
      </c>
      <c r="I408" s="44" t="s">
        <v>152</v>
      </c>
    </row>
    <row r="409" spans="1:9" x14ac:dyDescent="0.35">
      <c r="A409" s="43" t="s">
        <v>121</v>
      </c>
      <c r="B409" s="43" t="s">
        <v>14</v>
      </c>
      <c r="C409" s="43" t="s">
        <v>161</v>
      </c>
      <c r="D409" s="43" t="s">
        <v>75</v>
      </c>
      <c r="E409" s="43" t="s">
        <v>77</v>
      </c>
      <c r="F409" s="43" t="s">
        <v>136</v>
      </c>
      <c r="G409" s="43" t="s">
        <v>144</v>
      </c>
      <c r="H409" s="43" t="s">
        <v>110</v>
      </c>
      <c r="I409" s="44" t="s">
        <v>146</v>
      </c>
    </row>
    <row r="410" spans="1:9" x14ac:dyDescent="0.35">
      <c r="A410" s="43" t="s">
        <v>121</v>
      </c>
      <c r="B410" s="43" t="s">
        <v>14</v>
      </c>
      <c r="C410" s="43" t="s">
        <v>161</v>
      </c>
      <c r="D410" s="43" t="s">
        <v>75</v>
      </c>
      <c r="E410" s="43" t="s">
        <v>77</v>
      </c>
      <c r="F410" s="43" t="s">
        <v>136</v>
      </c>
      <c r="G410" s="43" t="s">
        <v>70</v>
      </c>
      <c r="H410" s="43" t="s">
        <v>137</v>
      </c>
      <c r="I410" s="44" t="s">
        <v>145</v>
      </c>
    </row>
    <row r="411" spans="1:9" x14ac:dyDescent="0.35">
      <c r="A411" s="43" t="s">
        <v>121</v>
      </c>
      <c r="B411" s="43" t="s">
        <v>14</v>
      </c>
      <c r="C411" s="43" t="s">
        <v>161</v>
      </c>
      <c r="D411" s="43" t="s">
        <v>75</v>
      </c>
      <c r="E411" s="43" t="s">
        <v>77</v>
      </c>
      <c r="F411" s="43" t="s">
        <v>136</v>
      </c>
      <c r="G411" s="43" t="s">
        <v>70</v>
      </c>
      <c r="H411" s="43" t="s">
        <v>110</v>
      </c>
      <c r="I411" s="44" t="s">
        <v>150</v>
      </c>
    </row>
    <row r="412" spans="1:9" x14ac:dyDescent="0.35">
      <c r="A412" s="43" t="s">
        <v>121</v>
      </c>
      <c r="B412" s="43" t="s">
        <v>14</v>
      </c>
      <c r="C412" s="43" t="s">
        <v>161</v>
      </c>
      <c r="D412" s="43" t="s">
        <v>75</v>
      </c>
      <c r="E412" s="43" t="s">
        <v>77</v>
      </c>
      <c r="F412" s="43" t="s">
        <v>136</v>
      </c>
      <c r="G412" s="43" t="s">
        <v>140</v>
      </c>
      <c r="H412" s="43" t="s">
        <v>3</v>
      </c>
      <c r="I412" s="44" t="s">
        <v>145</v>
      </c>
    </row>
    <row r="413" spans="1:9" x14ac:dyDescent="0.35">
      <c r="A413" s="43" t="s">
        <v>121</v>
      </c>
      <c r="B413" s="43" t="s">
        <v>14</v>
      </c>
      <c r="C413" s="43" t="s">
        <v>161</v>
      </c>
      <c r="D413" s="43" t="s">
        <v>75</v>
      </c>
      <c r="E413" s="43" t="s">
        <v>77</v>
      </c>
      <c r="F413" s="43" t="s">
        <v>136</v>
      </c>
      <c r="G413" s="43" t="s">
        <v>140</v>
      </c>
      <c r="H413" s="43" t="s">
        <v>110</v>
      </c>
      <c r="I413" s="44" t="s">
        <v>147</v>
      </c>
    </row>
    <row r="414" spans="1:9" x14ac:dyDescent="0.35">
      <c r="A414" s="43" t="s">
        <v>121</v>
      </c>
      <c r="B414" s="43" t="s">
        <v>14</v>
      </c>
      <c r="C414" s="43" t="s">
        <v>161</v>
      </c>
      <c r="D414" s="43" t="s">
        <v>75</v>
      </c>
      <c r="E414" s="43" t="s">
        <v>77</v>
      </c>
      <c r="F414" s="43" t="s">
        <v>136</v>
      </c>
      <c r="G414" s="43" t="s">
        <v>54</v>
      </c>
      <c r="H414" s="43" t="s">
        <v>4</v>
      </c>
      <c r="I414" s="44" t="s">
        <v>145</v>
      </c>
    </row>
    <row r="415" spans="1:9" x14ac:dyDescent="0.35">
      <c r="A415" s="43" t="s">
        <v>121</v>
      </c>
      <c r="B415" s="43" t="s">
        <v>14</v>
      </c>
      <c r="C415" s="43" t="s">
        <v>161</v>
      </c>
      <c r="D415" s="43" t="s">
        <v>75</v>
      </c>
      <c r="E415" s="43" t="s">
        <v>77</v>
      </c>
      <c r="F415" s="43" t="s">
        <v>136</v>
      </c>
      <c r="G415" s="43" t="s">
        <v>54</v>
      </c>
      <c r="H415" s="43" t="s">
        <v>137</v>
      </c>
      <c r="I415" s="44" t="s">
        <v>145</v>
      </c>
    </row>
    <row r="416" spans="1:9" x14ac:dyDescent="0.35">
      <c r="A416" s="43" t="s">
        <v>121</v>
      </c>
      <c r="B416" s="43" t="s">
        <v>14</v>
      </c>
      <c r="C416" s="43" t="s">
        <v>161</v>
      </c>
      <c r="D416" s="43" t="s">
        <v>75</v>
      </c>
      <c r="E416" s="43" t="s">
        <v>77</v>
      </c>
      <c r="F416" s="43" t="s">
        <v>136</v>
      </c>
      <c r="G416" s="43" t="s">
        <v>54</v>
      </c>
      <c r="H416" s="43" t="s">
        <v>110</v>
      </c>
      <c r="I416" s="44" t="s">
        <v>219</v>
      </c>
    </row>
    <row r="417" spans="1:9" x14ac:dyDescent="0.35">
      <c r="A417" s="43" t="s">
        <v>121</v>
      </c>
      <c r="B417" s="43" t="s">
        <v>15</v>
      </c>
      <c r="C417" s="43" t="s">
        <v>164</v>
      </c>
      <c r="D417" s="43" t="s">
        <v>75</v>
      </c>
      <c r="E417" s="43" t="s">
        <v>79</v>
      </c>
      <c r="F417" s="43" t="s">
        <v>136</v>
      </c>
      <c r="G417" s="43" t="s">
        <v>70</v>
      </c>
      <c r="H417" s="43" t="s">
        <v>137</v>
      </c>
      <c r="I417" s="44" t="s">
        <v>150</v>
      </c>
    </row>
    <row r="418" spans="1:9" x14ac:dyDescent="0.35">
      <c r="A418" s="43" t="s">
        <v>121</v>
      </c>
      <c r="B418" s="43" t="s">
        <v>15</v>
      </c>
      <c r="C418" s="43" t="s">
        <v>164</v>
      </c>
      <c r="D418" s="43" t="s">
        <v>75</v>
      </c>
      <c r="E418" s="43" t="s">
        <v>79</v>
      </c>
      <c r="F418" s="43" t="s">
        <v>136</v>
      </c>
      <c r="G418" s="43" t="s">
        <v>70</v>
      </c>
      <c r="H418" s="43" t="s">
        <v>3</v>
      </c>
      <c r="I418" s="44" t="s">
        <v>145</v>
      </c>
    </row>
    <row r="419" spans="1:9" x14ac:dyDescent="0.35">
      <c r="A419" s="43" t="s">
        <v>121</v>
      </c>
      <c r="B419" s="43" t="s">
        <v>15</v>
      </c>
      <c r="C419" s="43" t="s">
        <v>164</v>
      </c>
      <c r="D419" s="43" t="s">
        <v>75</v>
      </c>
      <c r="E419" s="43" t="s">
        <v>79</v>
      </c>
      <c r="F419" s="43" t="s">
        <v>136</v>
      </c>
      <c r="G419" s="43" t="s">
        <v>70</v>
      </c>
      <c r="H419" s="43" t="s">
        <v>110</v>
      </c>
      <c r="I419" s="44" t="s">
        <v>147</v>
      </c>
    </row>
    <row r="420" spans="1:9" x14ac:dyDescent="0.35">
      <c r="A420" s="43" t="s">
        <v>121</v>
      </c>
      <c r="B420" s="43" t="s">
        <v>15</v>
      </c>
      <c r="C420" s="43" t="s">
        <v>164</v>
      </c>
      <c r="D420" s="43" t="s">
        <v>75</v>
      </c>
      <c r="E420" s="43" t="s">
        <v>79</v>
      </c>
      <c r="F420" s="43" t="s">
        <v>136</v>
      </c>
      <c r="G420" s="43" t="s">
        <v>140</v>
      </c>
      <c r="H420" s="43" t="s">
        <v>137</v>
      </c>
      <c r="I420" s="44" t="s">
        <v>156</v>
      </c>
    </row>
    <row r="421" spans="1:9" x14ac:dyDescent="0.35">
      <c r="A421" s="43" t="s">
        <v>121</v>
      </c>
      <c r="B421" s="43" t="s">
        <v>15</v>
      </c>
      <c r="C421" s="43" t="s">
        <v>164</v>
      </c>
      <c r="D421" s="43" t="s">
        <v>75</v>
      </c>
      <c r="E421" s="43" t="s">
        <v>79</v>
      </c>
      <c r="F421" s="43" t="s">
        <v>136</v>
      </c>
      <c r="G421" s="43" t="s">
        <v>140</v>
      </c>
      <c r="H421" s="43" t="s">
        <v>110</v>
      </c>
      <c r="I421" s="44" t="s">
        <v>138</v>
      </c>
    </row>
    <row r="422" spans="1:9" x14ac:dyDescent="0.35">
      <c r="A422" s="43" t="s">
        <v>121</v>
      </c>
      <c r="B422" s="43" t="s">
        <v>15</v>
      </c>
      <c r="C422" s="43" t="s">
        <v>164</v>
      </c>
      <c r="D422" s="43" t="s">
        <v>75</v>
      </c>
      <c r="E422" s="43" t="s">
        <v>79</v>
      </c>
      <c r="F422" s="43" t="s">
        <v>136</v>
      </c>
      <c r="G422" s="43" t="s">
        <v>54</v>
      </c>
      <c r="H422" s="43" t="s">
        <v>137</v>
      </c>
      <c r="I422" s="44" t="s">
        <v>138</v>
      </c>
    </row>
    <row r="423" spans="1:9" x14ac:dyDescent="0.35">
      <c r="A423" s="43" t="s">
        <v>121</v>
      </c>
      <c r="B423" s="43" t="s">
        <v>15</v>
      </c>
      <c r="C423" s="43" t="s">
        <v>164</v>
      </c>
      <c r="D423" s="43" t="s">
        <v>75</v>
      </c>
      <c r="E423" s="43" t="s">
        <v>79</v>
      </c>
      <c r="F423" s="43" t="s">
        <v>136</v>
      </c>
      <c r="G423" s="43" t="s">
        <v>54</v>
      </c>
      <c r="H423" s="43" t="s">
        <v>110</v>
      </c>
      <c r="I423" s="44" t="s">
        <v>167</v>
      </c>
    </row>
    <row r="424" spans="1:9" x14ac:dyDescent="0.35">
      <c r="A424" s="43" t="s">
        <v>121</v>
      </c>
      <c r="B424" s="43" t="s">
        <v>16</v>
      </c>
      <c r="C424" s="43" t="s">
        <v>165</v>
      </c>
      <c r="D424" s="43" t="s">
        <v>75</v>
      </c>
      <c r="E424" s="43" t="s">
        <v>79</v>
      </c>
      <c r="F424" s="43" t="s">
        <v>136</v>
      </c>
      <c r="G424" s="43" t="s">
        <v>70</v>
      </c>
      <c r="H424" s="43" t="s">
        <v>4</v>
      </c>
      <c r="I424" s="44" t="s">
        <v>145</v>
      </c>
    </row>
    <row r="425" spans="1:9" x14ac:dyDescent="0.35">
      <c r="A425" s="43" t="s">
        <v>121</v>
      </c>
      <c r="B425" s="43" t="s">
        <v>16</v>
      </c>
      <c r="C425" s="43" t="s">
        <v>165</v>
      </c>
      <c r="D425" s="43" t="s">
        <v>75</v>
      </c>
      <c r="E425" s="43" t="s">
        <v>79</v>
      </c>
      <c r="F425" s="43" t="s">
        <v>136</v>
      </c>
      <c r="G425" s="43" t="s">
        <v>70</v>
      </c>
      <c r="H425" s="43" t="s">
        <v>137</v>
      </c>
      <c r="I425" s="44" t="s">
        <v>157</v>
      </c>
    </row>
    <row r="426" spans="1:9" x14ac:dyDescent="0.35">
      <c r="A426" s="43" t="s">
        <v>121</v>
      </c>
      <c r="B426" s="43" t="s">
        <v>16</v>
      </c>
      <c r="C426" s="43" t="s">
        <v>165</v>
      </c>
      <c r="D426" s="43" t="s">
        <v>75</v>
      </c>
      <c r="E426" s="43" t="s">
        <v>79</v>
      </c>
      <c r="F426" s="43" t="s">
        <v>136</v>
      </c>
      <c r="G426" s="43" t="s">
        <v>70</v>
      </c>
      <c r="H426" s="43" t="s">
        <v>110</v>
      </c>
      <c r="I426" s="44" t="s">
        <v>147</v>
      </c>
    </row>
    <row r="427" spans="1:9" x14ac:dyDescent="0.35">
      <c r="A427" s="43" t="s">
        <v>121</v>
      </c>
      <c r="B427" s="43" t="s">
        <v>16</v>
      </c>
      <c r="C427" s="43" t="s">
        <v>165</v>
      </c>
      <c r="D427" s="43" t="s">
        <v>75</v>
      </c>
      <c r="E427" s="43" t="s">
        <v>79</v>
      </c>
      <c r="F427" s="43" t="s">
        <v>136</v>
      </c>
      <c r="G427" s="43" t="s">
        <v>140</v>
      </c>
      <c r="H427" s="43" t="s">
        <v>137</v>
      </c>
      <c r="I427" s="44" t="s">
        <v>145</v>
      </c>
    </row>
    <row r="428" spans="1:9" x14ac:dyDescent="0.35">
      <c r="A428" s="43" t="s">
        <v>121</v>
      </c>
      <c r="B428" s="43" t="s">
        <v>16</v>
      </c>
      <c r="C428" s="43" t="s">
        <v>165</v>
      </c>
      <c r="D428" s="43" t="s">
        <v>75</v>
      </c>
      <c r="E428" s="43" t="s">
        <v>79</v>
      </c>
      <c r="F428" s="43" t="s">
        <v>136</v>
      </c>
      <c r="G428" s="43" t="s">
        <v>140</v>
      </c>
      <c r="H428" s="43" t="s">
        <v>110</v>
      </c>
      <c r="I428" s="44" t="s">
        <v>157</v>
      </c>
    </row>
    <row r="429" spans="1:9" x14ac:dyDescent="0.35">
      <c r="A429" s="43" t="s">
        <v>121</v>
      </c>
      <c r="B429" s="43" t="s">
        <v>16</v>
      </c>
      <c r="C429" s="43" t="s">
        <v>165</v>
      </c>
      <c r="D429" s="43" t="s">
        <v>75</v>
      </c>
      <c r="E429" s="43" t="s">
        <v>79</v>
      </c>
      <c r="F429" s="43" t="s">
        <v>136</v>
      </c>
      <c r="G429" s="43" t="s">
        <v>54</v>
      </c>
      <c r="H429" s="43" t="s">
        <v>137</v>
      </c>
      <c r="I429" s="44" t="s">
        <v>156</v>
      </c>
    </row>
    <row r="430" spans="1:9" x14ac:dyDescent="0.35">
      <c r="A430" s="43" t="s">
        <v>121</v>
      </c>
      <c r="B430" s="43" t="s">
        <v>16</v>
      </c>
      <c r="C430" s="43" t="s">
        <v>165</v>
      </c>
      <c r="D430" s="43" t="s">
        <v>75</v>
      </c>
      <c r="E430" s="43" t="s">
        <v>79</v>
      </c>
      <c r="F430" s="43" t="s">
        <v>136</v>
      </c>
      <c r="G430" s="43" t="s">
        <v>54</v>
      </c>
      <c r="H430" s="43" t="s">
        <v>110</v>
      </c>
      <c r="I430" s="44" t="s">
        <v>150</v>
      </c>
    </row>
    <row r="431" spans="1:9" x14ac:dyDescent="0.35">
      <c r="A431" s="43" t="s">
        <v>121</v>
      </c>
      <c r="B431" s="43" t="s">
        <v>17</v>
      </c>
      <c r="C431" s="43" t="s">
        <v>168</v>
      </c>
      <c r="D431" s="43" t="s">
        <v>75</v>
      </c>
      <c r="E431" s="43" t="s">
        <v>78</v>
      </c>
      <c r="F431" s="43" t="s">
        <v>136</v>
      </c>
      <c r="G431" s="43" t="s">
        <v>144</v>
      </c>
      <c r="H431" s="43" t="s">
        <v>110</v>
      </c>
      <c r="I431" s="44" t="s">
        <v>146</v>
      </c>
    </row>
    <row r="432" spans="1:9" x14ac:dyDescent="0.35">
      <c r="A432" s="43" t="s">
        <v>121</v>
      </c>
      <c r="B432" s="43" t="s">
        <v>17</v>
      </c>
      <c r="C432" s="43" t="s">
        <v>168</v>
      </c>
      <c r="D432" s="43" t="s">
        <v>75</v>
      </c>
      <c r="E432" s="43" t="s">
        <v>78</v>
      </c>
      <c r="F432" s="43" t="s">
        <v>136</v>
      </c>
      <c r="G432" s="43" t="s">
        <v>70</v>
      </c>
      <c r="H432" s="43" t="s">
        <v>137</v>
      </c>
      <c r="I432" s="44" t="s">
        <v>145</v>
      </c>
    </row>
    <row r="433" spans="1:9" x14ac:dyDescent="0.35">
      <c r="A433" s="43" t="s">
        <v>121</v>
      </c>
      <c r="B433" s="43" t="s">
        <v>17</v>
      </c>
      <c r="C433" s="43" t="s">
        <v>168</v>
      </c>
      <c r="D433" s="43" t="s">
        <v>75</v>
      </c>
      <c r="E433" s="43" t="s">
        <v>78</v>
      </c>
      <c r="F433" s="43" t="s">
        <v>136</v>
      </c>
      <c r="G433" s="43" t="s">
        <v>70</v>
      </c>
      <c r="H433" s="43" t="s">
        <v>110</v>
      </c>
      <c r="I433" s="44" t="s">
        <v>205</v>
      </c>
    </row>
    <row r="434" spans="1:9" x14ac:dyDescent="0.35">
      <c r="A434" s="43" t="s">
        <v>121</v>
      </c>
      <c r="B434" s="43" t="s">
        <v>17</v>
      </c>
      <c r="C434" s="43" t="s">
        <v>168</v>
      </c>
      <c r="D434" s="43" t="s">
        <v>75</v>
      </c>
      <c r="E434" s="43" t="s">
        <v>78</v>
      </c>
      <c r="F434" s="43" t="s">
        <v>136</v>
      </c>
      <c r="G434" s="43" t="s">
        <v>140</v>
      </c>
      <c r="H434" s="43" t="s">
        <v>110</v>
      </c>
      <c r="I434" s="44" t="s">
        <v>170</v>
      </c>
    </row>
    <row r="435" spans="1:9" x14ac:dyDescent="0.35">
      <c r="A435" s="43" t="s">
        <v>121</v>
      </c>
      <c r="B435" s="43" t="s">
        <v>17</v>
      </c>
      <c r="C435" s="43" t="s">
        <v>168</v>
      </c>
      <c r="D435" s="43" t="s">
        <v>75</v>
      </c>
      <c r="E435" s="43" t="s">
        <v>78</v>
      </c>
      <c r="F435" s="43" t="s">
        <v>136</v>
      </c>
      <c r="G435" s="43" t="s">
        <v>54</v>
      </c>
      <c r="H435" s="43" t="s">
        <v>110</v>
      </c>
      <c r="I435" s="44" t="s">
        <v>181</v>
      </c>
    </row>
    <row r="436" spans="1:9" x14ac:dyDescent="0.35">
      <c r="A436" s="43" t="s">
        <v>121</v>
      </c>
      <c r="B436" s="43" t="s">
        <v>18</v>
      </c>
      <c r="C436" s="43" t="s">
        <v>171</v>
      </c>
      <c r="D436" s="43" t="s">
        <v>75</v>
      </c>
      <c r="E436" s="43" t="s">
        <v>79</v>
      </c>
      <c r="F436" s="43" t="s">
        <v>136</v>
      </c>
      <c r="G436" s="43" t="s">
        <v>144</v>
      </c>
      <c r="H436" s="43" t="s">
        <v>110</v>
      </c>
      <c r="I436" s="44" t="s">
        <v>138</v>
      </c>
    </row>
    <row r="437" spans="1:9" x14ac:dyDescent="0.35">
      <c r="A437" s="43" t="s">
        <v>121</v>
      </c>
      <c r="B437" s="43" t="s">
        <v>18</v>
      </c>
      <c r="C437" s="43" t="s">
        <v>171</v>
      </c>
      <c r="D437" s="43" t="s">
        <v>75</v>
      </c>
      <c r="E437" s="43" t="s">
        <v>79</v>
      </c>
      <c r="F437" s="43" t="s">
        <v>136</v>
      </c>
      <c r="G437" s="43" t="s">
        <v>70</v>
      </c>
      <c r="H437" s="43" t="s">
        <v>4</v>
      </c>
      <c r="I437" s="44" t="s">
        <v>145</v>
      </c>
    </row>
    <row r="438" spans="1:9" x14ac:dyDescent="0.35">
      <c r="A438" s="43" t="s">
        <v>121</v>
      </c>
      <c r="B438" s="43" t="s">
        <v>18</v>
      </c>
      <c r="C438" s="43" t="s">
        <v>171</v>
      </c>
      <c r="D438" s="43" t="s">
        <v>75</v>
      </c>
      <c r="E438" s="43" t="s">
        <v>79</v>
      </c>
      <c r="F438" s="43" t="s">
        <v>136</v>
      </c>
      <c r="G438" s="43" t="s">
        <v>70</v>
      </c>
      <c r="H438" s="43" t="s">
        <v>137</v>
      </c>
      <c r="I438" s="44" t="s">
        <v>149</v>
      </c>
    </row>
    <row r="439" spans="1:9" x14ac:dyDescent="0.35">
      <c r="A439" s="43" t="s">
        <v>121</v>
      </c>
      <c r="B439" s="43" t="s">
        <v>18</v>
      </c>
      <c r="C439" s="43" t="s">
        <v>171</v>
      </c>
      <c r="D439" s="43" t="s">
        <v>75</v>
      </c>
      <c r="E439" s="43" t="s">
        <v>79</v>
      </c>
      <c r="F439" s="43" t="s">
        <v>136</v>
      </c>
      <c r="G439" s="43" t="s">
        <v>70</v>
      </c>
      <c r="H439" s="43" t="s">
        <v>3</v>
      </c>
      <c r="I439" s="44" t="s">
        <v>145</v>
      </c>
    </row>
    <row r="440" spans="1:9" x14ac:dyDescent="0.35">
      <c r="A440" s="43" t="s">
        <v>121</v>
      </c>
      <c r="B440" s="43" t="s">
        <v>18</v>
      </c>
      <c r="C440" s="43" t="s">
        <v>171</v>
      </c>
      <c r="D440" s="43" t="s">
        <v>75</v>
      </c>
      <c r="E440" s="43" t="s">
        <v>79</v>
      </c>
      <c r="F440" s="43" t="s">
        <v>136</v>
      </c>
      <c r="G440" s="43" t="s">
        <v>70</v>
      </c>
      <c r="H440" s="43" t="s">
        <v>110</v>
      </c>
      <c r="I440" s="44" t="s">
        <v>239</v>
      </c>
    </row>
    <row r="441" spans="1:9" x14ac:dyDescent="0.35">
      <c r="A441" s="43" t="s">
        <v>121</v>
      </c>
      <c r="B441" s="43" t="s">
        <v>18</v>
      </c>
      <c r="C441" s="43" t="s">
        <v>171</v>
      </c>
      <c r="D441" s="43" t="s">
        <v>75</v>
      </c>
      <c r="E441" s="43" t="s">
        <v>79</v>
      </c>
      <c r="F441" s="43" t="s">
        <v>136</v>
      </c>
      <c r="G441" s="43" t="s">
        <v>140</v>
      </c>
      <c r="H441" s="43" t="s">
        <v>4</v>
      </c>
      <c r="I441" s="44" t="s">
        <v>145</v>
      </c>
    </row>
    <row r="442" spans="1:9" x14ac:dyDescent="0.35">
      <c r="A442" s="43" t="s">
        <v>121</v>
      </c>
      <c r="B442" s="43" t="s">
        <v>18</v>
      </c>
      <c r="C442" s="43" t="s">
        <v>171</v>
      </c>
      <c r="D442" s="43" t="s">
        <v>75</v>
      </c>
      <c r="E442" s="43" t="s">
        <v>79</v>
      </c>
      <c r="F442" s="43" t="s">
        <v>136</v>
      </c>
      <c r="G442" s="43" t="s">
        <v>140</v>
      </c>
      <c r="H442" s="43" t="s">
        <v>5</v>
      </c>
      <c r="I442" s="44" t="s">
        <v>145</v>
      </c>
    </row>
    <row r="443" spans="1:9" x14ac:dyDescent="0.35">
      <c r="A443" s="43" t="s">
        <v>121</v>
      </c>
      <c r="B443" s="43" t="s">
        <v>18</v>
      </c>
      <c r="C443" s="43" t="s">
        <v>171</v>
      </c>
      <c r="D443" s="43" t="s">
        <v>75</v>
      </c>
      <c r="E443" s="43" t="s">
        <v>79</v>
      </c>
      <c r="F443" s="43" t="s">
        <v>136</v>
      </c>
      <c r="G443" s="43" t="s">
        <v>140</v>
      </c>
      <c r="H443" s="43" t="s">
        <v>137</v>
      </c>
      <c r="I443" s="44" t="s">
        <v>145</v>
      </c>
    </row>
    <row r="444" spans="1:9" x14ac:dyDescent="0.35">
      <c r="A444" s="43" t="s">
        <v>121</v>
      </c>
      <c r="B444" s="43" t="s">
        <v>18</v>
      </c>
      <c r="C444" s="43" t="s">
        <v>171</v>
      </c>
      <c r="D444" s="43" t="s">
        <v>75</v>
      </c>
      <c r="E444" s="43" t="s">
        <v>79</v>
      </c>
      <c r="F444" s="43" t="s">
        <v>136</v>
      </c>
      <c r="G444" s="43" t="s">
        <v>140</v>
      </c>
      <c r="H444" s="43" t="s">
        <v>110</v>
      </c>
      <c r="I444" s="44" t="s">
        <v>184</v>
      </c>
    </row>
    <row r="445" spans="1:9" x14ac:dyDescent="0.35">
      <c r="A445" s="43" t="s">
        <v>121</v>
      </c>
      <c r="B445" s="43" t="s">
        <v>18</v>
      </c>
      <c r="C445" s="43" t="s">
        <v>171</v>
      </c>
      <c r="D445" s="43" t="s">
        <v>75</v>
      </c>
      <c r="E445" s="43" t="s">
        <v>79</v>
      </c>
      <c r="F445" s="43" t="s">
        <v>136</v>
      </c>
      <c r="G445" s="43" t="s">
        <v>54</v>
      </c>
      <c r="H445" s="43" t="s">
        <v>137</v>
      </c>
      <c r="I445" s="44" t="s">
        <v>149</v>
      </c>
    </row>
    <row r="446" spans="1:9" x14ac:dyDescent="0.35">
      <c r="A446" s="43" t="s">
        <v>121</v>
      </c>
      <c r="B446" s="43" t="s">
        <v>18</v>
      </c>
      <c r="C446" s="43" t="s">
        <v>171</v>
      </c>
      <c r="D446" s="43" t="s">
        <v>75</v>
      </c>
      <c r="E446" s="43" t="s">
        <v>79</v>
      </c>
      <c r="F446" s="43" t="s">
        <v>136</v>
      </c>
      <c r="G446" s="43" t="s">
        <v>54</v>
      </c>
      <c r="H446" s="43" t="s">
        <v>110</v>
      </c>
      <c r="I446" s="44" t="s">
        <v>215</v>
      </c>
    </row>
    <row r="447" spans="1:9" x14ac:dyDescent="0.35">
      <c r="A447" s="43" t="s">
        <v>121</v>
      </c>
      <c r="B447" s="43" t="s">
        <v>19</v>
      </c>
      <c r="C447" s="43" t="s">
        <v>175</v>
      </c>
      <c r="D447" s="43" t="s">
        <v>75</v>
      </c>
      <c r="E447" s="43" t="s">
        <v>78</v>
      </c>
      <c r="F447" s="43" t="s">
        <v>136</v>
      </c>
      <c r="G447" s="43" t="s">
        <v>144</v>
      </c>
      <c r="H447" s="43" t="s">
        <v>110</v>
      </c>
      <c r="I447" s="44" t="s">
        <v>146</v>
      </c>
    </row>
    <row r="448" spans="1:9" x14ac:dyDescent="0.35">
      <c r="A448" s="43" t="s">
        <v>121</v>
      </c>
      <c r="B448" s="43" t="s">
        <v>19</v>
      </c>
      <c r="C448" s="43" t="s">
        <v>175</v>
      </c>
      <c r="D448" s="43" t="s">
        <v>75</v>
      </c>
      <c r="E448" s="43" t="s">
        <v>78</v>
      </c>
      <c r="F448" s="43" t="s">
        <v>136</v>
      </c>
      <c r="G448" s="43" t="s">
        <v>70</v>
      </c>
      <c r="H448" s="43" t="s">
        <v>137</v>
      </c>
      <c r="I448" s="44" t="s">
        <v>149</v>
      </c>
    </row>
    <row r="449" spans="1:9" x14ac:dyDescent="0.35">
      <c r="A449" s="43" t="s">
        <v>121</v>
      </c>
      <c r="B449" s="43" t="s">
        <v>19</v>
      </c>
      <c r="C449" s="43" t="s">
        <v>175</v>
      </c>
      <c r="D449" s="43" t="s">
        <v>75</v>
      </c>
      <c r="E449" s="43" t="s">
        <v>78</v>
      </c>
      <c r="F449" s="43" t="s">
        <v>136</v>
      </c>
      <c r="G449" s="43" t="s">
        <v>70</v>
      </c>
      <c r="H449" s="43" t="s">
        <v>110</v>
      </c>
      <c r="I449" s="44" t="s">
        <v>240</v>
      </c>
    </row>
    <row r="450" spans="1:9" x14ac:dyDescent="0.35">
      <c r="A450" s="43" t="s">
        <v>121</v>
      </c>
      <c r="B450" s="43" t="s">
        <v>19</v>
      </c>
      <c r="C450" s="43" t="s">
        <v>175</v>
      </c>
      <c r="D450" s="43" t="s">
        <v>75</v>
      </c>
      <c r="E450" s="43" t="s">
        <v>78</v>
      </c>
      <c r="F450" s="43" t="s">
        <v>136</v>
      </c>
      <c r="G450" s="43" t="s">
        <v>140</v>
      </c>
      <c r="H450" s="43" t="s">
        <v>111</v>
      </c>
      <c r="I450" s="44" t="s">
        <v>145</v>
      </c>
    </row>
    <row r="451" spans="1:9" x14ac:dyDescent="0.35">
      <c r="A451" s="43" t="s">
        <v>121</v>
      </c>
      <c r="B451" s="43" t="s">
        <v>19</v>
      </c>
      <c r="C451" s="43" t="s">
        <v>175</v>
      </c>
      <c r="D451" s="43" t="s">
        <v>75</v>
      </c>
      <c r="E451" s="43" t="s">
        <v>78</v>
      </c>
      <c r="F451" s="43" t="s">
        <v>136</v>
      </c>
      <c r="G451" s="43" t="s">
        <v>140</v>
      </c>
      <c r="H451" s="43" t="s">
        <v>110</v>
      </c>
      <c r="I451" s="44" t="s">
        <v>169</v>
      </c>
    </row>
    <row r="452" spans="1:9" x14ac:dyDescent="0.35">
      <c r="A452" s="43" t="s">
        <v>121</v>
      </c>
      <c r="B452" s="43" t="s">
        <v>19</v>
      </c>
      <c r="C452" s="43" t="s">
        <v>175</v>
      </c>
      <c r="D452" s="43" t="s">
        <v>75</v>
      </c>
      <c r="E452" s="43" t="s">
        <v>78</v>
      </c>
      <c r="F452" s="43" t="s">
        <v>136</v>
      </c>
      <c r="G452" s="43" t="s">
        <v>54</v>
      </c>
      <c r="H452" s="43" t="s">
        <v>137</v>
      </c>
      <c r="I452" s="44" t="s">
        <v>138</v>
      </c>
    </row>
    <row r="453" spans="1:9" x14ac:dyDescent="0.35">
      <c r="A453" s="43" t="s">
        <v>121</v>
      </c>
      <c r="B453" s="43" t="s">
        <v>19</v>
      </c>
      <c r="C453" s="43" t="s">
        <v>175</v>
      </c>
      <c r="D453" s="43" t="s">
        <v>75</v>
      </c>
      <c r="E453" s="43" t="s">
        <v>78</v>
      </c>
      <c r="F453" s="43" t="s">
        <v>136</v>
      </c>
      <c r="G453" s="43" t="s">
        <v>54</v>
      </c>
      <c r="H453" s="43" t="s">
        <v>110</v>
      </c>
      <c r="I453" s="44" t="s">
        <v>224</v>
      </c>
    </row>
    <row r="454" spans="1:9" x14ac:dyDescent="0.35">
      <c r="A454" s="43" t="s">
        <v>121</v>
      </c>
      <c r="B454" s="43" t="s">
        <v>20</v>
      </c>
      <c r="C454" s="43" t="s">
        <v>178</v>
      </c>
      <c r="D454" s="43" t="s">
        <v>75</v>
      </c>
      <c r="E454" s="43" t="s">
        <v>79</v>
      </c>
      <c r="F454" s="43" t="s">
        <v>136</v>
      </c>
      <c r="G454" s="43" t="s">
        <v>144</v>
      </c>
      <c r="H454" s="43" t="s">
        <v>110</v>
      </c>
      <c r="I454" s="44" t="s">
        <v>138</v>
      </c>
    </row>
    <row r="455" spans="1:9" x14ac:dyDescent="0.35">
      <c r="A455" s="43" t="s">
        <v>121</v>
      </c>
      <c r="B455" s="43" t="s">
        <v>20</v>
      </c>
      <c r="C455" s="43" t="s">
        <v>178</v>
      </c>
      <c r="D455" s="43" t="s">
        <v>75</v>
      </c>
      <c r="E455" s="43" t="s">
        <v>79</v>
      </c>
      <c r="F455" s="43" t="s">
        <v>136</v>
      </c>
      <c r="G455" s="43" t="s">
        <v>70</v>
      </c>
      <c r="H455" s="43" t="s">
        <v>137</v>
      </c>
      <c r="I455" s="44" t="s">
        <v>146</v>
      </c>
    </row>
    <row r="456" spans="1:9" x14ac:dyDescent="0.35">
      <c r="A456" s="43" t="s">
        <v>121</v>
      </c>
      <c r="B456" s="43" t="s">
        <v>20</v>
      </c>
      <c r="C456" s="43" t="s">
        <v>178</v>
      </c>
      <c r="D456" s="43" t="s">
        <v>75</v>
      </c>
      <c r="E456" s="43" t="s">
        <v>79</v>
      </c>
      <c r="F456" s="43" t="s">
        <v>136</v>
      </c>
      <c r="G456" s="43" t="s">
        <v>70</v>
      </c>
      <c r="H456" s="43" t="s">
        <v>3</v>
      </c>
      <c r="I456" s="44" t="s">
        <v>145</v>
      </c>
    </row>
    <row r="457" spans="1:9" x14ac:dyDescent="0.35">
      <c r="A457" s="43" t="s">
        <v>121</v>
      </c>
      <c r="B457" s="43" t="s">
        <v>20</v>
      </c>
      <c r="C457" s="43" t="s">
        <v>178</v>
      </c>
      <c r="D457" s="43" t="s">
        <v>75</v>
      </c>
      <c r="E457" s="43" t="s">
        <v>79</v>
      </c>
      <c r="F457" s="43" t="s">
        <v>136</v>
      </c>
      <c r="G457" s="43" t="s">
        <v>70</v>
      </c>
      <c r="H457" s="43" t="s">
        <v>110</v>
      </c>
      <c r="I457" s="44" t="s">
        <v>163</v>
      </c>
    </row>
    <row r="458" spans="1:9" x14ac:dyDescent="0.35">
      <c r="A458" s="43" t="s">
        <v>121</v>
      </c>
      <c r="B458" s="43" t="s">
        <v>20</v>
      </c>
      <c r="C458" s="43" t="s">
        <v>178</v>
      </c>
      <c r="D458" s="43" t="s">
        <v>75</v>
      </c>
      <c r="E458" s="43" t="s">
        <v>79</v>
      </c>
      <c r="F458" s="43" t="s">
        <v>136</v>
      </c>
      <c r="G458" s="43" t="s">
        <v>140</v>
      </c>
      <c r="H458" s="43" t="s">
        <v>137</v>
      </c>
      <c r="I458" s="44" t="s">
        <v>146</v>
      </c>
    </row>
    <row r="459" spans="1:9" x14ac:dyDescent="0.35">
      <c r="A459" s="43" t="s">
        <v>121</v>
      </c>
      <c r="B459" s="43" t="s">
        <v>20</v>
      </c>
      <c r="C459" s="43" t="s">
        <v>178</v>
      </c>
      <c r="D459" s="43" t="s">
        <v>75</v>
      </c>
      <c r="E459" s="43" t="s">
        <v>79</v>
      </c>
      <c r="F459" s="43" t="s">
        <v>136</v>
      </c>
      <c r="G459" s="43" t="s">
        <v>140</v>
      </c>
      <c r="H459" s="43" t="s">
        <v>110</v>
      </c>
      <c r="I459" s="44" t="s">
        <v>141</v>
      </c>
    </row>
    <row r="460" spans="1:9" x14ac:dyDescent="0.35">
      <c r="A460" s="43" t="s">
        <v>121</v>
      </c>
      <c r="B460" s="43" t="s">
        <v>20</v>
      </c>
      <c r="C460" s="43" t="s">
        <v>178</v>
      </c>
      <c r="D460" s="43" t="s">
        <v>75</v>
      </c>
      <c r="E460" s="43" t="s">
        <v>79</v>
      </c>
      <c r="F460" s="43" t="s">
        <v>136</v>
      </c>
      <c r="G460" s="43" t="s">
        <v>54</v>
      </c>
      <c r="H460" s="43" t="s">
        <v>110</v>
      </c>
      <c r="I460" s="44" t="s">
        <v>154</v>
      </c>
    </row>
    <row r="461" spans="1:9" x14ac:dyDescent="0.35">
      <c r="A461" s="43" t="s">
        <v>121</v>
      </c>
      <c r="B461" s="43" t="s">
        <v>21</v>
      </c>
      <c r="C461" s="43" t="s">
        <v>180</v>
      </c>
      <c r="D461" s="43" t="s">
        <v>75</v>
      </c>
      <c r="E461" s="43" t="s">
        <v>78</v>
      </c>
      <c r="F461" s="43" t="s">
        <v>136</v>
      </c>
      <c r="G461" s="43" t="s">
        <v>144</v>
      </c>
      <c r="H461" s="43" t="s">
        <v>3</v>
      </c>
      <c r="I461" s="44" t="s">
        <v>145</v>
      </c>
    </row>
    <row r="462" spans="1:9" x14ac:dyDescent="0.35">
      <c r="A462" s="43" t="s">
        <v>121</v>
      </c>
      <c r="B462" s="43" t="s">
        <v>21</v>
      </c>
      <c r="C462" s="43" t="s">
        <v>180</v>
      </c>
      <c r="D462" s="43" t="s">
        <v>75</v>
      </c>
      <c r="E462" s="43" t="s">
        <v>78</v>
      </c>
      <c r="F462" s="43" t="s">
        <v>136</v>
      </c>
      <c r="G462" s="43" t="s">
        <v>144</v>
      </c>
      <c r="H462" s="43" t="s">
        <v>110</v>
      </c>
      <c r="I462" s="44" t="s">
        <v>138</v>
      </c>
    </row>
    <row r="463" spans="1:9" x14ac:dyDescent="0.35">
      <c r="A463" s="43" t="s">
        <v>121</v>
      </c>
      <c r="B463" s="43" t="s">
        <v>21</v>
      </c>
      <c r="C463" s="43" t="s">
        <v>180</v>
      </c>
      <c r="D463" s="43" t="s">
        <v>75</v>
      </c>
      <c r="E463" s="43" t="s">
        <v>78</v>
      </c>
      <c r="F463" s="43" t="s">
        <v>136</v>
      </c>
      <c r="G463" s="43" t="s">
        <v>70</v>
      </c>
      <c r="H463" s="43" t="s">
        <v>137</v>
      </c>
      <c r="I463" s="44" t="s">
        <v>146</v>
      </c>
    </row>
    <row r="464" spans="1:9" x14ac:dyDescent="0.35">
      <c r="A464" s="43" t="s">
        <v>121</v>
      </c>
      <c r="B464" s="43" t="s">
        <v>21</v>
      </c>
      <c r="C464" s="43" t="s">
        <v>180</v>
      </c>
      <c r="D464" s="43" t="s">
        <v>75</v>
      </c>
      <c r="E464" s="43" t="s">
        <v>78</v>
      </c>
      <c r="F464" s="43" t="s">
        <v>136</v>
      </c>
      <c r="G464" s="43" t="s">
        <v>70</v>
      </c>
      <c r="H464" s="43" t="s">
        <v>110</v>
      </c>
      <c r="I464" s="44" t="s">
        <v>147</v>
      </c>
    </row>
    <row r="465" spans="1:9" x14ac:dyDescent="0.35">
      <c r="A465" s="43" t="s">
        <v>121</v>
      </c>
      <c r="B465" s="43" t="s">
        <v>21</v>
      </c>
      <c r="C465" s="43" t="s">
        <v>180</v>
      </c>
      <c r="D465" s="43" t="s">
        <v>75</v>
      </c>
      <c r="E465" s="43" t="s">
        <v>78</v>
      </c>
      <c r="F465" s="43" t="s">
        <v>136</v>
      </c>
      <c r="G465" s="43" t="s">
        <v>140</v>
      </c>
      <c r="H465" s="43" t="s">
        <v>137</v>
      </c>
      <c r="I465" s="44" t="s">
        <v>156</v>
      </c>
    </row>
    <row r="466" spans="1:9" x14ac:dyDescent="0.35">
      <c r="A466" s="43" t="s">
        <v>121</v>
      </c>
      <c r="B466" s="43" t="s">
        <v>21</v>
      </c>
      <c r="C466" s="43" t="s">
        <v>180</v>
      </c>
      <c r="D466" s="43" t="s">
        <v>75</v>
      </c>
      <c r="E466" s="43" t="s">
        <v>78</v>
      </c>
      <c r="F466" s="43" t="s">
        <v>136</v>
      </c>
      <c r="G466" s="43" t="s">
        <v>140</v>
      </c>
      <c r="H466" s="43" t="s">
        <v>3</v>
      </c>
      <c r="I466" s="44" t="s">
        <v>145</v>
      </c>
    </row>
    <row r="467" spans="1:9" x14ac:dyDescent="0.35">
      <c r="A467" s="43" t="s">
        <v>121</v>
      </c>
      <c r="B467" s="43" t="s">
        <v>21</v>
      </c>
      <c r="C467" s="43" t="s">
        <v>180</v>
      </c>
      <c r="D467" s="43" t="s">
        <v>75</v>
      </c>
      <c r="E467" s="43" t="s">
        <v>78</v>
      </c>
      <c r="F467" s="43" t="s">
        <v>136</v>
      </c>
      <c r="G467" s="43" t="s">
        <v>140</v>
      </c>
      <c r="H467" s="43" t="s">
        <v>110</v>
      </c>
      <c r="I467" s="44" t="s">
        <v>170</v>
      </c>
    </row>
    <row r="468" spans="1:9" x14ac:dyDescent="0.35">
      <c r="A468" s="43" t="s">
        <v>121</v>
      </c>
      <c r="B468" s="43" t="s">
        <v>21</v>
      </c>
      <c r="C468" s="43" t="s">
        <v>180</v>
      </c>
      <c r="D468" s="43" t="s">
        <v>75</v>
      </c>
      <c r="E468" s="43" t="s">
        <v>78</v>
      </c>
      <c r="F468" s="43" t="s">
        <v>136</v>
      </c>
      <c r="G468" s="43" t="s">
        <v>54</v>
      </c>
      <c r="H468" s="43" t="s">
        <v>4</v>
      </c>
      <c r="I468" s="44" t="s">
        <v>138</v>
      </c>
    </row>
    <row r="469" spans="1:9" x14ac:dyDescent="0.35">
      <c r="A469" s="43" t="s">
        <v>121</v>
      </c>
      <c r="B469" s="43" t="s">
        <v>21</v>
      </c>
      <c r="C469" s="43" t="s">
        <v>180</v>
      </c>
      <c r="D469" s="43" t="s">
        <v>75</v>
      </c>
      <c r="E469" s="43" t="s">
        <v>78</v>
      </c>
      <c r="F469" s="43" t="s">
        <v>136</v>
      </c>
      <c r="G469" s="43" t="s">
        <v>54</v>
      </c>
      <c r="H469" s="43" t="s">
        <v>137</v>
      </c>
      <c r="I469" s="44" t="s">
        <v>138</v>
      </c>
    </row>
    <row r="470" spans="1:9" x14ac:dyDescent="0.35">
      <c r="A470" s="43" t="s">
        <v>121</v>
      </c>
      <c r="B470" s="43" t="s">
        <v>21</v>
      </c>
      <c r="C470" s="43" t="s">
        <v>180</v>
      </c>
      <c r="D470" s="43" t="s">
        <v>75</v>
      </c>
      <c r="E470" s="43" t="s">
        <v>78</v>
      </c>
      <c r="F470" s="43" t="s">
        <v>136</v>
      </c>
      <c r="G470" s="43" t="s">
        <v>54</v>
      </c>
      <c r="H470" s="43" t="s">
        <v>110</v>
      </c>
      <c r="I470" s="44" t="s">
        <v>184</v>
      </c>
    </row>
    <row r="471" spans="1:9" x14ac:dyDescent="0.35">
      <c r="A471" s="43" t="s">
        <v>121</v>
      </c>
      <c r="B471" s="43" t="s">
        <v>22</v>
      </c>
      <c r="C471" s="43" t="s">
        <v>182</v>
      </c>
      <c r="D471" s="43" t="s">
        <v>75</v>
      </c>
      <c r="E471" s="43" t="s">
        <v>78</v>
      </c>
      <c r="F471" s="43" t="s">
        <v>136</v>
      </c>
      <c r="G471" s="43" t="s">
        <v>144</v>
      </c>
      <c r="H471" s="43" t="s">
        <v>137</v>
      </c>
      <c r="I471" s="44" t="s">
        <v>145</v>
      </c>
    </row>
    <row r="472" spans="1:9" x14ac:dyDescent="0.35">
      <c r="A472" s="43" t="s">
        <v>121</v>
      </c>
      <c r="B472" s="43" t="s">
        <v>22</v>
      </c>
      <c r="C472" s="43" t="s">
        <v>182</v>
      </c>
      <c r="D472" s="43" t="s">
        <v>75</v>
      </c>
      <c r="E472" s="43" t="s">
        <v>78</v>
      </c>
      <c r="F472" s="43" t="s">
        <v>136</v>
      </c>
      <c r="G472" s="43" t="s">
        <v>144</v>
      </c>
      <c r="H472" s="43" t="s">
        <v>110</v>
      </c>
      <c r="I472" s="44" t="s">
        <v>141</v>
      </c>
    </row>
    <row r="473" spans="1:9" x14ac:dyDescent="0.35">
      <c r="A473" s="43" t="s">
        <v>121</v>
      </c>
      <c r="B473" s="43" t="s">
        <v>22</v>
      </c>
      <c r="C473" s="43" t="s">
        <v>182</v>
      </c>
      <c r="D473" s="43" t="s">
        <v>75</v>
      </c>
      <c r="E473" s="43" t="s">
        <v>78</v>
      </c>
      <c r="F473" s="43" t="s">
        <v>136</v>
      </c>
      <c r="G473" s="43" t="s">
        <v>70</v>
      </c>
      <c r="H473" s="43" t="s">
        <v>4</v>
      </c>
      <c r="I473" s="44" t="s">
        <v>145</v>
      </c>
    </row>
    <row r="474" spans="1:9" x14ac:dyDescent="0.35">
      <c r="A474" s="43" t="s">
        <v>121</v>
      </c>
      <c r="B474" s="43" t="s">
        <v>22</v>
      </c>
      <c r="C474" s="43" t="s">
        <v>182</v>
      </c>
      <c r="D474" s="43" t="s">
        <v>75</v>
      </c>
      <c r="E474" s="43" t="s">
        <v>78</v>
      </c>
      <c r="F474" s="43" t="s">
        <v>136</v>
      </c>
      <c r="G474" s="43" t="s">
        <v>70</v>
      </c>
      <c r="H474" s="43" t="s">
        <v>5</v>
      </c>
      <c r="I474" s="44" t="s">
        <v>145</v>
      </c>
    </row>
    <row r="475" spans="1:9" x14ac:dyDescent="0.35">
      <c r="A475" s="43" t="s">
        <v>121</v>
      </c>
      <c r="B475" s="43" t="s">
        <v>22</v>
      </c>
      <c r="C475" s="43" t="s">
        <v>182</v>
      </c>
      <c r="D475" s="43" t="s">
        <v>75</v>
      </c>
      <c r="E475" s="43" t="s">
        <v>78</v>
      </c>
      <c r="F475" s="43" t="s">
        <v>136</v>
      </c>
      <c r="G475" s="43" t="s">
        <v>70</v>
      </c>
      <c r="H475" s="43" t="s">
        <v>137</v>
      </c>
      <c r="I475" s="44" t="s">
        <v>163</v>
      </c>
    </row>
    <row r="476" spans="1:9" x14ac:dyDescent="0.35">
      <c r="A476" s="43" t="s">
        <v>121</v>
      </c>
      <c r="B476" s="43" t="s">
        <v>22</v>
      </c>
      <c r="C476" s="43" t="s">
        <v>182</v>
      </c>
      <c r="D476" s="43" t="s">
        <v>75</v>
      </c>
      <c r="E476" s="43" t="s">
        <v>78</v>
      </c>
      <c r="F476" s="43" t="s">
        <v>136</v>
      </c>
      <c r="G476" s="43" t="s">
        <v>70</v>
      </c>
      <c r="H476" s="43" t="s">
        <v>110</v>
      </c>
      <c r="I476" s="44" t="s">
        <v>166</v>
      </c>
    </row>
    <row r="477" spans="1:9" x14ac:dyDescent="0.35">
      <c r="A477" s="43" t="s">
        <v>121</v>
      </c>
      <c r="B477" s="43" t="s">
        <v>22</v>
      </c>
      <c r="C477" s="43" t="s">
        <v>182</v>
      </c>
      <c r="D477" s="43" t="s">
        <v>75</v>
      </c>
      <c r="E477" s="43" t="s">
        <v>78</v>
      </c>
      <c r="F477" s="43" t="s">
        <v>136</v>
      </c>
      <c r="G477" s="43" t="s">
        <v>140</v>
      </c>
      <c r="H477" s="43" t="s">
        <v>5</v>
      </c>
      <c r="I477" s="44" t="s">
        <v>145</v>
      </c>
    </row>
    <row r="478" spans="1:9" x14ac:dyDescent="0.35">
      <c r="A478" s="43" t="s">
        <v>121</v>
      </c>
      <c r="B478" s="43" t="s">
        <v>22</v>
      </c>
      <c r="C478" s="43" t="s">
        <v>182</v>
      </c>
      <c r="D478" s="43" t="s">
        <v>75</v>
      </c>
      <c r="E478" s="43" t="s">
        <v>78</v>
      </c>
      <c r="F478" s="43" t="s">
        <v>136</v>
      </c>
      <c r="G478" s="43" t="s">
        <v>140</v>
      </c>
      <c r="H478" s="43" t="s">
        <v>137</v>
      </c>
      <c r="I478" s="44" t="s">
        <v>150</v>
      </c>
    </row>
    <row r="479" spans="1:9" x14ac:dyDescent="0.35">
      <c r="A479" s="43" t="s">
        <v>121</v>
      </c>
      <c r="B479" s="43" t="s">
        <v>22</v>
      </c>
      <c r="C479" s="43" t="s">
        <v>182</v>
      </c>
      <c r="D479" s="43" t="s">
        <v>75</v>
      </c>
      <c r="E479" s="43" t="s">
        <v>78</v>
      </c>
      <c r="F479" s="43" t="s">
        <v>136</v>
      </c>
      <c r="G479" s="43" t="s">
        <v>140</v>
      </c>
      <c r="H479" s="43" t="s">
        <v>3</v>
      </c>
      <c r="I479" s="44" t="s">
        <v>145</v>
      </c>
    </row>
    <row r="480" spans="1:9" x14ac:dyDescent="0.35">
      <c r="A480" s="43" t="s">
        <v>121</v>
      </c>
      <c r="B480" s="43" t="s">
        <v>22</v>
      </c>
      <c r="C480" s="43" t="s">
        <v>182</v>
      </c>
      <c r="D480" s="43" t="s">
        <v>75</v>
      </c>
      <c r="E480" s="43" t="s">
        <v>78</v>
      </c>
      <c r="F480" s="43" t="s">
        <v>136</v>
      </c>
      <c r="G480" s="43" t="s">
        <v>140</v>
      </c>
      <c r="H480" s="43" t="s">
        <v>110</v>
      </c>
      <c r="I480" s="44" t="s">
        <v>159</v>
      </c>
    </row>
    <row r="481" spans="1:9" x14ac:dyDescent="0.35">
      <c r="A481" s="43" t="s">
        <v>121</v>
      </c>
      <c r="B481" s="43" t="s">
        <v>22</v>
      </c>
      <c r="C481" s="43" t="s">
        <v>182</v>
      </c>
      <c r="D481" s="43" t="s">
        <v>75</v>
      </c>
      <c r="E481" s="43" t="s">
        <v>78</v>
      </c>
      <c r="F481" s="43" t="s">
        <v>136</v>
      </c>
      <c r="G481" s="43" t="s">
        <v>54</v>
      </c>
      <c r="H481" s="43" t="s">
        <v>5</v>
      </c>
      <c r="I481" s="44" t="s">
        <v>138</v>
      </c>
    </row>
    <row r="482" spans="1:9" x14ac:dyDescent="0.35">
      <c r="A482" s="43" t="s">
        <v>121</v>
      </c>
      <c r="B482" s="43" t="s">
        <v>22</v>
      </c>
      <c r="C482" s="43" t="s">
        <v>182</v>
      </c>
      <c r="D482" s="43" t="s">
        <v>75</v>
      </c>
      <c r="E482" s="43" t="s">
        <v>78</v>
      </c>
      <c r="F482" s="43" t="s">
        <v>136</v>
      </c>
      <c r="G482" s="43" t="s">
        <v>54</v>
      </c>
      <c r="H482" s="43" t="s">
        <v>137</v>
      </c>
      <c r="I482" s="44" t="s">
        <v>162</v>
      </c>
    </row>
    <row r="483" spans="1:9" x14ac:dyDescent="0.35">
      <c r="A483" s="43" t="s">
        <v>121</v>
      </c>
      <c r="B483" s="43" t="s">
        <v>22</v>
      </c>
      <c r="C483" s="43" t="s">
        <v>182</v>
      </c>
      <c r="D483" s="43" t="s">
        <v>75</v>
      </c>
      <c r="E483" s="43" t="s">
        <v>78</v>
      </c>
      <c r="F483" s="43" t="s">
        <v>136</v>
      </c>
      <c r="G483" s="43" t="s">
        <v>54</v>
      </c>
      <c r="H483" s="43" t="s">
        <v>110</v>
      </c>
      <c r="I483" s="44" t="s">
        <v>233</v>
      </c>
    </row>
    <row r="484" spans="1:9" x14ac:dyDescent="0.35">
      <c r="A484" s="43" t="s">
        <v>121</v>
      </c>
      <c r="B484" s="43" t="s">
        <v>23</v>
      </c>
      <c r="C484" s="43" t="s">
        <v>185</v>
      </c>
      <c r="D484" s="43" t="s">
        <v>75</v>
      </c>
      <c r="E484" s="43" t="s">
        <v>78</v>
      </c>
      <c r="F484" s="43" t="s">
        <v>136</v>
      </c>
      <c r="G484" s="43" t="s">
        <v>70</v>
      </c>
      <c r="H484" s="43" t="s">
        <v>4</v>
      </c>
      <c r="I484" s="44" t="s">
        <v>145</v>
      </c>
    </row>
    <row r="485" spans="1:9" x14ac:dyDescent="0.35">
      <c r="A485" s="43" t="s">
        <v>121</v>
      </c>
      <c r="B485" s="43" t="s">
        <v>23</v>
      </c>
      <c r="C485" s="43" t="s">
        <v>185</v>
      </c>
      <c r="D485" s="43" t="s">
        <v>75</v>
      </c>
      <c r="E485" s="43" t="s">
        <v>78</v>
      </c>
      <c r="F485" s="43" t="s">
        <v>136</v>
      </c>
      <c r="G485" s="43" t="s">
        <v>70</v>
      </c>
      <c r="H485" s="43" t="s">
        <v>137</v>
      </c>
      <c r="I485" s="44" t="s">
        <v>167</v>
      </c>
    </row>
    <row r="486" spans="1:9" x14ac:dyDescent="0.35">
      <c r="A486" s="43" t="s">
        <v>121</v>
      </c>
      <c r="B486" s="43" t="s">
        <v>23</v>
      </c>
      <c r="C486" s="43" t="s">
        <v>185</v>
      </c>
      <c r="D486" s="43" t="s">
        <v>75</v>
      </c>
      <c r="E486" s="43" t="s">
        <v>78</v>
      </c>
      <c r="F486" s="43" t="s">
        <v>136</v>
      </c>
      <c r="G486" s="43" t="s">
        <v>70</v>
      </c>
      <c r="H486" s="43" t="s">
        <v>3</v>
      </c>
      <c r="I486" s="44" t="s">
        <v>145</v>
      </c>
    </row>
    <row r="487" spans="1:9" x14ac:dyDescent="0.35">
      <c r="A487" s="43" t="s">
        <v>121</v>
      </c>
      <c r="B487" s="43" t="s">
        <v>23</v>
      </c>
      <c r="C487" s="43" t="s">
        <v>185</v>
      </c>
      <c r="D487" s="43" t="s">
        <v>75</v>
      </c>
      <c r="E487" s="43" t="s">
        <v>78</v>
      </c>
      <c r="F487" s="43" t="s">
        <v>136</v>
      </c>
      <c r="G487" s="43" t="s">
        <v>70</v>
      </c>
      <c r="H487" s="43" t="s">
        <v>111</v>
      </c>
      <c r="I487" s="44" t="s">
        <v>145</v>
      </c>
    </row>
    <row r="488" spans="1:9" x14ac:dyDescent="0.35">
      <c r="A488" s="43" t="s">
        <v>121</v>
      </c>
      <c r="B488" s="43" t="s">
        <v>23</v>
      </c>
      <c r="C488" s="43" t="s">
        <v>185</v>
      </c>
      <c r="D488" s="43" t="s">
        <v>75</v>
      </c>
      <c r="E488" s="43" t="s">
        <v>78</v>
      </c>
      <c r="F488" s="43" t="s">
        <v>136</v>
      </c>
      <c r="G488" s="43" t="s">
        <v>70</v>
      </c>
      <c r="H488" s="43" t="s">
        <v>110</v>
      </c>
      <c r="I488" s="44" t="s">
        <v>208</v>
      </c>
    </row>
    <row r="489" spans="1:9" x14ac:dyDescent="0.35">
      <c r="A489" s="43" t="s">
        <v>121</v>
      </c>
      <c r="B489" s="43" t="s">
        <v>23</v>
      </c>
      <c r="C489" s="43" t="s">
        <v>185</v>
      </c>
      <c r="D489" s="43" t="s">
        <v>75</v>
      </c>
      <c r="E489" s="43" t="s">
        <v>78</v>
      </c>
      <c r="F489" s="43" t="s">
        <v>136</v>
      </c>
      <c r="G489" s="43" t="s">
        <v>140</v>
      </c>
      <c r="H489" s="43" t="s">
        <v>137</v>
      </c>
      <c r="I489" s="44" t="s">
        <v>146</v>
      </c>
    </row>
    <row r="490" spans="1:9" x14ac:dyDescent="0.35">
      <c r="A490" s="43" t="s">
        <v>121</v>
      </c>
      <c r="B490" s="43" t="s">
        <v>23</v>
      </c>
      <c r="C490" s="43" t="s">
        <v>185</v>
      </c>
      <c r="D490" s="43" t="s">
        <v>75</v>
      </c>
      <c r="E490" s="43" t="s">
        <v>78</v>
      </c>
      <c r="F490" s="43" t="s">
        <v>136</v>
      </c>
      <c r="G490" s="43" t="s">
        <v>140</v>
      </c>
      <c r="H490" s="43" t="s">
        <v>110</v>
      </c>
      <c r="I490" s="44" t="s">
        <v>186</v>
      </c>
    </row>
    <row r="491" spans="1:9" x14ac:dyDescent="0.35">
      <c r="A491" s="43" t="s">
        <v>121</v>
      </c>
      <c r="B491" s="43" t="s">
        <v>23</v>
      </c>
      <c r="C491" s="43" t="s">
        <v>185</v>
      </c>
      <c r="D491" s="43" t="s">
        <v>75</v>
      </c>
      <c r="E491" s="43" t="s">
        <v>78</v>
      </c>
      <c r="F491" s="43" t="s">
        <v>136</v>
      </c>
      <c r="G491" s="43" t="s">
        <v>54</v>
      </c>
      <c r="H491" s="43" t="s">
        <v>137</v>
      </c>
      <c r="I491" s="44" t="s">
        <v>138</v>
      </c>
    </row>
    <row r="492" spans="1:9" x14ac:dyDescent="0.35">
      <c r="A492" s="43" t="s">
        <v>121</v>
      </c>
      <c r="B492" s="43" t="s">
        <v>23</v>
      </c>
      <c r="C492" s="43" t="s">
        <v>185</v>
      </c>
      <c r="D492" s="43" t="s">
        <v>75</v>
      </c>
      <c r="E492" s="43" t="s">
        <v>78</v>
      </c>
      <c r="F492" s="43" t="s">
        <v>136</v>
      </c>
      <c r="G492" s="43" t="s">
        <v>54</v>
      </c>
      <c r="H492" s="43" t="s">
        <v>110</v>
      </c>
      <c r="I492" s="44" t="s">
        <v>154</v>
      </c>
    </row>
    <row r="493" spans="1:9" x14ac:dyDescent="0.35">
      <c r="A493" s="43" t="s">
        <v>121</v>
      </c>
      <c r="B493" s="43" t="s">
        <v>51</v>
      </c>
      <c r="C493" s="43" t="s">
        <v>187</v>
      </c>
      <c r="D493" s="43" t="s">
        <v>76</v>
      </c>
      <c r="E493" s="43" t="s">
        <v>77</v>
      </c>
      <c r="F493" s="43" t="s">
        <v>136</v>
      </c>
      <c r="G493" s="43" t="s">
        <v>144</v>
      </c>
      <c r="H493" s="43" t="s">
        <v>5</v>
      </c>
      <c r="I493" s="44" t="s">
        <v>146</v>
      </c>
    </row>
    <row r="494" spans="1:9" x14ac:dyDescent="0.35">
      <c r="A494" s="43" t="s">
        <v>121</v>
      </c>
      <c r="B494" s="43" t="s">
        <v>51</v>
      </c>
      <c r="C494" s="43" t="s">
        <v>187</v>
      </c>
      <c r="D494" s="43" t="s">
        <v>76</v>
      </c>
      <c r="E494" s="43" t="s">
        <v>77</v>
      </c>
      <c r="F494" s="43" t="s">
        <v>136</v>
      </c>
      <c r="G494" s="43" t="s">
        <v>144</v>
      </c>
      <c r="H494" s="43" t="s">
        <v>3</v>
      </c>
      <c r="I494" s="44" t="s">
        <v>145</v>
      </c>
    </row>
    <row r="495" spans="1:9" x14ac:dyDescent="0.35">
      <c r="A495" s="43" t="s">
        <v>121</v>
      </c>
      <c r="B495" s="43" t="s">
        <v>51</v>
      </c>
      <c r="C495" s="43" t="s">
        <v>187</v>
      </c>
      <c r="D495" s="43" t="s">
        <v>76</v>
      </c>
      <c r="E495" s="43" t="s">
        <v>77</v>
      </c>
      <c r="F495" s="43" t="s">
        <v>136</v>
      </c>
      <c r="G495" s="43" t="s">
        <v>144</v>
      </c>
      <c r="H495" s="43" t="s">
        <v>110</v>
      </c>
      <c r="I495" s="44" t="s">
        <v>167</v>
      </c>
    </row>
    <row r="496" spans="1:9" x14ac:dyDescent="0.35">
      <c r="A496" s="43" t="s">
        <v>121</v>
      </c>
      <c r="B496" s="43" t="s">
        <v>51</v>
      </c>
      <c r="C496" s="43" t="s">
        <v>187</v>
      </c>
      <c r="D496" s="43" t="s">
        <v>76</v>
      </c>
      <c r="E496" s="43" t="s">
        <v>77</v>
      </c>
      <c r="F496" s="43" t="s">
        <v>136</v>
      </c>
      <c r="G496" s="43" t="s">
        <v>140</v>
      </c>
      <c r="H496" s="43" t="s">
        <v>4</v>
      </c>
      <c r="I496" s="44" t="s">
        <v>150</v>
      </c>
    </row>
    <row r="497" spans="1:9" x14ac:dyDescent="0.35">
      <c r="A497" s="43" t="s">
        <v>121</v>
      </c>
      <c r="B497" s="43" t="s">
        <v>51</v>
      </c>
      <c r="C497" s="43" t="s">
        <v>187</v>
      </c>
      <c r="D497" s="43" t="s">
        <v>76</v>
      </c>
      <c r="E497" s="43" t="s">
        <v>77</v>
      </c>
      <c r="F497" s="43" t="s">
        <v>136</v>
      </c>
      <c r="G497" s="43" t="s">
        <v>140</v>
      </c>
      <c r="H497" s="43" t="s">
        <v>5</v>
      </c>
      <c r="I497" s="44" t="s">
        <v>163</v>
      </c>
    </row>
    <row r="498" spans="1:9" x14ac:dyDescent="0.35">
      <c r="A498" s="43" t="s">
        <v>121</v>
      </c>
      <c r="B498" s="43" t="s">
        <v>51</v>
      </c>
      <c r="C498" s="43" t="s">
        <v>187</v>
      </c>
      <c r="D498" s="43" t="s">
        <v>76</v>
      </c>
      <c r="E498" s="43" t="s">
        <v>77</v>
      </c>
      <c r="F498" s="43" t="s">
        <v>136</v>
      </c>
      <c r="G498" s="43" t="s">
        <v>140</v>
      </c>
      <c r="H498" s="43" t="s">
        <v>137</v>
      </c>
      <c r="I498" s="44" t="s">
        <v>141</v>
      </c>
    </row>
    <row r="499" spans="1:9" x14ac:dyDescent="0.35">
      <c r="A499" s="43" t="s">
        <v>121</v>
      </c>
      <c r="B499" s="43" t="s">
        <v>51</v>
      </c>
      <c r="C499" s="43" t="s">
        <v>187</v>
      </c>
      <c r="D499" s="43" t="s">
        <v>76</v>
      </c>
      <c r="E499" s="43" t="s">
        <v>77</v>
      </c>
      <c r="F499" s="43" t="s">
        <v>136</v>
      </c>
      <c r="G499" s="43" t="s">
        <v>140</v>
      </c>
      <c r="H499" s="43" t="s">
        <v>3</v>
      </c>
      <c r="I499" s="44" t="s">
        <v>186</v>
      </c>
    </row>
    <row r="500" spans="1:9" x14ac:dyDescent="0.35">
      <c r="A500" s="43" t="s">
        <v>121</v>
      </c>
      <c r="B500" s="43" t="s">
        <v>51</v>
      </c>
      <c r="C500" s="43" t="s">
        <v>187</v>
      </c>
      <c r="D500" s="43" t="s">
        <v>76</v>
      </c>
      <c r="E500" s="43" t="s">
        <v>77</v>
      </c>
      <c r="F500" s="43" t="s">
        <v>136</v>
      </c>
      <c r="G500" s="43" t="s">
        <v>140</v>
      </c>
      <c r="H500" s="43" t="s">
        <v>111</v>
      </c>
      <c r="I500" s="44" t="s">
        <v>145</v>
      </c>
    </row>
    <row r="501" spans="1:9" x14ac:dyDescent="0.35">
      <c r="A501" s="43" t="s">
        <v>121</v>
      </c>
      <c r="B501" s="43" t="s">
        <v>51</v>
      </c>
      <c r="C501" s="43" t="s">
        <v>187</v>
      </c>
      <c r="D501" s="43" t="s">
        <v>76</v>
      </c>
      <c r="E501" s="43" t="s">
        <v>77</v>
      </c>
      <c r="F501" s="43" t="s">
        <v>136</v>
      </c>
      <c r="G501" s="43" t="s">
        <v>140</v>
      </c>
      <c r="H501" s="43" t="s">
        <v>110</v>
      </c>
      <c r="I501" s="44" t="s">
        <v>241</v>
      </c>
    </row>
    <row r="502" spans="1:9" x14ac:dyDescent="0.35">
      <c r="A502" s="43" t="s">
        <v>121</v>
      </c>
      <c r="B502" s="43" t="s">
        <v>51</v>
      </c>
      <c r="C502" s="43" t="s">
        <v>187</v>
      </c>
      <c r="D502" s="43" t="s">
        <v>76</v>
      </c>
      <c r="E502" s="43" t="s">
        <v>77</v>
      </c>
      <c r="F502" s="43" t="s">
        <v>136</v>
      </c>
      <c r="G502" s="43" t="s">
        <v>54</v>
      </c>
      <c r="H502" s="43" t="s">
        <v>4</v>
      </c>
      <c r="I502" s="44" t="s">
        <v>149</v>
      </c>
    </row>
    <row r="503" spans="1:9" x14ac:dyDescent="0.35">
      <c r="A503" s="43" t="s">
        <v>121</v>
      </c>
      <c r="B503" s="43" t="s">
        <v>51</v>
      </c>
      <c r="C503" s="43" t="s">
        <v>187</v>
      </c>
      <c r="D503" s="43" t="s">
        <v>76</v>
      </c>
      <c r="E503" s="43" t="s">
        <v>77</v>
      </c>
      <c r="F503" s="43" t="s">
        <v>136</v>
      </c>
      <c r="G503" s="43" t="s">
        <v>54</v>
      </c>
      <c r="H503" s="43" t="s">
        <v>5</v>
      </c>
      <c r="I503" s="44" t="s">
        <v>186</v>
      </c>
    </row>
    <row r="504" spans="1:9" x14ac:dyDescent="0.35">
      <c r="A504" s="43" t="s">
        <v>121</v>
      </c>
      <c r="B504" s="43" t="s">
        <v>51</v>
      </c>
      <c r="C504" s="43" t="s">
        <v>187</v>
      </c>
      <c r="D504" s="43" t="s">
        <v>76</v>
      </c>
      <c r="E504" s="43" t="s">
        <v>77</v>
      </c>
      <c r="F504" s="43" t="s">
        <v>136</v>
      </c>
      <c r="G504" s="43" t="s">
        <v>54</v>
      </c>
      <c r="H504" s="43" t="s">
        <v>137</v>
      </c>
      <c r="I504" s="44" t="s">
        <v>162</v>
      </c>
    </row>
    <row r="505" spans="1:9" x14ac:dyDescent="0.35">
      <c r="A505" s="43" t="s">
        <v>121</v>
      </c>
      <c r="B505" s="43" t="s">
        <v>51</v>
      </c>
      <c r="C505" s="43" t="s">
        <v>187</v>
      </c>
      <c r="D505" s="43" t="s">
        <v>76</v>
      </c>
      <c r="E505" s="43" t="s">
        <v>77</v>
      </c>
      <c r="F505" s="43" t="s">
        <v>136</v>
      </c>
      <c r="G505" s="43" t="s">
        <v>54</v>
      </c>
      <c r="H505" s="43" t="s">
        <v>3</v>
      </c>
      <c r="I505" s="44" t="s">
        <v>157</v>
      </c>
    </row>
    <row r="506" spans="1:9" x14ac:dyDescent="0.35">
      <c r="A506" s="43" t="s">
        <v>121</v>
      </c>
      <c r="B506" s="43" t="s">
        <v>51</v>
      </c>
      <c r="C506" s="43" t="s">
        <v>187</v>
      </c>
      <c r="D506" s="43" t="s">
        <v>76</v>
      </c>
      <c r="E506" s="43" t="s">
        <v>77</v>
      </c>
      <c r="F506" s="43" t="s">
        <v>136</v>
      </c>
      <c r="G506" s="43" t="s">
        <v>54</v>
      </c>
      <c r="H506" s="43" t="s">
        <v>111</v>
      </c>
      <c r="I506" s="44" t="s">
        <v>138</v>
      </c>
    </row>
    <row r="507" spans="1:9" x14ac:dyDescent="0.35">
      <c r="A507" s="43" t="s">
        <v>121</v>
      </c>
      <c r="B507" s="43" t="s">
        <v>51</v>
      </c>
      <c r="C507" s="43" t="s">
        <v>187</v>
      </c>
      <c r="D507" s="43" t="s">
        <v>76</v>
      </c>
      <c r="E507" s="43" t="s">
        <v>77</v>
      </c>
      <c r="F507" s="43" t="s">
        <v>136</v>
      </c>
      <c r="G507" s="43" t="s">
        <v>54</v>
      </c>
      <c r="H507" s="43" t="s">
        <v>110</v>
      </c>
      <c r="I507" s="44" t="s">
        <v>242</v>
      </c>
    </row>
    <row r="508" spans="1:9" x14ac:dyDescent="0.35">
      <c r="A508" s="43" t="s">
        <v>121</v>
      </c>
      <c r="B508" s="43" t="s">
        <v>45</v>
      </c>
      <c r="C508" s="43" t="s">
        <v>192</v>
      </c>
      <c r="D508" s="43" t="s">
        <v>76</v>
      </c>
      <c r="E508" s="43" t="s">
        <v>77</v>
      </c>
      <c r="F508" s="43" t="s">
        <v>136</v>
      </c>
      <c r="G508" s="43" t="s">
        <v>140</v>
      </c>
      <c r="H508" s="43" t="s">
        <v>4</v>
      </c>
      <c r="I508" s="44" t="s">
        <v>146</v>
      </c>
    </row>
    <row r="509" spans="1:9" x14ac:dyDescent="0.35">
      <c r="A509" s="43" t="s">
        <v>121</v>
      </c>
      <c r="B509" s="43" t="s">
        <v>45</v>
      </c>
      <c r="C509" s="43" t="s">
        <v>192</v>
      </c>
      <c r="D509" s="43" t="s">
        <v>76</v>
      </c>
      <c r="E509" s="43" t="s">
        <v>77</v>
      </c>
      <c r="F509" s="43" t="s">
        <v>136</v>
      </c>
      <c r="G509" s="43" t="s">
        <v>140</v>
      </c>
      <c r="H509" s="43" t="s">
        <v>3</v>
      </c>
      <c r="I509" s="44" t="s">
        <v>145</v>
      </c>
    </row>
    <row r="510" spans="1:9" x14ac:dyDescent="0.35">
      <c r="A510" s="43" t="s">
        <v>121</v>
      </c>
      <c r="B510" s="43" t="s">
        <v>45</v>
      </c>
      <c r="C510" s="43" t="s">
        <v>192</v>
      </c>
      <c r="D510" s="43" t="s">
        <v>76</v>
      </c>
      <c r="E510" s="43" t="s">
        <v>77</v>
      </c>
      <c r="F510" s="43" t="s">
        <v>136</v>
      </c>
      <c r="G510" s="43" t="s">
        <v>140</v>
      </c>
      <c r="H510" s="43" t="s">
        <v>110</v>
      </c>
      <c r="I510" s="44" t="s">
        <v>220</v>
      </c>
    </row>
    <row r="511" spans="1:9" x14ac:dyDescent="0.35">
      <c r="A511" s="43" t="s">
        <v>121</v>
      </c>
      <c r="B511" s="43" t="s">
        <v>45</v>
      </c>
      <c r="C511" s="43" t="s">
        <v>192</v>
      </c>
      <c r="D511" s="43" t="s">
        <v>76</v>
      </c>
      <c r="E511" s="43" t="s">
        <v>77</v>
      </c>
      <c r="F511" s="43" t="s">
        <v>136</v>
      </c>
      <c r="G511" s="43" t="s">
        <v>54</v>
      </c>
      <c r="H511" s="43" t="s">
        <v>5</v>
      </c>
      <c r="I511" s="44" t="s">
        <v>138</v>
      </c>
    </row>
    <row r="512" spans="1:9" x14ac:dyDescent="0.35">
      <c r="A512" s="43" t="s">
        <v>121</v>
      </c>
      <c r="B512" s="43" t="s">
        <v>45</v>
      </c>
      <c r="C512" s="43" t="s">
        <v>192</v>
      </c>
      <c r="D512" s="43" t="s">
        <v>76</v>
      </c>
      <c r="E512" s="43" t="s">
        <v>77</v>
      </c>
      <c r="F512" s="43" t="s">
        <v>136</v>
      </c>
      <c r="G512" s="43" t="s">
        <v>54</v>
      </c>
      <c r="H512" s="43" t="s">
        <v>137</v>
      </c>
      <c r="I512" s="44" t="s">
        <v>141</v>
      </c>
    </row>
    <row r="513" spans="1:9" x14ac:dyDescent="0.35">
      <c r="A513" s="43" t="s">
        <v>121</v>
      </c>
      <c r="B513" s="43" t="s">
        <v>45</v>
      </c>
      <c r="C513" s="43" t="s">
        <v>192</v>
      </c>
      <c r="D513" s="43" t="s">
        <v>76</v>
      </c>
      <c r="E513" s="43" t="s">
        <v>77</v>
      </c>
      <c r="F513" s="43" t="s">
        <v>136</v>
      </c>
      <c r="G513" s="43" t="s">
        <v>54</v>
      </c>
      <c r="H513" s="43" t="s">
        <v>3</v>
      </c>
      <c r="I513" s="44" t="s">
        <v>146</v>
      </c>
    </row>
    <row r="514" spans="1:9" x14ac:dyDescent="0.35">
      <c r="A514" s="43" t="s">
        <v>121</v>
      </c>
      <c r="B514" s="43" t="s">
        <v>45</v>
      </c>
      <c r="C514" s="43" t="s">
        <v>192</v>
      </c>
      <c r="D514" s="43" t="s">
        <v>76</v>
      </c>
      <c r="E514" s="43" t="s">
        <v>77</v>
      </c>
      <c r="F514" s="43" t="s">
        <v>136</v>
      </c>
      <c r="G514" s="43" t="s">
        <v>54</v>
      </c>
      <c r="H514" s="43" t="s">
        <v>110</v>
      </c>
      <c r="I514" s="44" t="s">
        <v>243</v>
      </c>
    </row>
    <row r="515" spans="1:9" x14ac:dyDescent="0.35">
      <c r="A515" s="43" t="s">
        <v>121</v>
      </c>
      <c r="B515" s="43" t="s">
        <v>67</v>
      </c>
      <c r="C515" s="43" t="s">
        <v>194</v>
      </c>
      <c r="D515" s="43" t="s">
        <v>75</v>
      </c>
      <c r="E515" s="43" t="s">
        <v>78</v>
      </c>
      <c r="F515" s="43" t="s">
        <v>136</v>
      </c>
      <c r="G515" s="43" t="s">
        <v>144</v>
      </c>
      <c r="H515" s="43" t="s">
        <v>137</v>
      </c>
      <c r="I515" s="44" t="s">
        <v>145</v>
      </c>
    </row>
    <row r="516" spans="1:9" x14ac:dyDescent="0.35">
      <c r="A516" s="43" t="s">
        <v>121</v>
      </c>
      <c r="B516" s="43" t="s">
        <v>67</v>
      </c>
      <c r="C516" s="43" t="s">
        <v>194</v>
      </c>
      <c r="D516" s="43" t="s">
        <v>75</v>
      </c>
      <c r="E516" s="43" t="s">
        <v>78</v>
      </c>
      <c r="F516" s="43" t="s">
        <v>136</v>
      </c>
      <c r="G516" s="43" t="s">
        <v>144</v>
      </c>
      <c r="H516" s="43" t="s">
        <v>110</v>
      </c>
      <c r="I516" s="44" t="s">
        <v>156</v>
      </c>
    </row>
    <row r="517" spans="1:9" x14ac:dyDescent="0.35">
      <c r="A517" s="43" t="s">
        <v>121</v>
      </c>
      <c r="B517" s="43" t="s">
        <v>67</v>
      </c>
      <c r="C517" s="43" t="s">
        <v>194</v>
      </c>
      <c r="D517" s="43" t="s">
        <v>75</v>
      </c>
      <c r="E517" s="43" t="s">
        <v>78</v>
      </c>
      <c r="F517" s="43" t="s">
        <v>136</v>
      </c>
      <c r="G517" s="43" t="s">
        <v>70</v>
      </c>
      <c r="H517" s="43" t="s">
        <v>137</v>
      </c>
      <c r="I517" s="44" t="s">
        <v>149</v>
      </c>
    </row>
    <row r="518" spans="1:9" x14ac:dyDescent="0.35">
      <c r="A518" s="43" t="s">
        <v>121</v>
      </c>
      <c r="B518" s="43" t="s">
        <v>67</v>
      </c>
      <c r="C518" s="43" t="s">
        <v>194</v>
      </c>
      <c r="D518" s="43" t="s">
        <v>75</v>
      </c>
      <c r="E518" s="43" t="s">
        <v>78</v>
      </c>
      <c r="F518" s="43" t="s">
        <v>136</v>
      </c>
      <c r="G518" s="43" t="s">
        <v>70</v>
      </c>
      <c r="H518" s="43" t="s">
        <v>3</v>
      </c>
      <c r="I518" s="44" t="s">
        <v>145</v>
      </c>
    </row>
    <row r="519" spans="1:9" x14ac:dyDescent="0.35">
      <c r="A519" s="43" t="s">
        <v>121</v>
      </c>
      <c r="B519" s="43" t="s">
        <v>67</v>
      </c>
      <c r="C519" s="43" t="s">
        <v>194</v>
      </c>
      <c r="D519" s="43" t="s">
        <v>75</v>
      </c>
      <c r="E519" s="43" t="s">
        <v>78</v>
      </c>
      <c r="F519" s="43" t="s">
        <v>136</v>
      </c>
      <c r="G519" s="43" t="s">
        <v>70</v>
      </c>
      <c r="H519" s="43" t="s">
        <v>110</v>
      </c>
      <c r="I519" s="44" t="s">
        <v>212</v>
      </c>
    </row>
    <row r="520" spans="1:9" x14ac:dyDescent="0.35">
      <c r="A520" s="43" t="s">
        <v>121</v>
      </c>
      <c r="B520" s="43" t="s">
        <v>67</v>
      </c>
      <c r="C520" s="43" t="s">
        <v>194</v>
      </c>
      <c r="D520" s="43" t="s">
        <v>75</v>
      </c>
      <c r="E520" s="43" t="s">
        <v>78</v>
      </c>
      <c r="F520" s="43" t="s">
        <v>136</v>
      </c>
      <c r="G520" s="43" t="s">
        <v>140</v>
      </c>
      <c r="H520" s="43" t="s">
        <v>4</v>
      </c>
      <c r="I520" s="44" t="s">
        <v>138</v>
      </c>
    </row>
    <row r="521" spans="1:9" x14ac:dyDescent="0.35">
      <c r="A521" s="43" t="s">
        <v>121</v>
      </c>
      <c r="B521" s="43" t="s">
        <v>67</v>
      </c>
      <c r="C521" s="43" t="s">
        <v>194</v>
      </c>
      <c r="D521" s="43" t="s">
        <v>75</v>
      </c>
      <c r="E521" s="43" t="s">
        <v>78</v>
      </c>
      <c r="F521" s="43" t="s">
        <v>136</v>
      </c>
      <c r="G521" s="43" t="s">
        <v>140</v>
      </c>
      <c r="H521" s="43" t="s">
        <v>5</v>
      </c>
      <c r="I521" s="44" t="s">
        <v>138</v>
      </c>
    </row>
    <row r="522" spans="1:9" x14ac:dyDescent="0.35">
      <c r="A522" s="43" t="s">
        <v>121</v>
      </c>
      <c r="B522" s="43" t="s">
        <v>67</v>
      </c>
      <c r="C522" s="43" t="s">
        <v>194</v>
      </c>
      <c r="D522" s="43" t="s">
        <v>75</v>
      </c>
      <c r="E522" s="43" t="s">
        <v>78</v>
      </c>
      <c r="F522" s="43" t="s">
        <v>136</v>
      </c>
      <c r="G522" s="43" t="s">
        <v>140</v>
      </c>
      <c r="H522" s="43" t="s">
        <v>137</v>
      </c>
      <c r="I522" s="44" t="s">
        <v>146</v>
      </c>
    </row>
    <row r="523" spans="1:9" x14ac:dyDescent="0.35">
      <c r="A523" s="43" t="s">
        <v>121</v>
      </c>
      <c r="B523" s="43" t="s">
        <v>67</v>
      </c>
      <c r="C523" s="43" t="s">
        <v>194</v>
      </c>
      <c r="D523" s="43" t="s">
        <v>75</v>
      </c>
      <c r="E523" s="43" t="s">
        <v>78</v>
      </c>
      <c r="F523" s="43" t="s">
        <v>136</v>
      </c>
      <c r="G523" s="43" t="s">
        <v>140</v>
      </c>
      <c r="H523" s="43" t="s">
        <v>111</v>
      </c>
      <c r="I523" s="44" t="s">
        <v>145</v>
      </c>
    </row>
    <row r="524" spans="1:9" x14ac:dyDescent="0.35">
      <c r="A524" s="43" t="s">
        <v>121</v>
      </c>
      <c r="B524" s="43" t="s">
        <v>67</v>
      </c>
      <c r="C524" s="43" t="s">
        <v>194</v>
      </c>
      <c r="D524" s="43" t="s">
        <v>75</v>
      </c>
      <c r="E524" s="43" t="s">
        <v>78</v>
      </c>
      <c r="F524" s="43" t="s">
        <v>136</v>
      </c>
      <c r="G524" s="43" t="s">
        <v>140</v>
      </c>
      <c r="H524" s="43" t="s">
        <v>110</v>
      </c>
      <c r="I524" s="44" t="s">
        <v>212</v>
      </c>
    </row>
    <row r="525" spans="1:9" x14ac:dyDescent="0.35">
      <c r="A525" s="43" t="s">
        <v>121</v>
      </c>
      <c r="B525" s="43" t="s">
        <v>67</v>
      </c>
      <c r="C525" s="43" t="s">
        <v>194</v>
      </c>
      <c r="D525" s="43" t="s">
        <v>75</v>
      </c>
      <c r="E525" s="43" t="s">
        <v>78</v>
      </c>
      <c r="F525" s="43" t="s">
        <v>136</v>
      </c>
      <c r="G525" s="43" t="s">
        <v>54</v>
      </c>
      <c r="H525" s="43" t="s">
        <v>137</v>
      </c>
      <c r="I525" s="44" t="s">
        <v>138</v>
      </c>
    </row>
    <row r="526" spans="1:9" x14ac:dyDescent="0.35">
      <c r="A526" s="43" t="s">
        <v>121</v>
      </c>
      <c r="B526" s="43" t="s">
        <v>67</v>
      </c>
      <c r="C526" s="43" t="s">
        <v>194</v>
      </c>
      <c r="D526" s="43" t="s">
        <v>75</v>
      </c>
      <c r="E526" s="43" t="s">
        <v>78</v>
      </c>
      <c r="F526" s="43" t="s">
        <v>136</v>
      </c>
      <c r="G526" s="43" t="s">
        <v>54</v>
      </c>
      <c r="H526" s="43" t="s">
        <v>110</v>
      </c>
      <c r="I526" s="44" t="s">
        <v>196</v>
      </c>
    </row>
    <row r="527" spans="1:9" x14ac:dyDescent="0.35">
      <c r="A527" s="43" t="s">
        <v>121</v>
      </c>
      <c r="B527" s="43" t="s">
        <v>24</v>
      </c>
      <c r="C527" s="43" t="s">
        <v>198</v>
      </c>
      <c r="D527" s="43" t="s">
        <v>75</v>
      </c>
      <c r="E527" s="43" t="s">
        <v>78</v>
      </c>
      <c r="F527" s="43" t="s">
        <v>136</v>
      </c>
      <c r="G527" s="43" t="s">
        <v>144</v>
      </c>
      <c r="H527" s="43" t="s">
        <v>110</v>
      </c>
      <c r="I527" s="44" t="s">
        <v>138</v>
      </c>
    </row>
    <row r="528" spans="1:9" x14ac:dyDescent="0.35">
      <c r="A528" s="43" t="s">
        <v>121</v>
      </c>
      <c r="B528" s="43" t="s">
        <v>24</v>
      </c>
      <c r="C528" s="43" t="s">
        <v>198</v>
      </c>
      <c r="D528" s="43" t="s">
        <v>75</v>
      </c>
      <c r="E528" s="43" t="s">
        <v>78</v>
      </c>
      <c r="F528" s="43" t="s">
        <v>136</v>
      </c>
      <c r="G528" s="43" t="s">
        <v>70</v>
      </c>
      <c r="H528" s="43" t="s">
        <v>137</v>
      </c>
      <c r="I528" s="44" t="s">
        <v>146</v>
      </c>
    </row>
    <row r="529" spans="1:9" x14ac:dyDescent="0.35">
      <c r="A529" s="43" t="s">
        <v>121</v>
      </c>
      <c r="B529" s="43" t="s">
        <v>24</v>
      </c>
      <c r="C529" s="43" t="s">
        <v>198</v>
      </c>
      <c r="D529" s="43" t="s">
        <v>75</v>
      </c>
      <c r="E529" s="43" t="s">
        <v>78</v>
      </c>
      <c r="F529" s="43" t="s">
        <v>136</v>
      </c>
      <c r="G529" s="43" t="s">
        <v>70</v>
      </c>
      <c r="H529" s="43" t="s">
        <v>110</v>
      </c>
      <c r="I529" s="44" t="s">
        <v>177</v>
      </c>
    </row>
    <row r="530" spans="1:9" x14ac:dyDescent="0.35">
      <c r="A530" s="43" t="s">
        <v>121</v>
      </c>
      <c r="B530" s="43" t="s">
        <v>24</v>
      </c>
      <c r="C530" s="43" t="s">
        <v>198</v>
      </c>
      <c r="D530" s="43" t="s">
        <v>75</v>
      </c>
      <c r="E530" s="43" t="s">
        <v>78</v>
      </c>
      <c r="F530" s="43" t="s">
        <v>136</v>
      </c>
      <c r="G530" s="43" t="s">
        <v>140</v>
      </c>
      <c r="H530" s="43" t="s">
        <v>110</v>
      </c>
      <c r="I530" s="44" t="s">
        <v>139</v>
      </c>
    </row>
    <row r="531" spans="1:9" x14ac:dyDescent="0.35">
      <c r="A531" s="43" t="s">
        <v>121</v>
      </c>
      <c r="B531" s="43" t="s">
        <v>24</v>
      </c>
      <c r="C531" s="43" t="s">
        <v>198</v>
      </c>
      <c r="D531" s="43" t="s">
        <v>75</v>
      </c>
      <c r="E531" s="43" t="s">
        <v>78</v>
      </c>
      <c r="F531" s="43" t="s">
        <v>136</v>
      </c>
      <c r="G531" s="43" t="s">
        <v>54</v>
      </c>
      <c r="H531" s="43" t="s">
        <v>110</v>
      </c>
      <c r="I531" s="44" t="s">
        <v>181</v>
      </c>
    </row>
    <row r="532" spans="1:9" x14ac:dyDescent="0.35">
      <c r="A532" s="43" t="s">
        <v>121</v>
      </c>
      <c r="B532" s="43" t="s">
        <v>25</v>
      </c>
      <c r="C532" s="43" t="s">
        <v>199</v>
      </c>
      <c r="D532" s="43" t="s">
        <v>75</v>
      </c>
      <c r="E532" s="43" t="s">
        <v>77</v>
      </c>
      <c r="F532" s="43" t="s">
        <v>136</v>
      </c>
      <c r="G532" s="43" t="s">
        <v>144</v>
      </c>
      <c r="H532" s="43" t="s">
        <v>110</v>
      </c>
      <c r="I532" s="44" t="s">
        <v>138</v>
      </c>
    </row>
    <row r="533" spans="1:9" x14ac:dyDescent="0.35">
      <c r="A533" s="43" t="s">
        <v>121</v>
      </c>
      <c r="B533" s="43" t="s">
        <v>25</v>
      </c>
      <c r="C533" s="43" t="s">
        <v>199</v>
      </c>
      <c r="D533" s="43" t="s">
        <v>75</v>
      </c>
      <c r="E533" s="43" t="s">
        <v>77</v>
      </c>
      <c r="F533" s="43" t="s">
        <v>136</v>
      </c>
      <c r="G533" s="43" t="s">
        <v>70</v>
      </c>
      <c r="H533" s="43" t="s">
        <v>110</v>
      </c>
      <c r="I533" s="44" t="s">
        <v>220</v>
      </c>
    </row>
    <row r="534" spans="1:9" x14ac:dyDescent="0.35">
      <c r="A534" s="43" t="s">
        <v>121</v>
      </c>
      <c r="B534" s="43" t="s">
        <v>25</v>
      </c>
      <c r="C534" s="43" t="s">
        <v>199</v>
      </c>
      <c r="D534" s="43" t="s">
        <v>75</v>
      </c>
      <c r="E534" s="43" t="s">
        <v>77</v>
      </c>
      <c r="F534" s="43" t="s">
        <v>136</v>
      </c>
      <c r="G534" s="43" t="s">
        <v>140</v>
      </c>
      <c r="H534" s="43" t="s">
        <v>4</v>
      </c>
      <c r="I534" s="44" t="s">
        <v>145</v>
      </c>
    </row>
    <row r="535" spans="1:9" x14ac:dyDescent="0.35">
      <c r="A535" s="43" t="s">
        <v>121</v>
      </c>
      <c r="B535" s="43" t="s">
        <v>25</v>
      </c>
      <c r="C535" s="43" t="s">
        <v>199</v>
      </c>
      <c r="D535" s="43" t="s">
        <v>75</v>
      </c>
      <c r="E535" s="43" t="s">
        <v>77</v>
      </c>
      <c r="F535" s="43" t="s">
        <v>136</v>
      </c>
      <c r="G535" s="43" t="s">
        <v>140</v>
      </c>
      <c r="H535" s="43" t="s">
        <v>5</v>
      </c>
      <c r="I535" s="44" t="s">
        <v>145</v>
      </c>
    </row>
    <row r="536" spans="1:9" x14ac:dyDescent="0.35">
      <c r="A536" s="43" t="s">
        <v>121</v>
      </c>
      <c r="B536" s="43" t="s">
        <v>25</v>
      </c>
      <c r="C536" s="43" t="s">
        <v>199</v>
      </c>
      <c r="D536" s="43" t="s">
        <v>75</v>
      </c>
      <c r="E536" s="43" t="s">
        <v>77</v>
      </c>
      <c r="F536" s="43" t="s">
        <v>136</v>
      </c>
      <c r="G536" s="43" t="s">
        <v>140</v>
      </c>
      <c r="H536" s="43" t="s">
        <v>3</v>
      </c>
      <c r="I536" s="44" t="s">
        <v>138</v>
      </c>
    </row>
    <row r="537" spans="1:9" x14ac:dyDescent="0.35">
      <c r="A537" s="43" t="s">
        <v>121</v>
      </c>
      <c r="B537" s="43" t="s">
        <v>25</v>
      </c>
      <c r="C537" s="43" t="s">
        <v>199</v>
      </c>
      <c r="D537" s="43" t="s">
        <v>75</v>
      </c>
      <c r="E537" s="43" t="s">
        <v>77</v>
      </c>
      <c r="F537" s="43" t="s">
        <v>136</v>
      </c>
      <c r="G537" s="43" t="s">
        <v>140</v>
      </c>
      <c r="H537" s="43" t="s">
        <v>110</v>
      </c>
      <c r="I537" s="44" t="s">
        <v>219</v>
      </c>
    </row>
    <row r="538" spans="1:9" x14ac:dyDescent="0.35">
      <c r="A538" s="43" t="s">
        <v>121</v>
      </c>
      <c r="B538" s="43" t="s">
        <v>25</v>
      </c>
      <c r="C538" s="43" t="s">
        <v>199</v>
      </c>
      <c r="D538" s="43" t="s">
        <v>75</v>
      </c>
      <c r="E538" s="43" t="s">
        <v>77</v>
      </c>
      <c r="F538" s="43" t="s">
        <v>136</v>
      </c>
      <c r="G538" s="43" t="s">
        <v>54</v>
      </c>
      <c r="H538" s="43" t="s">
        <v>5</v>
      </c>
      <c r="I538" s="44" t="s">
        <v>145</v>
      </c>
    </row>
    <row r="539" spans="1:9" x14ac:dyDescent="0.35">
      <c r="A539" s="43" t="s">
        <v>121</v>
      </c>
      <c r="B539" s="43" t="s">
        <v>25</v>
      </c>
      <c r="C539" s="43" t="s">
        <v>199</v>
      </c>
      <c r="D539" s="43" t="s">
        <v>75</v>
      </c>
      <c r="E539" s="43" t="s">
        <v>77</v>
      </c>
      <c r="F539" s="43" t="s">
        <v>136</v>
      </c>
      <c r="G539" s="43" t="s">
        <v>54</v>
      </c>
      <c r="H539" s="43" t="s">
        <v>137</v>
      </c>
      <c r="I539" s="44" t="s">
        <v>156</v>
      </c>
    </row>
    <row r="540" spans="1:9" x14ac:dyDescent="0.35">
      <c r="A540" s="43" t="s">
        <v>121</v>
      </c>
      <c r="B540" s="43" t="s">
        <v>25</v>
      </c>
      <c r="C540" s="43" t="s">
        <v>199</v>
      </c>
      <c r="D540" s="43" t="s">
        <v>75</v>
      </c>
      <c r="E540" s="43" t="s">
        <v>77</v>
      </c>
      <c r="F540" s="43" t="s">
        <v>136</v>
      </c>
      <c r="G540" s="43" t="s">
        <v>54</v>
      </c>
      <c r="H540" s="43" t="s">
        <v>3</v>
      </c>
      <c r="I540" s="44" t="s">
        <v>146</v>
      </c>
    </row>
    <row r="541" spans="1:9" x14ac:dyDescent="0.35">
      <c r="A541" s="43" t="s">
        <v>121</v>
      </c>
      <c r="B541" s="43" t="s">
        <v>25</v>
      </c>
      <c r="C541" s="43" t="s">
        <v>199</v>
      </c>
      <c r="D541" s="43" t="s">
        <v>75</v>
      </c>
      <c r="E541" s="43" t="s">
        <v>77</v>
      </c>
      <c r="F541" s="43" t="s">
        <v>136</v>
      </c>
      <c r="G541" s="43" t="s">
        <v>54</v>
      </c>
      <c r="H541" s="43" t="s">
        <v>110</v>
      </c>
      <c r="I541" s="44" t="s">
        <v>159</v>
      </c>
    </row>
    <row r="542" spans="1:9" x14ac:dyDescent="0.35">
      <c r="A542" s="43" t="s">
        <v>121</v>
      </c>
      <c r="B542" s="43" t="s">
        <v>26</v>
      </c>
      <c r="C542" s="43" t="s">
        <v>201</v>
      </c>
      <c r="D542" s="43" t="s">
        <v>75</v>
      </c>
      <c r="E542" s="43" t="s">
        <v>78</v>
      </c>
      <c r="F542" s="43" t="s">
        <v>136</v>
      </c>
      <c r="G542" s="43" t="s">
        <v>144</v>
      </c>
      <c r="H542" s="43" t="s">
        <v>110</v>
      </c>
      <c r="I542" s="44" t="s">
        <v>146</v>
      </c>
    </row>
    <row r="543" spans="1:9" x14ac:dyDescent="0.35">
      <c r="A543" s="43" t="s">
        <v>121</v>
      </c>
      <c r="B543" s="43" t="s">
        <v>26</v>
      </c>
      <c r="C543" s="43" t="s">
        <v>201</v>
      </c>
      <c r="D543" s="43" t="s">
        <v>75</v>
      </c>
      <c r="E543" s="43" t="s">
        <v>78</v>
      </c>
      <c r="F543" s="43" t="s">
        <v>136</v>
      </c>
      <c r="G543" s="43" t="s">
        <v>70</v>
      </c>
      <c r="H543" s="43" t="s">
        <v>137</v>
      </c>
      <c r="I543" s="44" t="s">
        <v>145</v>
      </c>
    </row>
    <row r="544" spans="1:9" x14ac:dyDescent="0.35">
      <c r="A544" s="43" t="s">
        <v>121</v>
      </c>
      <c r="B544" s="43" t="s">
        <v>26</v>
      </c>
      <c r="C544" s="43" t="s">
        <v>201</v>
      </c>
      <c r="D544" s="43" t="s">
        <v>75</v>
      </c>
      <c r="E544" s="43" t="s">
        <v>78</v>
      </c>
      <c r="F544" s="43" t="s">
        <v>136</v>
      </c>
      <c r="G544" s="43" t="s">
        <v>70</v>
      </c>
      <c r="H544" s="43" t="s">
        <v>110</v>
      </c>
      <c r="I544" s="44" t="s">
        <v>220</v>
      </c>
    </row>
    <row r="545" spans="1:9" x14ac:dyDescent="0.35">
      <c r="A545" s="43" t="s">
        <v>121</v>
      </c>
      <c r="B545" s="43" t="s">
        <v>26</v>
      </c>
      <c r="C545" s="43" t="s">
        <v>201</v>
      </c>
      <c r="D545" s="43" t="s">
        <v>75</v>
      </c>
      <c r="E545" s="43" t="s">
        <v>78</v>
      </c>
      <c r="F545" s="43" t="s">
        <v>136</v>
      </c>
      <c r="G545" s="43" t="s">
        <v>140</v>
      </c>
      <c r="H545" s="43" t="s">
        <v>110</v>
      </c>
      <c r="I545" s="44" t="s">
        <v>184</v>
      </c>
    </row>
    <row r="546" spans="1:9" x14ac:dyDescent="0.35">
      <c r="A546" s="43" t="s">
        <v>121</v>
      </c>
      <c r="B546" s="43" t="s">
        <v>26</v>
      </c>
      <c r="C546" s="43" t="s">
        <v>201</v>
      </c>
      <c r="D546" s="43" t="s">
        <v>75</v>
      </c>
      <c r="E546" s="43" t="s">
        <v>78</v>
      </c>
      <c r="F546" s="43" t="s">
        <v>136</v>
      </c>
      <c r="G546" s="43" t="s">
        <v>54</v>
      </c>
      <c r="H546" s="43" t="s">
        <v>5</v>
      </c>
      <c r="I546" s="44" t="s">
        <v>145</v>
      </c>
    </row>
    <row r="547" spans="1:9" x14ac:dyDescent="0.35">
      <c r="A547" s="43" t="s">
        <v>121</v>
      </c>
      <c r="B547" s="43" t="s">
        <v>26</v>
      </c>
      <c r="C547" s="43" t="s">
        <v>201</v>
      </c>
      <c r="D547" s="43" t="s">
        <v>75</v>
      </c>
      <c r="E547" s="43" t="s">
        <v>78</v>
      </c>
      <c r="F547" s="43" t="s">
        <v>136</v>
      </c>
      <c r="G547" s="43" t="s">
        <v>54</v>
      </c>
      <c r="H547" s="43" t="s">
        <v>137</v>
      </c>
      <c r="I547" s="44" t="s">
        <v>138</v>
      </c>
    </row>
    <row r="548" spans="1:9" x14ac:dyDescent="0.35">
      <c r="A548" s="43" t="s">
        <v>121</v>
      </c>
      <c r="B548" s="43" t="s">
        <v>26</v>
      </c>
      <c r="C548" s="43" t="s">
        <v>201</v>
      </c>
      <c r="D548" s="43" t="s">
        <v>75</v>
      </c>
      <c r="E548" s="43" t="s">
        <v>78</v>
      </c>
      <c r="F548" s="43" t="s">
        <v>136</v>
      </c>
      <c r="G548" s="43" t="s">
        <v>54</v>
      </c>
      <c r="H548" s="43" t="s">
        <v>110</v>
      </c>
      <c r="I548" s="44" t="s">
        <v>227</v>
      </c>
    </row>
    <row r="549" spans="1:9" x14ac:dyDescent="0.35">
      <c r="A549" s="43" t="s">
        <v>121</v>
      </c>
      <c r="B549" s="43" t="s">
        <v>66</v>
      </c>
      <c r="C549" s="43" t="s">
        <v>202</v>
      </c>
      <c r="D549" s="43" t="s">
        <v>75</v>
      </c>
      <c r="E549" s="43" t="s">
        <v>79</v>
      </c>
      <c r="F549" s="43" t="s">
        <v>136</v>
      </c>
      <c r="G549" s="43" t="s">
        <v>70</v>
      </c>
      <c r="H549" s="43" t="s">
        <v>110</v>
      </c>
      <c r="I549" s="44" t="s">
        <v>138</v>
      </c>
    </row>
    <row r="550" spans="1:9" x14ac:dyDescent="0.35">
      <c r="A550" s="43" t="s">
        <v>121</v>
      </c>
      <c r="B550" s="43" t="s">
        <v>66</v>
      </c>
      <c r="C550" s="43" t="s">
        <v>202</v>
      </c>
      <c r="D550" s="43" t="s">
        <v>75</v>
      </c>
      <c r="E550" s="43" t="s">
        <v>79</v>
      </c>
      <c r="F550" s="43" t="s">
        <v>136</v>
      </c>
      <c r="G550" s="43" t="s">
        <v>54</v>
      </c>
      <c r="H550" s="43" t="s">
        <v>110</v>
      </c>
      <c r="I550" s="44" t="s">
        <v>145</v>
      </c>
    </row>
    <row r="551" spans="1:9" x14ac:dyDescent="0.35">
      <c r="A551" s="43" t="s">
        <v>121</v>
      </c>
      <c r="B551" s="43" t="s">
        <v>27</v>
      </c>
      <c r="C551" s="43" t="s">
        <v>203</v>
      </c>
      <c r="D551" s="43" t="s">
        <v>75</v>
      </c>
      <c r="E551" s="43" t="s">
        <v>78</v>
      </c>
      <c r="F551" s="43" t="s">
        <v>136</v>
      </c>
      <c r="G551" s="43" t="s">
        <v>144</v>
      </c>
      <c r="H551" s="43" t="s">
        <v>110</v>
      </c>
      <c r="I551" s="44" t="s">
        <v>156</v>
      </c>
    </row>
    <row r="552" spans="1:9" x14ac:dyDescent="0.35">
      <c r="A552" s="43" t="s">
        <v>121</v>
      </c>
      <c r="B552" s="43" t="s">
        <v>27</v>
      </c>
      <c r="C552" s="43" t="s">
        <v>203</v>
      </c>
      <c r="D552" s="43" t="s">
        <v>75</v>
      </c>
      <c r="E552" s="43" t="s">
        <v>78</v>
      </c>
      <c r="F552" s="43" t="s">
        <v>136</v>
      </c>
      <c r="G552" s="43" t="s">
        <v>70</v>
      </c>
      <c r="H552" s="43" t="s">
        <v>137</v>
      </c>
      <c r="I552" s="44" t="s">
        <v>138</v>
      </c>
    </row>
    <row r="553" spans="1:9" x14ac:dyDescent="0.35">
      <c r="A553" s="43" t="s">
        <v>121</v>
      </c>
      <c r="B553" s="43" t="s">
        <v>27</v>
      </c>
      <c r="C553" s="43" t="s">
        <v>203</v>
      </c>
      <c r="D553" s="43" t="s">
        <v>75</v>
      </c>
      <c r="E553" s="43" t="s">
        <v>78</v>
      </c>
      <c r="F553" s="43" t="s">
        <v>136</v>
      </c>
      <c r="G553" s="43" t="s">
        <v>70</v>
      </c>
      <c r="H553" s="43" t="s">
        <v>3</v>
      </c>
      <c r="I553" s="44" t="s">
        <v>145</v>
      </c>
    </row>
    <row r="554" spans="1:9" x14ac:dyDescent="0.35">
      <c r="A554" s="43" t="s">
        <v>121</v>
      </c>
      <c r="B554" s="43" t="s">
        <v>27</v>
      </c>
      <c r="C554" s="43" t="s">
        <v>203</v>
      </c>
      <c r="D554" s="43" t="s">
        <v>75</v>
      </c>
      <c r="E554" s="43" t="s">
        <v>78</v>
      </c>
      <c r="F554" s="43" t="s">
        <v>136</v>
      </c>
      <c r="G554" s="43" t="s">
        <v>70</v>
      </c>
      <c r="H554" s="43" t="s">
        <v>110</v>
      </c>
      <c r="I554" s="44" t="s">
        <v>233</v>
      </c>
    </row>
    <row r="555" spans="1:9" x14ac:dyDescent="0.35">
      <c r="A555" s="43" t="s">
        <v>121</v>
      </c>
      <c r="B555" s="43" t="s">
        <v>27</v>
      </c>
      <c r="C555" s="43" t="s">
        <v>203</v>
      </c>
      <c r="D555" s="43" t="s">
        <v>75</v>
      </c>
      <c r="E555" s="43" t="s">
        <v>78</v>
      </c>
      <c r="F555" s="43" t="s">
        <v>136</v>
      </c>
      <c r="G555" s="43" t="s">
        <v>140</v>
      </c>
      <c r="H555" s="43" t="s">
        <v>4</v>
      </c>
      <c r="I555" s="44" t="s">
        <v>138</v>
      </c>
    </row>
    <row r="556" spans="1:9" x14ac:dyDescent="0.35">
      <c r="A556" s="43" t="s">
        <v>121</v>
      </c>
      <c r="B556" s="43" t="s">
        <v>27</v>
      </c>
      <c r="C556" s="43" t="s">
        <v>203</v>
      </c>
      <c r="D556" s="43" t="s">
        <v>75</v>
      </c>
      <c r="E556" s="43" t="s">
        <v>78</v>
      </c>
      <c r="F556" s="43" t="s">
        <v>136</v>
      </c>
      <c r="G556" s="43" t="s">
        <v>140</v>
      </c>
      <c r="H556" s="43" t="s">
        <v>5</v>
      </c>
      <c r="I556" s="44" t="s">
        <v>146</v>
      </c>
    </row>
    <row r="557" spans="1:9" x14ac:dyDescent="0.35">
      <c r="A557" s="43" t="s">
        <v>121</v>
      </c>
      <c r="B557" s="43" t="s">
        <v>27</v>
      </c>
      <c r="C557" s="43" t="s">
        <v>203</v>
      </c>
      <c r="D557" s="43" t="s">
        <v>75</v>
      </c>
      <c r="E557" s="43" t="s">
        <v>78</v>
      </c>
      <c r="F557" s="43" t="s">
        <v>136</v>
      </c>
      <c r="G557" s="43" t="s">
        <v>140</v>
      </c>
      <c r="H557" s="43" t="s">
        <v>137</v>
      </c>
      <c r="I557" s="44" t="s">
        <v>186</v>
      </c>
    </row>
    <row r="558" spans="1:9" x14ac:dyDescent="0.35">
      <c r="A558" s="43" t="s">
        <v>121</v>
      </c>
      <c r="B558" s="43" t="s">
        <v>27</v>
      </c>
      <c r="C558" s="43" t="s">
        <v>203</v>
      </c>
      <c r="D558" s="43" t="s">
        <v>75</v>
      </c>
      <c r="E558" s="43" t="s">
        <v>78</v>
      </c>
      <c r="F558" s="43" t="s">
        <v>136</v>
      </c>
      <c r="G558" s="43" t="s">
        <v>140</v>
      </c>
      <c r="H558" s="43" t="s">
        <v>111</v>
      </c>
      <c r="I558" s="44" t="s">
        <v>138</v>
      </c>
    </row>
    <row r="559" spans="1:9" x14ac:dyDescent="0.35">
      <c r="A559" s="43" t="s">
        <v>121</v>
      </c>
      <c r="B559" s="43" t="s">
        <v>27</v>
      </c>
      <c r="C559" s="43" t="s">
        <v>203</v>
      </c>
      <c r="D559" s="43" t="s">
        <v>75</v>
      </c>
      <c r="E559" s="43" t="s">
        <v>78</v>
      </c>
      <c r="F559" s="43" t="s">
        <v>136</v>
      </c>
      <c r="G559" s="43" t="s">
        <v>140</v>
      </c>
      <c r="H559" s="43" t="s">
        <v>110</v>
      </c>
      <c r="I559" s="44" t="s">
        <v>244</v>
      </c>
    </row>
    <row r="560" spans="1:9" x14ac:dyDescent="0.35">
      <c r="A560" s="43" t="s">
        <v>121</v>
      </c>
      <c r="B560" s="43" t="s">
        <v>27</v>
      </c>
      <c r="C560" s="43" t="s">
        <v>203</v>
      </c>
      <c r="D560" s="43" t="s">
        <v>75</v>
      </c>
      <c r="E560" s="43" t="s">
        <v>78</v>
      </c>
      <c r="F560" s="43" t="s">
        <v>136</v>
      </c>
      <c r="G560" s="43" t="s">
        <v>54</v>
      </c>
      <c r="H560" s="43" t="s">
        <v>137</v>
      </c>
      <c r="I560" s="44" t="s">
        <v>162</v>
      </c>
    </row>
    <row r="561" spans="1:9" x14ac:dyDescent="0.35">
      <c r="A561" s="43" t="s">
        <v>121</v>
      </c>
      <c r="B561" s="43" t="s">
        <v>27</v>
      </c>
      <c r="C561" s="43" t="s">
        <v>203</v>
      </c>
      <c r="D561" s="43" t="s">
        <v>75</v>
      </c>
      <c r="E561" s="43" t="s">
        <v>78</v>
      </c>
      <c r="F561" s="43" t="s">
        <v>136</v>
      </c>
      <c r="G561" s="43" t="s">
        <v>54</v>
      </c>
      <c r="H561" s="43" t="s">
        <v>110</v>
      </c>
      <c r="I561" s="44" t="s">
        <v>245</v>
      </c>
    </row>
    <row r="562" spans="1:9" x14ac:dyDescent="0.35">
      <c r="A562" s="43" t="s">
        <v>121</v>
      </c>
      <c r="B562" s="43" t="s">
        <v>28</v>
      </c>
      <c r="C562" s="43" t="s">
        <v>204</v>
      </c>
      <c r="D562" s="43" t="s">
        <v>75</v>
      </c>
      <c r="E562" s="43" t="s">
        <v>77</v>
      </c>
      <c r="F562" s="43" t="s">
        <v>136</v>
      </c>
      <c r="G562" s="43" t="s">
        <v>70</v>
      </c>
      <c r="H562" s="43" t="s">
        <v>4</v>
      </c>
      <c r="I562" s="44" t="s">
        <v>145</v>
      </c>
    </row>
    <row r="563" spans="1:9" x14ac:dyDescent="0.35">
      <c r="A563" s="43" t="s">
        <v>121</v>
      </c>
      <c r="B563" s="43" t="s">
        <v>28</v>
      </c>
      <c r="C563" s="43" t="s">
        <v>204</v>
      </c>
      <c r="D563" s="43" t="s">
        <v>75</v>
      </c>
      <c r="E563" s="43" t="s">
        <v>77</v>
      </c>
      <c r="F563" s="43" t="s">
        <v>136</v>
      </c>
      <c r="G563" s="43" t="s">
        <v>70</v>
      </c>
      <c r="H563" s="43" t="s">
        <v>5</v>
      </c>
      <c r="I563" s="44" t="s">
        <v>145</v>
      </c>
    </row>
    <row r="564" spans="1:9" x14ac:dyDescent="0.35">
      <c r="A564" s="43" t="s">
        <v>121</v>
      </c>
      <c r="B564" s="43" t="s">
        <v>28</v>
      </c>
      <c r="C564" s="43" t="s">
        <v>204</v>
      </c>
      <c r="D564" s="43" t="s">
        <v>75</v>
      </c>
      <c r="E564" s="43" t="s">
        <v>77</v>
      </c>
      <c r="F564" s="43" t="s">
        <v>136</v>
      </c>
      <c r="G564" s="43" t="s">
        <v>70</v>
      </c>
      <c r="H564" s="43" t="s">
        <v>137</v>
      </c>
      <c r="I564" s="44" t="s">
        <v>156</v>
      </c>
    </row>
    <row r="565" spans="1:9" x14ac:dyDescent="0.35">
      <c r="A565" s="43" t="s">
        <v>121</v>
      </c>
      <c r="B565" s="43" t="s">
        <v>28</v>
      </c>
      <c r="C565" s="43" t="s">
        <v>204</v>
      </c>
      <c r="D565" s="43" t="s">
        <v>75</v>
      </c>
      <c r="E565" s="43" t="s">
        <v>77</v>
      </c>
      <c r="F565" s="43" t="s">
        <v>136</v>
      </c>
      <c r="G565" s="43" t="s">
        <v>70</v>
      </c>
      <c r="H565" s="43" t="s">
        <v>3</v>
      </c>
      <c r="I565" s="44" t="s">
        <v>138</v>
      </c>
    </row>
    <row r="566" spans="1:9" x14ac:dyDescent="0.35">
      <c r="A566" s="43" t="s">
        <v>121</v>
      </c>
      <c r="B566" s="43" t="s">
        <v>28</v>
      </c>
      <c r="C566" s="43" t="s">
        <v>204</v>
      </c>
      <c r="D566" s="43" t="s">
        <v>75</v>
      </c>
      <c r="E566" s="43" t="s">
        <v>77</v>
      </c>
      <c r="F566" s="43" t="s">
        <v>136</v>
      </c>
      <c r="G566" s="43" t="s">
        <v>70</v>
      </c>
      <c r="H566" s="43" t="s">
        <v>110</v>
      </c>
      <c r="I566" s="44" t="s">
        <v>159</v>
      </c>
    </row>
    <row r="567" spans="1:9" x14ac:dyDescent="0.35">
      <c r="A567" s="43" t="s">
        <v>121</v>
      </c>
      <c r="B567" s="43" t="s">
        <v>28</v>
      </c>
      <c r="C567" s="43" t="s">
        <v>204</v>
      </c>
      <c r="D567" s="43" t="s">
        <v>75</v>
      </c>
      <c r="E567" s="43" t="s">
        <v>77</v>
      </c>
      <c r="F567" s="43" t="s">
        <v>136</v>
      </c>
      <c r="G567" s="43" t="s">
        <v>140</v>
      </c>
      <c r="H567" s="43" t="s">
        <v>137</v>
      </c>
      <c r="I567" s="44" t="s">
        <v>145</v>
      </c>
    </row>
    <row r="568" spans="1:9" x14ac:dyDescent="0.35">
      <c r="A568" s="43" t="s">
        <v>121</v>
      </c>
      <c r="B568" s="43" t="s">
        <v>28</v>
      </c>
      <c r="C568" s="43" t="s">
        <v>204</v>
      </c>
      <c r="D568" s="43" t="s">
        <v>75</v>
      </c>
      <c r="E568" s="43" t="s">
        <v>77</v>
      </c>
      <c r="F568" s="43" t="s">
        <v>136</v>
      </c>
      <c r="G568" s="43" t="s">
        <v>140</v>
      </c>
      <c r="H568" s="43" t="s">
        <v>111</v>
      </c>
      <c r="I568" s="44" t="s">
        <v>145</v>
      </c>
    </row>
    <row r="569" spans="1:9" x14ac:dyDescent="0.35">
      <c r="A569" s="43" t="s">
        <v>121</v>
      </c>
      <c r="B569" s="43" t="s">
        <v>28</v>
      </c>
      <c r="C569" s="43" t="s">
        <v>204</v>
      </c>
      <c r="D569" s="43" t="s">
        <v>75</v>
      </c>
      <c r="E569" s="43" t="s">
        <v>77</v>
      </c>
      <c r="F569" s="43" t="s">
        <v>136</v>
      </c>
      <c r="G569" s="43" t="s">
        <v>140</v>
      </c>
      <c r="H569" s="43" t="s">
        <v>110</v>
      </c>
      <c r="I569" s="44" t="s">
        <v>184</v>
      </c>
    </row>
    <row r="570" spans="1:9" x14ac:dyDescent="0.35">
      <c r="A570" s="43" t="s">
        <v>121</v>
      </c>
      <c r="B570" s="43" t="s">
        <v>28</v>
      </c>
      <c r="C570" s="43" t="s">
        <v>204</v>
      </c>
      <c r="D570" s="43" t="s">
        <v>75</v>
      </c>
      <c r="E570" s="43" t="s">
        <v>77</v>
      </c>
      <c r="F570" s="43" t="s">
        <v>136</v>
      </c>
      <c r="G570" s="43" t="s">
        <v>54</v>
      </c>
      <c r="H570" s="43" t="s">
        <v>137</v>
      </c>
      <c r="I570" s="44" t="s">
        <v>138</v>
      </c>
    </row>
    <row r="571" spans="1:9" x14ac:dyDescent="0.35">
      <c r="A571" s="43" t="s">
        <v>121</v>
      </c>
      <c r="B571" s="43" t="s">
        <v>28</v>
      </c>
      <c r="C571" s="43" t="s">
        <v>204</v>
      </c>
      <c r="D571" s="43" t="s">
        <v>75</v>
      </c>
      <c r="E571" s="43" t="s">
        <v>77</v>
      </c>
      <c r="F571" s="43" t="s">
        <v>136</v>
      </c>
      <c r="G571" s="43" t="s">
        <v>54</v>
      </c>
      <c r="H571" s="43" t="s">
        <v>110</v>
      </c>
      <c r="I571" s="44" t="s">
        <v>196</v>
      </c>
    </row>
    <row r="572" spans="1:9" x14ac:dyDescent="0.35">
      <c r="A572" s="43" t="s">
        <v>121</v>
      </c>
      <c r="B572" s="43" t="s">
        <v>29</v>
      </c>
      <c r="C572" s="43" t="s">
        <v>206</v>
      </c>
      <c r="D572" s="43" t="s">
        <v>75</v>
      </c>
      <c r="E572" s="43" t="s">
        <v>78</v>
      </c>
      <c r="F572" s="43" t="s">
        <v>136</v>
      </c>
      <c r="G572" s="43" t="s">
        <v>144</v>
      </c>
      <c r="H572" s="43" t="s">
        <v>110</v>
      </c>
      <c r="I572" s="44" t="s">
        <v>145</v>
      </c>
    </row>
    <row r="573" spans="1:9" x14ac:dyDescent="0.35">
      <c r="A573" s="43" t="s">
        <v>121</v>
      </c>
      <c r="B573" s="43" t="s">
        <v>29</v>
      </c>
      <c r="C573" s="43" t="s">
        <v>206</v>
      </c>
      <c r="D573" s="43" t="s">
        <v>75</v>
      </c>
      <c r="E573" s="43" t="s">
        <v>78</v>
      </c>
      <c r="F573" s="43" t="s">
        <v>136</v>
      </c>
      <c r="G573" s="43" t="s">
        <v>70</v>
      </c>
      <c r="H573" s="43" t="s">
        <v>137</v>
      </c>
      <c r="I573" s="44" t="s">
        <v>138</v>
      </c>
    </row>
    <row r="574" spans="1:9" x14ac:dyDescent="0.35">
      <c r="A574" s="43" t="s">
        <v>121</v>
      </c>
      <c r="B574" s="43" t="s">
        <v>29</v>
      </c>
      <c r="C574" s="43" t="s">
        <v>206</v>
      </c>
      <c r="D574" s="43" t="s">
        <v>75</v>
      </c>
      <c r="E574" s="43" t="s">
        <v>78</v>
      </c>
      <c r="F574" s="43" t="s">
        <v>136</v>
      </c>
      <c r="G574" s="43" t="s">
        <v>70</v>
      </c>
      <c r="H574" s="43" t="s">
        <v>110</v>
      </c>
      <c r="I574" s="44" t="s">
        <v>190</v>
      </c>
    </row>
    <row r="575" spans="1:9" x14ac:dyDescent="0.35">
      <c r="A575" s="43" t="s">
        <v>121</v>
      </c>
      <c r="B575" s="43" t="s">
        <v>29</v>
      </c>
      <c r="C575" s="43" t="s">
        <v>206</v>
      </c>
      <c r="D575" s="43" t="s">
        <v>75</v>
      </c>
      <c r="E575" s="43" t="s">
        <v>78</v>
      </c>
      <c r="F575" s="43" t="s">
        <v>136</v>
      </c>
      <c r="G575" s="43" t="s">
        <v>140</v>
      </c>
      <c r="H575" s="43" t="s">
        <v>137</v>
      </c>
      <c r="I575" s="44" t="s">
        <v>146</v>
      </c>
    </row>
    <row r="576" spans="1:9" x14ac:dyDescent="0.35">
      <c r="A576" s="43" t="s">
        <v>121</v>
      </c>
      <c r="B576" s="43" t="s">
        <v>29</v>
      </c>
      <c r="C576" s="43" t="s">
        <v>206</v>
      </c>
      <c r="D576" s="43" t="s">
        <v>75</v>
      </c>
      <c r="E576" s="43" t="s">
        <v>78</v>
      </c>
      <c r="F576" s="43" t="s">
        <v>136</v>
      </c>
      <c r="G576" s="43" t="s">
        <v>140</v>
      </c>
      <c r="H576" s="43" t="s">
        <v>3</v>
      </c>
      <c r="I576" s="44" t="s">
        <v>145</v>
      </c>
    </row>
    <row r="577" spans="1:9" x14ac:dyDescent="0.35">
      <c r="A577" s="43" t="s">
        <v>121</v>
      </c>
      <c r="B577" s="43" t="s">
        <v>29</v>
      </c>
      <c r="C577" s="43" t="s">
        <v>206</v>
      </c>
      <c r="D577" s="43" t="s">
        <v>75</v>
      </c>
      <c r="E577" s="43" t="s">
        <v>78</v>
      </c>
      <c r="F577" s="43" t="s">
        <v>136</v>
      </c>
      <c r="G577" s="43" t="s">
        <v>140</v>
      </c>
      <c r="H577" s="43" t="s">
        <v>110</v>
      </c>
      <c r="I577" s="44" t="s">
        <v>150</v>
      </c>
    </row>
    <row r="578" spans="1:9" x14ac:dyDescent="0.35">
      <c r="A578" s="43" t="s">
        <v>121</v>
      </c>
      <c r="B578" s="43" t="s">
        <v>29</v>
      </c>
      <c r="C578" s="43" t="s">
        <v>206</v>
      </c>
      <c r="D578" s="43" t="s">
        <v>75</v>
      </c>
      <c r="E578" s="43" t="s">
        <v>78</v>
      </c>
      <c r="F578" s="43" t="s">
        <v>136</v>
      </c>
      <c r="G578" s="43" t="s">
        <v>54</v>
      </c>
      <c r="H578" s="43" t="s">
        <v>4</v>
      </c>
      <c r="I578" s="44" t="s">
        <v>138</v>
      </c>
    </row>
    <row r="579" spans="1:9" x14ac:dyDescent="0.35">
      <c r="A579" s="43" t="s">
        <v>121</v>
      </c>
      <c r="B579" s="43" t="s">
        <v>29</v>
      </c>
      <c r="C579" s="43" t="s">
        <v>206</v>
      </c>
      <c r="D579" s="43" t="s">
        <v>75</v>
      </c>
      <c r="E579" s="43" t="s">
        <v>78</v>
      </c>
      <c r="F579" s="43" t="s">
        <v>136</v>
      </c>
      <c r="G579" s="43" t="s">
        <v>54</v>
      </c>
      <c r="H579" s="43" t="s">
        <v>137</v>
      </c>
      <c r="I579" s="44" t="s">
        <v>145</v>
      </c>
    </row>
    <row r="580" spans="1:9" x14ac:dyDescent="0.35">
      <c r="A580" s="43" t="s">
        <v>121</v>
      </c>
      <c r="B580" s="43" t="s">
        <v>29</v>
      </c>
      <c r="C580" s="43" t="s">
        <v>206</v>
      </c>
      <c r="D580" s="43" t="s">
        <v>75</v>
      </c>
      <c r="E580" s="43" t="s">
        <v>78</v>
      </c>
      <c r="F580" s="43" t="s">
        <v>136</v>
      </c>
      <c r="G580" s="43" t="s">
        <v>54</v>
      </c>
      <c r="H580" s="43" t="s">
        <v>3</v>
      </c>
      <c r="I580" s="44" t="s">
        <v>145</v>
      </c>
    </row>
    <row r="581" spans="1:9" x14ac:dyDescent="0.35">
      <c r="A581" s="43" t="s">
        <v>121</v>
      </c>
      <c r="B581" s="43" t="s">
        <v>29</v>
      </c>
      <c r="C581" s="43" t="s">
        <v>206</v>
      </c>
      <c r="D581" s="43" t="s">
        <v>75</v>
      </c>
      <c r="E581" s="43" t="s">
        <v>78</v>
      </c>
      <c r="F581" s="43" t="s">
        <v>136</v>
      </c>
      <c r="G581" s="43" t="s">
        <v>54</v>
      </c>
      <c r="H581" s="43" t="s">
        <v>110</v>
      </c>
      <c r="I581" s="44" t="s">
        <v>139</v>
      </c>
    </row>
    <row r="582" spans="1:9" x14ac:dyDescent="0.35">
      <c r="A582" s="43" t="s">
        <v>121</v>
      </c>
      <c r="B582" s="43" t="s">
        <v>30</v>
      </c>
      <c r="C582" s="43" t="s">
        <v>207</v>
      </c>
      <c r="D582" s="43" t="s">
        <v>75</v>
      </c>
      <c r="E582" s="43" t="s">
        <v>79</v>
      </c>
      <c r="F582" s="43" t="s">
        <v>136</v>
      </c>
      <c r="G582" s="43" t="s">
        <v>144</v>
      </c>
      <c r="H582" s="43" t="s">
        <v>110</v>
      </c>
      <c r="I582" s="44" t="s">
        <v>141</v>
      </c>
    </row>
    <row r="583" spans="1:9" x14ac:dyDescent="0.35">
      <c r="A583" s="43" t="s">
        <v>121</v>
      </c>
      <c r="B583" s="43" t="s">
        <v>30</v>
      </c>
      <c r="C583" s="43" t="s">
        <v>207</v>
      </c>
      <c r="D583" s="43" t="s">
        <v>75</v>
      </c>
      <c r="E583" s="43" t="s">
        <v>79</v>
      </c>
      <c r="F583" s="43" t="s">
        <v>136</v>
      </c>
      <c r="G583" s="43" t="s">
        <v>70</v>
      </c>
      <c r="H583" s="43" t="s">
        <v>137</v>
      </c>
      <c r="I583" s="44" t="s">
        <v>145</v>
      </c>
    </row>
    <row r="584" spans="1:9" x14ac:dyDescent="0.35">
      <c r="A584" s="43" t="s">
        <v>121</v>
      </c>
      <c r="B584" s="43" t="s">
        <v>30</v>
      </c>
      <c r="C584" s="43" t="s">
        <v>207</v>
      </c>
      <c r="D584" s="43" t="s">
        <v>75</v>
      </c>
      <c r="E584" s="43" t="s">
        <v>79</v>
      </c>
      <c r="F584" s="43" t="s">
        <v>136</v>
      </c>
      <c r="G584" s="43" t="s">
        <v>70</v>
      </c>
      <c r="H584" s="43" t="s">
        <v>110</v>
      </c>
      <c r="I584" s="44" t="s">
        <v>196</v>
      </c>
    </row>
    <row r="585" spans="1:9" x14ac:dyDescent="0.35">
      <c r="A585" s="43" t="s">
        <v>121</v>
      </c>
      <c r="B585" s="43" t="s">
        <v>30</v>
      </c>
      <c r="C585" s="43" t="s">
        <v>207</v>
      </c>
      <c r="D585" s="43" t="s">
        <v>75</v>
      </c>
      <c r="E585" s="43" t="s">
        <v>79</v>
      </c>
      <c r="F585" s="43" t="s">
        <v>136</v>
      </c>
      <c r="G585" s="43" t="s">
        <v>140</v>
      </c>
      <c r="H585" s="43" t="s">
        <v>137</v>
      </c>
      <c r="I585" s="44" t="s">
        <v>145</v>
      </c>
    </row>
    <row r="586" spans="1:9" x14ac:dyDescent="0.35">
      <c r="A586" s="43" t="s">
        <v>121</v>
      </c>
      <c r="B586" s="43" t="s">
        <v>30</v>
      </c>
      <c r="C586" s="43" t="s">
        <v>207</v>
      </c>
      <c r="D586" s="43" t="s">
        <v>75</v>
      </c>
      <c r="E586" s="43" t="s">
        <v>79</v>
      </c>
      <c r="F586" s="43" t="s">
        <v>136</v>
      </c>
      <c r="G586" s="43" t="s">
        <v>140</v>
      </c>
      <c r="H586" s="43" t="s">
        <v>110</v>
      </c>
      <c r="I586" s="44" t="s">
        <v>141</v>
      </c>
    </row>
    <row r="587" spans="1:9" x14ac:dyDescent="0.35">
      <c r="A587" s="43" t="s">
        <v>121</v>
      </c>
      <c r="B587" s="43" t="s">
        <v>30</v>
      </c>
      <c r="C587" s="43" t="s">
        <v>207</v>
      </c>
      <c r="D587" s="43" t="s">
        <v>75</v>
      </c>
      <c r="E587" s="43" t="s">
        <v>79</v>
      </c>
      <c r="F587" s="43" t="s">
        <v>136</v>
      </c>
      <c r="G587" s="43" t="s">
        <v>54</v>
      </c>
      <c r="H587" s="43" t="s">
        <v>3</v>
      </c>
      <c r="I587" s="44" t="s">
        <v>145</v>
      </c>
    </row>
    <row r="588" spans="1:9" x14ac:dyDescent="0.35">
      <c r="A588" s="43" t="s">
        <v>121</v>
      </c>
      <c r="B588" s="43" t="s">
        <v>30</v>
      </c>
      <c r="C588" s="43" t="s">
        <v>207</v>
      </c>
      <c r="D588" s="43" t="s">
        <v>75</v>
      </c>
      <c r="E588" s="43" t="s">
        <v>79</v>
      </c>
      <c r="F588" s="43" t="s">
        <v>136</v>
      </c>
      <c r="G588" s="43" t="s">
        <v>54</v>
      </c>
      <c r="H588" s="43" t="s">
        <v>110</v>
      </c>
      <c r="I588" s="44" t="s">
        <v>156</v>
      </c>
    </row>
    <row r="589" spans="1:9" x14ac:dyDescent="0.35">
      <c r="A589" s="43" t="s">
        <v>121</v>
      </c>
      <c r="B589" s="43" t="s">
        <v>46</v>
      </c>
      <c r="C589" s="43" t="s">
        <v>209</v>
      </c>
      <c r="D589" s="43" t="s">
        <v>76</v>
      </c>
      <c r="E589" s="43" t="s">
        <v>77</v>
      </c>
      <c r="F589" s="43" t="s">
        <v>136</v>
      </c>
      <c r="G589" s="43" t="s">
        <v>144</v>
      </c>
      <c r="H589" s="43" t="s">
        <v>110</v>
      </c>
      <c r="I589" s="44" t="s">
        <v>145</v>
      </c>
    </row>
    <row r="590" spans="1:9" x14ac:dyDescent="0.35">
      <c r="A590" s="43" t="s">
        <v>121</v>
      </c>
      <c r="B590" s="43" t="s">
        <v>46</v>
      </c>
      <c r="C590" s="43" t="s">
        <v>209</v>
      </c>
      <c r="D590" s="43" t="s">
        <v>76</v>
      </c>
      <c r="E590" s="43" t="s">
        <v>77</v>
      </c>
      <c r="F590" s="43" t="s">
        <v>136</v>
      </c>
      <c r="G590" s="43" t="s">
        <v>70</v>
      </c>
      <c r="H590" s="43" t="s">
        <v>110</v>
      </c>
      <c r="I590" s="44" t="s">
        <v>157</v>
      </c>
    </row>
    <row r="591" spans="1:9" x14ac:dyDescent="0.35">
      <c r="A591" s="43" t="s">
        <v>121</v>
      </c>
      <c r="B591" s="43" t="s">
        <v>46</v>
      </c>
      <c r="C591" s="43" t="s">
        <v>209</v>
      </c>
      <c r="D591" s="43" t="s">
        <v>76</v>
      </c>
      <c r="E591" s="43" t="s">
        <v>77</v>
      </c>
      <c r="F591" s="43" t="s">
        <v>136</v>
      </c>
      <c r="G591" s="43" t="s">
        <v>140</v>
      </c>
      <c r="H591" s="43" t="s">
        <v>4</v>
      </c>
      <c r="I591" s="44" t="s">
        <v>138</v>
      </c>
    </row>
    <row r="592" spans="1:9" x14ac:dyDescent="0.35">
      <c r="A592" s="43" t="s">
        <v>121</v>
      </c>
      <c r="B592" s="43" t="s">
        <v>46</v>
      </c>
      <c r="C592" s="43" t="s">
        <v>209</v>
      </c>
      <c r="D592" s="43" t="s">
        <v>76</v>
      </c>
      <c r="E592" s="43" t="s">
        <v>77</v>
      </c>
      <c r="F592" s="43" t="s">
        <v>136</v>
      </c>
      <c r="G592" s="43" t="s">
        <v>140</v>
      </c>
      <c r="H592" s="43" t="s">
        <v>110</v>
      </c>
      <c r="I592" s="44" t="s">
        <v>159</v>
      </c>
    </row>
    <row r="593" spans="1:9" x14ac:dyDescent="0.35">
      <c r="A593" s="43" t="s">
        <v>121</v>
      </c>
      <c r="B593" s="43" t="s">
        <v>46</v>
      </c>
      <c r="C593" s="43" t="s">
        <v>209</v>
      </c>
      <c r="D593" s="43" t="s">
        <v>76</v>
      </c>
      <c r="E593" s="43" t="s">
        <v>77</v>
      </c>
      <c r="F593" s="43" t="s">
        <v>136</v>
      </c>
      <c r="G593" s="43" t="s">
        <v>54</v>
      </c>
      <c r="H593" s="43" t="s">
        <v>110</v>
      </c>
      <c r="I593" s="44" t="s">
        <v>244</v>
      </c>
    </row>
    <row r="594" spans="1:9" x14ac:dyDescent="0.35">
      <c r="A594" s="43" t="s">
        <v>121</v>
      </c>
      <c r="B594" s="43" t="s">
        <v>31</v>
      </c>
      <c r="C594" s="43" t="s">
        <v>211</v>
      </c>
      <c r="D594" s="43" t="s">
        <v>75</v>
      </c>
      <c r="E594" s="43" t="s">
        <v>79</v>
      </c>
      <c r="F594" s="43" t="s">
        <v>136</v>
      </c>
      <c r="G594" s="43" t="s">
        <v>144</v>
      </c>
      <c r="H594" s="43" t="s">
        <v>137</v>
      </c>
      <c r="I594" s="44" t="s">
        <v>138</v>
      </c>
    </row>
    <row r="595" spans="1:9" x14ac:dyDescent="0.35">
      <c r="A595" s="43" t="s">
        <v>121</v>
      </c>
      <c r="B595" s="43" t="s">
        <v>31</v>
      </c>
      <c r="C595" s="43" t="s">
        <v>211</v>
      </c>
      <c r="D595" s="43" t="s">
        <v>75</v>
      </c>
      <c r="E595" s="43" t="s">
        <v>79</v>
      </c>
      <c r="F595" s="43" t="s">
        <v>136</v>
      </c>
      <c r="G595" s="43" t="s">
        <v>144</v>
      </c>
      <c r="H595" s="43" t="s">
        <v>110</v>
      </c>
      <c r="I595" s="44" t="s">
        <v>145</v>
      </c>
    </row>
    <row r="596" spans="1:9" x14ac:dyDescent="0.35">
      <c r="A596" s="43" t="s">
        <v>121</v>
      </c>
      <c r="B596" s="43" t="s">
        <v>31</v>
      </c>
      <c r="C596" s="43" t="s">
        <v>211</v>
      </c>
      <c r="D596" s="43" t="s">
        <v>75</v>
      </c>
      <c r="E596" s="43" t="s">
        <v>79</v>
      </c>
      <c r="F596" s="43" t="s">
        <v>136</v>
      </c>
      <c r="G596" s="43" t="s">
        <v>70</v>
      </c>
      <c r="H596" s="43" t="s">
        <v>137</v>
      </c>
      <c r="I596" s="44" t="s">
        <v>210</v>
      </c>
    </row>
    <row r="597" spans="1:9" x14ac:dyDescent="0.35">
      <c r="A597" s="43" t="s">
        <v>121</v>
      </c>
      <c r="B597" s="43" t="s">
        <v>31</v>
      </c>
      <c r="C597" s="43" t="s">
        <v>211</v>
      </c>
      <c r="D597" s="43" t="s">
        <v>75</v>
      </c>
      <c r="E597" s="43" t="s">
        <v>79</v>
      </c>
      <c r="F597" s="43" t="s">
        <v>136</v>
      </c>
      <c r="G597" s="43" t="s">
        <v>70</v>
      </c>
      <c r="H597" s="43" t="s">
        <v>110</v>
      </c>
      <c r="I597" s="44" t="s">
        <v>138</v>
      </c>
    </row>
    <row r="598" spans="1:9" x14ac:dyDescent="0.35">
      <c r="A598" s="43" t="s">
        <v>121</v>
      </c>
      <c r="B598" s="43" t="s">
        <v>31</v>
      </c>
      <c r="C598" s="43" t="s">
        <v>211</v>
      </c>
      <c r="D598" s="43" t="s">
        <v>75</v>
      </c>
      <c r="E598" s="43" t="s">
        <v>79</v>
      </c>
      <c r="F598" s="43" t="s">
        <v>136</v>
      </c>
      <c r="G598" s="43" t="s">
        <v>140</v>
      </c>
      <c r="H598" s="43" t="s">
        <v>137</v>
      </c>
      <c r="I598" s="44" t="s">
        <v>190</v>
      </c>
    </row>
    <row r="599" spans="1:9" x14ac:dyDescent="0.35">
      <c r="A599" s="43" t="s">
        <v>121</v>
      </c>
      <c r="B599" s="43" t="s">
        <v>31</v>
      </c>
      <c r="C599" s="43" t="s">
        <v>211</v>
      </c>
      <c r="D599" s="43" t="s">
        <v>75</v>
      </c>
      <c r="E599" s="43" t="s">
        <v>79</v>
      </c>
      <c r="F599" s="43" t="s">
        <v>136</v>
      </c>
      <c r="G599" s="43" t="s">
        <v>140</v>
      </c>
      <c r="H599" s="43" t="s">
        <v>110</v>
      </c>
      <c r="I599" s="44" t="s">
        <v>167</v>
      </c>
    </row>
    <row r="600" spans="1:9" x14ac:dyDescent="0.35">
      <c r="A600" s="43" t="s">
        <v>121</v>
      </c>
      <c r="B600" s="43" t="s">
        <v>31</v>
      </c>
      <c r="C600" s="43" t="s">
        <v>211</v>
      </c>
      <c r="D600" s="43" t="s">
        <v>75</v>
      </c>
      <c r="E600" s="43" t="s">
        <v>79</v>
      </c>
      <c r="F600" s="43" t="s">
        <v>136</v>
      </c>
      <c r="G600" s="43" t="s">
        <v>54</v>
      </c>
      <c r="H600" s="43" t="s">
        <v>137</v>
      </c>
      <c r="I600" s="44" t="s">
        <v>157</v>
      </c>
    </row>
    <row r="601" spans="1:9" x14ac:dyDescent="0.35">
      <c r="A601" s="43" t="s">
        <v>121</v>
      </c>
      <c r="B601" s="43" t="s">
        <v>31</v>
      </c>
      <c r="C601" s="43" t="s">
        <v>211</v>
      </c>
      <c r="D601" s="43" t="s">
        <v>75</v>
      </c>
      <c r="E601" s="43" t="s">
        <v>79</v>
      </c>
      <c r="F601" s="43" t="s">
        <v>136</v>
      </c>
      <c r="G601" s="43" t="s">
        <v>54</v>
      </c>
      <c r="H601" s="43" t="s">
        <v>110</v>
      </c>
      <c r="I601" s="44" t="s">
        <v>146</v>
      </c>
    </row>
    <row r="602" spans="1:9" x14ac:dyDescent="0.35">
      <c r="A602" s="43" t="s">
        <v>121</v>
      </c>
      <c r="B602" s="43" t="s">
        <v>33</v>
      </c>
      <c r="C602" s="43" t="s">
        <v>214</v>
      </c>
      <c r="D602" s="43" t="s">
        <v>75</v>
      </c>
      <c r="E602" s="43" t="s">
        <v>79</v>
      </c>
      <c r="F602" s="43" t="s">
        <v>136</v>
      </c>
      <c r="G602" s="43" t="s">
        <v>144</v>
      </c>
      <c r="H602" s="43" t="s">
        <v>110</v>
      </c>
      <c r="I602" s="44" t="s">
        <v>146</v>
      </c>
    </row>
    <row r="603" spans="1:9" x14ac:dyDescent="0.35">
      <c r="A603" s="43" t="s">
        <v>121</v>
      </c>
      <c r="B603" s="43" t="s">
        <v>33</v>
      </c>
      <c r="C603" s="43" t="s">
        <v>214</v>
      </c>
      <c r="D603" s="43" t="s">
        <v>75</v>
      </c>
      <c r="E603" s="43" t="s">
        <v>79</v>
      </c>
      <c r="F603" s="43" t="s">
        <v>136</v>
      </c>
      <c r="G603" s="43" t="s">
        <v>70</v>
      </c>
      <c r="H603" s="43" t="s">
        <v>4</v>
      </c>
      <c r="I603" s="44" t="s">
        <v>145</v>
      </c>
    </row>
    <row r="604" spans="1:9" x14ac:dyDescent="0.35">
      <c r="A604" s="43" t="s">
        <v>121</v>
      </c>
      <c r="B604" s="43" t="s">
        <v>33</v>
      </c>
      <c r="C604" s="43" t="s">
        <v>214</v>
      </c>
      <c r="D604" s="43" t="s">
        <v>75</v>
      </c>
      <c r="E604" s="43" t="s">
        <v>79</v>
      </c>
      <c r="F604" s="43" t="s">
        <v>136</v>
      </c>
      <c r="G604" s="43" t="s">
        <v>70</v>
      </c>
      <c r="H604" s="43" t="s">
        <v>137</v>
      </c>
      <c r="I604" s="44" t="s">
        <v>156</v>
      </c>
    </row>
    <row r="605" spans="1:9" x14ac:dyDescent="0.35">
      <c r="A605" s="43" t="s">
        <v>121</v>
      </c>
      <c r="B605" s="43" t="s">
        <v>33</v>
      </c>
      <c r="C605" s="43" t="s">
        <v>214</v>
      </c>
      <c r="D605" s="43" t="s">
        <v>75</v>
      </c>
      <c r="E605" s="43" t="s">
        <v>79</v>
      </c>
      <c r="F605" s="43" t="s">
        <v>136</v>
      </c>
      <c r="G605" s="43" t="s">
        <v>70</v>
      </c>
      <c r="H605" s="43" t="s">
        <v>110</v>
      </c>
      <c r="I605" s="44" t="s">
        <v>193</v>
      </c>
    </row>
    <row r="606" spans="1:9" x14ac:dyDescent="0.35">
      <c r="A606" s="43" t="s">
        <v>121</v>
      </c>
      <c r="B606" s="43" t="s">
        <v>33</v>
      </c>
      <c r="C606" s="43" t="s">
        <v>214</v>
      </c>
      <c r="D606" s="43" t="s">
        <v>75</v>
      </c>
      <c r="E606" s="43" t="s">
        <v>79</v>
      </c>
      <c r="F606" s="43" t="s">
        <v>136</v>
      </c>
      <c r="G606" s="43" t="s">
        <v>140</v>
      </c>
      <c r="H606" s="43" t="s">
        <v>137</v>
      </c>
      <c r="I606" s="44" t="s">
        <v>145</v>
      </c>
    </row>
    <row r="607" spans="1:9" x14ac:dyDescent="0.35">
      <c r="A607" s="43" t="s">
        <v>121</v>
      </c>
      <c r="B607" s="43" t="s">
        <v>33</v>
      </c>
      <c r="C607" s="43" t="s">
        <v>214</v>
      </c>
      <c r="D607" s="43" t="s">
        <v>75</v>
      </c>
      <c r="E607" s="43" t="s">
        <v>79</v>
      </c>
      <c r="F607" s="43" t="s">
        <v>136</v>
      </c>
      <c r="G607" s="43" t="s">
        <v>140</v>
      </c>
      <c r="H607" s="43" t="s">
        <v>110</v>
      </c>
      <c r="I607" s="44" t="s">
        <v>157</v>
      </c>
    </row>
    <row r="608" spans="1:9" x14ac:dyDescent="0.35">
      <c r="A608" s="43" t="s">
        <v>121</v>
      </c>
      <c r="B608" s="43" t="s">
        <v>33</v>
      </c>
      <c r="C608" s="43" t="s">
        <v>214</v>
      </c>
      <c r="D608" s="43" t="s">
        <v>75</v>
      </c>
      <c r="E608" s="43" t="s">
        <v>79</v>
      </c>
      <c r="F608" s="43" t="s">
        <v>136</v>
      </c>
      <c r="G608" s="43" t="s">
        <v>54</v>
      </c>
      <c r="H608" s="43" t="s">
        <v>137</v>
      </c>
      <c r="I608" s="44" t="s">
        <v>156</v>
      </c>
    </row>
    <row r="609" spans="1:9" x14ac:dyDescent="0.35">
      <c r="A609" s="43" t="s">
        <v>121</v>
      </c>
      <c r="B609" s="43" t="s">
        <v>33</v>
      </c>
      <c r="C609" s="43" t="s">
        <v>214</v>
      </c>
      <c r="D609" s="43" t="s">
        <v>75</v>
      </c>
      <c r="E609" s="43" t="s">
        <v>79</v>
      </c>
      <c r="F609" s="43" t="s">
        <v>136</v>
      </c>
      <c r="G609" s="43" t="s">
        <v>54</v>
      </c>
      <c r="H609" s="43" t="s">
        <v>110</v>
      </c>
      <c r="I609" s="44" t="s">
        <v>219</v>
      </c>
    </row>
    <row r="610" spans="1:9" x14ac:dyDescent="0.35">
      <c r="A610" s="43" t="s">
        <v>121</v>
      </c>
      <c r="B610" s="43" t="s">
        <v>34</v>
      </c>
      <c r="C610" s="43" t="s">
        <v>216</v>
      </c>
      <c r="D610" s="43" t="s">
        <v>75</v>
      </c>
      <c r="E610" s="43" t="s">
        <v>78</v>
      </c>
      <c r="F610" s="43" t="s">
        <v>136</v>
      </c>
      <c r="G610" s="43" t="s">
        <v>144</v>
      </c>
      <c r="H610" s="43" t="s">
        <v>137</v>
      </c>
      <c r="I610" s="44" t="s">
        <v>145</v>
      </c>
    </row>
    <row r="611" spans="1:9" x14ac:dyDescent="0.35">
      <c r="A611" s="43" t="s">
        <v>121</v>
      </c>
      <c r="B611" s="43" t="s">
        <v>34</v>
      </c>
      <c r="C611" s="43" t="s">
        <v>216</v>
      </c>
      <c r="D611" s="43" t="s">
        <v>75</v>
      </c>
      <c r="E611" s="43" t="s">
        <v>78</v>
      </c>
      <c r="F611" s="43" t="s">
        <v>136</v>
      </c>
      <c r="G611" s="43" t="s">
        <v>70</v>
      </c>
      <c r="H611" s="43" t="s">
        <v>137</v>
      </c>
      <c r="I611" s="44" t="s">
        <v>186</v>
      </c>
    </row>
    <row r="612" spans="1:9" x14ac:dyDescent="0.35">
      <c r="A612" s="43" t="s">
        <v>121</v>
      </c>
      <c r="B612" s="43" t="s">
        <v>34</v>
      </c>
      <c r="C612" s="43" t="s">
        <v>216</v>
      </c>
      <c r="D612" s="43" t="s">
        <v>75</v>
      </c>
      <c r="E612" s="43" t="s">
        <v>78</v>
      </c>
      <c r="F612" s="43" t="s">
        <v>136</v>
      </c>
      <c r="G612" s="43" t="s">
        <v>70</v>
      </c>
      <c r="H612" s="43" t="s">
        <v>110</v>
      </c>
      <c r="I612" s="44" t="s">
        <v>162</v>
      </c>
    </row>
    <row r="613" spans="1:9" x14ac:dyDescent="0.35">
      <c r="A613" s="43" t="s">
        <v>121</v>
      </c>
      <c r="B613" s="43" t="s">
        <v>34</v>
      </c>
      <c r="C613" s="43" t="s">
        <v>216</v>
      </c>
      <c r="D613" s="43" t="s">
        <v>75</v>
      </c>
      <c r="E613" s="43" t="s">
        <v>78</v>
      </c>
      <c r="F613" s="43" t="s">
        <v>136</v>
      </c>
      <c r="G613" s="43" t="s">
        <v>140</v>
      </c>
      <c r="H613" s="43" t="s">
        <v>137</v>
      </c>
      <c r="I613" s="44" t="s">
        <v>145</v>
      </c>
    </row>
    <row r="614" spans="1:9" x14ac:dyDescent="0.35">
      <c r="A614" s="43" t="s">
        <v>121</v>
      </c>
      <c r="B614" s="43" t="s">
        <v>34</v>
      </c>
      <c r="C614" s="43" t="s">
        <v>216</v>
      </c>
      <c r="D614" s="43" t="s">
        <v>75</v>
      </c>
      <c r="E614" s="43" t="s">
        <v>78</v>
      </c>
      <c r="F614" s="43" t="s">
        <v>136</v>
      </c>
      <c r="G614" s="43" t="s">
        <v>140</v>
      </c>
      <c r="H614" s="43" t="s">
        <v>110</v>
      </c>
      <c r="I614" s="44" t="s">
        <v>156</v>
      </c>
    </row>
    <row r="615" spans="1:9" x14ac:dyDescent="0.35">
      <c r="A615" s="43" t="s">
        <v>121</v>
      </c>
      <c r="B615" s="43" t="s">
        <v>34</v>
      </c>
      <c r="C615" s="43" t="s">
        <v>216</v>
      </c>
      <c r="D615" s="43" t="s">
        <v>75</v>
      </c>
      <c r="E615" s="43" t="s">
        <v>78</v>
      </c>
      <c r="F615" s="43" t="s">
        <v>136</v>
      </c>
      <c r="G615" s="43" t="s">
        <v>54</v>
      </c>
      <c r="H615" s="43" t="s">
        <v>137</v>
      </c>
      <c r="I615" s="44" t="s">
        <v>145</v>
      </c>
    </row>
    <row r="616" spans="1:9" x14ac:dyDescent="0.35">
      <c r="A616" s="43" t="s">
        <v>121</v>
      </c>
      <c r="B616" s="43" t="s">
        <v>34</v>
      </c>
      <c r="C616" s="43" t="s">
        <v>216</v>
      </c>
      <c r="D616" s="43" t="s">
        <v>75</v>
      </c>
      <c r="E616" s="43" t="s">
        <v>78</v>
      </c>
      <c r="F616" s="43" t="s">
        <v>136</v>
      </c>
      <c r="G616" s="43" t="s">
        <v>54</v>
      </c>
      <c r="H616" s="43" t="s">
        <v>110</v>
      </c>
      <c r="I616" s="44" t="s">
        <v>179</v>
      </c>
    </row>
    <row r="617" spans="1:9" x14ac:dyDescent="0.35">
      <c r="A617" s="43" t="s">
        <v>121</v>
      </c>
      <c r="B617" s="43" t="s">
        <v>35</v>
      </c>
      <c r="C617" s="43" t="s">
        <v>217</v>
      </c>
      <c r="D617" s="43" t="s">
        <v>75</v>
      </c>
      <c r="E617" s="43" t="s">
        <v>79</v>
      </c>
      <c r="F617" s="43" t="s">
        <v>136</v>
      </c>
      <c r="G617" s="43" t="s">
        <v>70</v>
      </c>
      <c r="H617" s="43" t="s">
        <v>137</v>
      </c>
      <c r="I617" s="44" t="s">
        <v>162</v>
      </c>
    </row>
    <row r="618" spans="1:9" x14ac:dyDescent="0.35">
      <c r="A618" s="43" t="s">
        <v>121</v>
      </c>
      <c r="B618" s="43" t="s">
        <v>35</v>
      </c>
      <c r="C618" s="43" t="s">
        <v>217</v>
      </c>
      <c r="D618" s="43" t="s">
        <v>75</v>
      </c>
      <c r="E618" s="43" t="s">
        <v>79</v>
      </c>
      <c r="F618" s="43" t="s">
        <v>136</v>
      </c>
      <c r="G618" s="43" t="s">
        <v>140</v>
      </c>
      <c r="H618" s="43" t="s">
        <v>137</v>
      </c>
      <c r="I618" s="44" t="s">
        <v>149</v>
      </c>
    </row>
    <row r="619" spans="1:9" x14ac:dyDescent="0.35">
      <c r="A619" s="43" t="s">
        <v>121</v>
      </c>
      <c r="B619" s="43" t="s">
        <v>35</v>
      </c>
      <c r="C619" s="43" t="s">
        <v>217</v>
      </c>
      <c r="D619" s="43" t="s">
        <v>75</v>
      </c>
      <c r="E619" s="43" t="s">
        <v>79</v>
      </c>
      <c r="F619" s="43" t="s">
        <v>136</v>
      </c>
      <c r="G619" s="43" t="s">
        <v>54</v>
      </c>
      <c r="H619" s="43" t="s">
        <v>137</v>
      </c>
      <c r="I619" s="44" t="s">
        <v>190</v>
      </c>
    </row>
    <row r="620" spans="1:9" x14ac:dyDescent="0.35">
      <c r="A620" s="43" t="s">
        <v>121</v>
      </c>
      <c r="B620" s="43" t="s">
        <v>36</v>
      </c>
      <c r="C620" s="43" t="s">
        <v>218</v>
      </c>
      <c r="D620" s="43" t="s">
        <v>75</v>
      </c>
      <c r="E620" s="43" t="s">
        <v>77</v>
      </c>
      <c r="F620" s="43" t="s">
        <v>136</v>
      </c>
      <c r="G620" s="43" t="s">
        <v>70</v>
      </c>
      <c r="H620" s="43" t="s">
        <v>110</v>
      </c>
      <c r="I620" s="44" t="s">
        <v>147</v>
      </c>
    </row>
    <row r="621" spans="1:9" x14ac:dyDescent="0.35">
      <c r="A621" s="43" t="s">
        <v>121</v>
      </c>
      <c r="B621" s="43" t="s">
        <v>36</v>
      </c>
      <c r="C621" s="43" t="s">
        <v>218</v>
      </c>
      <c r="D621" s="43" t="s">
        <v>75</v>
      </c>
      <c r="E621" s="43" t="s">
        <v>77</v>
      </c>
      <c r="F621" s="43" t="s">
        <v>136</v>
      </c>
      <c r="G621" s="43" t="s">
        <v>140</v>
      </c>
      <c r="H621" s="43" t="s">
        <v>137</v>
      </c>
      <c r="I621" s="44" t="s">
        <v>138</v>
      </c>
    </row>
    <row r="622" spans="1:9" x14ac:dyDescent="0.35">
      <c r="A622" s="43" t="s">
        <v>121</v>
      </c>
      <c r="B622" s="43" t="s">
        <v>36</v>
      </c>
      <c r="C622" s="43" t="s">
        <v>218</v>
      </c>
      <c r="D622" s="43" t="s">
        <v>75</v>
      </c>
      <c r="E622" s="43" t="s">
        <v>77</v>
      </c>
      <c r="F622" s="43" t="s">
        <v>136</v>
      </c>
      <c r="G622" s="43" t="s">
        <v>140</v>
      </c>
      <c r="H622" s="43" t="s">
        <v>110</v>
      </c>
      <c r="I622" s="44" t="s">
        <v>170</v>
      </c>
    </row>
    <row r="623" spans="1:9" x14ac:dyDescent="0.35">
      <c r="A623" s="43" t="s">
        <v>121</v>
      </c>
      <c r="B623" s="43" t="s">
        <v>36</v>
      </c>
      <c r="C623" s="43" t="s">
        <v>218</v>
      </c>
      <c r="D623" s="43" t="s">
        <v>75</v>
      </c>
      <c r="E623" s="43" t="s">
        <v>77</v>
      </c>
      <c r="F623" s="43" t="s">
        <v>136</v>
      </c>
      <c r="G623" s="43" t="s">
        <v>54</v>
      </c>
      <c r="H623" s="43" t="s">
        <v>137</v>
      </c>
      <c r="I623" s="44" t="s">
        <v>145</v>
      </c>
    </row>
    <row r="624" spans="1:9" x14ac:dyDescent="0.35">
      <c r="A624" s="43" t="s">
        <v>121</v>
      </c>
      <c r="B624" s="43" t="s">
        <v>36</v>
      </c>
      <c r="C624" s="43" t="s">
        <v>218</v>
      </c>
      <c r="D624" s="43" t="s">
        <v>75</v>
      </c>
      <c r="E624" s="43" t="s">
        <v>77</v>
      </c>
      <c r="F624" s="43" t="s">
        <v>136</v>
      </c>
      <c r="G624" s="43" t="s">
        <v>54</v>
      </c>
      <c r="H624" s="43" t="s">
        <v>110</v>
      </c>
      <c r="I624" s="44" t="s">
        <v>181</v>
      </c>
    </row>
    <row r="625" spans="1:9" x14ac:dyDescent="0.35">
      <c r="A625" s="43" t="s">
        <v>121</v>
      </c>
      <c r="B625" s="43" t="s">
        <v>37</v>
      </c>
      <c r="C625" s="43" t="s">
        <v>221</v>
      </c>
      <c r="D625" s="43" t="s">
        <v>75</v>
      </c>
      <c r="E625" s="43" t="s">
        <v>79</v>
      </c>
      <c r="F625" s="43" t="s">
        <v>136</v>
      </c>
      <c r="G625" s="43" t="s">
        <v>70</v>
      </c>
      <c r="H625" s="43" t="s">
        <v>137</v>
      </c>
      <c r="I625" s="44" t="s">
        <v>138</v>
      </c>
    </row>
    <row r="626" spans="1:9" x14ac:dyDescent="0.35">
      <c r="A626" s="43" t="s">
        <v>121</v>
      </c>
      <c r="B626" s="43" t="s">
        <v>37</v>
      </c>
      <c r="C626" s="43" t="s">
        <v>221</v>
      </c>
      <c r="D626" s="43" t="s">
        <v>75</v>
      </c>
      <c r="E626" s="43" t="s">
        <v>79</v>
      </c>
      <c r="F626" s="43" t="s">
        <v>136</v>
      </c>
      <c r="G626" s="43" t="s">
        <v>70</v>
      </c>
      <c r="H626" s="43" t="s">
        <v>110</v>
      </c>
      <c r="I626" s="44" t="s">
        <v>246</v>
      </c>
    </row>
    <row r="627" spans="1:9" x14ac:dyDescent="0.35">
      <c r="A627" s="43" t="s">
        <v>121</v>
      </c>
      <c r="B627" s="43" t="s">
        <v>37</v>
      </c>
      <c r="C627" s="43" t="s">
        <v>221</v>
      </c>
      <c r="D627" s="43" t="s">
        <v>75</v>
      </c>
      <c r="E627" s="43" t="s">
        <v>79</v>
      </c>
      <c r="F627" s="43" t="s">
        <v>136</v>
      </c>
      <c r="G627" s="43" t="s">
        <v>140</v>
      </c>
      <c r="H627" s="43" t="s">
        <v>110</v>
      </c>
      <c r="I627" s="44" t="s">
        <v>156</v>
      </c>
    </row>
    <row r="628" spans="1:9" x14ac:dyDescent="0.35">
      <c r="A628" s="43" t="s">
        <v>121</v>
      </c>
      <c r="B628" s="43" t="s">
        <v>37</v>
      </c>
      <c r="C628" s="43" t="s">
        <v>221</v>
      </c>
      <c r="D628" s="43" t="s">
        <v>75</v>
      </c>
      <c r="E628" s="43" t="s">
        <v>79</v>
      </c>
      <c r="F628" s="43" t="s">
        <v>136</v>
      </c>
      <c r="G628" s="43" t="s">
        <v>54</v>
      </c>
      <c r="H628" s="43" t="s">
        <v>110</v>
      </c>
      <c r="I628" s="44" t="s">
        <v>157</v>
      </c>
    </row>
    <row r="629" spans="1:9" x14ac:dyDescent="0.35">
      <c r="A629" s="43" t="s">
        <v>121</v>
      </c>
      <c r="B629" s="43" t="s">
        <v>38</v>
      </c>
      <c r="C629" s="43" t="s">
        <v>223</v>
      </c>
      <c r="D629" s="43" t="s">
        <v>75</v>
      </c>
      <c r="E629" s="43" t="s">
        <v>79</v>
      </c>
      <c r="F629" s="43" t="s">
        <v>136</v>
      </c>
      <c r="G629" s="43" t="s">
        <v>144</v>
      </c>
      <c r="H629" s="43" t="s">
        <v>137</v>
      </c>
      <c r="I629" s="44" t="s">
        <v>145</v>
      </c>
    </row>
    <row r="630" spans="1:9" x14ac:dyDescent="0.35">
      <c r="A630" s="43" t="s">
        <v>121</v>
      </c>
      <c r="B630" s="43" t="s">
        <v>38</v>
      </c>
      <c r="C630" s="43" t="s">
        <v>223</v>
      </c>
      <c r="D630" s="43" t="s">
        <v>75</v>
      </c>
      <c r="E630" s="43" t="s">
        <v>79</v>
      </c>
      <c r="F630" s="43" t="s">
        <v>136</v>
      </c>
      <c r="G630" s="43" t="s">
        <v>70</v>
      </c>
      <c r="H630" s="43" t="s">
        <v>137</v>
      </c>
      <c r="I630" s="44" t="s">
        <v>156</v>
      </c>
    </row>
    <row r="631" spans="1:9" x14ac:dyDescent="0.35">
      <c r="A631" s="43" t="s">
        <v>121</v>
      </c>
      <c r="B631" s="43" t="s">
        <v>38</v>
      </c>
      <c r="C631" s="43" t="s">
        <v>223</v>
      </c>
      <c r="D631" s="43" t="s">
        <v>75</v>
      </c>
      <c r="E631" s="43" t="s">
        <v>79</v>
      </c>
      <c r="F631" s="43" t="s">
        <v>136</v>
      </c>
      <c r="G631" s="43" t="s">
        <v>70</v>
      </c>
      <c r="H631" s="43" t="s">
        <v>110</v>
      </c>
      <c r="I631" s="44" t="s">
        <v>139</v>
      </c>
    </row>
    <row r="632" spans="1:9" x14ac:dyDescent="0.35">
      <c r="A632" s="43" t="s">
        <v>121</v>
      </c>
      <c r="B632" s="43" t="s">
        <v>38</v>
      </c>
      <c r="C632" s="43" t="s">
        <v>223</v>
      </c>
      <c r="D632" s="43" t="s">
        <v>75</v>
      </c>
      <c r="E632" s="43" t="s">
        <v>79</v>
      </c>
      <c r="F632" s="43" t="s">
        <v>136</v>
      </c>
      <c r="G632" s="43" t="s">
        <v>140</v>
      </c>
      <c r="H632" s="43" t="s">
        <v>137</v>
      </c>
      <c r="I632" s="44" t="s">
        <v>145</v>
      </c>
    </row>
    <row r="633" spans="1:9" x14ac:dyDescent="0.35">
      <c r="A633" s="43" t="s">
        <v>121</v>
      </c>
      <c r="B633" s="43" t="s">
        <v>38</v>
      </c>
      <c r="C633" s="43" t="s">
        <v>223</v>
      </c>
      <c r="D633" s="43" t="s">
        <v>75</v>
      </c>
      <c r="E633" s="43" t="s">
        <v>79</v>
      </c>
      <c r="F633" s="43" t="s">
        <v>136</v>
      </c>
      <c r="G633" s="43" t="s">
        <v>140</v>
      </c>
      <c r="H633" s="43" t="s">
        <v>110</v>
      </c>
      <c r="I633" s="44" t="s">
        <v>162</v>
      </c>
    </row>
    <row r="634" spans="1:9" x14ac:dyDescent="0.35">
      <c r="A634" s="43" t="s">
        <v>121</v>
      </c>
      <c r="B634" s="43" t="s">
        <v>38</v>
      </c>
      <c r="C634" s="43" t="s">
        <v>223</v>
      </c>
      <c r="D634" s="43" t="s">
        <v>75</v>
      </c>
      <c r="E634" s="43" t="s">
        <v>79</v>
      </c>
      <c r="F634" s="43" t="s">
        <v>136</v>
      </c>
      <c r="G634" s="43" t="s">
        <v>54</v>
      </c>
      <c r="H634" s="43" t="s">
        <v>137</v>
      </c>
      <c r="I634" s="44" t="s">
        <v>145</v>
      </c>
    </row>
    <row r="635" spans="1:9" x14ac:dyDescent="0.35">
      <c r="A635" s="43" t="s">
        <v>121</v>
      </c>
      <c r="B635" s="43" t="s">
        <v>38</v>
      </c>
      <c r="C635" s="43" t="s">
        <v>223</v>
      </c>
      <c r="D635" s="43" t="s">
        <v>75</v>
      </c>
      <c r="E635" s="43" t="s">
        <v>79</v>
      </c>
      <c r="F635" s="43" t="s">
        <v>136</v>
      </c>
      <c r="G635" s="43" t="s">
        <v>54</v>
      </c>
      <c r="H635" s="43" t="s">
        <v>3</v>
      </c>
      <c r="I635" s="44" t="s">
        <v>145</v>
      </c>
    </row>
    <row r="636" spans="1:9" x14ac:dyDescent="0.35">
      <c r="A636" s="43" t="s">
        <v>121</v>
      </c>
      <c r="B636" s="43" t="s">
        <v>38</v>
      </c>
      <c r="C636" s="43" t="s">
        <v>223</v>
      </c>
      <c r="D636" s="43" t="s">
        <v>75</v>
      </c>
      <c r="E636" s="43" t="s">
        <v>79</v>
      </c>
      <c r="F636" s="43" t="s">
        <v>136</v>
      </c>
      <c r="G636" s="43" t="s">
        <v>54</v>
      </c>
      <c r="H636" s="43" t="s">
        <v>110</v>
      </c>
      <c r="I636" s="44" t="s">
        <v>167</v>
      </c>
    </row>
    <row r="637" spans="1:9" x14ac:dyDescent="0.35">
      <c r="A637" s="43" t="s">
        <v>121</v>
      </c>
      <c r="B637" s="43" t="s">
        <v>47</v>
      </c>
      <c r="C637" s="43" t="s">
        <v>225</v>
      </c>
      <c r="D637" s="43" t="s">
        <v>76</v>
      </c>
      <c r="E637" s="43" t="s">
        <v>77</v>
      </c>
      <c r="F637" s="43" t="s">
        <v>136</v>
      </c>
      <c r="G637" s="43" t="s">
        <v>144</v>
      </c>
      <c r="H637" s="43" t="s">
        <v>110</v>
      </c>
      <c r="I637" s="44" t="s">
        <v>138</v>
      </c>
    </row>
    <row r="638" spans="1:9" x14ac:dyDescent="0.35">
      <c r="A638" s="43" t="s">
        <v>121</v>
      </c>
      <c r="B638" s="43" t="s">
        <v>47</v>
      </c>
      <c r="C638" s="43" t="s">
        <v>225</v>
      </c>
      <c r="D638" s="43" t="s">
        <v>76</v>
      </c>
      <c r="E638" s="43" t="s">
        <v>77</v>
      </c>
      <c r="F638" s="43" t="s">
        <v>136</v>
      </c>
      <c r="G638" s="43" t="s">
        <v>70</v>
      </c>
      <c r="H638" s="43" t="s">
        <v>3</v>
      </c>
      <c r="I638" s="44" t="s">
        <v>145</v>
      </c>
    </row>
    <row r="639" spans="1:9" x14ac:dyDescent="0.35">
      <c r="A639" s="43" t="s">
        <v>121</v>
      </c>
      <c r="B639" s="43" t="s">
        <v>47</v>
      </c>
      <c r="C639" s="43" t="s">
        <v>225</v>
      </c>
      <c r="D639" s="43" t="s">
        <v>76</v>
      </c>
      <c r="E639" s="43" t="s">
        <v>77</v>
      </c>
      <c r="F639" s="43" t="s">
        <v>136</v>
      </c>
      <c r="G639" s="43" t="s">
        <v>70</v>
      </c>
      <c r="H639" s="43" t="s">
        <v>110</v>
      </c>
      <c r="I639" s="44" t="s">
        <v>167</v>
      </c>
    </row>
    <row r="640" spans="1:9" x14ac:dyDescent="0.35">
      <c r="A640" s="43" t="s">
        <v>121</v>
      </c>
      <c r="B640" s="43" t="s">
        <v>47</v>
      </c>
      <c r="C640" s="43" t="s">
        <v>225</v>
      </c>
      <c r="D640" s="43" t="s">
        <v>76</v>
      </c>
      <c r="E640" s="43" t="s">
        <v>77</v>
      </c>
      <c r="F640" s="43" t="s">
        <v>136</v>
      </c>
      <c r="G640" s="43" t="s">
        <v>140</v>
      </c>
      <c r="H640" s="43" t="s">
        <v>4</v>
      </c>
      <c r="I640" s="44" t="s">
        <v>145</v>
      </c>
    </row>
    <row r="641" spans="1:9" x14ac:dyDescent="0.35">
      <c r="A641" s="43" t="s">
        <v>121</v>
      </c>
      <c r="B641" s="43" t="s">
        <v>47</v>
      </c>
      <c r="C641" s="43" t="s">
        <v>225</v>
      </c>
      <c r="D641" s="43" t="s">
        <v>76</v>
      </c>
      <c r="E641" s="43" t="s">
        <v>77</v>
      </c>
      <c r="F641" s="43" t="s">
        <v>136</v>
      </c>
      <c r="G641" s="43" t="s">
        <v>140</v>
      </c>
      <c r="H641" s="43" t="s">
        <v>137</v>
      </c>
      <c r="I641" s="44" t="s">
        <v>141</v>
      </c>
    </row>
    <row r="642" spans="1:9" x14ac:dyDescent="0.35">
      <c r="A642" s="43" t="s">
        <v>121</v>
      </c>
      <c r="B642" s="43" t="s">
        <v>47</v>
      </c>
      <c r="C642" s="43" t="s">
        <v>225</v>
      </c>
      <c r="D642" s="43" t="s">
        <v>76</v>
      </c>
      <c r="E642" s="43" t="s">
        <v>77</v>
      </c>
      <c r="F642" s="43" t="s">
        <v>136</v>
      </c>
      <c r="G642" s="43" t="s">
        <v>140</v>
      </c>
      <c r="H642" s="43" t="s">
        <v>111</v>
      </c>
      <c r="I642" s="44" t="s">
        <v>145</v>
      </c>
    </row>
    <row r="643" spans="1:9" x14ac:dyDescent="0.35">
      <c r="A643" s="43" t="s">
        <v>121</v>
      </c>
      <c r="B643" s="43" t="s">
        <v>47</v>
      </c>
      <c r="C643" s="43" t="s">
        <v>225</v>
      </c>
      <c r="D643" s="43" t="s">
        <v>76</v>
      </c>
      <c r="E643" s="43" t="s">
        <v>77</v>
      </c>
      <c r="F643" s="43" t="s">
        <v>136</v>
      </c>
      <c r="G643" s="43" t="s">
        <v>140</v>
      </c>
      <c r="H643" s="43" t="s">
        <v>110</v>
      </c>
      <c r="I643" s="44" t="s">
        <v>179</v>
      </c>
    </row>
    <row r="644" spans="1:9" x14ac:dyDescent="0.35">
      <c r="A644" s="43" t="s">
        <v>121</v>
      </c>
      <c r="B644" s="43" t="s">
        <v>47</v>
      </c>
      <c r="C644" s="43" t="s">
        <v>225</v>
      </c>
      <c r="D644" s="43" t="s">
        <v>76</v>
      </c>
      <c r="E644" s="43" t="s">
        <v>77</v>
      </c>
      <c r="F644" s="43" t="s">
        <v>136</v>
      </c>
      <c r="G644" s="43" t="s">
        <v>54</v>
      </c>
      <c r="H644" s="43" t="s">
        <v>110</v>
      </c>
      <c r="I644" s="44" t="s">
        <v>247</v>
      </c>
    </row>
    <row r="645" spans="1:9" x14ac:dyDescent="0.35">
      <c r="A645" s="43" t="s">
        <v>121</v>
      </c>
      <c r="B645" s="43" t="s">
        <v>39</v>
      </c>
      <c r="C645" s="43" t="s">
        <v>226</v>
      </c>
      <c r="D645" s="43" t="s">
        <v>75</v>
      </c>
      <c r="E645" s="43" t="s">
        <v>78</v>
      </c>
      <c r="F645" s="43" t="s">
        <v>136</v>
      </c>
      <c r="G645" s="43" t="s">
        <v>70</v>
      </c>
      <c r="H645" s="43" t="s">
        <v>3</v>
      </c>
      <c r="I645" s="44" t="s">
        <v>145</v>
      </c>
    </row>
    <row r="646" spans="1:9" x14ac:dyDescent="0.35">
      <c r="A646" s="43" t="s">
        <v>121</v>
      </c>
      <c r="B646" s="43" t="s">
        <v>39</v>
      </c>
      <c r="C646" s="43" t="s">
        <v>226</v>
      </c>
      <c r="D646" s="43" t="s">
        <v>75</v>
      </c>
      <c r="E646" s="43" t="s">
        <v>78</v>
      </c>
      <c r="F646" s="43" t="s">
        <v>136</v>
      </c>
      <c r="G646" s="43" t="s">
        <v>70</v>
      </c>
      <c r="H646" s="43" t="s">
        <v>110</v>
      </c>
      <c r="I646" s="44" t="s">
        <v>152</v>
      </c>
    </row>
    <row r="647" spans="1:9" x14ac:dyDescent="0.35">
      <c r="A647" s="43" t="s">
        <v>121</v>
      </c>
      <c r="B647" s="43" t="s">
        <v>39</v>
      </c>
      <c r="C647" s="43" t="s">
        <v>226</v>
      </c>
      <c r="D647" s="43" t="s">
        <v>75</v>
      </c>
      <c r="E647" s="43" t="s">
        <v>78</v>
      </c>
      <c r="F647" s="43" t="s">
        <v>136</v>
      </c>
      <c r="G647" s="43" t="s">
        <v>140</v>
      </c>
      <c r="H647" s="43" t="s">
        <v>5</v>
      </c>
      <c r="I647" s="44" t="s">
        <v>145</v>
      </c>
    </row>
    <row r="648" spans="1:9" x14ac:dyDescent="0.35">
      <c r="A648" s="43" t="s">
        <v>121</v>
      </c>
      <c r="B648" s="43" t="s">
        <v>39</v>
      </c>
      <c r="C648" s="43" t="s">
        <v>226</v>
      </c>
      <c r="D648" s="43" t="s">
        <v>75</v>
      </c>
      <c r="E648" s="43" t="s">
        <v>78</v>
      </c>
      <c r="F648" s="43" t="s">
        <v>136</v>
      </c>
      <c r="G648" s="43" t="s">
        <v>140</v>
      </c>
      <c r="H648" s="43" t="s">
        <v>110</v>
      </c>
      <c r="I648" s="44" t="s">
        <v>181</v>
      </c>
    </row>
    <row r="649" spans="1:9" x14ac:dyDescent="0.35">
      <c r="A649" s="43" t="s">
        <v>121</v>
      </c>
      <c r="B649" s="43" t="s">
        <v>39</v>
      </c>
      <c r="C649" s="43" t="s">
        <v>226</v>
      </c>
      <c r="D649" s="43" t="s">
        <v>75</v>
      </c>
      <c r="E649" s="43" t="s">
        <v>78</v>
      </c>
      <c r="F649" s="43" t="s">
        <v>136</v>
      </c>
      <c r="G649" s="43" t="s">
        <v>54</v>
      </c>
      <c r="H649" s="43" t="s">
        <v>3</v>
      </c>
      <c r="I649" s="44" t="s">
        <v>145</v>
      </c>
    </row>
    <row r="650" spans="1:9" x14ac:dyDescent="0.35">
      <c r="A650" s="43" t="s">
        <v>121</v>
      </c>
      <c r="B650" s="43" t="s">
        <v>39</v>
      </c>
      <c r="C650" s="43" t="s">
        <v>226</v>
      </c>
      <c r="D650" s="43" t="s">
        <v>75</v>
      </c>
      <c r="E650" s="43" t="s">
        <v>78</v>
      </c>
      <c r="F650" s="43" t="s">
        <v>136</v>
      </c>
      <c r="G650" s="43" t="s">
        <v>54</v>
      </c>
      <c r="H650" s="43" t="s">
        <v>110</v>
      </c>
      <c r="I650" s="44" t="s">
        <v>147</v>
      </c>
    </row>
    <row r="651" spans="1:9" x14ac:dyDescent="0.35">
      <c r="A651" s="43" t="s">
        <v>121</v>
      </c>
      <c r="B651" s="43" t="s">
        <v>40</v>
      </c>
      <c r="C651" s="43" t="s">
        <v>228</v>
      </c>
      <c r="D651" s="43" t="s">
        <v>75</v>
      </c>
      <c r="E651" s="43" t="s">
        <v>79</v>
      </c>
      <c r="F651" s="43" t="s">
        <v>136</v>
      </c>
      <c r="G651" s="43" t="s">
        <v>70</v>
      </c>
      <c r="H651" s="43" t="s">
        <v>137</v>
      </c>
      <c r="I651" s="44" t="s">
        <v>154</v>
      </c>
    </row>
    <row r="652" spans="1:9" x14ac:dyDescent="0.35">
      <c r="A652" s="43" t="s">
        <v>121</v>
      </c>
      <c r="B652" s="43" t="s">
        <v>40</v>
      </c>
      <c r="C652" s="43" t="s">
        <v>228</v>
      </c>
      <c r="D652" s="43" t="s">
        <v>75</v>
      </c>
      <c r="E652" s="43" t="s">
        <v>79</v>
      </c>
      <c r="F652" s="43" t="s">
        <v>136</v>
      </c>
      <c r="G652" s="43" t="s">
        <v>70</v>
      </c>
      <c r="H652" s="43" t="s">
        <v>110</v>
      </c>
      <c r="I652" s="44" t="s">
        <v>139</v>
      </c>
    </row>
    <row r="653" spans="1:9" x14ac:dyDescent="0.35">
      <c r="A653" s="43" t="s">
        <v>121</v>
      </c>
      <c r="B653" s="43" t="s">
        <v>40</v>
      </c>
      <c r="C653" s="43" t="s">
        <v>228</v>
      </c>
      <c r="D653" s="43" t="s">
        <v>75</v>
      </c>
      <c r="E653" s="43" t="s">
        <v>79</v>
      </c>
      <c r="F653" s="43" t="s">
        <v>136</v>
      </c>
      <c r="G653" s="43" t="s">
        <v>140</v>
      </c>
      <c r="H653" s="43" t="s">
        <v>137</v>
      </c>
      <c r="I653" s="44" t="s">
        <v>145</v>
      </c>
    </row>
    <row r="654" spans="1:9" x14ac:dyDescent="0.35">
      <c r="A654" s="43" t="s">
        <v>121</v>
      </c>
      <c r="B654" s="43" t="s">
        <v>40</v>
      </c>
      <c r="C654" s="43" t="s">
        <v>228</v>
      </c>
      <c r="D654" s="43" t="s">
        <v>75</v>
      </c>
      <c r="E654" s="43" t="s">
        <v>79</v>
      </c>
      <c r="F654" s="43" t="s">
        <v>136</v>
      </c>
      <c r="G654" s="43" t="s">
        <v>140</v>
      </c>
      <c r="H654" s="43" t="s">
        <v>3</v>
      </c>
      <c r="I654" s="44" t="s">
        <v>138</v>
      </c>
    </row>
    <row r="655" spans="1:9" x14ac:dyDescent="0.35">
      <c r="A655" s="43" t="s">
        <v>121</v>
      </c>
      <c r="B655" s="43" t="s">
        <v>40</v>
      </c>
      <c r="C655" s="43" t="s">
        <v>228</v>
      </c>
      <c r="D655" s="43" t="s">
        <v>75</v>
      </c>
      <c r="E655" s="43" t="s">
        <v>79</v>
      </c>
      <c r="F655" s="43" t="s">
        <v>136</v>
      </c>
      <c r="G655" s="43" t="s">
        <v>140</v>
      </c>
      <c r="H655" s="43" t="s">
        <v>110</v>
      </c>
      <c r="I655" s="44" t="s">
        <v>190</v>
      </c>
    </row>
    <row r="656" spans="1:9" x14ac:dyDescent="0.35">
      <c r="A656" s="43" t="s">
        <v>121</v>
      </c>
      <c r="B656" s="43" t="s">
        <v>40</v>
      </c>
      <c r="C656" s="43" t="s">
        <v>228</v>
      </c>
      <c r="D656" s="43" t="s">
        <v>75</v>
      </c>
      <c r="E656" s="43" t="s">
        <v>79</v>
      </c>
      <c r="F656" s="43" t="s">
        <v>136</v>
      </c>
      <c r="G656" s="43" t="s">
        <v>54</v>
      </c>
      <c r="H656" s="43" t="s">
        <v>137</v>
      </c>
      <c r="I656" s="44" t="s">
        <v>146</v>
      </c>
    </row>
    <row r="657" spans="1:9" x14ac:dyDescent="0.35">
      <c r="A657" s="43" t="s">
        <v>121</v>
      </c>
      <c r="B657" s="43" t="s">
        <v>40</v>
      </c>
      <c r="C657" s="43" t="s">
        <v>228</v>
      </c>
      <c r="D657" s="43" t="s">
        <v>75</v>
      </c>
      <c r="E657" s="43" t="s">
        <v>79</v>
      </c>
      <c r="F657" s="43" t="s">
        <v>136</v>
      </c>
      <c r="G657" s="43" t="s">
        <v>54</v>
      </c>
      <c r="H657" s="43" t="s">
        <v>3</v>
      </c>
      <c r="I657" s="44" t="s">
        <v>145</v>
      </c>
    </row>
    <row r="658" spans="1:9" x14ac:dyDescent="0.35">
      <c r="A658" s="43" t="s">
        <v>121</v>
      </c>
      <c r="B658" s="43" t="s">
        <v>40</v>
      </c>
      <c r="C658" s="43" t="s">
        <v>228</v>
      </c>
      <c r="D658" s="43" t="s">
        <v>75</v>
      </c>
      <c r="E658" s="43" t="s">
        <v>79</v>
      </c>
      <c r="F658" s="43" t="s">
        <v>136</v>
      </c>
      <c r="G658" s="43" t="s">
        <v>54</v>
      </c>
      <c r="H658" s="43" t="s">
        <v>110</v>
      </c>
      <c r="I658" s="44" t="s">
        <v>188</v>
      </c>
    </row>
    <row r="659" spans="1:9" x14ac:dyDescent="0.35">
      <c r="A659" s="43" t="s">
        <v>121</v>
      </c>
      <c r="B659" s="43" t="s">
        <v>41</v>
      </c>
      <c r="C659" s="43" t="s">
        <v>229</v>
      </c>
      <c r="D659" s="43" t="s">
        <v>75</v>
      </c>
      <c r="E659" s="43" t="s">
        <v>77</v>
      </c>
      <c r="F659" s="43" t="s">
        <v>136</v>
      </c>
      <c r="G659" s="43" t="s">
        <v>144</v>
      </c>
      <c r="H659" s="43" t="s">
        <v>110</v>
      </c>
      <c r="I659" s="44" t="s">
        <v>149</v>
      </c>
    </row>
    <row r="660" spans="1:9" x14ac:dyDescent="0.35">
      <c r="A660" s="43" t="s">
        <v>121</v>
      </c>
      <c r="B660" s="43" t="s">
        <v>41</v>
      </c>
      <c r="C660" s="43" t="s">
        <v>229</v>
      </c>
      <c r="D660" s="43" t="s">
        <v>75</v>
      </c>
      <c r="E660" s="43" t="s">
        <v>77</v>
      </c>
      <c r="F660" s="43" t="s">
        <v>136</v>
      </c>
      <c r="G660" s="43" t="s">
        <v>70</v>
      </c>
      <c r="H660" s="43" t="s">
        <v>110</v>
      </c>
      <c r="I660" s="44" t="s">
        <v>150</v>
      </c>
    </row>
    <row r="661" spans="1:9" x14ac:dyDescent="0.35">
      <c r="A661" s="43" t="s">
        <v>121</v>
      </c>
      <c r="B661" s="43" t="s">
        <v>41</v>
      </c>
      <c r="C661" s="43" t="s">
        <v>229</v>
      </c>
      <c r="D661" s="43" t="s">
        <v>75</v>
      </c>
      <c r="E661" s="43" t="s">
        <v>77</v>
      </c>
      <c r="F661" s="43" t="s">
        <v>136</v>
      </c>
      <c r="G661" s="43" t="s">
        <v>140</v>
      </c>
      <c r="H661" s="43" t="s">
        <v>5</v>
      </c>
      <c r="I661" s="44" t="s">
        <v>145</v>
      </c>
    </row>
    <row r="662" spans="1:9" x14ac:dyDescent="0.35">
      <c r="A662" s="43" t="s">
        <v>121</v>
      </c>
      <c r="B662" s="43" t="s">
        <v>41</v>
      </c>
      <c r="C662" s="43" t="s">
        <v>229</v>
      </c>
      <c r="D662" s="43" t="s">
        <v>75</v>
      </c>
      <c r="E662" s="43" t="s">
        <v>77</v>
      </c>
      <c r="F662" s="43" t="s">
        <v>136</v>
      </c>
      <c r="G662" s="43" t="s">
        <v>140</v>
      </c>
      <c r="H662" s="43" t="s">
        <v>137</v>
      </c>
      <c r="I662" s="44" t="s">
        <v>156</v>
      </c>
    </row>
    <row r="663" spans="1:9" x14ac:dyDescent="0.35">
      <c r="A663" s="43" t="s">
        <v>121</v>
      </c>
      <c r="B663" s="43" t="s">
        <v>41</v>
      </c>
      <c r="C663" s="43" t="s">
        <v>229</v>
      </c>
      <c r="D663" s="43" t="s">
        <v>75</v>
      </c>
      <c r="E663" s="43" t="s">
        <v>77</v>
      </c>
      <c r="F663" s="43" t="s">
        <v>136</v>
      </c>
      <c r="G663" s="43" t="s">
        <v>140</v>
      </c>
      <c r="H663" s="43" t="s">
        <v>110</v>
      </c>
      <c r="I663" s="44" t="s">
        <v>139</v>
      </c>
    </row>
    <row r="664" spans="1:9" x14ac:dyDescent="0.35">
      <c r="A664" s="43" t="s">
        <v>121</v>
      </c>
      <c r="B664" s="43" t="s">
        <v>41</v>
      </c>
      <c r="C664" s="43" t="s">
        <v>229</v>
      </c>
      <c r="D664" s="43" t="s">
        <v>75</v>
      </c>
      <c r="E664" s="43" t="s">
        <v>77</v>
      </c>
      <c r="F664" s="43" t="s">
        <v>136</v>
      </c>
      <c r="G664" s="43" t="s">
        <v>54</v>
      </c>
      <c r="H664" s="43" t="s">
        <v>4</v>
      </c>
      <c r="I664" s="44" t="s">
        <v>145</v>
      </c>
    </row>
    <row r="665" spans="1:9" x14ac:dyDescent="0.35">
      <c r="A665" s="43" t="s">
        <v>121</v>
      </c>
      <c r="B665" s="43" t="s">
        <v>41</v>
      </c>
      <c r="C665" s="43" t="s">
        <v>229</v>
      </c>
      <c r="D665" s="43" t="s">
        <v>75</v>
      </c>
      <c r="E665" s="43" t="s">
        <v>77</v>
      </c>
      <c r="F665" s="43" t="s">
        <v>136</v>
      </c>
      <c r="G665" s="43" t="s">
        <v>54</v>
      </c>
      <c r="H665" s="43" t="s">
        <v>5</v>
      </c>
      <c r="I665" s="44" t="s">
        <v>145</v>
      </c>
    </row>
    <row r="666" spans="1:9" x14ac:dyDescent="0.35">
      <c r="A666" s="43" t="s">
        <v>121</v>
      </c>
      <c r="B666" s="43" t="s">
        <v>41</v>
      </c>
      <c r="C666" s="43" t="s">
        <v>229</v>
      </c>
      <c r="D666" s="43" t="s">
        <v>75</v>
      </c>
      <c r="E666" s="43" t="s">
        <v>77</v>
      </c>
      <c r="F666" s="43" t="s">
        <v>136</v>
      </c>
      <c r="G666" s="43" t="s">
        <v>54</v>
      </c>
      <c r="H666" s="43" t="s">
        <v>137</v>
      </c>
      <c r="I666" s="44" t="s">
        <v>156</v>
      </c>
    </row>
    <row r="667" spans="1:9" x14ac:dyDescent="0.35">
      <c r="A667" s="43" t="s">
        <v>121</v>
      </c>
      <c r="B667" s="43" t="s">
        <v>41</v>
      </c>
      <c r="C667" s="43" t="s">
        <v>229</v>
      </c>
      <c r="D667" s="43" t="s">
        <v>75</v>
      </c>
      <c r="E667" s="43" t="s">
        <v>77</v>
      </c>
      <c r="F667" s="43" t="s">
        <v>136</v>
      </c>
      <c r="G667" s="43" t="s">
        <v>54</v>
      </c>
      <c r="H667" s="43" t="s">
        <v>3</v>
      </c>
      <c r="I667" s="44" t="s">
        <v>145</v>
      </c>
    </row>
    <row r="668" spans="1:9" x14ac:dyDescent="0.35">
      <c r="A668" s="43" t="s">
        <v>121</v>
      </c>
      <c r="B668" s="43" t="s">
        <v>41</v>
      </c>
      <c r="C668" s="43" t="s">
        <v>229</v>
      </c>
      <c r="D668" s="43" t="s">
        <v>75</v>
      </c>
      <c r="E668" s="43" t="s">
        <v>77</v>
      </c>
      <c r="F668" s="43" t="s">
        <v>136</v>
      </c>
      <c r="G668" s="43" t="s">
        <v>54</v>
      </c>
      <c r="H668" s="43" t="s">
        <v>110</v>
      </c>
      <c r="I668" s="44" t="s">
        <v>248</v>
      </c>
    </row>
    <row r="669" spans="1:9" x14ac:dyDescent="0.35">
      <c r="A669" s="43" t="s">
        <v>121</v>
      </c>
      <c r="B669" s="43" t="s">
        <v>48</v>
      </c>
      <c r="C669" s="43" t="s">
        <v>230</v>
      </c>
      <c r="D669" s="43" t="s">
        <v>76</v>
      </c>
      <c r="E669" s="43" t="s">
        <v>77</v>
      </c>
      <c r="F669" s="43" t="s">
        <v>136</v>
      </c>
      <c r="G669" s="43" t="s">
        <v>144</v>
      </c>
      <c r="H669" s="43" t="s">
        <v>110</v>
      </c>
      <c r="I669" s="44" t="s">
        <v>149</v>
      </c>
    </row>
    <row r="670" spans="1:9" x14ac:dyDescent="0.35">
      <c r="A670" s="43" t="s">
        <v>121</v>
      </c>
      <c r="B670" s="43" t="s">
        <v>48</v>
      </c>
      <c r="C670" s="43" t="s">
        <v>230</v>
      </c>
      <c r="D670" s="43" t="s">
        <v>76</v>
      </c>
      <c r="E670" s="43" t="s">
        <v>77</v>
      </c>
      <c r="F670" s="43" t="s">
        <v>136</v>
      </c>
      <c r="G670" s="43" t="s">
        <v>70</v>
      </c>
      <c r="H670" s="43" t="s">
        <v>110</v>
      </c>
      <c r="I670" s="44" t="s">
        <v>138</v>
      </c>
    </row>
    <row r="671" spans="1:9" x14ac:dyDescent="0.35">
      <c r="A671" s="43" t="s">
        <v>121</v>
      </c>
      <c r="B671" s="43" t="s">
        <v>48</v>
      </c>
      <c r="C671" s="43" t="s">
        <v>230</v>
      </c>
      <c r="D671" s="43" t="s">
        <v>76</v>
      </c>
      <c r="E671" s="43" t="s">
        <v>77</v>
      </c>
      <c r="F671" s="43" t="s">
        <v>136</v>
      </c>
      <c r="G671" s="43" t="s">
        <v>140</v>
      </c>
      <c r="H671" s="43" t="s">
        <v>137</v>
      </c>
      <c r="I671" s="44" t="s">
        <v>145</v>
      </c>
    </row>
    <row r="672" spans="1:9" x14ac:dyDescent="0.35">
      <c r="A672" s="43" t="s">
        <v>121</v>
      </c>
      <c r="B672" s="43" t="s">
        <v>48</v>
      </c>
      <c r="C672" s="43" t="s">
        <v>230</v>
      </c>
      <c r="D672" s="43" t="s">
        <v>76</v>
      </c>
      <c r="E672" s="43" t="s">
        <v>77</v>
      </c>
      <c r="F672" s="43" t="s">
        <v>136</v>
      </c>
      <c r="G672" s="43" t="s">
        <v>140</v>
      </c>
      <c r="H672" s="43" t="s">
        <v>3</v>
      </c>
      <c r="I672" s="44" t="s">
        <v>145</v>
      </c>
    </row>
    <row r="673" spans="1:9" x14ac:dyDescent="0.35">
      <c r="A673" s="43" t="s">
        <v>121</v>
      </c>
      <c r="B673" s="43" t="s">
        <v>48</v>
      </c>
      <c r="C673" s="43" t="s">
        <v>230</v>
      </c>
      <c r="D673" s="43" t="s">
        <v>76</v>
      </c>
      <c r="E673" s="43" t="s">
        <v>77</v>
      </c>
      <c r="F673" s="43" t="s">
        <v>136</v>
      </c>
      <c r="G673" s="43" t="s">
        <v>140</v>
      </c>
      <c r="H673" s="43" t="s">
        <v>110</v>
      </c>
      <c r="I673" s="44" t="s">
        <v>166</v>
      </c>
    </row>
    <row r="674" spans="1:9" x14ac:dyDescent="0.35">
      <c r="A674" s="43" t="s">
        <v>121</v>
      </c>
      <c r="B674" s="43" t="s">
        <v>48</v>
      </c>
      <c r="C674" s="43" t="s">
        <v>230</v>
      </c>
      <c r="D674" s="43" t="s">
        <v>76</v>
      </c>
      <c r="E674" s="43" t="s">
        <v>77</v>
      </c>
      <c r="F674" s="43" t="s">
        <v>136</v>
      </c>
      <c r="G674" s="43" t="s">
        <v>54</v>
      </c>
      <c r="H674" s="43" t="s">
        <v>137</v>
      </c>
      <c r="I674" s="44" t="s">
        <v>156</v>
      </c>
    </row>
    <row r="675" spans="1:9" x14ac:dyDescent="0.35">
      <c r="A675" s="43" t="s">
        <v>121</v>
      </c>
      <c r="B675" s="43" t="s">
        <v>48</v>
      </c>
      <c r="C675" s="43" t="s">
        <v>230</v>
      </c>
      <c r="D675" s="43" t="s">
        <v>76</v>
      </c>
      <c r="E675" s="43" t="s">
        <v>77</v>
      </c>
      <c r="F675" s="43" t="s">
        <v>136</v>
      </c>
      <c r="G675" s="43" t="s">
        <v>54</v>
      </c>
      <c r="H675" s="43" t="s">
        <v>110</v>
      </c>
      <c r="I675" s="44" t="s">
        <v>173</v>
      </c>
    </row>
    <row r="676" spans="1:9" x14ac:dyDescent="0.35">
      <c r="A676" s="43" t="s">
        <v>121</v>
      </c>
      <c r="B676" s="43" t="s">
        <v>42</v>
      </c>
      <c r="C676" s="43" t="s">
        <v>231</v>
      </c>
      <c r="D676" s="43" t="s">
        <v>75</v>
      </c>
      <c r="E676" s="43" t="s">
        <v>78</v>
      </c>
      <c r="F676" s="43" t="s">
        <v>136</v>
      </c>
      <c r="G676" s="43" t="s">
        <v>144</v>
      </c>
      <c r="H676" s="43" t="s">
        <v>4</v>
      </c>
      <c r="I676" s="44" t="s">
        <v>145</v>
      </c>
    </row>
    <row r="677" spans="1:9" x14ac:dyDescent="0.35">
      <c r="A677" s="43" t="s">
        <v>121</v>
      </c>
      <c r="B677" s="43" t="s">
        <v>42</v>
      </c>
      <c r="C677" s="43" t="s">
        <v>231</v>
      </c>
      <c r="D677" s="43" t="s">
        <v>75</v>
      </c>
      <c r="E677" s="43" t="s">
        <v>78</v>
      </c>
      <c r="F677" s="43" t="s">
        <v>136</v>
      </c>
      <c r="G677" s="43" t="s">
        <v>144</v>
      </c>
      <c r="H677" s="43" t="s">
        <v>110</v>
      </c>
      <c r="I677" s="44" t="s">
        <v>146</v>
      </c>
    </row>
    <row r="678" spans="1:9" x14ac:dyDescent="0.35">
      <c r="A678" s="43" t="s">
        <v>121</v>
      </c>
      <c r="B678" s="43" t="s">
        <v>42</v>
      </c>
      <c r="C678" s="43" t="s">
        <v>231</v>
      </c>
      <c r="D678" s="43" t="s">
        <v>75</v>
      </c>
      <c r="E678" s="43" t="s">
        <v>78</v>
      </c>
      <c r="F678" s="43" t="s">
        <v>136</v>
      </c>
      <c r="G678" s="43" t="s">
        <v>70</v>
      </c>
      <c r="H678" s="43" t="s">
        <v>137</v>
      </c>
      <c r="I678" s="44" t="s">
        <v>145</v>
      </c>
    </row>
    <row r="679" spans="1:9" x14ac:dyDescent="0.35">
      <c r="A679" s="43" t="s">
        <v>121</v>
      </c>
      <c r="B679" s="43" t="s">
        <v>42</v>
      </c>
      <c r="C679" s="43" t="s">
        <v>231</v>
      </c>
      <c r="D679" s="43" t="s">
        <v>75</v>
      </c>
      <c r="E679" s="43" t="s">
        <v>78</v>
      </c>
      <c r="F679" s="43" t="s">
        <v>136</v>
      </c>
      <c r="G679" s="43" t="s">
        <v>70</v>
      </c>
      <c r="H679" s="43" t="s">
        <v>3</v>
      </c>
      <c r="I679" s="44" t="s">
        <v>145</v>
      </c>
    </row>
    <row r="680" spans="1:9" x14ac:dyDescent="0.35">
      <c r="A680" s="43" t="s">
        <v>121</v>
      </c>
      <c r="B680" s="43" t="s">
        <v>42</v>
      </c>
      <c r="C680" s="43" t="s">
        <v>231</v>
      </c>
      <c r="D680" s="43" t="s">
        <v>75</v>
      </c>
      <c r="E680" s="43" t="s">
        <v>78</v>
      </c>
      <c r="F680" s="43" t="s">
        <v>136</v>
      </c>
      <c r="G680" s="43" t="s">
        <v>70</v>
      </c>
      <c r="H680" s="43" t="s">
        <v>110</v>
      </c>
      <c r="I680" s="44" t="s">
        <v>190</v>
      </c>
    </row>
    <row r="681" spans="1:9" x14ac:dyDescent="0.35">
      <c r="A681" s="43" t="s">
        <v>121</v>
      </c>
      <c r="B681" s="43" t="s">
        <v>42</v>
      </c>
      <c r="C681" s="43" t="s">
        <v>231</v>
      </c>
      <c r="D681" s="43" t="s">
        <v>75</v>
      </c>
      <c r="E681" s="43" t="s">
        <v>78</v>
      </c>
      <c r="F681" s="43" t="s">
        <v>136</v>
      </c>
      <c r="G681" s="43" t="s">
        <v>140</v>
      </c>
      <c r="H681" s="43" t="s">
        <v>137</v>
      </c>
      <c r="I681" s="44" t="s">
        <v>145</v>
      </c>
    </row>
    <row r="682" spans="1:9" x14ac:dyDescent="0.35">
      <c r="A682" s="43" t="s">
        <v>121</v>
      </c>
      <c r="B682" s="43" t="s">
        <v>42</v>
      </c>
      <c r="C682" s="43" t="s">
        <v>231</v>
      </c>
      <c r="D682" s="43" t="s">
        <v>75</v>
      </c>
      <c r="E682" s="43" t="s">
        <v>78</v>
      </c>
      <c r="F682" s="43" t="s">
        <v>136</v>
      </c>
      <c r="G682" s="43" t="s">
        <v>140</v>
      </c>
      <c r="H682" s="43" t="s">
        <v>3</v>
      </c>
      <c r="I682" s="44" t="s">
        <v>145</v>
      </c>
    </row>
    <row r="683" spans="1:9" x14ac:dyDescent="0.35">
      <c r="A683" s="43" t="s">
        <v>121</v>
      </c>
      <c r="B683" s="43" t="s">
        <v>42</v>
      </c>
      <c r="C683" s="43" t="s">
        <v>231</v>
      </c>
      <c r="D683" s="43" t="s">
        <v>75</v>
      </c>
      <c r="E683" s="43" t="s">
        <v>78</v>
      </c>
      <c r="F683" s="43" t="s">
        <v>136</v>
      </c>
      <c r="G683" s="43" t="s">
        <v>140</v>
      </c>
      <c r="H683" s="43" t="s">
        <v>110</v>
      </c>
      <c r="I683" s="44" t="s">
        <v>157</v>
      </c>
    </row>
    <row r="684" spans="1:9" x14ac:dyDescent="0.35">
      <c r="A684" s="43" t="s">
        <v>121</v>
      </c>
      <c r="B684" s="43" t="s">
        <v>42</v>
      </c>
      <c r="C684" s="43" t="s">
        <v>231</v>
      </c>
      <c r="D684" s="43" t="s">
        <v>75</v>
      </c>
      <c r="E684" s="43" t="s">
        <v>78</v>
      </c>
      <c r="F684" s="43" t="s">
        <v>136</v>
      </c>
      <c r="G684" s="43" t="s">
        <v>54</v>
      </c>
      <c r="H684" s="43" t="s">
        <v>137</v>
      </c>
      <c r="I684" s="44" t="s">
        <v>145</v>
      </c>
    </row>
    <row r="685" spans="1:9" x14ac:dyDescent="0.35">
      <c r="A685" s="43" t="s">
        <v>121</v>
      </c>
      <c r="B685" s="43" t="s">
        <v>42</v>
      </c>
      <c r="C685" s="43" t="s">
        <v>231</v>
      </c>
      <c r="D685" s="43" t="s">
        <v>75</v>
      </c>
      <c r="E685" s="43" t="s">
        <v>78</v>
      </c>
      <c r="F685" s="43" t="s">
        <v>136</v>
      </c>
      <c r="G685" s="43" t="s">
        <v>54</v>
      </c>
      <c r="H685" s="43" t="s">
        <v>3</v>
      </c>
      <c r="I685" s="44" t="s">
        <v>145</v>
      </c>
    </row>
    <row r="686" spans="1:9" x14ac:dyDescent="0.35">
      <c r="A686" s="43" t="s">
        <v>121</v>
      </c>
      <c r="B686" s="43" t="s">
        <v>42</v>
      </c>
      <c r="C686" s="43" t="s">
        <v>231</v>
      </c>
      <c r="D686" s="43" t="s">
        <v>75</v>
      </c>
      <c r="E686" s="43" t="s">
        <v>78</v>
      </c>
      <c r="F686" s="43" t="s">
        <v>136</v>
      </c>
      <c r="G686" s="43" t="s">
        <v>54</v>
      </c>
      <c r="H686" s="43" t="s">
        <v>110</v>
      </c>
      <c r="I686" s="44" t="s">
        <v>181</v>
      </c>
    </row>
    <row r="687" spans="1:9" x14ac:dyDescent="0.35">
      <c r="A687" s="43" t="s">
        <v>121</v>
      </c>
      <c r="B687" s="43" t="s">
        <v>49</v>
      </c>
      <c r="C687" s="43" t="s">
        <v>232</v>
      </c>
      <c r="D687" s="43" t="s">
        <v>76</v>
      </c>
      <c r="E687" s="43" t="s">
        <v>77</v>
      </c>
      <c r="F687" s="43" t="s">
        <v>136</v>
      </c>
      <c r="G687" s="43" t="s">
        <v>144</v>
      </c>
      <c r="H687" s="43" t="s">
        <v>5</v>
      </c>
      <c r="I687" s="44" t="s">
        <v>138</v>
      </c>
    </row>
    <row r="688" spans="1:9" x14ac:dyDescent="0.35">
      <c r="A688" s="43" t="s">
        <v>121</v>
      </c>
      <c r="B688" s="43" t="s">
        <v>49</v>
      </c>
      <c r="C688" s="43" t="s">
        <v>232</v>
      </c>
      <c r="D688" s="43" t="s">
        <v>76</v>
      </c>
      <c r="E688" s="43" t="s">
        <v>77</v>
      </c>
      <c r="F688" s="43" t="s">
        <v>136</v>
      </c>
      <c r="G688" s="43" t="s">
        <v>144</v>
      </c>
      <c r="H688" s="43" t="s">
        <v>110</v>
      </c>
      <c r="I688" s="44" t="s">
        <v>146</v>
      </c>
    </row>
    <row r="689" spans="1:9" x14ac:dyDescent="0.35">
      <c r="A689" s="43" t="s">
        <v>121</v>
      </c>
      <c r="B689" s="43" t="s">
        <v>49</v>
      </c>
      <c r="C689" s="43" t="s">
        <v>232</v>
      </c>
      <c r="D689" s="43" t="s">
        <v>76</v>
      </c>
      <c r="E689" s="43" t="s">
        <v>77</v>
      </c>
      <c r="F689" s="43" t="s">
        <v>136</v>
      </c>
      <c r="G689" s="43" t="s">
        <v>140</v>
      </c>
      <c r="H689" s="43" t="s">
        <v>4</v>
      </c>
      <c r="I689" s="44" t="s">
        <v>141</v>
      </c>
    </row>
    <row r="690" spans="1:9" x14ac:dyDescent="0.35">
      <c r="A690" s="43" t="s">
        <v>121</v>
      </c>
      <c r="B690" s="43" t="s">
        <v>49</v>
      </c>
      <c r="C690" s="43" t="s">
        <v>232</v>
      </c>
      <c r="D690" s="43" t="s">
        <v>76</v>
      </c>
      <c r="E690" s="43" t="s">
        <v>77</v>
      </c>
      <c r="F690" s="43" t="s">
        <v>136</v>
      </c>
      <c r="G690" s="43" t="s">
        <v>140</v>
      </c>
      <c r="H690" s="43" t="s">
        <v>137</v>
      </c>
      <c r="I690" s="44" t="s">
        <v>141</v>
      </c>
    </row>
    <row r="691" spans="1:9" x14ac:dyDescent="0.35">
      <c r="A691" s="43" t="s">
        <v>121</v>
      </c>
      <c r="B691" s="43" t="s">
        <v>49</v>
      </c>
      <c r="C691" s="43" t="s">
        <v>232</v>
      </c>
      <c r="D691" s="43" t="s">
        <v>76</v>
      </c>
      <c r="E691" s="43" t="s">
        <v>77</v>
      </c>
      <c r="F691" s="43" t="s">
        <v>136</v>
      </c>
      <c r="G691" s="43" t="s">
        <v>140</v>
      </c>
      <c r="H691" s="43" t="s">
        <v>3</v>
      </c>
      <c r="I691" s="44" t="s">
        <v>138</v>
      </c>
    </row>
    <row r="692" spans="1:9" x14ac:dyDescent="0.35">
      <c r="A692" s="43" t="s">
        <v>121</v>
      </c>
      <c r="B692" s="43" t="s">
        <v>49</v>
      </c>
      <c r="C692" s="43" t="s">
        <v>232</v>
      </c>
      <c r="D692" s="43" t="s">
        <v>76</v>
      </c>
      <c r="E692" s="43" t="s">
        <v>77</v>
      </c>
      <c r="F692" s="43" t="s">
        <v>136</v>
      </c>
      <c r="G692" s="43" t="s">
        <v>140</v>
      </c>
      <c r="H692" s="43" t="s">
        <v>110</v>
      </c>
      <c r="I692" s="44" t="s">
        <v>200</v>
      </c>
    </row>
    <row r="693" spans="1:9" x14ac:dyDescent="0.35">
      <c r="A693" s="43" t="s">
        <v>121</v>
      </c>
      <c r="B693" s="43" t="s">
        <v>49</v>
      </c>
      <c r="C693" s="43" t="s">
        <v>232</v>
      </c>
      <c r="D693" s="43" t="s">
        <v>76</v>
      </c>
      <c r="E693" s="43" t="s">
        <v>77</v>
      </c>
      <c r="F693" s="43" t="s">
        <v>136</v>
      </c>
      <c r="G693" s="43" t="s">
        <v>54</v>
      </c>
      <c r="H693" s="43" t="s">
        <v>4</v>
      </c>
      <c r="I693" s="44" t="s">
        <v>145</v>
      </c>
    </row>
    <row r="694" spans="1:9" x14ac:dyDescent="0.35">
      <c r="A694" s="43" t="s">
        <v>121</v>
      </c>
      <c r="B694" s="43" t="s">
        <v>49</v>
      </c>
      <c r="C694" s="43" t="s">
        <v>232</v>
      </c>
      <c r="D694" s="43" t="s">
        <v>76</v>
      </c>
      <c r="E694" s="43" t="s">
        <v>77</v>
      </c>
      <c r="F694" s="43" t="s">
        <v>136</v>
      </c>
      <c r="G694" s="43" t="s">
        <v>54</v>
      </c>
      <c r="H694" s="43" t="s">
        <v>5</v>
      </c>
      <c r="I694" s="44" t="s">
        <v>141</v>
      </c>
    </row>
    <row r="695" spans="1:9" x14ac:dyDescent="0.35">
      <c r="A695" s="43" t="s">
        <v>121</v>
      </c>
      <c r="B695" s="43" t="s">
        <v>49</v>
      </c>
      <c r="C695" s="43" t="s">
        <v>232</v>
      </c>
      <c r="D695" s="43" t="s">
        <v>76</v>
      </c>
      <c r="E695" s="43" t="s">
        <v>77</v>
      </c>
      <c r="F695" s="43" t="s">
        <v>136</v>
      </c>
      <c r="G695" s="43" t="s">
        <v>54</v>
      </c>
      <c r="H695" s="43" t="s">
        <v>137</v>
      </c>
      <c r="I695" s="44" t="s">
        <v>146</v>
      </c>
    </row>
    <row r="696" spans="1:9" x14ac:dyDescent="0.35">
      <c r="A696" s="43" t="s">
        <v>121</v>
      </c>
      <c r="B696" s="43" t="s">
        <v>49</v>
      </c>
      <c r="C696" s="43" t="s">
        <v>232</v>
      </c>
      <c r="D696" s="43" t="s">
        <v>76</v>
      </c>
      <c r="E696" s="43" t="s">
        <v>77</v>
      </c>
      <c r="F696" s="43" t="s">
        <v>136</v>
      </c>
      <c r="G696" s="43" t="s">
        <v>54</v>
      </c>
      <c r="H696" s="43" t="s">
        <v>3</v>
      </c>
      <c r="I696" s="44" t="s">
        <v>141</v>
      </c>
    </row>
    <row r="697" spans="1:9" x14ac:dyDescent="0.35">
      <c r="A697" s="43" t="s">
        <v>121</v>
      </c>
      <c r="B697" s="43" t="s">
        <v>49</v>
      </c>
      <c r="C697" s="43" t="s">
        <v>232</v>
      </c>
      <c r="D697" s="43" t="s">
        <v>76</v>
      </c>
      <c r="E697" s="43" t="s">
        <v>77</v>
      </c>
      <c r="F697" s="43" t="s">
        <v>136</v>
      </c>
      <c r="G697" s="43" t="s">
        <v>54</v>
      </c>
      <c r="H697" s="43" t="s">
        <v>111</v>
      </c>
      <c r="I697" s="44" t="s">
        <v>145</v>
      </c>
    </row>
    <row r="698" spans="1:9" x14ac:dyDescent="0.35">
      <c r="A698" s="43" t="s">
        <v>121</v>
      </c>
      <c r="B698" s="43" t="s">
        <v>49</v>
      </c>
      <c r="C698" s="43" t="s">
        <v>232</v>
      </c>
      <c r="D698" s="43" t="s">
        <v>76</v>
      </c>
      <c r="E698" s="43" t="s">
        <v>77</v>
      </c>
      <c r="F698" s="43" t="s">
        <v>136</v>
      </c>
      <c r="G698" s="43" t="s">
        <v>54</v>
      </c>
      <c r="H698" s="43" t="s">
        <v>110</v>
      </c>
      <c r="I698" s="44" t="s">
        <v>249</v>
      </c>
    </row>
    <row r="699" spans="1:9" x14ac:dyDescent="0.35">
      <c r="A699" s="43" t="s">
        <v>121</v>
      </c>
      <c r="B699" s="43" t="s">
        <v>43</v>
      </c>
      <c r="C699" s="43" t="s">
        <v>235</v>
      </c>
      <c r="D699" s="43" t="s">
        <v>75</v>
      </c>
      <c r="E699" s="43" t="s">
        <v>78</v>
      </c>
      <c r="F699" s="43" t="s">
        <v>136</v>
      </c>
      <c r="G699" s="43" t="s">
        <v>70</v>
      </c>
      <c r="H699" s="43" t="s">
        <v>111</v>
      </c>
      <c r="I699" s="44" t="s">
        <v>141</v>
      </c>
    </row>
    <row r="700" spans="1:9" x14ac:dyDescent="0.35">
      <c r="A700" s="43" t="s">
        <v>121</v>
      </c>
      <c r="B700" s="43" t="s">
        <v>43</v>
      </c>
      <c r="C700" s="43" t="s">
        <v>235</v>
      </c>
      <c r="D700" s="43" t="s">
        <v>75</v>
      </c>
      <c r="E700" s="43" t="s">
        <v>78</v>
      </c>
      <c r="F700" s="43" t="s">
        <v>136</v>
      </c>
      <c r="G700" s="43" t="s">
        <v>70</v>
      </c>
      <c r="H700" s="43" t="s">
        <v>110</v>
      </c>
      <c r="I700" s="44" t="s">
        <v>142</v>
      </c>
    </row>
    <row r="701" spans="1:9" x14ac:dyDescent="0.35">
      <c r="A701" s="43" t="s">
        <v>121</v>
      </c>
      <c r="B701" s="43" t="s">
        <v>43</v>
      </c>
      <c r="C701" s="43" t="s">
        <v>235</v>
      </c>
      <c r="D701" s="43" t="s">
        <v>75</v>
      </c>
      <c r="E701" s="43" t="s">
        <v>78</v>
      </c>
      <c r="F701" s="43" t="s">
        <v>136</v>
      </c>
      <c r="G701" s="43" t="s">
        <v>140</v>
      </c>
      <c r="H701" s="43" t="s">
        <v>111</v>
      </c>
      <c r="I701" s="44" t="s">
        <v>149</v>
      </c>
    </row>
    <row r="702" spans="1:9" x14ac:dyDescent="0.35">
      <c r="A702" s="43" t="s">
        <v>121</v>
      </c>
      <c r="B702" s="43" t="s">
        <v>43</v>
      </c>
      <c r="C702" s="43" t="s">
        <v>235</v>
      </c>
      <c r="D702" s="43" t="s">
        <v>75</v>
      </c>
      <c r="E702" s="43" t="s">
        <v>78</v>
      </c>
      <c r="F702" s="43" t="s">
        <v>136</v>
      </c>
      <c r="G702" s="43" t="s">
        <v>140</v>
      </c>
      <c r="H702" s="43" t="s">
        <v>110</v>
      </c>
      <c r="I702" s="44" t="s">
        <v>149</v>
      </c>
    </row>
    <row r="703" spans="1:9" x14ac:dyDescent="0.35">
      <c r="A703" s="43" t="s">
        <v>121</v>
      </c>
      <c r="B703" s="43" t="s">
        <v>43</v>
      </c>
      <c r="C703" s="43" t="s">
        <v>235</v>
      </c>
      <c r="D703" s="43" t="s">
        <v>75</v>
      </c>
      <c r="E703" s="43" t="s">
        <v>78</v>
      </c>
      <c r="F703" s="43" t="s">
        <v>136</v>
      </c>
      <c r="G703" s="43" t="s">
        <v>54</v>
      </c>
      <c r="H703" s="43" t="s">
        <v>111</v>
      </c>
      <c r="I703" s="44" t="s">
        <v>156</v>
      </c>
    </row>
    <row r="704" spans="1:9" x14ac:dyDescent="0.35">
      <c r="A704" s="43" t="s">
        <v>121</v>
      </c>
      <c r="B704" s="43" t="s">
        <v>43</v>
      </c>
      <c r="C704" s="43" t="s">
        <v>235</v>
      </c>
      <c r="D704" s="43" t="s">
        <v>75</v>
      </c>
      <c r="E704" s="43" t="s">
        <v>78</v>
      </c>
      <c r="F704" s="43" t="s">
        <v>136</v>
      </c>
      <c r="G704" s="43" t="s">
        <v>54</v>
      </c>
      <c r="H704" s="43" t="s">
        <v>110</v>
      </c>
      <c r="I704" s="44" t="s">
        <v>139</v>
      </c>
    </row>
    <row r="705" spans="1:9" x14ac:dyDescent="0.35">
      <c r="A705" s="43" t="s">
        <v>121</v>
      </c>
      <c r="B705" s="43" t="s">
        <v>50</v>
      </c>
      <c r="C705" s="43" t="s">
        <v>236</v>
      </c>
      <c r="D705" s="43" t="s">
        <v>76</v>
      </c>
      <c r="E705" s="43" t="s">
        <v>77</v>
      </c>
      <c r="F705" s="43" t="s">
        <v>136</v>
      </c>
      <c r="G705" s="43" t="s">
        <v>144</v>
      </c>
      <c r="H705" s="43" t="s">
        <v>110</v>
      </c>
      <c r="I705" s="44" t="s">
        <v>167</v>
      </c>
    </row>
    <row r="706" spans="1:9" x14ac:dyDescent="0.35">
      <c r="A706" s="43" t="s">
        <v>121</v>
      </c>
      <c r="B706" s="43" t="s">
        <v>50</v>
      </c>
      <c r="C706" s="43" t="s">
        <v>236</v>
      </c>
      <c r="D706" s="43" t="s">
        <v>76</v>
      </c>
      <c r="E706" s="43" t="s">
        <v>77</v>
      </c>
      <c r="F706" s="43" t="s">
        <v>136</v>
      </c>
      <c r="G706" s="43" t="s">
        <v>70</v>
      </c>
      <c r="H706" s="43" t="s">
        <v>137</v>
      </c>
      <c r="I706" s="44" t="s">
        <v>145</v>
      </c>
    </row>
    <row r="707" spans="1:9" x14ac:dyDescent="0.35">
      <c r="A707" s="43" t="s">
        <v>121</v>
      </c>
      <c r="B707" s="43" t="s">
        <v>50</v>
      </c>
      <c r="C707" s="43" t="s">
        <v>236</v>
      </c>
      <c r="D707" s="43" t="s">
        <v>76</v>
      </c>
      <c r="E707" s="43" t="s">
        <v>77</v>
      </c>
      <c r="F707" s="43" t="s">
        <v>136</v>
      </c>
      <c r="G707" s="43" t="s">
        <v>70</v>
      </c>
      <c r="H707" s="43" t="s">
        <v>110</v>
      </c>
      <c r="I707" s="44" t="s">
        <v>154</v>
      </c>
    </row>
    <row r="708" spans="1:9" x14ac:dyDescent="0.35">
      <c r="A708" s="43" t="s">
        <v>121</v>
      </c>
      <c r="B708" s="43" t="s">
        <v>50</v>
      </c>
      <c r="C708" s="43" t="s">
        <v>236</v>
      </c>
      <c r="D708" s="43" t="s">
        <v>76</v>
      </c>
      <c r="E708" s="43" t="s">
        <v>77</v>
      </c>
      <c r="F708" s="43" t="s">
        <v>136</v>
      </c>
      <c r="G708" s="43" t="s">
        <v>140</v>
      </c>
      <c r="H708" s="43" t="s">
        <v>4</v>
      </c>
      <c r="I708" s="44" t="s">
        <v>146</v>
      </c>
    </row>
    <row r="709" spans="1:9" x14ac:dyDescent="0.35">
      <c r="A709" s="43" t="s">
        <v>121</v>
      </c>
      <c r="B709" s="43" t="s">
        <v>50</v>
      </c>
      <c r="C709" s="43" t="s">
        <v>236</v>
      </c>
      <c r="D709" s="43" t="s">
        <v>76</v>
      </c>
      <c r="E709" s="43" t="s">
        <v>77</v>
      </c>
      <c r="F709" s="43" t="s">
        <v>136</v>
      </c>
      <c r="G709" s="43" t="s">
        <v>140</v>
      </c>
      <c r="H709" s="43" t="s">
        <v>137</v>
      </c>
      <c r="I709" s="44" t="s">
        <v>141</v>
      </c>
    </row>
    <row r="710" spans="1:9" x14ac:dyDescent="0.35">
      <c r="A710" s="43" t="s">
        <v>121</v>
      </c>
      <c r="B710" s="43" t="s">
        <v>50</v>
      </c>
      <c r="C710" s="43" t="s">
        <v>236</v>
      </c>
      <c r="D710" s="43" t="s">
        <v>76</v>
      </c>
      <c r="E710" s="43" t="s">
        <v>77</v>
      </c>
      <c r="F710" s="43" t="s">
        <v>136</v>
      </c>
      <c r="G710" s="43" t="s">
        <v>140</v>
      </c>
      <c r="H710" s="43" t="s">
        <v>110</v>
      </c>
      <c r="I710" s="44" t="s">
        <v>159</v>
      </c>
    </row>
    <row r="711" spans="1:9" x14ac:dyDescent="0.35">
      <c r="A711" s="43" t="s">
        <v>121</v>
      </c>
      <c r="B711" s="43" t="s">
        <v>50</v>
      </c>
      <c r="C711" s="43" t="s">
        <v>236</v>
      </c>
      <c r="D711" s="43" t="s">
        <v>76</v>
      </c>
      <c r="E711" s="43" t="s">
        <v>77</v>
      </c>
      <c r="F711" s="43" t="s">
        <v>136</v>
      </c>
      <c r="G711" s="43" t="s">
        <v>54</v>
      </c>
      <c r="H711" s="43" t="s">
        <v>4</v>
      </c>
      <c r="I711" s="44" t="s">
        <v>145</v>
      </c>
    </row>
    <row r="712" spans="1:9" x14ac:dyDescent="0.35">
      <c r="A712" s="43" t="s">
        <v>121</v>
      </c>
      <c r="B712" s="43" t="s">
        <v>50</v>
      </c>
      <c r="C712" s="43" t="s">
        <v>236</v>
      </c>
      <c r="D712" s="43" t="s">
        <v>76</v>
      </c>
      <c r="E712" s="43" t="s">
        <v>77</v>
      </c>
      <c r="F712" s="43" t="s">
        <v>136</v>
      </c>
      <c r="G712" s="43" t="s">
        <v>54</v>
      </c>
      <c r="H712" s="43" t="s">
        <v>111</v>
      </c>
      <c r="I712" s="44" t="s">
        <v>145</v>
      </c>
    </row>
    <row r="713" spans="1:9" x14ac:dyDescent="0.35">
      <c r="A713" s="43" t="s">
        <v>121</v>
      </c>
      <c r="B713" s="43" t="s">
        <v>50</v>
      </c>
      <c r="C713" s="43" t="s">
        <v>236</v>
      </c>
      <c r="D713" s="43" t="s">
        <v>76</v>
      </c>
      <c r="E713" s="43" t="s">
        <v>77</v>
      </c>
      <c r="F713" s="43" t="s">
        <v>136</v>
      </c>
      <c r="G713" s="43" t="s">
        <v>54</v>
      </c>
      <c r="H713" s="43" t="s">
        <v>110</v>
      </c>
      <c r="I713" s="44" t="s">
        <v>196</v>
      </c>
    </row>
  </sheetData>
  <pageMargins left="0.7" right="0.7" top="0.75" bottom="0.75" header="0.3" footer="0.3"/>
  <pageSetup paperSize="9" orientation="portrait" r:id="rId1"/>
  <headerFooter>
    <oddHeader>&amp;C&amp;"Calibri"&amp;10&amp;K000000 OFFICIAL-SENSITIVE - MHCLG ONLY&amp;1#_x000D_</oddHeader>
    <oddFooter>&amp;C_x000D_&amp;1#&amp;"Calibri"&amp;10&amp;K000000 OFFICIAL-SENSITIVE - MHCLG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44BD2-7236-4E57-A56A-969CCC00C6CB}">
  <sheetPr codeName="Sheet4">
    <tabColor rgb="FFFF0000"/>
  </sheetPr>
  <dimension ref="A1:BB68"/>
  <sheetViews>
    <sheetView zoomScaleNormal="100" workbookViewId="0">
      <selection activeCell="A3" sqref="A3"/>
    </sheetView>
  </sheetViews>
  <sheetFormatPr defaultColWidth="9.453125" defaultRowHeight="15.5" x14ac:dyDescent="0.35"/>
  <cols>
    <col min="1" max="1" width="41.54296875" style="40" customWidth="1"/>
    <col min="2" max="9" width="8.54296875" style="40" customWidth="1"/>
    <col min="10" max="10" width="3.54296875" style="40" customWidth="1"/>
    <col min="11" max="18" width="8.54296875" style="40" customWidth="1"/>
    <col min="19" max="19" width="3.54296875" style="40" customWidth="1"/>
    <col min="20" max="25" width="9.453125" style="40"/>
    <col min="26" max="27" width="8.54296875" style="40" customWidth="1"/>
    <col min="28" max="28" width="3.7265625" style="40" customWidth="1"/>
    <col min="29" max="36" width="8.54296875" style="40" customWidth="1"/>
    <col min="37" max="37" width="3.7265625" style="40" customWidth="1"/>
    <col min="38" max="45" width="8.54296875" style="40" customWidth="1"/>
    <col min="46" max="46" width="3.54296875" style="40" customWidth="1"/>
    <col min="47" max="52" width="9.453125" style="40"/>
    <col min="53" max="54" width="8.54296875" style="40" customWidth="1"/>
    <col min="55" max="16384" width="9.453125" style="40"/>
  </cols>
  <sheetData>
    <row r="1" spans="1:54" x14ac:dyDescent="0.35">
      <c r="A1" s="58"/>
      <c r="B1" s="58"/>
      <c r="C1" s="58"/>
      <c r="D1" s="58"/>
      <c r="E1" s="58"/>
      <c r="F1" s="58"/>
      <c r="G1" s="58"/>
      <c r="H1" s="58"/>
      <c r="I1" s="58"/>
      <c r="J1" s="59"/>
      <c r="K1" s="58"/>
      <c r="L1" s="58"/>
      <c r="M1" s="58"/>
      <c r="N1" s="58"/>
      <c r="O1" s="58"/>
      <c r="P1" s="58"/>
      <c r="Q1" s="58"/>
      <c r="R1" s="58"/>
      <c r="S1" s="59"/>
      <c r="T1" s="58"/>
      <c r="U1" s="58"/>
      <c r="V1" s="58"/>
      <c r="W1" s="58"/>
      <c r="X1" s="58"/>
      <c r="Y1" s="58"/>
      <c r="Z1" s="58"/>
      <c r="AA1" s="58"/>
      <c r="AB1" s="59"/>
      <c r="AC1" s="58"/>
      <c r="AD1" s="58"/>
      <c r="AE1" s="58"/>
      <c r="AF1" s="58"/>
      <c r="AG1" s="58"/>
      <c r="AH1" s="58"/>
      <c r="AI1" s="58"/>
      <c r="AJ1" s="58"/>
      <c r="AK1" s="59"/>
      <c r="AL1" s="58"/>
      <c r="AM1" s="58"/>
      <c r="AN1" s="58"/>
      <c r="AO1" s="58"/>
      <c r="AP1" s="58"/>
      <c r="AQ1" s="58"/>
      <c r="AR1" s="58"/>
      <c r="AS1" s="58"/>
      <c r="AT1" s="59"/>
      <c r="AU1" s="58"/>
      <c r="AV1" s="58"/>
      <c r="AW1" s="58"/>
      <c r="AX1" s="58"/>
      <c r="AY1" s="58"/>
      <c r="AZ1" s="58"/>
      <c r="BA1" s="58"/>
      <c r="BB1" s="58"/>
    </row>
    <row r="2" spans="1:54" ht="15" customHeight="1" x14ac:dyDescent="0.3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</row>
    <row r="3" spans="1:54" ht="15" customHeight="1" x14ac:dyDescent="0.35">
      <c r="A3" s="54" t="str">
        <f>FIRE1114!A3</f>
        <v>2024/25</v>
      </c>
      <c r="B3" s="55"/>
      <c r="C3" s="55"/>
      <c r="D3" s="55"/>
      <c r="E3" s="55"/>
      <c r="F3" s="55"/>
      <c r="G3" s="55"/>
      <c r="H3" s="55"/>
      <c r="I3" s="55"/>
      <c r="J3" s="59"/>
      <c r="K3" s="55"/>
      <c r="L3" s="55"/>
      <c r="M3" s="55"/>
      <c r="N3" s="55"/>
      <c r="O3" s="55"/>
      <c r="P3" s="55"/>
      <c r="Q3" s="55"/>
      <c r="R3" s="55"/>
      <c r="S3" s="59"/>
      <c r="T3" s="55"/>
      <c r="U3" s="55"/>
      <c r="V3" s="55"/>
      <c r="W3" s="55"/>
      <c r="X3" s="55"/>
      <c r="Y3" s="55"/>
      <c r="Z3" s="55"/>
      <c r="AA3" s="55"/>
      <c r="AB3" s="59"/>
      <c r="AC3" s="55"/>
      <c r="AD3" s="55"/>
      <c r="AE3" s="55"/>
      <c r="AF3" s="55"/>
      <c r="AG3" s="55"/>
      <c r="AH3" s="55"/>
      <c r="AI3" s="55"/>
      <c r="AJ3" s="55"/>
      <c r="AK3" s="59"/>
      <c r="AL3" s="55"/>
      <c r="AM3" s="55"/>
      <c r="AN3" s="55"/>
      <c r="AO3" s="55"/>
      <c r="AP3" s="55"/>
      <c r="AQ3" s="55"/>
      <c r="AR3" s="55"/>
      <c r="AS3" s="55"/>
      <c r="AT3" s="59"/>
      <c r="AU3" s="55"/>
      <c r="AV3" s="55"/>
      <c r="AW3" s="55"/>
      <c r="AX3" s="55"/>
      <c r="AY3" s="55"/>
      <c r="AZ3" s="55"/>
      <c r="BA3" s="55"/>
      <c r="BB3" s="55"/>
    </row>
    <row r="4" spans="1:54" s="56" customFormat="1" ht="32.15" customHeight="1" x14ac:dyDescent="0.35">
      <c r="A4" s="60"/>
      <c r="B4" s="59" t="s">
        <v>54</v>
      </c>
      <c r="C4" s="60"/>
      <c r="D4" s="60"/>
      <c r="E4" s="60"/>
      <c r="F4" s="60"/>
      <c r="G4" s="60"/>
      <c r="H4" s="60"/>
      <c r="I4" s="60"/>
      <c r="J4" s="60"/>
      <c r="K4" s="59" t="s">
        <v>70</v>
      </c>
      <c r="L4" s="60"/>
      <c r="M4" s="60"/>
      <c r="N4" s="60"/>
      <c r="O4" s="60"/>
      <c r="P4" s="60"/>
      <c r="Q4" s="60"/>
      <c r="R4" s="60"/>
      <c r="S4" s="60"/>
      <c r="T4" s="59" t="s">
        <v>71</v>
      </c>
      <c r="U4" s="60"/>
      <c r="V4" s="60"/>
      <c r="W4" s="60"/>
      <c r="X4" s="60"/>
      <c r="Y4" s="60"/>
      <c r="Z4" s="60"/>
      <c r="AA4" s="60"/>
      <c r="AB4" s="60"/>
      <c r="AC4" s="59" t="s">
        <v>0</v>
      </c>
      <c r="AD4" s="60"/>
      <c r="AE4" s="60"/>
      <c r="AF4" s="60"/>
      <c r="AG4" s="60"/>
      <c r="AH4" s="60"/>
      <c r="AI4" s="60"/>
      <c r="AJ4" s="60"/>
      <c r="AK4" s="60"/>
      <c r="AL4" s="59" t="s">
        <v>1</v>
      </c>
      <c r="AM4" s="60"/>
      <c r="AN4" s="60"/>
      <c r="AO4" s="60"/>
      <c r="AP4" s="60"/>
      <c r="AQ4" s="60"/>
      <c r="AR4" s="60"/>
      <c r="AS4" s="60"/>
      <c r="AT4" s="60"/>
      <c r="AU4" s="59" t="s">
        <v>2</v>
      </c>
      <c r="AV4" s="60"/>
      <c r="AW4" s="60"/>
      <c r="AX4" s="60"/>
      <c r="AY4" s="60"/>
      <c r="AZ4" s="60"/>
      <c r="BA4" s="60"/>
      <c r="BB4" s="60"/>
    </row>
    <row r="5" spans="1:54" s="57" customFormat="1" ht="60" customHeight="1" x14ac:dyDescent="0.35">
      <c r="A5" s="61" t="s">
        <v>250</v>
      </c>
      <c r="B5" s="62" t="s">
        <v>110</v>
      </c>
      <c r="C5" s="62" t="s">
        <v>3</v>
      </c>
      <c r="D5" s="62" t="s">
        <v>4</v>
      </c>
      <c r="E5" s="62" t="s">
        <v>5</v>
      </c>
      <c r="F5" s="62" t="s">
        <v>111</v>
      </c>
      <c r="G5" s="62" t="s">
        <v>72</v>
      </c>
      <c r="H5" s="62" t="s">
        <v>73</v>
      </c>
      <c r="I5" s="62" t="s">
        <v>74</v>
      </c>
      <c r="J5" s="63"/>
      <c r="K5" s="62" t="s">
        <v>110</v>
      </c>
      <c r="L5" s="62" t="s">
        <v>3</v>
      </c>
      <c r="M5" s="62" t="s">
        <v>4</v>
      </c>
      <c r="N5" s="62" t="s">
        <v>5</v>
      </c>
      <c r="O5" s="62" t="s">
        <v>111</v>
      </c>
      <c r="P5" s="62" t="s">
        <v>72</v>
      </c>
      <c r="Q5" s="62" t="s">
        <v>73</v>
      </c>
      <c r="R5" s="62" t="s">
        <v>74</v>
      </c>
      <c r="S5" s="63"/>
      <c r="T5" s="62" t="s">
        <v>110</v>
      </c>
      <c r="U5" s="62" t="s">
        <v>3</v>
      </c>
      <c r="V5" s="62" t="s">
        <v>4</v>
      </c>
      <c r="W5" s="62" t="s">
        <v>5</v>
      </c>
      <c r="X5" s="62" t="s">
        <v>111</v>
      </c>
      <c r="Y5" s="62" t="s">
        <v>72</v>
      </c>
      <c r="Z5" s="62" t="s">
        <v>73</v>
      </c>
      <c r="AA5" s="62" t="s">
        <v>74</v>
      </c>
      <c r="AB5" s="63"/>
      <c r="AC5" s="62" t="s">
        <v>110</v>
      </c>
      <c r="AD5" s="62" t="s">
        <v>3</v>
      </c>
      <c r="AE5" s="62" t="s">
        <v>4</v>
      </c>
      <c r="AF5" s="62" t="s">
        <v>5</v>
      </c>
      <c r="AG5" s="62" t="s">
        <v>111</v>
      </c>
      <c r="AH5" s="62" t="s">
        <v>72</v>
      </c>
      <c r="AI5" s="62" t="s">
        <v>73</v>
      </c>
      <c r="AJ5" s="62" t="s">
        <v>74</v>
      </c>
      <c r="AK5" s="63"/>
      <c r="AL5" s="62" t="s">
        <v>110</v>
      </c>
      <c r="AM5" s="62" t="s">
        <v>3</v>
      </c>
      <c r="AN5" s="62" t="s">
        <v>4</v>
      </c>
      <c r="AO5" s="62" t="s">
        <v>5</v>
      </c>
      <c r="AP5" s="62" t="s">
        <v>111</v>
      </c>
      <c r="AQ5" s="62" t="s">
        <v>72</v>
      </c>
      <c r="AR5" s="62" t="s">
        <v>73</v>
      </c>
      <c r="AS5" s="62" t="s">
        <v>74</v>
      </c>
      <c r="AT5" s="63"/>
      <c r="AU5" s="62" t="s">
        <v>110</v>
      </c>
      <c r="AV5" s="62" t="s">
        <v>3</v>
      </c>
      <c r="AW5" s="62" t="s">
        <v>4</v>
      </c>
      <c r="AX5" s="62" t="s">
        <v>5</v>
      </c>
      <c r="AY5" s="62" t="s">
        <v>111</v>
      </c>
      <c r="AZ5" s="62" t="s">
        <v>72</v>
      </c>
      <c r="BA5" s="62" t="s">
        <v>73</v>
      </c>
      <c r="BB5" s="62" t="s">
        <v>74</v>
      </c>
    </row>
    <row r="6" spans="1:54" ht="15" customHeight="1" x14ac:dyDescent="0.35">
      <c r="A6" s="59" t="s">
        <v>7</v>
      </c>
      <c r="B6" s="64" cm="1">
        <f t="array" ref="B6">SUMPRODUCT((Data!$A$2:$A$187390=$A$3)*(Data!$H$2:$H$187390=B$5)*(Data!$G$2:$G$187390=$B$4)*(Data!$I$2:$I$187390))</f>
        <v>1307</v>
      </c>
      <c r="C6" s="64" cm="1">
        <f t="array" ref="C6">SUMPRODUCT((Data!$A$2:$A$187390=$A$3)*(Data!$H$2:$H$187390=C$5)*(Data!$G$2:$G$187390=$B$4)*(Data!$I$2:$I$187390))</f>
        <v>31</v>
      </c>
      <c r="D6" s="64" cm="1">
        <f t="array" ref="D6">SUMPRODUCT((Data!$A$2:$A$187390=$A$3)*(Data!$H$2:$H$187390=D$5)*(Data!$G$2:$G$187390=$B$4)*(Data!$I$2:$I$187390))</f>
        <v>17</v>
      </c>
      <c r="E6" s="64" cm="1">
        <f t="array" ref="E6">SUMPRODUCT((Data!$A$2:$A$187390=$A$3)*(Data!$H$2:$H$187390=E$5)*(Data!$G$2:$G$187390=$B$4)*(Data!$I$2:$I$187390))</f>
        <v>23</v>
      </c>
      <c r="F6" s="64" cm="1">
        <f t="array" ref="F6">SUMPRODUCT((Data!$A$2:$A$187390=$A$3)*(Data!$H$2:$H$187390=F$5)*(Data!$G$2:$G$187390=$B$4)*(Data!$I$2:$I$187390))</f>
        <v>9</v>
      </c>
      <c r="G6" s="64" cm="1">
        <f t="array" ref="G6">SUMPRODUCT((Data!$A$2:$A$187390=$A$3)*(Data!$H$2:$H$187390=G$5)*(Data!$G$2:$G$187390=$B$4)*(Data!$I$2:$I$187390))</f>
        <v>121</v>
      </c>
      <c r="H6" s="65">
        <f>IF(SUM(B6:F6)=0,"-",SUM(C6:F6)/SUM(B6:F6))</f>
        <v>5.7678442682047582E-2</v>
      </c>
      <c r="I6" s="65">
        <f>IF(SUM(B6:G6)=0,"-",G6/SUM(B6:G6))</f>
        <v>8.0238726790450923E-2</v>
      </c>
      <c r="J6" s="59"/>
      <c r="K6" s="64" cm="1">
        <f t="array" ref="K6">SUMPRODUCT((Data!$A$2:$A$187390=$A$3)*(Data!$H$2:$H$187390=K$5)*(Data!$G$2:$G$187390=$K$4)*(Data!$I$2:$I$187390))</f>
        <v>951</v>
      </c>
      <c r="L6" s="64" cm="1">
        <f t="array" ref="L6">SUMPRODUCT((Data!$A$2:$A$187390=$A$3)*(Data!$H$2:$H$187390=L$5)*(Data!$G$2:$G$187390=$K$4)*(Data!$I$2:$I$187390))</f>
        <v>13</v>
      </c>
      <c r="M6" s="64" cm="1">
        <f t="array" ref="M6">SUMPRODUCT((Data!$A$2:$A$187390=$A$3)*(Data!$H$2:$H$187390=M$5)*(Data!$G$2:$G$187390=$K$4)*(Data!$I$2:$I$187390))</f>
        <v>6</v>
      </c>
      <c r="N6" s="64" cm="1">
        <f t="array" ref="N6">SUMPRODUCT((Data!$A$2:$A$187390=$A$3)*(Data!$H$2:$H$187390=N$5)*(Data!$G$2:$G$187390=$K$4)*(Data!$I$2:$I$187390))</f>
        <v>2</v>
      </c>
      <c r="O6" s="64" cm="1">
        <f t="array" ref="O6">SUMPRODUCT((Data!$A$2:$A$187390=$A$3)*(Data!$H$2:$H$187390=O$5)*(Data!$G$2:$G$187390=$K$4)*(Data!$I$2:$I$187390))</f>
        <v>8</v>
      </c>
      <c r="P6" s="64" cm="1">
        <f t="array" ref="P6">SUMPRODUCT((Data!$A$2:$A$187390=$A$3)*(Data!$H$2:$H$187390=P$5)*(Data!$G$2:$G$187390=$K$4)*(Data!$I$2:$I$187390))</f>
        <v>167</v>
      </c>
      <c r="Q6" s="65">
        <f>IF(SUM(K6:O6)=0,"-",SUM(L6:O6)/SUM(K6:O6))</f>
        <v>2.9591836734693878E-2</v>
      </c>
      <c r="R6" s="65">
        <f>IF(SUM(K6:P6)=0,"-",P6/SUM(K6:P6))</f>
        <v>0.14559721011333915</v>
      </c>
      <c r="S6" s="59"/>
      <c r="T6" s="66">
        <f>B6+K6</f>
        <v>2258</v>
      </c>
      <c r="U6" s="66">
        <f t="shared" ref="U6:Y21" si="0">C6+L6</f>
        <v>44</v>
      </c>
      <c r="V6" s="66">
        <f t="shared" si="0"/>
        <v>23</v>
      </c>
      <c r="W6" s="66">
        <f t="shared" si="0"/>
        <v>25</v>
      </c>
      <c r="X6" s="66">
        <f t="shared" si="0"/>
        <v>17</v>
      </c>
      <c r="Y6" s="66">
        <f t="shared" si="0"/>
        <v>288</v>
      </c>
      <c r="Z6" s="65">
        <f>IF(SUM(T6:X6)=0,"-",SUM(U6:X6)/SUM(T6:X6))</f>
        <v>4.6049852133502323E-2</v>
      </c>
      <c r="AA6" s="65">
        <f>IF(SUM(T6:Y6)=0,"-",Y6/SUM(T6:Y6))</f>
        <v>0.10847457627118644</v>
      </c>
      <c r="AB6" s="59"/>
      <c r="AC6" s="64" cm="1">
        <f t="array" ref="AC6">SUMPRODUCT((Data!$A$2:$A$187390=$A$3)*(Data!$H$2:$H$187390=AC$5)*(Data!$G$2:$G$187390=$AC$4)*(Data!$I$2:$I$187390))</f>
        <v>92</v>
      </c>
      <c r="AD6" s="64" cm="1">
        <f t="array" ref="AD6">SUMPRODUCT((Data!$A$2:$A$187390=$A$3)*(Data!$H$2:$H$187390=AD$5)*(Data!$G$2:$G$187390=$AC$4)*(Data!$I$2:$I$187390))</f>
        <v>2</v>
      </c>
      <c r="AE6" s="64" cm="1">
        <f t="array" ref="AE6">SUMPRODUCT((Data!$A$2:$A$187390=$A$3)*(Data!$H$2:$H$187390=AE$5)*(Data!$G$2:$G$187390=$AC$4)*(Data!$I$2:$I$187390))</f>
        <v>1</v>
      </c>
      <c r="AF6" s="64" cm="1">
        <f t="array" ref="AF6">SUMPRODUCT((Data!$A$2:$A$187390=$A$3)*(Data!$H$2:$H$187390=AF$5)*(Data!$G$2:$G$187390=$AC$4)*(Data!$I$2:$I$187390))</f>
        <v>5</v>
      </c>
      <c r="AG6" s="64" cm="1">
        <f t="array" ref="AG6">SUMPRODUCT((Data!$A$2:$A$187390=$A$3)*(Data!$H$2:$H$187390=AG$5)*(Data!$G$2:$G$187390=$AC$4)*(Data!$I$2:$I$187390))</f>
        <v>0</v>
      </c>
      <c r="AH6" s="64" cm="1">
        <f t="array" ref="AH6">SUMPRODUCT((Data!$A$2:$A$187390=$A$3)*(Data!$H$2:$H$187390=AH$5)*(Data!$G$2:$G$187390=$AC$4)*(Data!$I$2:$I$187390))</f>
        <v>6</v>
      </c>
      <c r="AI6" s="65">
        <f>IF(SUM(AC6:AG6)=0,"-",SUM(AD6:AG6)/SUM(AC6:AG6))</f>
        <v>0.08</v>
      </c>
      <c r="AJ6" s="65">
        <f>IF(SUM(AC6:AH6)=0,"-",AH6/SUM(AC6:AH6))</f>
        <v>5.6603773584905662E-2</v>
      </c>
      <c r="AK6" s="59"/>
      <c r="AL6" s="64" cm="1">
        <f t="array" ref="AL6">SUMPRODUCT((Data!$A$2:$A$187390=$A$3)*(Data!$H$2:$H$187390=AL$5)*(Data!$G$2:$G$187390=$AL$4)*(Data!$I$2:$I$187390))</f>
        <v>831</v>
      </c>
      <c r="AM6" s="64" cm="1">
        <f t="array" ref="AM6">SUMPRODUCT((Data!$A$2:$A$187390=$A$3)*(Data!$H$2:$H$187390=AM$5)*(Data!$G$2:$G$187390=$AL$4)*(Data!$I$2:$I$187390))</f>
        <v>26</v>
      </c>
      <c r="AN6" s="64" cm="1">
        <f t="array" ref="AN6">SUMPRODUCT((Data!$A$2:$A$187390=$A$3)*(Data!$H$2:$H$187390=AN$5)*(Data!$G$2:$G$187390=$AL$4)*(Data!$I$2:$I$187390))</f>
        <v>40</v>
      </c>
      <c r="AO6" s="64" cm="1">
        <f t="array" ref="AO6">SUMPRODUCT((Data!$A$2:$A$187390=$A$3)*(Data!$H$2:$H$187390=AO$5)*(Data!$G$2:$G$187390=$AL$4)*(Data!$I$2:$I$187390))</f>
        <v>26</v>
      </c>
      <c r="AP6" s="64" cm="1">
        <f t="array" ref="AP6">SUMPRODUCT((Data!$A$2:$A$187390=$A$3)*(Data!$H$2:$H$187390=AP$5)*(Data!$G$2:$G$187390=$AL$4)*(Data!$I$2:$I$187390))</f>
        <v>13</v>
      </c>
      <c r="AQ6" s="64" cm="1">
        <f t="array" ref="AQ6">SUMPRODUCT((Data!$A$2:$A$187390=$A$3)*(Data!$H$2:$H$187390=AQ$5)*(Data!$G$2:$G$187390=$AL$4)*(Data!$I$2:$I$187390))</f>
        <v>105</v>
      </c>
      <c r="AR6" s="65">
        <f>IF(SUM(AL6:AP6)=0,"-",SUM(AM6:AP6)/SUM(AL6:AP6))</f>
        <v>0.11217948717948718</v>
      </c>
      <c r="AS6" s="65">
        <f>IF(SUM(AL6:AQ6)=0,"-",AQ6/SUM(AL6:AQ6))</f>
        <v>0.10086455331412104</v>
      </c>
      <c r="AT6" s="59"/>
      <c r="AU6" s="66">
        <f>T6+AC6+AL6</f>
        <v>3181</v>
      </c>
      <c r="AV6" s="66">
        <f t="shared" ref="AV6:AZ21" si="1">U6+AD6+AM6</f>
        <v>72</v>
      </c>
      <c r="AW6" s="66">
        <f t="shared" si="1"/>
        <v>64</v>
      </c>
      <c r="AX6" s="66">
        <f t="shared" si="1"/>
        <v>56</v>
      </c>
      <c r="AY6" s="66">
        <f t="shared" si="1"/>
        <v>30</v>
      </c>
      <c r="AZ6" s="66">
        <f t="shared" si="1"/>
        <v>399</v>
      </c>
      <c r="BA6" s="65">
        <f>IF(SUM(AU6:AY6)=0,"-",SUM(AV6:AY6)/SUM(AU6:AY6))</f>
        <v>6.5236555980017638E-2</v>
      </c>
      <c r="BB6" s="65">
        <f>IF(SUM(AU6:AZ6)=0,"-",AZ6/SUM(AU6:AZ6))</f>
        <v>0.10494476591267754</v>
      </c>
    </row>
    <row r="7" spans="1:54" ht="15" customHeight="1" x14ac:dyDescent="0.35">
      <c r="A7" s="59" t="s">
        <v>75</v>
      </c>
      <c r="B7" s="64" cm="1">
        <f t="array" ref="B7">SUMPRODUCT((Data!$A$2:$A$187390=$A$3)*(Data!$D$2:$D$187390=$A7)*(Data!$H$2:$H$187390=B$5)*(Data!$G$2:$G$187390=$B$4)*(Data!$I$2:$I$187390))</f>
        <v>794</v>
      </c>
      <c r="C7" s="64" cm="1">
        <f t="array" ref="C7">SUMPRODUCT((Data!$A$2:$A$187390=$A$3)*(Data!$D$2:$D$187390=$A7)*(Data!$H$2:$H$187390=C$5)*(Data!$G$2:$G$187390=$B$4)*(Data!$I$2:$I$187390))</f>
        <v>12</v>
      </c>
      <c r="D7" s="64" cm="1">
        <f t="array" ref="D7">SUMPRODUCT((Data!$A$2:$A$187390=$A$3)*(Data!$D$2:$D$187390=$A7)*(Data!$H$2:$H$187390=D$5)*(Data!$G$2:$G$187390=$B$4)*(Data!$I$2:$I$187390))</f>
        <v>10</v>
      </c>
      <c r="E7" s="64" cm="1">
        <f t="array" ref="E7">SUMPRODUCT((Data!$A$2:$A$187390=$A$3)*(Data!$D$2:$D$187390=$A7)*(Data!$H$2:$H$187390=E$5)*(Data!$G$2:$G$187390=$B$4)*(Data!$I$2:$I$187390))</f>
        <v>7</v>
      </c>
      <c r="F7" s="64" cm="1">
        <f t="array" ref="F7">SUMPRODUCT((Data!$A$2:$A$187390=$A$3)*(Data!$D$2:$D$187390=$A7)*(Data!$H$2:$H$187390=F$5)*(Data!$G$2:$G$187390=$B$4)*(Data!$I$2:$I$187390))</f>
        <v>5</v>
      </c>
      <c r="G7" s="64" cm="1">
        <f t="array" ref="G7">SUMPRODUCT((Data!$A$2:$A$187390=$A$3)*(Data!$D$2:$D$187390=$A7)*(Data!$H$2:$H$187390=G$5)*(Data!$G$2:$G$187390=$B$4)*(Data!$I$2:$I$187390))</f>
        <v>96</v>
      </c>
      <c r="H7" s="65">
        <f>IF(SUM(B7:F7)=0,"-",SUM(C7:F7)/SUM(B7:F7))</f>
        <v>4.1062801932367152E-2</v>
      </c>
      <c r="I7" s="65">
        <f>IF(SUM(B7:G7)=0,"-",G7/SUM(B7:G7))</f>
        <v>0.1038961038961039</v>
      </c>
      <c r="J7" s="59"/>
      <c r="K7" s="64" cm="1">
        <f t="array" ref="K7">SUMPRODUCT((Data!$A$2:$A$187390=$A$3)*(Data!$D$2:$D$187390=$A7)*(Data!$H$2:$H$187390=K$5)*(Data!$G$2:$G$187390=$K$4)*(Data!$I$2:$I$187390))</f>
        <v>916</v>
      </c>
      <c r="L7" s="64" cm="1">
        <f t="array" ref="L7">SUMPRODUCT((Data!$A$2:$A$187390=$A$3)*(Data!$D$2:$D$187390=$A7)*(Data!$H$2:$H$187390=L$5)*(Data!$G$2:$G$187390=$K$4)*(Data!$I$2:$I$187390))</f>
        <v>12</v>
      </c>
      <c r="M7" s="64" cm="1">
        <f t="array" ref="M7">SUMPRODUCT((Data!$A$2:$A$187390=$A$3)*(Data!$D$2:$D$187390=$A7)*(Data!$H$2:$H$187390=M$5)*(Data!$G$2:$G$187390=$K$4)*(Data!$I$2:$I$187390))</f>
        <v>6</v>
      </c>
      <c r="N7" s="64" cm="1">
        <f t="array" ref="N7">SUMPRODUCT((Data!$A$2:$A$187390=$A$3)*(Data!$D$2:$D$187390=$A7)*(Data!$H$2:$H$187390=N$5)*(Data!$G$2:$G$187390=$K$4)*(Data!$I$2:$I$187390))</f>
        <v>2</v>
      </c>
      <c r="O7" s="64" cm="1">
        <f t="array" ref="O7">SUMPRODUCT((Data!$A$2:$A$187390=$A$3)*(Data!$D$2:$D$187390=$A7)*(Data!$H$2:$H$187390=O$5)*(Data!$G$2:$G$187390=$K$4)*(Data!$I$2:$I$187390))</f>
        <v>8</v>
      </c>
      <c r="P7" s="64" cm="1">
        <f t="array" ref="P7">SUMPRODUCT((Data!$A$2:$A$187390=$A$3)*(Data!$D$2:$D$187390=$A7)*(Data!$H$2:$H$187390=P$5)*(Data!$G$2:$G$187390=$K$4)*(Data!$I$2:$I$187390))</f>
        <v>166</v>
      </c>
      <c r="Q7" s="65">
        <f t="shared" ref="Q7:Q56" si="2">IF(SUM(K7:O7)=0,"-",SUM(L7:O7)/SUM(K7:O7))</f>
        <v>2.9661016949152543E-2</v>
      </c>
      <c r="R7" s="65">
        <f t="shared" ref="R7:R56" si="3">IF(SUM(K7:P7)=0,"-",P7/SUM(K7:P7))</f>
        <v>0.14954954954954955</v>
      </c>
      <c r="S7" s="59"/>
      <c r="T7" s="66">
        <f t="shared" ref="T7:Y56" si="4">B7+K7</f>
        <v>1710</v>
      </c>
      <c r="U7" s="66">
        <f t="shared" si="0"/>
        <v>24</v>
      </c>
      <c r="V7" s="66">
        <f t="shared" si="0"/>
        <v>16</v>
      </c>
      <c r="W7" s="66">
        <f t="shared" si="0"/>
        <v>9</v>
      </c>
      <c r="X7" s="66">
        <f t="shared" si="0"/>
        <v>13</v>
      </c>
      <c r="Y7" s="66">
        <f t="shared" si="0"/>
        <v>262</v>
      </c>
      <c r="Z7" s="65">
        <f t="shared" ref="Z7:Z56" si="5">IF(SUM(T7:X7)=0,"-",SUM(U7:X7)/SUM(T7:X7))</f>
        <v>3.4988713318284424E-2</v>
      </c>
      <c r="AA7" s="65">
        <f t="shared" ref="AA7:AA56" si="6">IF(SUM(T7:Y7)=0,"-",Y7/SUM(T7:Y7))</f>
        <v>0.12881022615535889</v>
      </c>
      <c r="AB7" s="59"/>
      <c r="AC7" s="64" cm="1">
        <f t="array" ref="AC7">SUMPRODUCT((Data!$A$2:$A$187390=$A$3)*(Data!$D$2:$D$187390=$A7)*(Data!$H$2:$H$187390=AC$5)*(Data!$G$2:$G$187390=$AC$4)*(Data!$I$2:$I$187390))</f>
        <v>67</v>
      </c>
      <c r="AD7" s="64" cm="1">
        <f t="array" ref="AD7">SUMPRODUCT((Data!$A$2:$A$187390=$A$3)*(Data!$D$2:$D$187390=$A7)*(Data!$H$2:$H$187390=AD$5)*(Data!$G$2:$G$187390=$AC$4)*(Data!$I$2:$I$187390))</f>
        <v>1</v>
      </c>
      <c r="AE7" s="64" cm="1">
        <f t="array" ref="AE7">SUMPRODUCT((Data!$A$2:$A$187390=$A$3)*(Data!$D$2:$D$187390=$A7)*(Data!$H$2:$H$187390=AE$5)*(Data!$G$2:$G$187390=$AC$4)*(Data!$I$2:$I$187390))</f>
        <v>1</v>
      </c>
      <c r="AF7" s="64" cm="1">
        <f t="array" ref="AF7">SUMPRODUCT((Data!$A$2:$A$187390=$A$3)*(Data!$D$2:$D$187390=$A7)*(Data!$H$2:$H$187390=AF$5)*(Data!$G$2:$G$187390=$AC$4)*(Data!$I$2:$I$187390))</f>
        <v>0</v>
      </c>
      <c r="AG7" s="64" cm="1">
        <f t="array" ref="AG7">SUMPRODUCT((Data!$A$2:$A$187390=$A$3)*(Data!$D$2:$D$187390=$A7)*(Data!$H$2:$H$187390=AG$5)*(Data!$G$2:$G$187390=$AC$4)*(Data!$I$2:$I$187390))</f>
        <v>0</v>
      </c>
      <c r="AH7" s="64" cm="1">
        <f t="array" ref="AH7">SUMPRODUCT((Data!$A$2:$A$187390=$A$3)*(Data!$D$2:$D$187390=$A7)*(Data!$H$2:$H$187390=AH$5)*(Data!$G$2:$G$187390=$AC$4)*(Data!$I$2:$I$187390))</f>
        <v>6</v>
      </c>
      <c r="AI7" s="65">
        <f t="shared" ref="AI7:AI56" si="7">IF(SUM(AC7:AG7)=0,"-",SUM(AD7:AG7)/SUM(AC7:AG7))</f>
        <v>2.8985507246376812E-2</v>
      </c>
      <c r="AJ7" s="65">
        <f t="shared" ref="AJ7:AJ56" si="8">IF(SUM(AC7:AH7)=0,"-",AH7/SUM(AC7:AH7))</f>
        <v>0.08</v>
      </c>
      <c r="AK7" s="59"/>
      <c r="AL7" s="64" cm="1">
        <f t="array" ref="AL7">SUMPRODUCT((Data!$A$2:$A$187390=$A$3)*(Data!$D$2:$D$187390=$A7)*(Data!$H$2:$H$187390=AL$5)*(Data!$G$2:$G$187390=$AL$4)*(Data!$I$2:$I$187390))</f>
        <v>595</v>
      </c>
      <c r="AM7" s="64" cm="1">
        <f t="array" ref="AM7">SUMPRODUCT((Data!$A$2:$A$187390=$A$3)*(Data!$D$2:$D$187390=$A7)*(Data!$H$2:$H$187390=AM$5)*(Data!$G$2:$G$187390=$AL$4)*(Data!$I$2:$I$187390))</f>
        <v>14</v>
      </c>
      <c r="AN7" s="64" cm="1">
        <f t="array" ref="AN7">SUMPRODUCT((Data!$A$2:$A$187390=$A$3)*(Data!$D$2:$D$187390=$A7)*(Data!$H$2:$H$187390=AN$5)*(Data!$G$2:$G$187390=$AL$4)*(Data!$I$2:$I$187390))</f>
        <v>14</v>
      </c>
      <c r="AO7" s="64" cm="1">
        <f t="array" ref="AO7">SUMPRODUCT((Data!$A$2:$A$187390=$A$3)*(Data!$D$2:$D$187390=$A7)*(Data!$H$2:$H$187390=AO$5)*(Data!$G$2:$G$187390=$AL$4)*(Data!$I$2:$I$187390))</f>
        <v>13</v>
      </c>
      <c r="AP7" s="64" cm="1">
        <f t="array" ref="AP7">SUMPRODUCT((Data!$A$2:$A$187390=$A$3)*(Data!$D$2:$D$187390=$A7)*(Data!$H$2:$H$187390=AP$5)*(Data!$G$2:$G$187390=$AL$4)*(Data!$I$2:$I$187390))</f>
        <v>11</v>
      </c>
      <c r="AQ7" s="64" cm="1">
        <f t="array" ref="AQ7">SUMPRODUCT((Data!$A$2:$A$187390=$A$3)*(Data!$D$2:$D$187390=$A7)*(Data!$H$2:$H$187390=AQ$5)*(Data!$G$2:$G$187390=$AL$4)*(Data!$I$2:$I$187390))</f>
        <v>80</v>
      </c>
      <c r="AR7" s="65">
        <f t="shared" ref="AR7:AR56" si="9">IF(SUM(AL7:AP7)=0,"-",SUM(AM7:AP7)/SUM(AL7:AP7))</f>
        <v>8.0370942812983001E-2</v>
      </c>
      <c r="AS7" s="65">
        <f t="shared" ref="AS7:AS56" si="10">IF(SUM(AL7:AQ7)=0,"-",AQ7/SUM(AL7:AQ7))</f>
        <v>0.11004126547455295</v>
      </c>
      <c r="AT7" s="59"/>
      <c r="AU7" s="66">
        <f t="shared" ref="AU7:AZ56" si="11">T7+AC7+AL7</f>
        <v>2372</v>
      </c>
      <c r="AV7" s="66">
        <f t="shared" si="1"/>
        <v>39</v>
      </c>
      <c r="AW7" s="66">
        <f t="shared" si="1"/>
        <v>31</v>
      </c>
      <c r="AX7" s="66">
        <f t="shared" si="1"/>
        <v>22</v>
      </c>
      <c r="AY7" s="66">
        <f t="shared" si="1"/>
        <v>24</v>
      </c>
      <c r="AZ7" s="66">
        <f t="shared" si="1"/>
        <v>348</v>
      </c>
      <c r="BA7" s="65">
        <f t="shared" ref="BA7:BA56" si="12">IF(SUM(AU7:AY7)=0,"-",SUM(AV7:AY7)/SUM(AU7:AY7))</f>
        <v>4.6623794212218649E-2</v>
      </c>
      <c r="BB7" s="65">
        <f t="shared" ref="BB7:BB56" si="13">IF(SUM(AU7:AZ7)=0,"-",AZ7/SUM(AU7:AZ7))</f>
        <v>0.1227080394922426</v>
      </c>
    </row>
    <row r="8" spans="1:54" ht="15" customHeight="1" x14ac:dyDescent="0.35">
      <c r="A8" s="59" t="s">
        <v>76</v>
      </c>
      <c r="B8" s="64" cm="1">
        <f t="array" ref="B8">SUMPRODUCT((Data!$A$2:$A$187390=$A$3)*(Data!$D$2:$D$187390=$A8)*(Data!$H$2:$H$187390=B$5)*(Data!$G$2:$G$187390=$B$4)*(Data!$I$2:$I$187390))</f>
        <v>513</v>
      </c>
      <c r="C8" s="64" cm="1">
        <f t="array" ref="C8">SUMPRODUCT((Data!$A$2:$A$187390=$A$3)*(Data!$D$2:$D$187390=$A8)*(Data!$H$2:$H$187390=C$5)*(Data!$G$2:$G$187390=$B$4)*(Data!$I$2:$I$187390))</f>
        <v>19</v>
      </c>
      <c r="D8" s="64" cm="1">
        <f t="array" ref="D8">SUMPRODUCT((Data!$A$2:$A$187390=$A$3)*(Data!$D$2:$D$187390=$A8)*(Data!$H$2:$H$187390=D$5)*(Data!$G$2:$G$187390=$B$4)*(Data!$I$2:$I$187390))</f>
        <v>7</v>
      </c>
      <c r="E8" s="64" cm="1">
        <f t="array" ref="E8">SUMPRODUCT((Data!$A$2:$A$187390=$A$3)*(Data!$D$2:$D$187390=$A8)*(Data!$H$2:$H$187390=E$5)*(Data!$G$2:$G$187390=$B$4)*(Data!$I$2:$I$187390))</f>
        <v>16</v>
      </c>
      <c r="F8" s="64" cm="1">
        <f t="array" ref="F8">SUMPRODUCT((Data!$A$2:$A$187390=$A$3)*(Data!$D$2:$D$187390=$A8)*(Data!$H$2:$H$187390=F$5)*(Data!$G$2:$G$187390=$B$4)*(Data!$I$2:$I$187390))</f>
        <v>4</v>
      </c>
      <c r="G8" s="64" cm="1">
        <f t="array" ref="G8">SUMPRODUCT((Data!$A$2:$A$187390=$A$3)*(Data!$D$2:$D$187390=$A8)*(Data!$H$2:$H$187390=G$5)*(Data!$G$2:$G$187390=$B$4)*(Data!$I$2:$I$187390))</f>
        <v>25</v>
      </c>
      <c r="H8" s="65">
        <f t="shared" ref="H8:H56" si="14">IF(SUM(B8:F8)=0,"-",SUM(C8:F8)/SUM(B8:F8))</f>
        <v>8.2289803220035776E-2</v>
      </c>
      <c r="I8" s="65">
        <f t="shared" ref="I8:I56" si="15">IF(SUM(B8:G8)=0,"-",G8/SUM(B8:G8))</f>
        <v>4.2808219178082189E-2</v>
      </c>
      <c r="J8" s="59"/>
      <c r="K8" s="64" cm="1">
        <f t="array" ref="K8">SUMPRODUCT((Data!$A$2:$A$187390=$A$3)*(Data!$D$2:$D$187390=$A8)*(Data!$H$2:$H$187390=K$5)*(Data!$G$2:$G$187390=$K$4)*(Data!$I$2:$I$187390))</f>
        <v>35</v>
      </c>
      <c r="L8" s="64" cm="1">
        <f t="array" ref="L8">SUMPRODUCT((Data!$A$2:$A$187390=$A$3)*(Data!$D$2:$D$187390=$A8)*(Data!$H$2:$H$187390=L$5)*(Data!$G$2:$G$187390=$K$4)*(Data!$I$2:$I$187390))</f>
        <v>1</v>
      </c>
      <c r="M8" s="64" cm="1">
        <f t="array" ref="M8">SUMPRODUCT((Data!$A$2:$A$187390=$A$3)*(Data!$D$2:$D$187390=$A8)*(Data!$H$2:$H$187390=M$5)*(Data!$G$2:$G$187390=$K$4)*(Data!$I$2:$I$187390))</f>
        <v>0</v>
      </c>
      <c r="N8" s="64" cm="1">
        <f t="array" ref="N8">SUMPRODUCT((Data!$A$2:$A$187390=$A$3)*(Data!$D$2:$D$187390=$A8)*(Data!$H$2:$H$187390=N$5)*(Data!$G$2:$G$187390=$K$4)*(Data!$I$2:$I$187390))</f>
        <v>0</v>
      </c>
      <c r="O8" s="64" cm="1">
        <f t="array" ref="O8">SUMPRODUCT((Data!$A$2:$A$187390=$A$3)*(Data!$D$2:$D$187390=$A8)*(Data!$H$2:$H$187390=O$5)*(Data!$G$2:$G$187390=$K$4)*(Data!$I$2:$I$187390))</f>
        <v>0</v>
      </c>
      <c r="P8" s="64" cm="1">
        <f t="array" ref="P8">SUMPRODUCT((Data!$A$2:$A$187390=$A$3)*(Data!$D$2:$D$187390=$A8)*(Data!$H$2:$H$187390=P$5)*(Data!$G$2:$G$187390=$K$4)*(Data!$I$2:$I$187390))</f>
        <v>1</v>
      </c>
      <c r="Q8" s="65">
        <f t="shared" si="2"/>
        <v>2.7777777777777776E-2</v>
      </c>
      <c r="R8" s="65">
        <f t="shared" si="3"/>
        <v>2.7027027027027029E-2</v>
      </c>
      <c r="S8" s="59"/>
      <c r="T8" s="66">
        <f t="shared" si="4"/>
        <v>548</v>
      </c>
      <c r="U8" s="66">
        <f t="shared" si="0"/>
        <v>20</v>
      </c>
      <c r="V8" s="66">
        <f t="shared" si="0"/>
        <v>7</v>
      </c>
      <c r="W8" s="66">
        <f t="shared" si="0"/>
        <v>16</v>
      </c>
      <c r="X8" s="66">
        <f t="shared" si="0"/>
        <v>4</v>
      </c>
      <c r="Y8" s="66">
        <f t="shared" si="0"/>
        <v>26</v>
      </c>
      <c r="Z8" s="65">
        <f t="shared" si="5"/>
        <v>7.8991596638655459E-2</v>
      </c>
      <c r="AA8" s="65">
        <f t="shared" si="6"/>
        <v>4.1867954911433171E-2</v>
      </c>
      <c r="AB8" s="59"/>
      <c r="AC8" s="64" cm="1">
        <f t="array" ref="AC8">SUMPRODUCT((Data!$A$2:$A$187390=$A$3)*(Data!$D$2:$D$187390=$A8)*(Data!$H$2:$H$187390=AC$5)*(Data!$G$2:$G$187390=$AC$4)*(Data!$I$2:$I$187390))</f>
        <v>25</v>
      </c>
      <c r="AD8" s="64" cm="1">
        <f t="array" ref="AD8">SUMPRODUCT((Data!$A$2:$A$187390=$A$3)*(Data!$D$2:$D$187390=$A8)*(Data!$H$2:$H$187390=AD$5)*(Data!$G$2:$G$187390=$AC$4)*(Data!$I$2:$I$187390))</f>
        <v>1</v>
      </c>
      <c r="AE8" s="64" cm="1">
        <f t="array" ref="AE8">SUMPRODUCT((Data!$A$2:$A$187390=$A$3)*(Data!$D$2:$D$187390=$A8)*(Data!$H$2:$H$187390=AE$5)*(Data!$G$2:$G$187390=$AC$4)*(Data!$I$2:$I$187390))</f>
        <v>0</v>
      </c>
      <c r="AF8" s="64" cm="1">
        <f t="array" ref="AF8">SUMPRODUCT((Data!$A$2:$A$187390=$A$3)*(Data!$D$2:$D$187390=$A8)*(Data!$H$2:$H$187390=AF$5)*(Data!$G$2:$G$187390=$AC$4)*(Data!$I$2:$I$187390))</f>
        <v>5</v>
      </c>
      <c r="AG8" s="64" cm="1">
        <f t="array" ref="AG8">SUMPRODUCT((Data!$A$2:$A$187390=$A$3)*(Data!$D$2:$D$187390=$A8)*(Data!$H$2:$H$187390=AG$5)*(Data!$G$2:$G$187390=$AC$4)*(Data!$I$2:$I$187390))</f>
        <v>0</v>
      </c>
      <c r="AH8" s="64" cm="1">
        <f t="array" ref="AH8">SUMPRODUCT((Data!$A$2:$A$187390=$A$3)*(Data!$D$2:$D$187390=$A8)*(Data!$H$2:$H$187390=AH$5)*(Data!$G$2:$G$187390=$AC$4)*(Data!$I$2:$I$187390))</f>
        <v>0</v>
      </c>
      <c r="AI8" s="65">
        <f t="shared" si="7"/>
        <v>0.19354838709677419</v>
      </c>
      <c r="AJ8" s="65">
        <f t="shared" si="8"/>
        <v>0</v>
      </c>
      <c r="AK8" s="59"/>
      <c r="AL8" s="64" cm="1">
        <f t="array" ref="AL8">SUMPRODUCT((Data!$A$2:$A$187390=$A$3)*(Data!$D$2:$D$187390=$A8)*(Data!$H$2:$H$187390=AL$5)*(Data!$G$2:$G$187390=$AL$4)*(Data!$I$2:$I$187390))</f>
        <v>236</v>
      </c>
      <c r="AM8" s="64" cm="1">
        <f t="array" ref="AM8">SUMPRODUCT((Data!$A$2:$A$187390=$A$3)*(Data!$D$2:$D$187390=$A8)*(Data!$H$2:$H$187390=AM$5)*(Data!$G$2:$G$187390=$AL$4)*(Data!$I$2:$I$187390))</f>
        <v>12</v>
      </c>
      <c r="AN8" s="64" cm="1">
        <f t="array" ref="AN8">SUMPRODUCT((Data!$A$2:$A$187390=$A$3)*(Data!$D$2:$D$187390=$A8)*(Data!$H$2:$H$187390=AN$5)*(Data!$G$2:$G$187390=$AL$4)*(Data!$I$2:$I$187390))</f>
        <v>26</v>
      </c>
      <c r="AO8" s="64" cm="1">
        <f t="array" ref="AO8">SUMPRODUCT((Data!$A$2:$A$187390=$A$3)*(Data!$D$2:$D$187390=$A8)*(Data!$H$2:$H$187390=AO$5)*(Data!$G$2:$G$187390=$AL$4)*(Data!$I$2:$I$187390))</f>
        <v>13</v>
      </c>
      <c r="AP8" s="64" cm="1">
        <f t="array" ref="AP8">SUMPRODUCT((Data!$A$2:$A$187390=$A$3)*(Data!$D$2:$D$187390=$A8)*(Data!$H$2:$H$187390=AP$5)*(Data!$G$2:$G$187390=$AL$4)*(Data!$I$2:$I$187390))</f>
        <v>2</v>
      </c>
      <c r="AQ8" s="64" cm="1">
        <f t="array" ref="AQ8">SUMPRODUCT((Data!$A$2:$A$187390=$A$3)*(Data!$D$2:$D$187390=$A8)*(Data!$H$2:$H$187390=AQ$5)*(Data!$G$2:$G$187390=$AL$4)*(Data!$I$2:$I$187390))</f>
        <v>25</v>
      </c>
      <c r="AR8" s="65">
        <f t="shared" si="9"/>
        <v>0.18339100346020762</v>
      </c>
      <c r="AS8" s="65">
        <f t="shared" si="10"/>
        <v>7.9617834394904455E-2</v>
      </c>
      <c r="AT8" s="59"/>
      <c r="AU8" s="66">
        <f t="shared" si="11"/>
        <v>809</v>
      </c>
      <c r="AV8" s="66">
        <f t="shared" si="1"/>
        <v>33</v>
      </c>
      <c r="AW8" s="66">
        <f t="shared" si="1"/>
        <v>33</v>
      </c>
      <c r="AX8" s="66">
        <f t="shared" si="1"/>
        <v>34</v>
      </c>
      <c r="AY8" s="66">
        <f t="shared" si="1"/>
        <v>6</v>
      </c>
      <c r="AZ8" s="66">
        <f t="shared" si="1"/>
        <v>51</v>
      </c>
      <c r="BA8" s="65">
        <f t="shared" si="12"/>
        <v>0.11584699453551912</v>
      </c>
      <c r="BB8" s="65">
        <f t="shared" si="13"/>
        <v>5.2795031055900624E-2</v>
      </c>
    </row>
    <row r="9" spans="1:54" ht="15" customHeight="1" x14ac:dyDescent="0.35">
      <c r="A9" s="59" t="s">
        <v>77</v>
      </c>
      <c r="B9" s="64" cm="1">
        <f t="array" ref="B9">SUMPRODUCT((Data!$A$2:$A$187390=$A$3)*(Data!$E$2:$E$187390=$A9)*(Data!$H$2:$H$187390=B$5)*(Data!$G$2:$G$187390=$B$4)*(Data!$I$2:$I$187390))</f>
        <v>728</v>
      </c>
      <c r="C9" s="64" cm="1">
        <f t="array" ref="C9">SUMPRODUCT((Data!$A$2:$A$187390=$A$3)*(Data!$E$2:$E$187390=$A9)*(Data!$H$2:$H$187390=C$5)*(Data!$G$2:$G$187390=$B$4)*(Data!$I$2:$I$187390))</f>
        <v>24</v>
      </c>
      <c r="D9" s="64" cm="1">
        <f t="array" ref="D9">SUMPRODUCT((Data!$A$2:$A$187390=$A$3)*(Data!$E$2:$E$187390=$A9)*(Data!$H$2:$H$187390=D$5)*(Data!$G$2:$G$187390=$B$4)*(Data!$I$2:$I$187390))</f>
        <v>10</v>
      </c>
      <c r="E9" s="64" cm="1">
        <f t="array" ref="E9">SUMPRODUCT((Data!$A$2:$A$187390=$A$3)*(Data!$E$2:$E$187390=$A9)*(Data!$H$2:$H$187390=E$5)*(Data!$G$2:$G$187390=$B$4)*(Data!$I$2:$I$187390))</f>
        <v>19</v>
      </c>
      <c r="F9" s="64" cm="1">
        <f t="array" ref="F9">SUMPRODUCT((Data!$A$2:$A$187390=$A$3)*(Data!$E$2:$E$187390=$A9)*(Data!$H$2:$H$187390=F$5)*(Data!$G$2:$G$187390=$B$4)*(Data!$I$2:$I$187390))</f>
        <v>5</v>
      </c>
      <c r="G9" s="64" cm="1">
        <f t="array" ref="G9">SUMPRODUCT((Data!$A$2:$A$187390=$A$3)*(Data!$E$2:$E$187390=$A9)*(Data!$H$2:$H$187390=G$5)*(Data!$G$2:$G$187390=$B$4)*(Data!$I$2:$I$187390))</f>
        <v>41</v>
      </c>
      <c r="H9" s="65">
        <f t="shared" si="14"/>
        <v>7.3791348600508899E-2</v>
      </c>
      <c r="I9" s="65">
        <f t="shared" si="15"/>
        <v>4.9576783555018135E-2</v>
      </c>
      <c r="J9" s="59"/>
      <c r="K9" s="64" cm="1">
        <f t="array" ref="K9">SUMPRODUCT((Data!$A$2:$A$187390=$A$3)*(Data!$E$2:$E$187390=$A9)*(Data!$H$2:$H$187390=K$5)*(Data!$G$2:$G$187390=$K$4)*(Data!$I$2:$I$187390))</f>
        <v>148</v>
      </c>
      <c r="L9" s="64" cm="1">
        <f t="array" ref="L9">SUMPRODUCT((Data!$A$2:$A$187390=$A$3)*(Data!$E$2:$E$187390=$A9)*(Data!$H$2:$H$187390=L$5)*(Data!$G$2:$G$187390=$K$4)*(Data!$I$2:$I$187390))</f>
        <v>3</v>
      </c>
      <c r="M9" s="64" cm="1">
        <f t="array" ref="M9">SUMPRODUCT((Data!$A$2:$A$187390=$A$3)*(Data!$E$2:$E$187390=$A9)*(Data!$H$2:$H$187390=M$5)*(Data!$G$2:$G$187390=$K$4)*(Data!$I$2:$I$187390))</f>
        <v>1</v>
      </c>
      <c r="N9" s="64" cm="1">
        <f t="array" ref="N9">SUMPRODUCT((Data!$A$2:$A$187390=$A$3)*(Data!$E$2:$E$187390=$A9)*(Data!$H$2:$H$187390=N$5)*(Data!$G$2:$G$187390=$K$4)*(Data!$I$2:$I$187390))</f>
        <v>1</v>
      </c>
      <c r="O9" s="64" cm="1">
        <f t="array" ref="O9">SUMPRODUCT((Data!$A$2:$A$187390=$A$3)*(Data!$E$2:$E$187390=$A9)*(Data!$H$2:$H$187390=O$5)*(Data!$G$2:$G$187390=$K$4)*(Data!$I$2:$I$187390))</f>
        <v>1</v>
      </c>
      <c r="P9" s="64" cm="1">
        <f t="array" ref="P9">SUMPRODUCT((Data!$A$2:$A$187390=$A$3)*(Data!$E$2:$E$187390=$A9)*(Data!$H$2:$H$187390=P$5)*(Data!$G$2:$G$187390=$K$4)*(Data!$I$2:$I$187390))</f>
        <v>6</v>
      </c>
      <c r="Q9" s="65">
        <f t="shared" si="2"/>
        <v>3.896103896103896E-2</v>
      </c>
      <c r="R9" s="65">
        <f t="shared" si="3"/>
        <v>3.7499999999999999E-2</v>
      </c>
      <c r="S9" s="59"/>
      <c r="T9" s="66">
        <f t="shared" si="4"/>
        <v>876</v>
      </c>
      <c r="U9" s="66">
        <f t="shared" si="0"/>
        <v>27</v>
      </c>
      <c r="V9" s="66">
        <f t="shared" si="0"/>
        <v>11</v>
      </c>
      <c r="W9" s="66">
        <f t="shared" si="0"/>
        <v>20</v>
      </c>
      <c r="X9" s="66">
        <f t="shared" si="0"/>
        <v>6</v>
      </c>
      <c r="Y9" s="66">
        <f t="shared" si="0"/>
        <v>47</v>
      </c>
      <c r="Z9" s="65">
        <f t="shared" si="5"/>
        <v>6.8085106382978725E-2</v>
      </c>
      <c r="AA9" s="65">
        <f t="shared" si="6"/>
        <v>4.7619047619047616E-2</v>
      </c>
      <c r="AB9" s="59"/>
      <c r="AC9" s="64" cm="1">
        <f t="array" ref="AC9">SUMPRODUCT((Data!$A$2:$A$187390=$A$3)*(Data!$E$2:$E$187390=$A9)*(Data!$H$2:$H$187390=AC$5)*(Data!$G$2:$G$187390=$AC$4)*(Data!$I$2:$I$187390))</f>
        <v>36</v>
      </c>
      <c r="AD9" s="64" cm="1">
        <f t="array" ref="AD9">SUMPRODUCT((Data!$A$2:$A$187390=$A$3)*(Data!$E$2:$E$187390=$A9)*(Data!$H$2:$H$187390=AD$5)*(Data!$G$2:$G$187390=$AC$4)*(Data!$I$2:$I$187390))</f>
        <v>1</v>
      </c>
      <c r="AE9" s="64" cm="1">
        <f t="array" ref="AE9">SUMPRODUCT((Data!$A$2:$A$187390=$A$3)*(Data!$E$2:$E$187390=$A9)*(Data!$H$2:$H$187390=AE$5)*(Data!$G$2:$G$187390=$AC$4)*(Data!$I$2:$I$187390))</f>
        <v>0</v>
      </c>
      <c r="AF9" s="64" cm="1">
        <f t="array" ref="AF9">SUMPRODUCT((Data!$A$2:$A$187390=$A$3)*(Data!$E$2:$E$187390=$A9)*(Data!$H$2:$H$187390=AF$5)*(Data!$G$2:$G$187390=$AC$4)*(Data!$I$2:$I$187390))</f>
        <v>5</v>
      </c>
      <c r="AG9" s="64" cm="1">
        <f t="array" ref="AG9">SUMPRODUCT((Data!$A$2:$A$187390=$A$3)*(Data!$E$2:$E$187390=$A9)*(Data!$H$2:$H$187390=AG$5)*(Data!$G$2:$G$187390=$AC$4)*(Data!$I$2:$I$187390))</f>
        <v>0</v>
      </c>
      <c r="AH9" s="64" cm="1">
        <f t="array" ref="AH9">SUMPRODUCT((Data!$A$2:$A$187390=$A$3)*(Data!$E$2:$E$187390=$A9)*(Data!$H$2:$H$187390=AH$5)*(Data!$G$2:$G$187390=$AC$4)*(Data!$I$2:$I$187390))</f>
        <v>0</v>
      </c>
      <c r="AI9" s="65">
        <f t="shared" si="7"/>
        <v>0.14285714285714285</v>
      </c>
      <c r="AJ9" s="65">
        <f t="shared" si="8"/>
        <v>0</v>
      </c>
      <c r="AK9" s="59"/>
      <c r="AL9" s="64" cm="1">
        <f t="array" ref="AL9">SUMPRODUCT((Data!$A$2:$A$187390=$A$3)*(Data!$E$2:$E$187390=$A9)*(Data!$H$2:$H$187390=AL$5)*(Data!$G$2:$G$187390=$AL$4)*(Data!$I$2:$I$187390))</f>
        <v>371</v>
      </c>
      <c r="AM9" s="64" cm="1">
        <f t="array" ref="AM9">SUMPRODUCT((Data!$A$2:$A$187390=$A$3)*(Data!$E$2:$E$187390=$A9)*(Data!$H$2:$H$187390=AM$5)*(Data!$G$2:$G$187390=$AL$4)*(Data!$I$2:$I$187390))</f>
        <v>19</v>
      </c>
      <c r="AN9" s="64" cm="1">
        <f t="array" ref="AN9">SUMPRODUCT((Data!$A$2:$A$187390=$A$3)*(Data!$E$2:$E$187390=$A9)*(Data!$H$2:$H$187390=AN$5)*(Data!$G$2:$G$187390=$AL$4)*(Data!$I$2:$I$187390))</f>
        <v>32</v>
      </c>
      <c r="AO9" s="64" cm="1">
        <f t="array" ref="AO9">SUMPRODUCT((Data!$A$2:$A$187390=$A$3)*(Data!$E$2:$E$187390=$A9)*(Data!$H$2:$H$187390=AO$5)*(Data!$G$2:$G$187390=$AL$4)*(Data!$I$2:$I$187390))</f>
        <v>17</v>
      </c>
      <c r="AP9" s="64" cm="1">
        <f t="array" ref="AP9">SUMPRODUCT((Data!$A$2:$A$187390=$A$3)*(Data!$E$2:$E$187390=$A9)*(Data!$H$2:$H$187390=AP$5)*(Data!$G$2:$G$187390=$AL$4)*(Data!$I$2:$I$187390))</f>
        <v>3</v>
      </c>
      <c r="AQ9" s="64" cm="1">
        <f t="array" ref="AQ9">SUMPRODUCT((Data!$A$2:$A$187390=$A$3)*(Data!$E$2:$E$187390=$A9)*(Data!$H$2:$H$187390=AQ$5)*(Data!$G$2:$G$187390=$AL$4)*(Data!$I$2:$I$187390))</f>
        <v>37</v>
      </c>
      <c r="AR9" s="65">
        <f t="shared" si="9"/>
        <v>0.16063348416289594</v>
      </c>
      <c r="AS9" s="65">
        <f t="shared" si="10"/>
        <v>7.724425887265135E-2</v>
      </c>
      <c r="AT9" s="59"/>
      <c r="AU9" s="66">
        <f t="shared" si="11"/>
        <v>1283</v>
      </c>
      <c r="AV9" s="66">
        <f t="shared" si="1"/>
        <v>47</v>
      </c>
      <c r="AW9" s="66">
        <f t="shared" si="1"/>
        <v>43</v>
      </c>
      <c r="AX9" s="66">
        <f t="shared" si="1"/>
        <v>42</v>
      </c>
      <c r="AY9" s="66">
        <f t="shared" si="1"/>
        <v>9</v>
      </c>
      <c r="AZ9" s="66">
        <f t="shared" si="1"/>
        <v>84</v>
      </c>
      <c r="BA9" s="65">
        <f t="shared" si="12"/>
        <v>9.9016853932584276E-2</v>
      </c>
      <c r="BB9" s="65">
        <f t="shared" si="13"/>
        <v>5.5702917771883291E-2</v>
      </c>
    </row>
    <row r="10" spans="1:54" ht="15" customHeight="1" x14ac:dyDescent="0.35">
      <c r="A10" s="59" t="s">
        <v>78</v>
      </c>
      <c r="B10" s="64" cm="1">
        <f t="array" ref="B10">SUMPRODUCT((Data!$A$2:$A$187390=$A$3)*(Data!$E$2:$E$187390=$A10)*(Data!$H$2:$H$187390=B$5)*(Data!$G$2:$G$187390=$B$4)*(Data!$I$2:$I$187390))</f>
        <v>433</v>
      </c>
      <c r="C10" s="64" cm="1">
        <f t="array" ref="C10">SUMPRODUCT((Data!$A$2:$A$187390=$A$3)*(Data!$E$2:$E$187390=$A10)*(Data!$H$2:$H$187390=C$5)*(Data!$G$2:$G$187390=$B$4)*(Data!$I$2:$I$187390))</f>
        <v>4</v>
      </c>
      <c r="D10" s="64" cm="1">
        <f t="array" ref="D10">SUMPRODUCT((Data!$A$2:$A$187390=$A$3)*(Data!$E$2:$E$187390=$A10)*(Data!$H$2:$H$187390=D$5)*(Data!$G$2:$G$187390=$B$4)*(Data!$I$2:$I$187390))</f>
        <v>7</v>
      </c>
      <c r="E10" s="64" cm="1">
        <f t="array" ref="E10">SUMPRODUCT((Data!$A$2:$A$187390=$A$3)*(Data!$E$2:$E$187390=$A10)*(Data!$H$2:$H$187390=E$5)*(Data!$G$2:$G$187390=$B$4)*(Data!$I$2:$I$187390))</f>
        <v>4</v>
      </c>
      <c r="F10" s="64" cm="1">
        <f t="array" ref="F10">SUMPRODUCT((Data!$A$2:$A$187390=$A$3)*(Data!$E$2:$E$187390=$A10)*(Data!$H$2:$H$187390=F$5)*(Data!$G$2:$G$187390=$B$4)*(Data!$I$2:$I$187390))</f>
        <v>4</v>
      </c>
      <c r="G10" s="64" cm="1">
        <f t="array" ref="G10">SUMPRODUCT((Data!$A$2:$A$187390=$A$3)*(Data!$E$2:$E$187390=$A10)*(Data!$H$2:$H$187390=G$5)*(Data!$G$2:$G$187390=$B$4)*(Data!$I$2:$I$187390))</f>
        <v>40</v>
      </c>
      <c r="H10" s="65">
        <f t="shared" si="14"/>
        <v>4.2035398230088498E-2</v>
      </c>
      <c r="I10" s="65">
        <f t="shared" si="15"/>
        <v>8.1300813008130079E-2</v>
      </c>
      <c r="J10" s="59"/>
      <c r="K10" s="64" cm="1">
        <f t="array" ref="K10">SUMPRODUCT((Data!$A$2:$A$187390=$A$3)*(Data!$E$2:$E$187390=$A10)*(Data!$H$2:$H$187390=K$5)*(Data!$G$2:$G$187390=$K$4)*(Data!$I$2:$I$187390))</f>
        <v>495</v>
      </c>
      <c r="L10" s="64" cm="1">
        <f t="array" ref="L10">SUMPRODUCT((Data!$A$2:$A$187390=$A$3)*(Data!$E$2:$E$187390=$A10)*(Data!$H$2:$H$187390=L$5)*(Data!$G$2:$G$187390=$K$4)*(Data!$I$2:$I$187390))</f>
        <v>6</v>
      </c>
      <c r="M10" s="64" cm="1">
        <f t="array" ref="M10">SUMPRODUCT((Data!$A$2:$A$187390=$A$3)*(Data!$E$2:$E$187390=$A10)*(Data!$H$2:$H$187390=M$5)*(Data!$G$2:$G$187390=$K$4)*(Data!$I$2:$I$187390))</f>
        <v>2</v>
      </c>
      <c r="N10" s="64" cm="1">
        <f t="array" ref="N10">SUMPRODUCT((Data!$A$2:$A$187390=$A$3)*(Data!$E$2:$E$187390=$A10)*(Data!$H$2:$H$187390=N$5)*(Data!$G$2:$G$187390=$K$4)*(Data!$I$2:$I$187390))</f>
        <v>1</v>
      </c>
      <c r="O10" s="64" cm="1">
        <f t="array" ref="O10">SUMPRODUCT((Data!$A$2:$A$187390=$A$3)*(Data!$E$2:$E$187390=$A10)*(Data!$H$2:$H$187390=O$5)*(Data!$G$2:$G$187390=$K$4)*(Data!$I$2:$I$187390))</f>
        <v>7</v>
      </c>
      <c r="P10" s="64" cm="1">
        <f t="array" ref="P10">SUMPRODUCT((Data!$A$2:$A$187390=$A$3)*(Data!$E$2:$E$187390=$A10)*(Data!$H$2:$H$187390=P$5)*(Data!$G$2:$G$187390=$K$4)*(Data!$I$2:$I$187390))</f>
        <v>56</v>
      </c>
      <c r="Q10" s="65">
        <f t="shared" si="2"/>
        <v>3.131115459882583E-2</v>
      </c>
      <c r="R10" s="65">
        <f t="shared" si="3"/>
        <v>9.8765432098765427E-2</v>
      </c>
      <c r="S10" s="59"/>
      <c r="T10" s="66">
        <f t="shared" si="4"/>
        <v>928</v>
      </c>
      <c r="U10" s="66">
        <f t="shared" si="0"/>
        <v>10</v>
      </c>
      <c r="V10" s="66">
        <f t="shared" si="0"/>
        <v>9</v>
      </c>
      <c r="W10" s="66">
        <f t="shared" si="0"/>
        <v>5</v>
      </c>
      <c r="X10" s="66">
        <f t="shared" si="0"/>
        <v>11</v>
      </c>
      <c r="Y10" s="66">
        <f t="shared" si="0"/>
        <v>96</v>
      </c>
      <c r="Z10" s="65">
        <f t="shared" si="5"/>
        <v>3.6344755970924195E-2</v>
      </c>
      <c r="AA10" s="65">
        <f t="shared" si="6"/>
        <v>9.0651558073654395E-2</v>
      </c>
      <c r="AB10" s="59"/>
      <c r="AC10" s="64" cm="1">
        <f t="array" ref="AC10">SUMPRODUCT((Data!$A$2:$A$187390=$A$3)*(Data!$E$2:$E$187390=$A10)*(Data!$H$2:$H$187390=AC$5)*(Data!$G$2:$G$187390=$AC$4)*(Data!$I$2:$I$187390))</f>
        <v>37</v>
      </c>
      <c r="AD10" s="64" cm="1">
        <f t="array" ref="AD10">SUMPRODUCT((Data!$A$2:$A$187390=$A$3)*(Data!$E$2:$E$187390=$A10)*(Data!$H$2:$H$187390=AD$5)*(Data!$G$2:$G$187390=$AC$4)*(Data!$I$2:$I$187390))</f>
        <v>1</v>
      </c>
      <c r="AE10" s="64" cm="1">
        <f t="array" ref="AE10">SUMPRODUCT((Data!$A$2:$A$187390=$A$3)*(Data!$E$2:$E$187390=$A10)*(Data!$H$2:$H$187390=AE$5)*(Data!$G$2:$G$187390=$AC$4)*(Data!$I$2:$I$187390))</f>
        <v>1</v>
      </c>
      <c r="AF10" s="64" cm="1">
        <f t="array" ref="AF10">SUMPRODUCT((Data!$A$2:$A$187390=$A$3)*(Data!$E$2:$E$187390=$A10)*(Data!$H$2:$H$187390=AF$5)*(Data!$G$2:$G$187390=$AC$4)*(Data!$I$2:$I$187390))</f>
        <v>0</v>
      </c>
      <c r="AG10" s="64" cm="1">
        <f t="array" ref="AG10">SUMPRODUCT((Data!$A$2:$A$187390=$A$3)*(Data!$E$2:$E$187390=$A10)*(Data!$H$2:$H$187390=AG$5)*(Data!$G$2:$G$187390=$AC$4)*(Data!$I$2:$I$187390))</f>
        <v>0</v>
      </c>
      <c r="AH10" s="64" cm="1">
        <f t="array" ref="AH10">SUMPRODUCT((Data!$A$2:$A$187390=$A$3)*(Data!$E$2:$E$187390=$A10)*(Data!$H$2:$H$187390=AH$5)*(Data!$G$2:$G$187390=$AC$4)*(Data!$I$2:$I$187390))</f>
        <v>3</v>
      </c>
      <c r="AI10" s="65">
        <f t="shared" si="7"/>
        <v>5.128205128205128E-2</v>
      </c>
      <c r="AJ10" s="65">
        <f t="shared" si="8"/>
        <v>7.1428571428571425E-2</v>
      </c>
      <c r="AK10" s="59"/>
      <c r="AL10" s="64" cm="1">
        <f t="array" ref="AL10">SUMPRODUCT((Data!$A$2:$A$187390=$A$3)*(Data!$E$2:$E$187390=$A10)*(Data!$H$2:$H$187390=AL$5)*(Data!$G$2:$G$187390=$AL$4)*(Data!$I$2:$I$187390))</f>
        <v>354</v>
      </c>
      <c r="AM10" s="64" cm="1">
        <f t="array" ref="AM10">SUMPRODUCT((Data!$A$2:$A$187390=$A$3)*(Data!$E$2:$E$187390=$A10)*(Data!$H$2:$H$187390=AM$5)*(Data!$G$2:$G$187390=$AL$4)*(Data!$I$2:$I$187390))</f>
        <v>5</v>
      </c>
      <c r="AN10" s="64" cm="1">
        <f t="array" ref="AN10">SUMPRODUCT((Data!$A$2:$A$187390=$A$3)*(Data!$E$2:$E$187390=$A10)*(Data!$H$2:$H$187390=AN$5)*(Data!$G$2:$G$187390=$AL$4)*(Data!$I$2:$I$187390))</f>
        <v>7</v>
      </c>
      <c r="AO10" s="64" cm="1">
        <f t="array" ref="AO10">SUMPRODUCT((Data!$A$2:$A$187390=$A$3)*(Data!$E$2:$E$187390=$A10)*(Data!$H$2:$H$187390=AO$5)*(Data!$G$2:$G$187390=$AL$4)*(Data!$I$2:$I$187390))</f>
        <v>8</v>
      </c>
      <c r="AP10" s="64" cm="1">
        <f t="array" ref="AP10">SUMPRODUCT((Data!$A$2:$A$187390=$A$3)*(Data!$E$2:$E$187390=$A10)*(Data!$H$2:$H$187390=AP$5)*(Data!$G$2:$G$187390=$AL$4)*(Data!$I$2:$I$187390))</f>
        <v>10</v>
      </c>
      <c r="AQ10" s="64" cm="1">
        <f t="array" ref="AQ10">SUMPRODUCT((Data!$A$2:$A$187390=$A$3)*(Data!$E$2:$E$187390=$A10)*(Data!$H$2:$H$187390=AQ$5)*(Data!$G$2:$G$187390=$AL$4)*(Data!$I$2:$I$187390))</f>
        <v>39</v>
      </c>
      <c r="AR10" s="65">
        <f t="shared" si="9"/>
        <v>7.8125E-2</v>
      </c>
      <c r="AS10" s="65">
        <f t="shared" si="10"/>
        <v>9.2198581560283682E-2</v>
      </c>
      <c r="AT10" s="59"/>
      <c r="AU10" s="66">
        <f t="shared" si="11"/>
        <v>1319</v>
      </c>
      <c r="AV10" s="66">
        <f t="shared" si="1"/>
        <v>16</v>
      </c>
      <c r="AW10" s="66">
        <f t="shared" si="1"/>
        <v>17</v>
      </c>
      <c r="AX10" s="66">
        <f t="shared" si="1"/>
        <v>13</v>
      </c>
      <c r="AY10" s="66">
        <f t="shared" si="1"/>
        <v>21</v>
      </c>
      <c r="AZ10" s="66">
        <f t="shared" si="1"/>
        <v>138</v>
      </c>
      <c r="BA10" s="65">
        <f t="shared" si="12"/>
        <v>4.8340548340548344E-2</v>
      </c>
      <c r="BB10" s="65">
        <f t="shared" si="13"/>
        <v>9.055118110236221E-2</v>
      </c>
    </row>
    <row r="11" spans="1:54" ht="15" customHeight="1" x14ac:dyDescent="0.35">
      <c r="A11" s="59" t="s">
        <v>79</v>
      </c>
      <c r="B11" s="64" cm="1">
        <f t="array" ref="B11">SUMPRODUCT((Data!$A$2:$A$187390=$A$3)*(Data!$E$2:$E$187390=$A11)*(Data!$H$2:$H$187390=B$5)*(Data!$G$2:$G$187390=$B$4)*(Data!$I$2:$I$187390))</f>
        <v>146</v>
      </c>
      <c r="C11" s="64" cm="1">
        <f t="array" ref="C11">SUMPRODUCT((Data!$A$2:$A$187390=$A$3)*(Data!$E$2:$E$187390=$A11)*(Data!$H$2:$H$187390=C$5)*(Data!$G$2:$G$187390=$B$4)*(Data!$I$2:$I$187390))</f>
        <v>3</v>
      </c>
      <c r="D11" s="64" cm="1">
        <f t="array" ref="D11">SUMPRODUCT((Data!$A$2:$A$187390=$A$3)*(Data!$E$2:$E$187390=$A11)*(Data!$H$2:$H$187390=D$5)*(Data!$G$2:$G$187390=$B$4)*(Data!$I$2:$I$187390))</f>
        <v>0</v>
      </c>
      <c r="E11" s="64" cm="1">
        <f t="array" ref="E11">SUMPRODUCT((Data!$A$2:$A$187390=$A$3)*(Data!$E$2:$E$187390=$A11)*(Data!$H$2:$H$187390=E$5)*(Data!$G$2:$G$187390=$B$4)*(Data!$I$2:$I$187390))</f>
        <v>0</v>
      </c>
      <c r="F11" s="64" cm="1">
        <f t="array" ref="F11">SUMPRODUCT((Data!$A$2:$A$187390=$A$3)*(Data!$E$2:$E$187390=$A11)*(Data!$H$2:$H$187390=F$5)*(Data!$G$2:$G$187390=$B$4)*(Data!$I$2:$I$187390))</f>
        <v>0</v>
      </c>
      <c r="G11" s="64" cm="1">
        <f t="array" ref="G11">SUMPRODUCT((Data!$A$2:$A$187390=$A$3)*(Data!$E$2:$E$187390=$A11)*(Data!$H$2:$H$187390=G$5)*(Data!$G$2:$G$187390=$B$4)*(Data!$I$2:$I$187390))</f>
        <v>40</v>
      </c>
      <c r="H11" s="65">
        <f t="shared" si="14"/>
        <v>2.0134228187919462E-2</v>
      </c>
      <c r="I11" s="65">
        <f t="shared" si="15"/>
        <v>0.21164021164021163</v>
      </c>
      <c r="J11" s="59"/>
      <c r="K11" s="64" cm="1">
        <f t="array" ref="K11">SUMPRODUCT((Data!$A$2:$A$187390=$A$3)*(Data!$E$2:$E$187390=$A11)*(Data!$H$2:$H$187390=K$5)*(Data!$G$2:$G$187390=$K$4)*(Data!$I$2:$I$187390))</f>
        <v>308</v>
      </c>
      <c r="L11" s="64" cm="1">
        <f t="array" ref="L11">SUMPRODUCT((Data!$A$2:$A$187390=$A$3)*(Data!$E$2:$E$187390=$A11)*(Data!$H$2:$H$187390=L$5)*(Data!$G$2:$G$187390=$K$4)*(Data!$I$2:$I$187390))</f>
        <v>4</v>
      </c>
      <c r="M11" s="64" cm="1">
        <f t="array" ref="M11">SUMPRODUCT((Data!$A$2:$A$187390=$A$3)*(Data!$E$2:$E$187390=$A11)*(Data!$H$2:$H$187390=M$5)*(Data!$G$2:$G$187390=$K$4)*(Data!$I$2:$I$187390))</f>
        <v>3</v>
      </c>
      <c r="N11" s="64" cm="1">
        <f t="array" ref="N11">SUMPRODUCT((Data!$A$2:$A$187390=$A$3)*(Data!$E$2:$E$187390=$A11)*(Data!$H$2:$H$187390=N$5)*(Data!$G$2:$G$187390=$K$4)*(Data!$I$2:$I$187390))</f>
        <v>0</v>
      </c>
      <c r="O11" s="64" cm="1">
        <f t="array" ref="O11">SUMPRODUCT((Data!$A$2:$A$187390=$A$3)*(Data!$E$2:$E$187390=$A11)*(Data!$H$2:$H$187390=O$5)*(Data!$G$2:$G$187390=$K$4)*(Data!$I$2:$I$187390))</f>
        <v>0</v>
      </c>
      <c r="P11" s="64" cm="1">
        <f t="array" ref="P11">SUMPRODUCT((Data!$A$2:$A$187390=$A$3)*(Data!$E$2:$E$187390=$A11)*(Data!$H$2:$H$187390=P$5)*(Data!$G$2:$G$187390=$K$4)*(Data!$I$2:$I$187390))</f>
        <v>105</v>
      </c>
      <c r="Q11" s="65">
        <f t="shared" si="2"/>
        <v>2.2222222222222223E-2</v>
      </c>
      <c r="R11" s="65">
        <f t="shared" si="3"/>
        <v>0.25</v>
      </c>
      <c r="S11" s="59"/>
      <c r="T11" s="66">
        <f t="shared" si="4"/>
        <v>454</v>
      </c>
      <c r="U11" s="66">
        <f t="shared" si="0"/>
        <v>7</v>
      </c>
      <c r="V11" s="66">
        <f t="shared" si="0"/>
        <v>3</v>
      </c>
      <c r="W11" s="66">
        <f t="shared" si="0"/>
        <v>0</v>
      </c>
      <c r="X11" s="66">
        <f t="shared" si="0"/>
        <v>0</v>
      </c>
      <c r="Y11" s="66">
        <f t="shared" si="0"/>
        <v>145</v>
      </c>
      <c r="Z11" s="65">
        <f t="shared" si="5"/>
        <v>2.1551724137931036E-2</v>
      </c>
      <c r="AA11" s="65">
        <f t="shared" si="6"/>
        <v>0.23809523809523808</v>
      </c>
      <c r="AB11" s="59"/>
      <c r="AC11" s="64" cm="1">
        <f t="array" ref="AC11">SUMPRODUCT((Data!$A$2:$A$187390=$A$3)*(Data!$E$2:$E$187390=$A11)*(Data!$H$2:$H$187390=AC$5)*(Data!$G$2:$G$187390=$AC$4)*(Data!$I$2:$I$187390))</f>
        <v>19</v>
      </c>
      <c r="AD11" s="64" cm="1">
        <f t="array" ref="AD11">SUMPRODUCT((Data!$A$2:$A$187390=$A$3)*(Data!$E$2:$E$187390=$A11)*(Data!$H$2:$H$187390=AD$5)*(Data!$G$2:$G$187390=$AC$4)*(Data!$I$2:$I$187390))</f>
        <v>0</v>
      </c>
      <c r="AE11" s="64" cm="1">
        <f t="array" ref="AE11">SUMPRODUCT((Data!$A$2:$A$187390=$A$3)*(Data!$E$2:$E$187390=$A11)*(Data!$H$2:$H$187390=AE$5)*(Data!$G$2:$G$187390=$AC$4)*(Data!$I$2:$I$187390))</f>
        <v>0</v>
      </c>
      <c r="AF11" s="64" cm="1">
        <f t="array" ref="AF11">SUMPRODUCT((Data!$A$2:$A$187390=$A$3)*(Data!$E$2:$E$187390=$A11)*(Data!$H$2:$H$187390=AF$5)*(Data!$G$2:$G$187390=$AC$4)*(Data!$I$2:$I$187390))</f>
        <v>0</v>
      </c>
      <c r="AG11" s="64" cm="1">
        <f t="array" ref="AG11">SUMPRODUCT((Data!$A$2:$A$187390=$A$3)*(Data!$E$2:$E$187390=$A11)*(Data!$H$2:$H$187390=AG$5)*(Data!$G$2:$G$187390=$AC$4)*(Data!$I$2:$I$187390))</f>
        <v>0</v>
      </c>
      <c r="AH11" s="64" cm="1">
        <f t="array" ref="AH11">SUMPRODUCT((Data!$A$2:$A$187390=$A$3)*(Data!$E$2:$E$187390=$A11)*(Data!$H$2:$H$187390=AH$5)*(Data!$G$2:$G$187390=$AC$4)*(Data!$I$2:$I$187390))</f>
        <v>3</v>
      </c>
      <c r="AI11" s="65">
        <f t="shared" si="7"/>
        <v>0</v>
      </c>
      <c r="AJ11" s="65">
        <f t="shared" si="8"/>
        <v>0.13636363636363635</v>
      </c>
      <c r="AK11" s="59"/>
      <c r="AL11" s="64" cm="1">
        <f t="array" ref="AL11">SUMPRODUCT((Data!$A$2:$A$187390=$A$3)*(Data!$E$2:$E$187390=$A11)*(Data!$H$2:$H$187390=AL$5)*(Data!$G$2:$G$187390=$AL$4)*(Data!$I$2:$I$187390))</f>
        <v>106</v>
      </c>
      <c r="AM11" s="64" cm="1">
        <f t="array" ref="AM11">SUMPRODUCT((Data!$A$2:$A$187390=$A$3)*(Data!$E$2:$E$187390=$A11)*(Data!$H$2:$H$187390=AM$5)*(Data!$G$2:$G$187390=$AL$4)*(Data!$I$2:$I$187390))</f>
        <v>2</v>
      </c>
      <c r="AN11" s="64" cm="1">
        <f t="array" ref="AN11">SUMPRODUCT((Data!$A$2:$A$187390=$A$3)*(Data!$E$2:$E$187390=$A11)*(Data!$H$2:$H$187390=AN$5)*(Data!$G$2:$G$187390=$AL$4)*(Data!$I$2:$I$187390))</f>
        <v>1</v>
      </c>
      <c r="AO11" s="64" cm="1">
        <f t="array" ref="AO11">SUMPRODUCT((Data!$A$2:$A$187390=$A$3)*(Data!$E$2:$E$187390=$A11)*(Data!$H$2:$H$187390=AO$5)*(Data!$G$2:$G$187390=$AL$4)*(Data!$I$2:$I$187390))</f>
        <v>1</v>
      </c>
      <c r="AP11" s="64" cm="1">
        <f t="array" ref="AP11">SUMPRODUCT((Data!$A$2:$A$187390=$A$3)*(Data!$E$2:$E$187390=$A11)*(Data!$H$2:$H$187390=AP$5)*(Data!$G$2:$G$187390=$AL$4)*(Data!$I$2:$I$187390))</f>
        <v>0</v>
      </c>
      <c r="AQ11" s="64" cm="1">
        <f t="array" ref="AQ11">SUMPRODUCT((Data!$A$2:$A$187390=$A$3)*(Data!$E$2:$E$187390=$A11)*(Data!$H$2:$H$187390=AQ$5)*(Data!$G$2:$G$187390=$AL$4)*(Data!$I$2:$I$187390))</f>
        <v>29</v>
      </c>
      <c r="AR11" s="65">
        <f t="shared" si="9"/>
        <v>3.6363636363636362E-2</v>
      </c>
      <c r="AS11" s="65">
        <f t="shared" si="10"/>
        <v>0.20863309352517986</v>
      </c>
      <c r="AT11" s="59"/>
      <c r="AU11" s="66">
        <f t="shared" si="11"/>
        <v>579</v>
      </c>
      <c r="AV11" s="66">
        <f t="shared" si="1"/>
        <v>9</v>
      </c>
      <c r="AW11" s="66">
        <f t="shared" si="1"/>
        <v>4</v>
      </c>
      <c r="AX11" s="66">
        <f t="shared" si="1"/>
        <v>1</v>
      </c>
      <c r="AY11" s="66">
        <f t="shared" si="1"/>
        <v>0</v>
      </c>
      <c r="AZ11" s="66">
        <f t="shared" si="1"/>
        <v>177</v>
      </c>
      <c r="BA11" s="65">
        <f t="shared" si="12"/>
        <v>2.3608768971332208E-2</v>
      </c>
      <c r="BB11" s="65">
        <f t="shared" si="13"/>
        <v>0.22987012987012986</v>
      </c>
    </row>
    <row r="12" spans="1:54" ht="15" customHeight="1" x14ac:dyDescent="0.35">
      <c r="A12" s="59" t="s">
        <v>8</v>
      </c>
      <c r="B12" s="64" cm="1">
        <f t="array" ref="B12">SUMPRODUCT((Data!$A$2:$A$187390=$A$3)*(Data!$G$2:$G$187390=$B$4)*(Data!$B$2:$B$187390=$A12)*(Data!$H$2:$H$187390=B$5)*(Data!$I$2:$I$187390))</f>
        <v>18</v>
      </c>
      <c r="C12" s="64" cm="1">
        <f t="array" ref="C12">SUMPRODUCT((Data!$A$2:$A$187390=$A$3)*(Data!$G$2:$G$187390=$B$4)*(Data!$B$2:$B$187390=$A12)*(Data!$H$2:$H$187390=C$5)*(Data!$I$2:$I$187390))</f>
        <v>0</v>
      </c>
      <c r="D12" s="64" cm="1">
        <f t="array" ref="D12">SUMPRODUCT((Data!$A$2:$A$187390=$A$3)*(Data!$G$2:$G$187390=$B$4)*(Data!$B$2:$B$187390=$A12)*(Data!$H$2:$H$187390=D$5)*(Data!$I$2:$I$187390))</f>
        <v>1</v>
      </c>
      <c r="E12" s="64" cm="1">
        <f t="array" ref="E12">SUMPRODUCT((Data!$A$2:$A$187390=$A$3)*(Data!$G$2:$G$187390=$B$4)*(Data!$B$2:$B$187390=$A12)*(Data!$H$2:$H$187390=E$5)*(Data!$I$2:$I$187390))</f>
        <v>1</v>
      </c>
      <c r="F12" s="64" cm="1">
        <f t="array" ref="F12">SUMPRODUCT((Data!$A$2:$A$187390=$A$3)*(Data!$G$2:$G$187390=$B$4)*(Data!$B$2:$B$187390=$A12)*(Data!$H$2:$H$187390=F$5)*(Data!$I$2:$I$187390))</f>
        <v>0</v>
      </c>
      <c r="G12" s="64" cm="1">
        <f t="array" ref="G12">SUMPRODUCT((Data!$A$2:$A$187390=$A$3)*(Data!$G$2:$G$187390=$B$4)*(Data!$B$2:$B$187390=$A12)*(Data!$H$2:$H$187390=G$5)*(Data!$I$2:$I$187390))</f>
        <v>4</v>
      </c>
      <c r="H12" s="65">
        <f t="shared" si="14"/>
        <v>0.1</v>
      </c>
      <c r="I12" s="65">
        <f t="shared" si="15"/>
        <v>0.16666666666666666</v>
      </c>
      <c r="J12" s="59"/>
      <c r="K12" s="64" cm="1">
        <f t="array" ref="K12">SUMPRODUCT((Data!$A$2:$A$187390=$A$3)*(Data!$G$2:$G$187390=$K$4)*(Data!$B$2:$B$187390=$A12)*(Data!$H$2:$H$187390=K$5)*(Data!$I$2:$I$187390))</f>
        <v>10</v>
      </c>
      <c r="L12" s="64" cm="1">
        <f t="array" ref="L12">SUMPRODUCT((Data!$A$2:$A$187390=$A$3)*(Data!$G$2:$G$187390=$K$4)*(Data!$B$2:$B$187390=$A12)*(Data!$H$2:$H$187390=L$5)*(Data!$I$2:$I$187390))</f>
        <v>0</v>
      </c>
      <c r="M12" s="64" cm="1">
        <f t="array" ref="M12">SUMPRODUCT((Data!$A$2:$A$187390=$A$3)*(Data!$G$2:$G$187390=$K$4)*(Data!$B$2:$B$187390=$A12)*(Data!$H$2:$H$187390=M$5)*(Data!$I$2:$I$187390))</f>
        <v>0</v>
      </c>
      <c r="N12" s="64" cm="1">
        <f t="array" ref="N12">SUMPRODUCT((Data!$A$2:$A$187390=$A$3)*(Data!$G$2:$G$187390=$K$4)*(Data!$B$2:$B$187390=$A12)*(Data!$H$2:$H$187390=N$5)*(Data!$I$2:$I$187390))</f>
        <v>0</v>
      </c>
      <c r="O12" s="64" cm="1">
        <f t="array" ref="O12">SUMPRODUCT((Data!$A$2:$A$187390=$A$3)*(Data!$G$2:$G$187390=$K$4)*(Data!$B$2:$B$187390=$A12)*(Data!$H$2:$H$187390=O$5)*(Data!$I$2:$I$187390))</f>
        <v>0</v>
      </c>
      <c r="P12" s="64" cm="1">
        <f t="array" ref="P12">SUMPRODUCT((Data!$A$2:$A$187390=$A$3)*(Data!$G$2:$G$187390=$K$4)*(Data!$B$2:$B$187390=$A12)*(Data!$H$2:$H$187390=P$5)*(Data!$I$2:$I$187390))</f>
        <v>0</v>
      </c>
      <c r="Q12" s="65">
        <f t="shared" si="2"/>
        <v>0</v>
      </c>
      <c r="R12" s="65">
        <f t="shared" si="3"/>
        <v>0</v>
      </c>
      <c r="S12" s="59"/>
      <c r="T12" s="66">
        <f t="shared" si="4"/>
        <v>28</v>
      </c>
      <c r="U12" s="66">
        <f t="shared" si="0"/>
        <v>0</v>
      </c>
      <c r="V12" s="66">
        <f t="shared" si="0"/>
        <v>1</v>
      </c>
      <c r="W12" s="66">
        <f t="shared" si="0"/>
        <v>1</v>
      </c>
      <c r="X12" s="66">
        <f t="shared" si="0"/>
        <v>0</v>
      </c>
      <c r="Y12" s="66">
        <f t="shared" si="0"/>
        <v>4</v>
      </c>
      <c r="Z12" s="65">
        <f t="shared" si="5"/>
        <v>6.6666666666666666E-2</v>
      </c>
      <c r="AA12" s="65">
        <f t="shared" si="6"/>
        <v>0.11764705882352941</v>
      </c>
      <c r="AB12" s="59"/>
      <c r="AC12" s="64" cm="1">
        <f t="array" ref="AC12">SUMPRODUCT((Data!$A$2:$A$187390=$A$3)*(Data!$G$2:$G$187390=$AC$4)*(Data!$B$2:$B$187390=$A12)*(Data!$H$2:$H$187390=AC$5)*(Data!$I$2:$I$187390))</f>
        <v>1</v>
      </c>
      <c r="AD12" s="64" cm="1">
        <f t="array" ref="AD12">SUMPRODUCT((Data!$A$2:$A$187390=$A$3)*(Data!$G$2:$G$187390=$AC$4)*(Data!$B$2:$B$187390=$A12)*(Data!$H$2:$H$187390=AD$5)*(Data!$I$2:$I$187390))</f>
        <v>0</v>
      </c>
      <c r="AE12" s="64" cm="1">
        <f t="array" ref="AE12">SUMPRODUCT((Data!$A$2:$A$187390=$A$3)*(Data!$G$2:$G$187390=$AC$4)*(Data!$B$2:$B$187390=$A12)*(Data!$H$2:$H$187390=AE$5)*(Data!$I$2:$I$187390))</f>
        <v>0</v>
      </c>
      <c r="AF12" s="64" cm="1">
        <f t="array" ref="AF12">SUMPRODUCT((Data!$A$2:$A$187390=$A$3)*(Data!$G$2:$G$187390=$AC$4)*(Data!$B$2:$B$187390=$A12)*(Data!$H$2:$H$187390=AF$5)*(Data!$I$2:$I$187390))</f>
        <v>0</v>
      </c>
      <c r="AG12" s="64" cm="1">
        <f t="array" ref="AG12">SUMPRODUCT((Data!$A$2:$A$187390=$A$3)*(Data!$G$2:$G$187390=$AC$4)*(Data!$B$2:$B$187390=$A12)*(Data!$H$2:$H$187390=AG$5)*(Data!$I$2:$I$187390))</f>
        <v>0</v>
      </c>
      <c r="AH12" s="64" cm="1">
        <f t="array" ref="AH12">SUMPRODUCT((Data!$A$2:$A$187390=$A$3)*(Data!$G$2:$G$187390=$AC$4)*(Data!$B$2:$B$187390=$A12)*(Data!$H$2:$H$187390=AH$5)*(Data!$I$2:$I$187390))</f>
        <v>0</v>
      </c>
      <c r="AI12" s="65">
        <f t="shared" si="7"/>
        <v>0</v>
      </c>
      <c r="AJ12" s="65">
        <f t="shared" si="8"/>
        <v>0</v>
      </c>
      <c r="AK12" s="59"/>
      <c r="AL12" s="64" cm="1">
        <f t="array" ref="AL12">SUMPRODUCT((Data!$A$2:$A$187390=$A$3)*(Data!$G$2:$G$187390=$AL$4)*(Data!$B$2:$B$187390=$A12)*(Data!$H$2:$H$187390=AL$5)*(Data!$I$2:$I$187390))</f>
        <v>16</v>
      </c>
      <c r="AM12" s="64" cm="1">
        <f t="array" ref="AM12">SUMPRODUCT((Data!$A$2:$A$187390=$A$3)*(Data!$G$2:$G$187390=$AL$4)*(Data!$B$2:$B$187390=$A12)*(Data!$H$2:$H$187390=AM$5)*(Data!$I$2:$I$187390))</f>
        <v>1</v>
      </c>
      <c r="AN12" s="64" cm="1">
        <f t="array" ref="AN12">SUMPRODUCT((Data!$A$2:$A$187390=$A$3)*(Data!$G$2:$G$187390=$AL$4)*(Data!$B$2:$B$187390=$A12)*(Data!$H$2:$H$187390=AN$5)*(Data!$I$2:$I$187390))</f>
        <v>0</v>
      </c>
      <c r="AO12" s="64" cm="1">
        <f t="array" ref="AO12">SUMPRODUCT((Data!$A$2:$A$187390=$A$3)*(Data!$G$2:$G$187390=$AL$4)*(Data!$B$2:$B$187390=$A12)*(Data!$H$2:$H$187390=AO$5)*(Data!$I$2:$I$187390))</f>
        <v>0</v>
      </c>
      <c r="AP12" s="64" cm="1">
        <f t="array" ref="AP12">SUMPRODUCT((Data!$A$2:$A$187390=$A$3)*(Data!$G$2:$G$187390=$AL$4)*(Data!$B$2:$B$187390=$A12)*(Data!$H$2:$H$187390=AP$5)*(Data!$I$2:$I$187390))</f>
        <v>0</v>
      </c>
      <c r="AQ12" s="64" cm="1">
        <f t="array" ref="AQ12">SUMPRODUCT((Data!$A$2:$A$187390=$A$3)*(Data!$G$2:$G$187390=$AL$4)*(Data!$B$2:$B$187390=$A12)*(Data!$H$2:$H$187390=AQ$5)*(Data!$I$2:$I$187390))</f>
        <v>5</v>
      </c>
      <c r="AR12" s="65">
        <f t="shared" si="9"/>
        <v>5.8823529411764705E-2</v>
      </c>
      <c r="AS12" s="65">
        <f t="shared" si="10"/>
        <v>0.22727272727272727</v>
      </c>
      <c r="AT12" s="59"/>
      <c r="AU12" s="66">
        <f t="shared" si="11"/>
        <v>45</v>
      </c>
      <c r="AV12" s="66">
        <f t="shared" si="1"/>
        <v>1</v>
      </c>
      <c r="AW12" s="66">
        <f t="shared" si="1"/>
        <v>1</v>
      </c>
      <c r="AX12" s="66">
        <f t="shared" si="1"/>
        <v>1</v>
      </c>
      <c r="AY12" s="66">
        <f t="shared" si="1"/>
        <v>0</v>
      </c>
      <c r="AZ12" s="66">
        <f t="shared" si="1"/>
        <v>9</v>
      </c>
      <c r="BA12" s="65">
        <f t="shared" si="12"/>
        <v>6.25E-2</v>
      </c>
      <c r="BB12" s="65">
        <f t="shared" si="13"/>
        <v>0.15789473684210525</v>
      </c>
    </row>
    <row r="13" spans="1:54" ht="15" customHeight="1" x14ac:dyDescent="0.35">
      <c r="A13" s="59" t="s">
        <v>9</v>
      </c>
      <c r="B13" s="64" cm="1">
        <f t="array" ref="B13">SUMPRODUCT((Data!$A$2:$A$187390=$A$3)*(Data!$G$2:$G$187390=$B$4)*(Data!$B$2:$B$187390=$A13)*(Data!$H$2:$H$187390=B$5)*(Data!$I$2:$I$187390))</f>
        <v>27</v>
      </c>
      <c r="C13" s="64" cm="1">
        <f t="array" ref="C13">SUMPRODUCT((Data!$A$2:$A$187390=$A$3)*(Data!$G$2:$G$187390=$B$4)*(Data!$B$2:$B$187390=$A13)*(Data!$H$2:$H$187390=C$5)*(Data!$I$2:$I$187390))</f>
        <v>1</v>
      </c>
      <c r="D13" s="64" cm="1">
        <f t="array" ref="D13">SUMPRODUCT((Data!$A$2:$A$187390=$A$3)*(Data!$G$2:$G$187390=$B$4)*(Data!$B$2:$B$187390=$A13)*(Data!$H$2:$H$187390=D$5)*(Data!$I$2:$I$187390))</f>
        <v>2</v>
      </c>
      <c r="E13" s="64" cm="1">
        <f t="array" ref="E13">SUMPRODUCT((Data!$A$2:$A$187390=$A$3)*(Data!$G$2:$G$187390=$B$4)*(Data!$B$2:$B$187390=$A13)*(Data!$H$2:$H$187390=E$5)*(Data!$I$2:$I$187390))</f>
        <v>0</v>
      </c>
      <c r="F13" s="64" cm="1">
        <f t="array" ref="F13">SUMPRODUCT((Data!$A$2:$A$187390=$A$3)*(Data!$G$2:$G$187390=$B$4)*(Data!$B$2:$B$187390=$A13)*(Data!$H$2:$H$187390=F$5)*(Data!$I$2:$I$187390))</f>
        <v>0</v>
      </c>
      <c r="G13" s="64" cm="1">
        <f t="array" ref="G13">SUMPRODUCT((Data!$A$2:$A$187390=$A$3)*(Data!$G$2:$G$187390=$B$4)*(Data!$B$2:$B$187390=$A13)*(Data!$H$2:$H$187390=G$5)*(Data!$I$2:$I$187390))</f>
        <v>1</v>
      </c>
      <c r="H13" s="65">
        <f t="shared" si="14"/>
        <v>0.1</v>
      </c>
      <c r="I13" s="65">
        <f t="shared" si="15"/>
        <v>3.2258064516129031E-2</v>
      </c>
      <c r="J13" s="59"/>
      <c r="K13" s="64" cm="1">
        <f t="array" ref="K13">SUMPRODUCT((Data!$A$2:$A$187390=$A$3)*(Data!$G$2:$G$187390=$K$4)*(Data!$B$2:$B$187390=$A13)*(Data!$H$2:$H$187390=K$5)*(Data!$I$2:$I$187390))</f>
        <v>12</v>
      </c>
      <c r="L13" s="64" cm="1">
        <f t="array" ref="L13">SUMPRODUCT((Data!$A$2:$A$187390=$A$3)*(Data!$G$2:$G$187390=$K$4)*(Data!$B$2:$B$187390=$A13)*(Data!$H$2:$H$187390=L$5)*(Data!$I$2:$I$187390))</f>
        <v>0</v>
      </c>
      <c r="M13" s="64" cm="1">
        <f t="array" ref="M13">SUMPRODUCT((Data!$A$2:$A$187390=$A$3)*(Data!$G$2:$G$187390=$K$4)*(Data!$B$2:$B$187390=$A13)*(Data!$H$2:$H$187390=M$5)*(Data!$I$2:$I$187390))</f>
        <v>0</v>
      </c>
      <c r="N13" s="64" cm="1">
        <f t="array" ref="N13">SUMPRODUCT((Data!$A$2:$A$187390=$A$3)*(Data!$G$2:$G$187390=$K$4)*(Data!$B$2:$B$187390=$A13)*(Data!$H$2:$H$187390=N$5)*(Data!$I$2:$I$187390))</f>
        <v>0</v>
      </c>
      <c r="O13" s="64" cm="1">
        <f t="array" ref="O13">SUMPRODUCT((Data!$A$2:$A$187390=$A$3)*(Data!$G$2:$G$187390=$K$4)*(Data!$B$2:$B$187390=$A13)*(Data!$H$2:$H$187390=O$5)*(Data!$I$2:$I$187390))</f>
        <v>0</v>
      </c>
      <c r="P13" s="64" cm="1">
        <f t="array" ref="P13">SUMPRODUCT((Data!$A$2:$A$187390=$A$3)*(Data!$G$2:$G$187390=$K$4)*(Data!$B$2:$B$187390=$A13)*(Data!$H$2:$H$187390=P$5)*(Data!$I$2:$I$187390))</f>
        <v>0</v>
      </c>
      <c r="Q13" s="65">
        <f t="shared" si="2"/>
        <v>0</v>
      </c>
      <c r="R13" s="65">
        <f t="shared" si="3"/>
        <v>0</v>
      </c>
      <c r="S13" s="59"/>
      <c r="T13" s="66">
        <f t="shared" si="4"/>
        <v>39</v>
      </c>
      <c r="U13" s="66">
        <f t="shared" si="0"/>
        <v>1</v>
      </c>
      <c r="V13" s="66">
        <f t="shared" si="0"/>
        <v>2</v>
      </c>
      <c r="W13" s="66">
        <f t="shared" si="0"/>
        <v>0</v>
      </c>
      <c r="X13" s="66">
        <f t="shared" si="0"/>
        <v>0</v>
      </c>
      <c r="Y13" s="66">
        <f t="shared" si="0"/>
        <v>1</v>
      </c>
      <c r="Z13" s="65">
        <f t="shared" si="5"/>
        <v>7.1428571428571425E-2</v>
      </c>
      <c r="AA13" s="65">
        <f t="shared" si="6"/>
        <v>2.3255813953488372E-2</v>
      </c>
      <c r="AB13" s="59"/>
      <c r="AC13" s="64" cm="1">
        <f t="array" ref="AC13">SUMPRODUCT((Data!$A$2:$A$187390=$A$3)*(Data!$G$2:$G$187390=$AC$4)*(Data!$B$2:$B$187390=$A13)*(Data!$H$2:$H$187390=AC$5)*(Data!$I$2:$I$187390))</f>
        <v>6</v>
      </c>
      <c r="AD13" s="64" cm="1">
        <f t="array" ref="AD13">SUMPRODUCT((Data!$A$2:$A$187390=$A$3)*(Data!$G$2:$G$187390=$AC$4)*(Data!$B$2:$B$187390=$A13)*(Data!$H$2:$H$187390=AD$5)*(Data!$I$2:$I$187390))</f>
        <v>0</v>
      </c>
      <c r="AE13" s="64" cm="1">
        <f t="array" ref="AE13">SUMPRODUCT((Data!$A$2:$A$187390=$A$3)*(Data!$G$2:$G$187390=$AC$4)*(Data!$B$2:$B$187390=$A13)*(Data!$H$2:$H$187390=AE$5)*(Data!$I$2:$I$187390))</f>
        <v>0</v>
      </c>
      <c r="AF13" s="64" cm="1">
        <f t="array" ref="AF13">SUMPRODUCT((Data!$A$2:$A$187390=$A$3)*(Data!$G$2:$G$187390=$AC$4)*(Data!$B$2:$B$187390=$A13)*(Data!$H$2:$H$187390=AF$5)*(Data!$I$2:$I$187390))</f>
        <v>0</v>
      </c>
      <c r="AG13" s="64" cm="1">
        <f t="array" ref="AG13">SUMPRODUCT((Data!$A$2:$A$187390=$A$3)*(Data!$G$2:$G$187390=$AC$4)*(Data!$B$2:$B$187390=$A13)*(Data!$H$2:$H$187390=AG$5)*(Data!$I$2:$I$187390))</f>
        <v>0</v>
      </c>
      <c r="AH13" s="64" cm="1">
        <f t="array" ref="AH13">SUMPRODUCT((Data!$A$2:$A$187390=$A$3)*(Data!$G$2:$G$187390=$AC$4)*(Data!$B$2:$B$187390=$A13)*(Data!$H$2:$H$187390=AH$5)*(Data!$I$2:$I$187390))</f>
        <v>0</v>
      </c>
      <c r="AI13" s="65">
        <f t="shared" si="7"/>
        <v>0</v>
      </c>
      <c r="AJ13" s="65">
        <f t="shared" si="8"/>
        <v>0</v>
      </c>
      <c r="AK13" s="59"/>
      <c r="AL13" s="64" cm="1">
        <f t="array" ref="AL13">SUMPRODUCT((Data!$A$2:$A$187390=$A$3)*(Data!$G$2:$G$187390=$AL$4)*(Data!$B$2:$B$187390=$A13)*(Data!$H$2:$H$187390=AL$5)*(Data!$I$2:$I$187390))</f>
        <v>21</v>
      </c>
      <c r="AM13" s="64" cm="1">
        <f t="array" ref="AM13">SUMPRODUCT((Data!$A$2:$A$187390=$A$3)*(Data!$G$2:$G$187390=$AL$4)*(Data!$B$2:$B$187390=$A13)*(Data!$H$2:$H$187390=AM$5)*(Data!$I$2:$I$187390))</f>
        <v>0</v>
      </c>
      <c r="AN13" s="64" cm="1">
        <f t="array" ref="AN13">SUMPRODUCT((Data!$A$2:$A$187390=$A$3)*(Data!$G$2:$G$187390=$AL$4)*(Data!$B$2:$B$187390=$A13)*(Data!$H$2:$H$187390=AN$5)*(Data!$I$2:$I$187390))</f>
        <v>2</v>
      </c>
      <c r="AO13" s="64" cm="1">
        <f t="array" ref="AO13">SUMPRODUCT((Data!$A$2:$A$187390=$A$3)*(Data!$G$2:$G$187390=$AL$4)*(Data!$B$2:$B$187390=$A13)*(Data!$H$2:$H$187390=AO$5)*(Data!$I$2:$I$187390))</f>
        <v>1</v>
      </c>
      <c r="AP13" s="64" cm="1">
        <f t="array" ref="AP13">SUMPRODUCT((Data!$A$2:$A$187390=$A$3)*(Data!$G$2:$G$187390=$AL$4)*(Data!$B$2:$B$187390=$A13)*(Data!$H$2:$H$187390=AP$5)*(Data!$I$2:$I$187390))</f>
        <v>0</v>
      </c>
      <c r="AQ13" s="64" cm="1">
        <f t="array" ref="AQ13">SUMPRODUCT((Data!$A$2:$A$187390=$A$3)*(Data!$G$2:$G$187390=$AL$4)*(Data!$B$2:$B$187390=$A13)*(Data!$H$2:$H$187390=AQ$5)*(Data!$I$2:$I$187390))</f>
        <v>2</v>
      </c>
      <c r="AR13" s="65">
        <f t="shared" si="9"/>
        <v>0.125</v>
      </c>
      <c r="AS13" s="65">
        <f t="shared" si="10"/>
        <v>7.6923076923076927E-2</v>
      </c>
      <c r="AT13" s="59"/>
      <c r="AU13" s="66">
        <f t="shared" si="11"/>
        <v>66</v>
      </c>
      <c r="AV13" s="66">
        <f t="shared" si="1"/>
        <v>1</v>
      </c>
      <c r="AW13" s="66">
        <f t="shared" si="1"/>
        <v>4</v>
      </c>
      <c r="AX13" s="66">
        <f t="shared" si="1"/>
        <v>1</v>
      </c>
      <c r="AY13" s="66">
        <f t="shared" si="1"/>
        <v>0</v>
      </c>
      <c r="AZ13" s="66">
        <f t="shared" si="1"/>
        <v>3</v>
      </c>
      <c r="BA13" s="65">
        <f t="shared" si="12"/>
        <v>8.3333333333333329E-2</v>
      </c>
      <c r="BB13" s="65">
        <f t="shared" si="13"/>
        <v>0.04</v>
      </c>
    </row>
    <row r="14" spans="1:54" ht="15" customHeight="1" x14ac:dyDescent="0.35">
      <c r="A14" s="59" t="s">
        <v>10</v>
      </c>
      <c r="B14" s="64" cm="1">
        <f t="array" ref="B14">SUMPRODUCT((Data!$A$2:$A$187390=$A$3)*(Data!$G$2:$G$187390=$B$4)*(Data!$B$2:$B$187390=$A14)*(Data!$H$2:$H$187390=B$5)*(Data!$I$2:$I$187390))</f>
        <v>26</v>
      </c>
      <c r="C14" s="64" cm="1">
        <f t="array" ref="C14">SUMPRODUCT((Data!$A$2:$A$187390=$A$3)*(Data!$G$2:$G$187390=$B$4)*(Data!$B$2:$B$187390=$A14)*(Data!$H$2:$H$187390=C$5)*(Data!$I$2:$I$187390))</f>
        <v>1</v>
      </c>
      <c r="D14" s="64" cm="1">
        <f t="array" ref="D14">SUMPRODUCT((Data!$A$2:$A$187390=$A$3)*(Data!$G$2:$G$187390=$B$4)*(Data!$B$2:$B$187390=$A14)*(Data!$H$2:$H$187390=D$5)*(Data!$I$2:$I$187390))</f>
        <v>0</v>
      </c>
      <c r="E14" s="64" cm="1">
        <f t="array" ref="E14">SUMPRODUCT((Data!$A$2:$A$187390=$A$3)*(Data!$G$2:$G$187390=$B$4)*(Data!$B$2:$B$187390=$A14)*(Data!$H$2:$H$187390=E$5)*(Data!$I$2:$I$187390))</f>
        <v>0</v>
      </c>
      <c r="F14" s="64" cm="1">
        <f t="array" ref="F14">SUMPRODUCT((Data!$A$2:$A$187390=$A$3)*(Data!$G$2:$G$187390=$B$4)*(Data!$B$2:$B$187390=$A14)*(Data!$H$2:$H$187390=F$5)*(Data!$I$2:$I$187390))</f>
        <v>1</v>
      </c>
      <c r="G14" s="64" cm="1">
        <f t="array" ref="G14">SUMPRODUCT((Data!$A$2:$A$187390=$A$3)*(Data!$G$2:$G$187390=$B$4)*(Data!$B$2:$B$187390=$A14)*(Data!$H$2:$H$187390=G$5)*(Data!$I$2:$I$187390))</f>
        <v>0</v>
      </c>
      <c r="H14" s="65">
        <f t="shared" si="14"/>
        <v>7.1428571428571425E-2</v>
      </c>
      <c r="I14" s="65">
        <f t="shared" si="15"/>
        <v>0</v>
      </c>
      <c r="J14" s="59"/>
      <c r="K14" s="64" cm="1">
        <f t="array" ref="K14">SUMPRODUCT((Data!$A$2:$A$187390=$A$3)*(Data!$G$2:$G$187390=$K$4)*(Data!$B$2:$B$187390=$A14)*(Data!$H$2:$H$187390=K$5)*(Data!$I$2:$I$187390))</f>
        <v>4</v>
      </c>
      <c r="L14" s="64" cm="1">
        <f t="array" ref="L14">SUMPRODUCT((Data!$A$2:$A$187390=$A$3)*(Data!$G$2:$G$187390=$K$4)*(Data!$B$2:$B$187390=$A14)*(Data!$H$2:$H$187390=L$5)*(Data!$I$2:$I$187390))</f>
        <v>0</v>
      </c>
      <c r="M14" s="64" cm="1">
        <f t="array" ref="M14">SUMPRODUCT((Data!$A$2:$A$187390=$A$3)*(Data!$G$2:$G$187390=$K$4)*(Data!$B$2:$B$187390=$A14)*(Data!$H$2:$H$187390=M$5)*(Data!$I$2:$I$187390))</f>
        <v>0</v>
      </c>
      <c r="N14" s="64" cm="1">
        <f t="array" ref="N14">SUMPRODUCT((Data!$A$2:$A$187390=$A$3)*(Data!$G$2:$G$187390=$K$4)*(Data!$B$2:$B$187390=$A14)*(Data!$H$2:$H$187390=N$5)*(Data!$I$2:$I$187390))</f>
        <v>0</v>
      </c>
      <c r="O14" s="64" cm="1">
        <f t="array" ref="O14">SUMPRODUCT((Data!$A$2:$A$187390=$A$3)*(Data!$G$2:$G$187390=$K$4)*(Data!$B$2:$B$187390=$A14)*(Data!$H$2:$H$187390=O$5)*(Data!$I$2:$I$187390))</f>
        <v>1</v>
      </c>
      <c r="P14" s="64" cm="1">
        <f t="array" ref="P14">SUMPRODUCT((Data!$A$2:$A$187390=$A$3)*(Data!$G$2:$G$187390=$K$4)*(Data!$B$2:$B$187390=$A14)*(Data!$H$2:$H$187390=P$5)*(Data!$I$2:$I$187390))</f>
        <v>0</v>
      </c>
      <c r="Q14" s="65">
        <f t="shared" si="2"/>
        <v>0.2</v>
      </c>
      <c r="R14" s="65">
        <f t="shared" si="3"/>
        <v>0</v>
      </c>
      <c r="S14" s="59"/>
      <c r="T14" s="66">
        <f t="shared" si="4"/>
        <v>30</v>
      </c>
      <c r="U14" s="66">
        <f t="shared" si="0"/>
        <v>1</v>
      </c>
      <c r="V14" s="66">
        <f t="shared" si="0"/>
        <v>0</v>
      </c>
      <c r="W14" s="66">
        <f t="shared" si="0"/>
        <v>0</v>
      </c>
      <c r="X14" s="66">
        <f t="shared" si="0"/>
        <v>2</v>
      </c>
      <c r="Y14" s="66">
        <f t="shared" si="0"/>
        <v>0</v>
      </c>
      <c r="Z14" s="65">
        <f t="shared" si="5"/>
        <v>9.0909090909090912E-2</v>
      </c>
      <c r="AA14" s="65">
        <f t="shared" si="6"/>
        <v>0</v>
      </c>
      <c r="AB14" s="59"/>
      <c r="AC14" s="64" cm="1">
        <f t="array" ref="AC14">SUMPRODUCT((Data!$A$2:$A$187390=$A$3)*(Data!$G$2:$G$187390=$AC$4)*(Data!$B$2:$B$187390=$A14)*(Data!$H$2:$H$187390=AC$5)*(Data!$I$2:$I$187390))</f>
        <v>0</v>
      </c>
      <c r="AD14" s="64" cm="1">
        <f t="array" ref="AD14">SUMPRODUCT((Data!$A$2:$A$187390=$A$3)*(Data!$G$2:$G$187390=$AC$4)*(Data!$B$2:$B$187390=$A14)*(Data!$H$2:$H$187390=AD$5)*(Data!$I$2:$I$187390))</f>
        <v>0</v>
      </c>
      <c r="AE14" s="64" cm="1">
        <f t="array" ref="AE14">SUMPRODUCT((Data!$A$2:$A$187390=$A$3)*(Data!$G$2:$G$187390=$AC$4)*(Data!$B$2:$B$187390=$A14)*(Data!$H$2:$H$187390=AE$5)*(Data!$I$2:$I$187390))</f>
        <v>0</v>
      </c>
      <c r="AF14" s="64" cm="1">
        <f t="array" ref="AF14">SUMPRODUCT((Data!$A$2:$A$187390=$A$3)*(Data!$G$2:$G$187390=$AC$4)*(Data!$B$2:$B$187390=$A14)*(Data!$H$2:$H$187390=AF$5)*(Data!$I$2:$I$187390))</f>
        <v>0</v>
      </c>
      <c r="AG14" s="64" cm="1">
        <f t="array" ref="AG14">SUMPRODUCT((Data!$A$2:$A$187390=$A$3)*(Data!$G$2:$G$187390=$AC$4)*(Data!$B$2:$B$187390=$A14)*(Data!$H$2:$H$187390=AG$5)*(Data!$I$2:$I$187390))</f>
        <v>0</v>
      </c>
      <c r="AH14" s="64" cm="1">
        <f t="array" ref="AH14">SUMPRODUCT((Data!$A$2:$A$187390=$A$3)*(Data!$G$2:$G$187390=$AC$4)*(Data!$B$2:$B$187390=$A14)*(Data!$H$2:$H$187390=AH$5)*(Data!$I$2:$I$187390))</f>
        <v>0</v>
      </c>
      <c r="AI14" s="65" t="str">
        <f t="shared" si="7"/>
        <v>-</v>
      </c>
      <c r="AJ14" s="65" t="str">
        <f t="shared" si="8"/>
        <v>-</v>
      </c>
      <c r="AK14" s="59"/>
      <c r="AL14" s="64" cm="1">
        <f t="array" ref="AL14">SUMPRODUCT((Data!$A$2:$A$187390=$A$3)*(Data!$G$2:$G$187390=$AL$4)*(Data!$B$2:$B$187390=$A14)*(Data!$H$2:$H$187390=AL$5)*(Data!$I$2:$I$187390))</f>
        <v>16</v>
      </c>
      <c r="AM14" s="64" cm="1">
        <f t="array" ref="AM14">SUMPRODUCT((Data!$A$2:$A$187390=$A$3)*(Data!$G$2:$G$187390=$AL$4)*(Data!$B$2:$B$187390=$A14)*(Data!$H$2:$H$187390=AM$5)*(Data!$I$2:$I$187390))</f>
        <v>3</v>
      </c>
      <c r="AN14" s="64" cm="1">
        <f t="array" ref="AN14">SUMPRODUCT((Data!$A$2:$A$187390=$A$3)*(Data!$G$2:$G$187390=$AL$4)*(Data!$B$2:$B$187390=$A14)*(Data!$H$2:$H$187390=AN$5)*(Data!$I$2:$I$187390))</f>
        <v>5</v>
      </c>
      <c r="AO14" s="64" cm="1">
        <f t="array" ref="AO14">SUMPRODUCT((Data!$A$2:$A$187390=$A$3)*(Data!$G$2:$G$187390=$AL$4)*(Data!$B$2:$B$187390=$A14)*(Data!$H$2:$H$187390=AO$5)*(Data!$I$2:$I$187390))</f>
        <v>2</v>
      </c>
      <c r="AP14" s="64" cm="1">
        <f t="array" ref="AP14">SUMPRODUCT((Data!$A$2:$A$187390=$A$3)*(Data!$G$2:$G$187390=$AL$4)*(Data!$B$2:$B$187390=$A14)*(Data!$H$2:$H$187390=AP$5)*(Data!$I$2:$I$187390))</f>
        <v>0</v>
      </c>
      <c r="AQ14" s="64" cm="1">
        <f t="array" ref="AQ14">SUMPRODUCT((Data!$A$2:$A$187390=$A$3)*(Data!$G$2:$G$187390=$AL$4)*(Data!$B$2:$B$187390=$A14)*(Data!$H$2:$H$187390=AQ$5)*(Data!$I$2:$I$187390))</f>
        <v>0</v>
      </c>
      <c r="AR14" s="65">
        <f t="shared" si="9"/>
        <v>0.38461538461538464</v>
      </c>
      <c r="AS14" s="65">
        <f t="shared" si="10"/>
        <v>0</v>
      </c>
      <c r="AT14" s="59"/>
      <c r="AU14" s="66">
        <f t="shared" si="11"/>
        <v>46</v>
      </c>
      <c r="AV14" s="66">
        <f t="shared" si="1"/>
        <v>4</v>
      </c>
      <c r="AW14" s="66">
        <f t="shared" si="1"/>
        <v>5</v>
      </c>
      <c r="AX14" s="66">
        <f t="shared" si="1"/>
        <v>2</v>
      </c>
      <c r="AY14" s="66">
        <f t="shared" si="1"/>
        <v>2</v>
      </c>
      <c r="AZ14" s="66">
        <f t="shared" si="1"/>
        <v>0</v>
      </c>
      <c r="BA14" s="65">
        <f t="shared" si="12"/>
        <v>0.22033898305084745</v>
      </c>
      <c r="BB14" s="65">
        <f t="shared" si="13"/>
        <v>0</v>
      </c>
    </row>
    <row r="15" spans="1:54" ht="15" customHeight="1" x14ac:dyDescent="0.35">
      <c r="A15" s="59" t="s">
        <v>11</v>
      </c>
      <c r="B15" s="64" cm="1">
        <f t="array" ref="B15">SUMPRODUCT((Data!$A$2:$A$187390=$A$3)*(Data!$G$2:$G$187390=$B$4)*(Data!$B$2:$B$187390=$A15)*(Data!$H$2:$H$187390=B$5)*(Data!$I$2:$I$187390))</f>
        <v>9</v>
      </c>
      <c r="C15" s="64" cm="1">
        <f t="array" ref="C15">SUMPRODUCT((Data!$A$2:$A$187390=$A$3)*(Data!$G$2:$G$187390=$B$4)*(Data!$B$2:$B$187390=$A15)*(Data!$H$2:$H$187390=C$5)*(Data!$I$2:$I$187390))</f>
        <v>0</v>
      </c>
      <c r="D15" s="64" cm="1">
        <f t="array" ref="D15">SUMPRODUCT((Data!$A$2:$A$187390=$A$3)*(Data!$G$2:$G$187390=$B$4)*(Data!$B$2:$B$187390=$A15)*(Data!$H$2:$H$187390=D$5)*(Data!$I$2:$I$187390))</f>
        <v>0</v>
      </c>
      <c r="E15" s="64" cm="1">
        <f t="array" ref="E15">SUMPRODUCT((Data!$A$2:$A$187390=$A$3)*(Data!$G$2:$G$187390=$B$4)*(Data!$B$2:$B$187390=$A15)*(Data!$H$2:$H$187390=E$5)*(Data!$I$2:$I$187390))</f>
        <v>1</v>
      </c>
      <c r="F15" s="64" cm="1">
        <f t="array" ref="F15">SUMPRODUCT((Data!$A$2:$A$187390=$A$3)*(Data!$G$2:$G$187390=$B$4)*(Data!$B$2:$B$187390=$A15)*(Data!$H$2:$H$187390=F$5)*(Data!$I$2:$I$187390))</f>
        <v>0</v>
      </c>
      <c r="G15" s="64" cm="1">
        <f t="array" ref="G15">SUMPRODUCT((Data!$A$2:$A$187390=$A$3)*(Data!$G$2:$G$187390=$B$4)*(Data!$B$2:$B$187390=$A15)*(Data!$H$2:$H$187390=G$5)*(Data!$I$2:$I$187390))</f>
        <v>1</v>
      </c>
      <c r="H15" s="65">
        <f t="shared" si="14"/>
        <v>0.1</v>
      </c>
      <c r="I15" s="65">
        <f t="shared" si="15"/>
        <v>9.0909090909090912E-2</v>
      </c>
      <c r="J15" s="59"/>
      <c r="K15" s="64" cm="1">
        <f t="array" ref="K15">SUMPRODUCT((Data!$A$2:$A$187390=$A$3)*(Data!$G$2:$G$187390=$K$4)*(Data!$B$2:$B$187390=$A15)*(Data!$H$2:$H$187390=K$5)*(Data!$I$2:$I$187390))</f>
        <v>10</v>
      </c>
      <c r="L15" s="64" cm="1">
        <f t="array" ref="L15">SUMPRODUCT((Data!$A$2:$A$187390=$A$3)*(Data!$G$2:$G$187390=$K$4)*(Data!$B$2:$B$187390=$A15)*(Data!$H$2:$H$187390=L$5)*(Data!$I$2:$I$187390))</f>
        <v>0</v>
      </c>
      <c r="M15" s="64" cm="1">
        <f t="array" ref="M15">SUMPRODUCT((Data!$A$2:$A$187390=$A$3)*(Data!$G$2:$G$187390=$K$4)*(Data!$B$2:$B$187390=$A15)*(Data!$H$2:$H$187390=M$5)*(Data!$I$2:$I$187390))</f>
        <v>0</v>
      </c>
      <c r="N15" s="64" cm="1">
        <f t="array" ref="N15">SUMPRODUCT((Data!$A$2:$A$187390=$A$3)*(Data!$G$2:$G$187390=$K$4)*(Data!$B$2:$B$187390=$A15)*(Data!$H$2:$H$187390=N$5)*(Data!$I$2:$I$187390))</f>
        <v>0</v>
      </c>
      <c r="O15" s="64" cm="1">
        <f t="array" ref="O15">SUMPRODUCT((Data!$A$2:$A$187390=$A$3)*(Data!$G$2:$G$187390=$K$4)*(Data!$B$2:$B$187390=$A15)*(Data!$H$2:$H$187390=O$5)*(Data!$I$2:$I$187390))</f>
        <v>0</v>
      </c>
      <c r="P15" s="64" cm="1">
        <f t="array" ref="P15">SUMPRODUCT((Data!$A$2:$A$187390=$A$3)*(Data!$G$2:$G$187390=$K$4)*(Data!$B$2:$B$187390=$A15)*(Data!$H$2:$H$187390=P$5)*(Data!$I$2:$I$187390))</f>
        <v>2</v>
      </c>
      <c r="Q15" s="65">
        <f t="shared" si="2"/>
        <v>0</v>
      </c>
      <c r="R15" s="65">
        <f t="shared" si="3"/>
        <v>0.16666666666666666</v>
      </c>
      <c r="S15" s="59"/>
      <c r="T15" s="66">
        <f t="shared" si="4"/>
        <v>19</v>
      </c>
      <c r="U15" s="66">
        <f t="shared" si="0"/>
        <v>0</v>
      </c>
      <c r="V15" s="66">
        <f t="shared" si="0"/>
        <v>0</v>
      </c>
      <c r="W15" s="66">
        <f t="shared" si="0"/>
        <v>1</v>
      </c>
      <c r="X15" s="66">
        <f t="shared" si="0"/>
        <v>0</v>
      </c>
      <c r="Y15" s="66">
        <f t="shared" si="0"/>
        <v>3</v>
      </c>
      <c r="Z15" s="65">
        <f t="shared" si="5"/>
        <v>0.05</v>
      </c>
      <c r="AA15" s="65">
        <f t="shared" si="6"/>
        <v>0.13043478260869565</v>
      </c>
      <c r="AB15" s="59"/>
      <c r="AC15" s="64" cm="1">
        <f t="array" ref="AC15">SUMPRODUCT((Data!$A$2:$A$187390=$A$3)*(Data!$G$2:$G$187390=$AC$4)*(Data!$B$2:$B$187390=$A15)*(Data!$H$2:$H$187390=AC$5)*(Data!$I$2:$I$187390))</f>
        <v>0</v>
      </c>
      <c r="AD15" s="64" cm="1">
        <f t="array" ref="AD15">SUMPRODUCT((Data!$A$2:$A$187390=$A$3)*(Data!$G$2:$G$187390=$AC$4)*(Data!$B$2:$B$187390=$A15)*(Data!$H$2:$H$187390=AD$5)*(Data!$I$2:$I$187390))</f>
        <v>0</v>
      </c>
      <c r="AE15" s="64" cm="1">
        <f t="array" ref="AE15">SUMPRODUCT((Data!$A$2:$A$187390=$A$3)*(Data!$G$2:$G$187390=$AC$4)*(Data!$B$2:$B$187390=$A15)*(Data!$H$2:$H$187390=AE$5)*(Data!$I$2:$I$187390))</f>
        <v>0</v>
      </c>
      <c r="AF15" s="64" cm="1">
        <f t="array" ref="AF15">SUMPRODUCT((Data!$A$2:$A$187390=$A$3)*(Data!$G$2:$G$187390=$AC$4)*(Data!$B$2:$B$187390=$A15)*(Data!$H$2:$H$187390=AF$5)*(Data!$I$2:$I$187390))</f>
        <v>0</v>
      </c>
      <c r="AG15" s="64" cm="1">
        <f t="array" ref="AG15">SUMPRODUCT((Data!$A$2:$A$187390=$A$3)*(Data!$G$2:$G$187390=$AC$4)*(Data!$B$2:$B$187390=$A15)*(Data!$H$2:$H$187390=AG$5)*(Data!$I$2:$I$187390))</f>
        <v>0</v>
      </c>
      <c r="AH15" s="64" cm="1">
        <f t="array" ref="AH15">SUMPRODUCT((Data!$A$2:$A$187390=$A$3)*(Data!$G$2:$G$187390=$AC$4)*(Data!$B$2:$B$187390=$A15)*(Data!$H$2:$H$187390=AH$5)*(Data!$I$2:$I$187390))</f>
        <v>0</v>
      </c>
      <c r="AI15" s="65" t="str">
        <f t="shared" si="7"/>
        <v>-</v>
      </c>
      <c r="AJ15" s="65" t="str">
        <f t="shared" si="8"/>
        <v>-</v>
      </c>
      <c r="AK15" s="59"/>
      <c r="AL15" s="64" cm="1">
        <f t="array" ref="AL15">SUMPRODUCT((Data!$A$2:$A$187390=$A$3)*(Data!$G$2:$G$187390=$AL$4)*(Data!$B$2:$B$187390=$A15)*(Data!$H$2:$H$187390=AL$5)*(Data!$I$2:$I$187390))</f>
        <v>6</v>
      </c>
      <c r="AM15" s="64" cm="1">
        <f t="array" ref="AM15">SUMPRODUCT((Data!$A$2:$A$187390=$A$3)*(Data!$G$2:$G$187390=$AL$4)*(Data!$B$2:$B$187390=$A15)*(Data!$H$2:$H$187390=AM$5)*(Data!$I$2:$I$187390))</f>
        <v>1</v>
      </c>
      <c r="AN15" s="64" cm="1">
        <f t="array" ref="AN15">SUMPRODUCT((Data!$A$2:$A$187390=$A$3)*(Data!$G$2:$G$187390=$AL$4)*(Data!$B$2:$B$187390=$A15)*(Data!$H$2:$H$187390=AN$5)*(Data!$I$2:$I$187390))</f>
        <v>0</v>
      </c>
      <c r="AO15" s="64" cm="1">
        <f t="array" ref="AO15">SUMPRODUCT((Data!$A$2:$A$187390=$A$3)*(Data!$G$2:$G$187390=$AL$4)*(Data!$B$2:$B$187390=$A15)*(Data!$H$2:$H$187390=AO$5)*(Data!$I$2:$I$187390))</f>
        <v>0</v>
      </c>
      <c r="AP15" s="64" cm="1">
        <f t="array" ref="AP15">SUMPRODUCT((Data!$A$2:$A$187390=$A$3)*(Data!$G$2:$G$187390=$AL$4)*(Data!$B$2:$B$187390=$A15)*(Data!$H$2:$H$187390=AP$5)*(Data!$I$2:$I$187390))</f>
        <v>1</v>
      </c>
      <c r="AQ15" s="64" cm="1">
        <f t="array" ref="AQ15">SUMPRODUCT((Data!$A$2:$A$187390=$A$3)*(Data!$G$2:$G$187390=$AL$4)*(Data!$B$2:$B$187390=$A15)*(Data!$H$2:$H$187390=AQ$5)*(Data!$I$2:$I$187390))</f>
        <v>1</v>
      </c>
      <c r="AR15" s="65">
        <f t="shared" si="9"/>
        <v>0.25</v>
      </c>
      <c r="AS15" s="65">
        <f t="shared" si="10"/>
        <v>0.1111111111111111</v>
      </c>
      <c r="AT15" s="59"/>
      <c r="AU15" s="66">
        <f t="shared" si="11"/>
        <v>25</v>
      </c>
      <c r="AV15" s="66">
        <f t="shared" si="1"/>
        <v>1</v>
      </c>
      <c r="AW15" s="66">
        <f t="shared" si="1"/>
        <v>0</v>
      </c>
      <c r="AX15" s="66">
        <f t="shared" si="1"/>
        <v>1</v>
      </c>
      <c r="AY15" s="66">
        <f t="shared" si="1"/>
        <v>1</v>
      </c>
      <c r="AZ15" s="66">
        <f t="shared" si="1"/>
        <v>4</v>
      </c>
      <c r="BA15" s="65">
        <f t="shared" si="12"/>
        <v>0.10714285714285714</v>
      </c>
      <c r="BB15" s="65">
        <f t="shared" si="13"/>
        <v>0.125</v>
      </c>
    </row>
    <row r="16" spans="1:54" ht="15" customHeight="1" x14ac:dyDescent="0.35">
      <c r="A16" s="59" t="s">
        <v>12</v>
      </c>
      <c r="B16" s="64" cm="1">
        <f t="array" ref="B16">SUMPRODUCT((Data!$A$2:$A$187390=$A$3)*(Data!$G$2:$G$187390=$B$4)*(Data!$B$2:$B$187390=$A16)*(Data!$H$2:$H$187390=B$5)*(Data!$I$2:$I$187390))</f>
        <v>8</v>
      </c>
      <c r="C16" s="64" cm="1">
        <f t="array" ref="C16">SUMPRODUCT((Data!$A$2:$A$187390=$A$3)*(Data!$G$2:$G$187390=$B$4)*(Data!$B$2:$B$187390=$A16)*(Data!$H$2:$H$187390=C$5)*(Data!$I$2:$I$187390))</f>
        <v>0</v>
      </c>
      <c r="D16" s="64" cm="1">
        <f t="array" ref="D16">SUMPRODUCT((Data!$A$2:$A$187390=$A$3)*(Data!$G$2:$G$187390=$B$4)*(Data!$B$2:$B$187390=$A16)*(Data!$H$2:$H$187390=D$5)*(Data!$I$2:$I$187390))</f>
        <v>0</v>
      </c>
      <c r="E16" s="64" cm="1">
        <f t="array" ref="E16">SUMPRODUCT((Data!$A$2:$A$187390=$A$3)*(Data!$G$2:$G$187390=$B$4)*(Data!$B$2:$B$187390=$A16)*(Data!$H$2:$H$187390=E$5)*(Data!$I$2:$I$187390))</f>
        <v>0</v>
      </c>
      <c r="F16" s="64" cm="1">
        <f t="array" ref="F16">SUMPRODUCT((Data!$A$2:$A$187390=$A$3)*(Data!$G$2:$G$187390=$B$4)*(Data!$B$2:$B$187390=$A16)*(Data!$H$2:$H$187390=F$5)*(Data!$I$2:$I$187390))</f>
        <v>0</v>
      </c>
      <c r="G16" s="64" cm="1">
        <f t="array" ref="G16">SUMPRODUCT((Data!$A$2:$A$187390=$A$3)*(Data!$G$2:$G$187390=$B$4)*(Data!$B$2:$B$187390=$A16)*(Data!$H$2:$H$187390=G$5)*(Data!$I$2:$I$187390))</f>
        <v>2</v>
      </c>
      <c r="H16" s="65">
        <f t="shared" si="14"/>
        <v>0</v>
      </c>
      <c r="I16" s="65">
        <f t="shared" si="15"/>
        <v>0.2</v>
      </c>
      <c r="J16" s="59"/>
      <c r="K16" s="64" cm="1">
        <f t="array" ref="K16">SUMPRODUCT((Data!$A$2:$A$187390=$A$3)*(Data!$G$2:$G$187390=$K$4)*(Data!$B$2:$B$187390=$A16)*(Data!$H$2:$H$187390=K$5)*(Data!$I$2:$I$187390))</f>
        <v>24</v>
      </c>
      <c r="L16" s="64" cm="1">
        <f t="array" ref="L16">SUMPRODUCT((Data!$A$2:$A$187390=$A$3)*(Data!$G$2:$G$187390=$K$4)*(Data!$B$2:$B$187390=$A16)*(Data!$H$2:$H$187390=L$5)*(Data!$I$2:$I$187390))</f>
        <v>1</v>
      </c>
      <c r="M16" s="64" cm="1">
        <f t="array" ref="M16">SUMPRODUCT((Data!$A$2:$A$187390=$A$3)*(Data!$G$2:$G$187390=$K$4)*(Data!$B$2:$B$187390=$A16)*(Data!$H$2:$H$187390=M$5)*(Data!$I$2:$I$187390))</f>
        <v>0</v>
      </c>
      <c r="N16" s="64" cm="1">
        <f t="array" ref="N16">SUMPRODUCT((Data!$A$2:$A$187390=$A$3)*(Data!$G$2:$G$187390=$K$4)*(Data!$B$2:$B$187390=$A16)*(Data!$H$2:$H$187390=N$5)*(Data!$I$2:$I$187390))</f>
        <v>0</v>
      </c>
      <c r="O16" s="64" cm="1">
        <f t="array" ref="O16">SUMPRODUCT((Data!$A$2:$A$187390=$A$3)*(Data!$G$2:$G$187390=$K$4)*(Data!$B$2:$B$187390=$A16)*(Data!$H$2:$H$187390=O$5)*(Data!$I$2:$I$187390))</f>
        <v>0</v>
      </c>
      <c r="P16" s="64" cm="1">
        <f t="array" ref="P16">SUMPRODUCT((Data!$A$2:$A$187390=$A$3)*(Data!$G$2:$G$187390=$K$4)*(Data!$B$2:$B$187390=$A16)*(Data!$H$2:$H$187390=P$5)*(Data!$I$2:$I$187390))</f>
        <v>2</v>
      </c>
      <c r="Q16" s="65">
        <f t="shared" si="2"/>
        <v>0.04</v>
      </c>
      <c r="R16" s="65">
        <f t="shared" si="3"/>
        <v>7.407407407407407E-2</v>
      </c>
      <c r="S16" s="59"/>
      <c r="T16" s="66">
        <f t="shared" si="4"/>
        <v>32</v>
      </c>
      <c r="U16" s="66">
        <f t="shared" si="0"/>
        <v>1</v>
      </c>
      <c r="V16" s="66">
        <f t="shared" si="0"/>
        <v>0</v>
      </c>
      <c r="W16" s="66">
        <f t="shared" si="0"/>
        <v>0</v>
      </c>
      <c r="X16" s="66">
        <f t="shared" si="0"/>
        <v>0</v>
      </c>
      <c r="Y16" s="66">
        <f t="shared" si="0"/>
        <v>4</v>
      </c>
      <c r="Z16" s="65">
        <f t="shared" si="5"/>
        <v>3.0303030303030304E-2</v>
      </c>
      <c r="AA16" s="65">
        <f t="shared" si="6"/>
        <v>0.10810810810810811</v>
      </c>
      <c r="AB16" s="59"/>
      <c r="AC16" s="64" cm="1">
        <f t="array" ref="AC16">SUMPRODUCT((Data!$A$2:$A$187390=$A$3)*(Data!$G$2:$G$187390=$AC$4)*(Data!$B$2:$B$187390=$A16)*(Data!$H$2:$H$187390=AC$5)*(Data!$I$2:$I$187390))</f>
        <v>5</v>
      </c>
      <c r="AD16" s="64" cm="1">
        <f t="array" ref="AD16">SUMPRODUCT((Data!$A$2:$A$187390=$A$3)*(Data!$G$2:$G$187390=$AC$4)*(Data!$B$2:$B$187390=$A16)*(Data!$H$2:$H$187390=AD$5)*(Data!$I$2:$I$187390))</f>
        <v>0</v>
      </c>
      <c r="AE16" s="64" cm="1">
        <f t="array" ref="AE16">SUMPRODUCT((Data!$A$2:$A$187390=$A$3)*(Data!$G$2:$G$187390=$AC$4)*(Data!$B$2:$B$187390=$A16)*(Data!$H$2:$H$187390=AE$5)*(Data!$I$2:$I$187390))</f>
        <v>0</v>
      </c>
      <c r="AF16" s="64" cm="1">
        <f t="array" ref="AF16">SUMPRODUCT((Data!$A$2:$A$187390=$A$3)*(Data!$G$2:$G$187390=$AC$4)*(Data!$B$2:$B$187390=$A16)*(Data!$H$2:$H$187390=AF$5)*(Data!$I$2:$I$187390))</f>
        <v>0</v>
      </c>
      <c r="AG16" s="64" cm="1">
        <f t="array" ref="AG16">SUMPRODUCT((Data!$A$2:$A$187390=$A$3)*(Data!$G$2:$G$187390=$AC$4)*(Data!$B$2:$B$187390=$A16)*(Data!$H$2:$H$187390=AG$5)*(Data!$I$2:$I$187390))</f>
        <v>0</v>
      </c>
      <c r="AH16" s="64" cm="1">
        <f t="array" ref="AH16">SUMPRODUCT((Data!$A$2:$A$187390=$A$3)*(Data!$G$2:$G$187390=$AC$4)*(Data!$B$2:$B$187390=$A16)*(Data!$H$2:$H$187390=AH$5)*(Data!$I$2:$I$187390))</f>
        <v>0</v>
      </c>
      <c r="AI16" s="65">
        <f t="shared" si="7"/>
        <v>0</v>
      </c>
      <c r="AJ16" s="65">
        <f t="shared" si="8"/>
        <v>0</v>
      </c>
      <c r="AK16" s="59"/>
      <c r="AL16" s="64" cm="1">
        <f t="array" ref="AL16">SUMPRODUCT((Data!$A$2:$A$187390=$A$3)*(Data!$G$2:$G$187390=$AL$4)*(Data!$B$2:$B$187390=$A16)*(Data!$H$2:$H$187390=AL$5)*(Data!$I$2:$I$187390))</f>
        <v>12</v>
      </c>
      <c r="AM16" s="64" cm="1">
        <f t="array" ref="AM16">SUMPRODUCT((Data!$A$2:$A$187390=$A$3)*(Data!$G$2:$G$187390=$AL$4)*(Data!$B$2:$B$187390=$A16)*(Data!$H$2:$H$187390=AM$5)*(Data!$I$2:$I$187390))</f>
        <v>0</v>
      </c>
      <c r="AN16" s="64" cm="1">
        <f t="array" ref="AN16">SUMPRODUCT((Data!$A$2:$A$187390=$A$3)*(Data!$G$2:$G$187390=$AL$4)*(Data!$B$2:$B$187390=$A16)*(Data!$H$2:$H$187390=AN$5)*(Data!$I$2:$I$187390))</f>
        <v>0</v>
      </c>
      <c r="AO16" s="64" cm="1">
        <f t="array" ref="AO16">SUMPRODUCT((Data!$A$2:$A$187390=$A$3)*(Data!$G$2:$G$187390=$AL$4)*(Data!$B$2:$B$187390=$A16)*(Data!$H$2:$H$187390=AO$5)*(Data!$I$2:$I$187390))</f>
        <v>0</v>
      </c>
      <c r="AP16" s="64" cm="1">
        <f t="array" ref="AP16">SUMPRODUCT((Data!$A$2:$A$187390=$A$3)*(Data!$G$2:$G$187390=$AL$4)*(Data!$B$2:$B$187390=$A16)*(Data!$H$2:$H$187390=AP$5)*(Data!$I$2:$I$187390))</f>
        <v>0</v>
      </c>
      <c r="AQ16" s="64" cm="1">
        <f t="array" ref="AQ16">SUMPRODUCT((Data!$A$2:$A$187390=$A$3)*(Data!$G$2:$G$187390=$AL$4)*(Data!$B$2:$B$187390=$A16)*(Data!$H$2:$H$187390=AQ$5)*(Data!$I$2:$I$187390))</f>
        <v>2</v>
      </c>
      <c r="AR16" s="65">
        <f t="shared" si="9"/>
        <v>0</v>
      </c>
      <c r="AS16" s="65">
        <f t="shared" si="10"/>
        <v>0.14285714285714285</v>
      </c>
      <c r="AT16" s="59"/>
      <c r="AU16" s="66">
        <f t="shared" si="11"/>
        <v>49</v>
      </c>
      <c r="AV16" s="66">
        <f t="shared" si="1"/>
        <v>1</v>
      </c>
      <c r="AW16" s="66">
        <f t="shared" si="1"/>
        <v>0</v>
      </c>
      <c r="AX16" s="66">
        <f t="shared" si="1"/>
        <v>0</v>
      </c>
      <c r="AY16" s="66">
        <f t="shared" si="1"/>
        <v>0</v>
      </c>
      <c r="AZ16" s="66">
        <f t="shared" si="1"/>
        <v>6</v>
      </c>
      <c r="BA16" s="65">
        <f t="shared" si="12"/>
        <v>0.02</v>
      </c>
      <c r="BB16" s="65">
        <f t="shared" si="13"/>
        <v>0.10714285714285714</v>
      </c>
    </row>
    <row r="17" spans="1:54" ht="15" customHeight="1" x14ac:dyDescent="0.35">
      <c r="A17" s="59" t="s">
        <v>13</v>
      </c>
      <c r="B17" s="64" cm="1">
        <f t="array" ref="B17">SUMPRODUCT((Data!$A$2:$A$187390=$A$3)*(Data!$G$2:$G$187390=$B$4)*(Data!$B$2:$B$187390=$A17)*(Data!$H$2:$H$187390=B$5)*(Data!$I$2:$I$187390))</f>
        <v>33</v>
      </c>
      <c r="C17" s="64" cm="1">
        <f t="array" ref="C17">SUMPRODUCT((Data!$A$2:$A$187390=$A$3)*(Data!$G$2:$G$187390=$B$4)*(Data!$B$2:$B$187390=$A17)*(Data!$H$2:$H$187390=C$5)*(Data!$I$2:$I$187390))</f>
        <v>0</v>
      </c>
      <c r="D17" s="64" cm="1">
        <f t="array" ref="D17">SUMPRODUCT((Data!$A$2:$A$187390=$A$3)*(Data!$G$2:$G$187390=$B$4)*(Data!$B$2:$B$187390=$A17)*(Data!$H$2:$H$187390=D$5)*(Data!$I$2:$I$187390))</f>
        <v>1</v>
      </c>
      <c r="E17" s="64" cm="1">
        <f t="array" ref="E17">SUMPRODUCT((Data!$A$2:$A$187390=$A$3)*(Data!$G$2:$G$187390=$B$4)*(Data!$B$2:$B$187390=$A17)*(Data!$H$2:$H$187390=E$5)*(Data!$I$2:$I$187390))</f>
        <v>0</v>
      </c>
      <c r="F17" s="64" cm="1">
        <f t="array" ref="F17">SUMPRODUCT((Data!$A$2:$A$187390=$A$3)*(Data!$G$2:$G$187390=$B$4)*(Data!$B$2:$B$187390=$A17)*(Data!$H$2:$H$187390=F$5)*(Data!$I$2:$I$187390))</f>
        <v>0</v>
      </c>
      <c r="G17" s="64" cm="1">
        <f t="array" ref="G17">SUMPRODUCT((Data!$A$2:$A$187390=$A$3)*(Data!$G$2:$G$187390=$B$4)*(Data!$B$2:$B$187390=$A17)*(Data!$H$2:$H$187390=G$5)*(Data!$I$2:$I$187390))</f>
        <v>1</v>
      </c>
      <c r="H17" s="65">
        <f t="shared" si="14"/>
        <v>2.9411764705882353E-2</v>
      </c>
      <c r="I17" s="65">
        <f t="shared" si="15"/>
        <v>2.8571428571428571E-2</v>
      </c>
      <c r="J17" s="59"/>
      <c r="K17" s="64" cm="1">
        <f t="array" ref="K17">SUMPRODUCT((Data!$A$2:$A$187390=$A$3)*(Data!$G$2:$G$187390=$K$4)*(Data!$B$2:$B$187390=$A17)*(Data!$H$2:$H$187390=K$5)*(Data!$I$2:$I$187390))</f>
        <v>60</v>
      </c>
      <c r="L17" s="64" cm="1">
        <f t="array" ref="L17">SUMPRODUCT((Data!$A$2:$A$187390=$A$3)*(Data!$G$2:$G$187390=$K$4)*(Data!$B$2:$B$187390=$A17)*(Data!$H$2:$H$187390=L$5)*(Data!$I$2:$I$187390))</f>
        <v>1</v>
      </c>
      <c r="M17" s="64" cm="1">
        <f t="array" ref="M17">SUMPRODUCT((Data!$A$2:$A$187390=$A$3)*(Data!$G$2:$G$187390=$K$4)*(Data!$B$2:$B$187390=$A17)*(Data!$H$2:$H$187390=M$5)*(Data!$I$2:$I$187390))</f>
        <v>0</v>
      </c>
      <c r="N17" s="64" cm="1">
        <f t="array" ref="N17">SUMPRODUCT((Data!$A$2:$A$187390=$A$3)*(Data!$G$2:$G$187390=$K$4)*(Data!$B$2:$B$187390=$A17)*(Data!$H$2:$H$187390=N$5)*(Data!$I$2:$I$187390))</f>
        <v>0</v>
      </c>
      <c r="O17" s="64" cm="1">
        <f t="array" ref="O17">SUMPRODUCT((Data!$A$2:$A$187390=$A$3)*(Data!$G$2:$G$187390=$K$4)*(Data!$B$2:$B$187390=$A17)*(Data!$H$2:$H$187390=O$5)*(Data!$I$2:$I$187390))</f>
        <v>0</v>
      </c>
      <c r="P17" s="64" cm="1">
        <f t="array" ref="P17">SUMPRODUCT((Data!$A$2:$A$187390=$A$3)*(Data!$G$2:$G$187390=$K$4)*(Data!$B$2:$B$187390=$A17)*(Data!$H$2:$H$187390=P$5)*(Data!$I$2:$I$187390))</f>
        <v>3</v>
      </c>
      <c r="Q17" s="65">
        <f t="shared" si="2"/>
        <v>1.6393442622950821E-2</v>
      </c>
      <c r="R17" s="65">
        <f t="shared" si="3"/>
        <v>4.6875E-2</v>
      </c>
      <c r="S17" s="59"/>
      <c r="T17" s="66">
        <f t="shared" si="4"/>
        <v>93</v>
      </c>
      <c r="U17" s="66">
        <f t="shared" si="0"/>
        <v>1</v>
      </c>
      <c r="V17" s="66">
        <f t="shared" si="0"/>
        <v>1</v>
      </c>
      <c r="W17" s="66">
        <f t="shared" si="0"/>
        <v>0</v>
      </c>
      <c r="X17" s="66">
        <f t="shared" si="0"/>
        <v>0</v>
      </c>
      <c r="Y17" s="66">
        <f t="shared" si="0"/>
        <v>4</v>
      </c>
      <c r="Z17" s="65">
        <f t="shared" si="5"/>
        <v>2.1052631578947368E-2</v>
      </c>
      <c r="AA17" s="65">
        <f t="shared" si="6"/>
        <v>4.0404040404040407E-2</v>
      </c>
      <c r="AB17" s="59"/>
      <c r="AC17" s="64" cm="1">
        <f t="array" ref="AC17">SUMPRODUCT((Data!$A$2:$A$187390=$A$3)*(Data!$G$2:$G$187390=$AC$4)*(Data!$B$2:$B$187390=$A17)*(Data!$H$2:$H$187390=AC$5)*(Data!$I$2:$I$187390))</f>
        <v>0</v>
      </c>
      <c r="AD17" s="64" cm="1">
        <f t="array" ref="AD17">SUMPRODUCT((Data!$A$2:$A$187390=$A$3)*(Data!$G$2:$G$187390=$AC$4)*(Data!$B$2:$B$187390=$A17)*(Data!$H$2:$H$187390=AD$5)*(Data!$I$2:$I$187390))</f>
        <v>0</v>
      </c>
      <c r="AE17" s="64" cm="1">
        <f t="array" ref="AE17">SUMPRODUCT((Data!$A$2:$A$187390=$A$3)*(Data!$G$2:$G$187390=$AC$4)*(Data!$B$2:$B$187390=$A17)*(Data!$H$2:$H$187390=AE$5)*(Data!$I$2:$I$187390))</f>
        <v>0</v>
      </c>
      <c r="AF17" s="64" cm="1">
        <f t="array" ref="AF17">SUMPRODUCT((Data!$A$2:$A$187390=$A$3)*(Data!$G$2:$G$187390=$AC$4)*(Data!$B$2:$B$187390=$A17)*(Data!$H$2:$H$187390=AF$5)*(Data!$I$2:$I$187390))</f>
        <v>0</v>
      </c>
      <c r="AG17" s="64" cm="1">
        <f t="array" ref="AG17">SUMPRODUCT((Data!$A$2:$A$187390=$A$3)*(Data!$G$2:$G$187390=$AC$4)*(Data!$B$2:$B$187390=$A17)*(Data!$H$2:$H$187390=AG$5)*(Data!$I$2:$I$187390))</f>
        <v>0</v>
      </c>
      <c r="AH17" s="64" cm="1">
        <f t="array" ref="AH17">SUMPRODUCT((Data!$A$2:$A$187390=$A$3)*(Data!$G$2:$G$187390=$AC$4)*(Data!$B$2:$B$187390=$A17)*(Data!$H$2:$H$187390=AH$5)*(Data!$I$2:$I$187390))</f>
        <v>0</v>
      </c>
      <c r="AI17" s="65" t="str">
        <f t="shared" si="7"/>
        <v>-</v>
      </c>
      <c r="AJ17" s="65" t="str">
        <f t="shared" si="8"/>
        <v>-</v>
      </c>
      <c r="AK17" s="59"/>
      <c r="AL17" s="64" cm="1">
        <f t="array" ref="AL17">SUMPRODUCT((Data!$A$2:$A$187390=$A$3)*(Data!$G$2:$G$187390=$AL$4)*(Data!$B$2:$B$187390=$A17)*(Data!$H$2:$H$187390=AL$5)*(Data!$I$2:$I$187390))</f>
        <v>19</v>
      </c>
      <c r="AM17" s="64" cm="1">
        <f t="array" ref="AM17">SUMPRODUCT((Data!$A$2:$A$187390=$A$3)*(Data!$G$2:$G$187390=$AL$4)*(Data!$B$2:$B$187390=$A17)*(Data!$H$2:$H$187390=AM$5)*(Data!$I$2:$I$187390))</f>
        <v>0</v>
      </c>
      <c r="AN17" s="64" cm="1">
        <f t="array" ref="AN17">SUMPRODUCT((Data!$A$2:$A$187390=$A$3)*(Data!$G$2:$G$187390=$AL$4)*(Data!$B$2:$B$187390=$A17)*(Data!$H$2:$H$187390=AN$5)*(Data!$I$2:$I$187390))</f>
        <v>1</v>
      </c>
      <c r="AO17" s="64" cm="1">
        <f t="array" ref="AO17">SUMPRODUCT((Data!$A$2:$A$187390=$A$3)*(Data!$G$2:$G$187390=$AL$4)*(Data!$B$2:$B$187390=$A17)*(Data!$H$2:$H$187390=AO$5)*(Data!$I$2:$I$187390))</f>
        <v>0</v>
      </c>
      <c r="AP17" s="64" cm="1">
        <f t="array" ref="AP17">SUMPRODUCT((Data!$A$2:$A$187390=$A$3)*(Data!$G$2:$G$187390=$AL$4)*(Data!$B$2:$B$187390=$A17)*(Data!$H$2:$H$187390=AP$5)*(Data!$I$2:$I$187390))</f>
        <v>0</v>
      </c>
      <c r="AQ17" s="64" cm="1">
        <f t="array" ref="AQ17">SUMPRODUCT((Data!$A$2:$A$187390=$A$3)*(Data!$G$2:$G$187390=$AL$4)*(Data!$B$2:$B$187390=$A17)*(Data!$H$2:$H$187390=AQ$5)*(Data!$I$2:$I$187390))</f>
        <v>2</v>
      </c>
      <c r="AR17" s="65">
        <f t="shared" si="9"/>
        <v>0.05</v>
      </c>
      <c r="AS17" s="65">
        <f t="shared" si="10"/>
        <v>9.0909090909090912E-2</v>
      </c>
      <c r="AT17" s="59"/>
      <c r="AU17" s="66">
        <f t="shared" si="11"/>
        <v>112</v>
      </c>
      <c r="AV17" s="66">
        <f t="shared" si="1"/>
        <v>1</v>
      </c>
      <c r="AW17" s="66">
        <f t="shared" si="1"/>
        <v>2</v>
      </c>
      <c r="AX17" s="66">
        <f t="shared" si="1"/>
        <v>0</v>
      </c>
      <c r="AY17" s="66">
        <f t="shared" si="1"/>
        <v>0</v>
      </c>
      <c r="AZ17" s="66">
        <f t="shared" si="1"/>
        <v>6</v>
      </c>
      <c r="BA17" s="65">
        <f t="shared" si="12"/>
        <v>2.6086956521739129E-2</v>
      </c>
      <c r="BB17" s="65">
        <f t="shared" si="13"/>
        <v>4.9586776859504134E-2</v>
      </c>
    </row>
    <row r="18" spans="1:54" ht="15" customHeight="1" x14ac:dyDescent="0.35">
      <c r="A18" s="59" t="s">
        <v>14</v>
      </c>
      <c r="B18" s="64" cm="1">
        <f t="array" ref="B18">SUMPRODUCT((Data!$A$2:$A$187390=$A$3)*(Data!$G$2:$G$187390=$B$4)*(Data!$B$2:$B$187390=$A18)*(Data!$H$2:$H$187390=B$5)*(Data!$I$2:$I$187390))</f>
        <v>22</v>
      </c>
      <c r="C18" s="64" cm="1">
        <f t="array" ref="C18">SUMPRODUCT((Data!$A$2:$A$187390=$A$3)*(Data!$G$2:$G$187390=$B$4)*(Data!$B$2:$B$187390=$A18)*(Data!$H$2:$H$187390=C$5)*(Data!$I$2:$I$187390))</f>
        <v>0</v>
      </c>
      <c r="D18" s="64" cm="1">
        <f t="array" ref="D18">SUMPRODUCT((Data!$A$2:$A$187390=$A$3)*(Data!$G$2:$G$187390=$B$4)*(Data!$B$2:$B$187390=$A18)*(Data!$H$2:$H$187390=D$5)*(Data!$I$2:$I$187390))</f>
        <v>1</v>
      </c>
      <c r="E18" s="64" cm="1">
        <f t="array" ref="E18">SUMPRODUCT((Data!$A$2:$A$187390=$A$3)*(Data!$G$2:$G$187390=$B$4)*(Data!$B$2:$B$187390=$A18)*(Data!$H$2:$H$187390=E$5)*(Data!$I$2:$I$187390))</f>
        <v>0</v>
      </c>
      <c r="F18" s="64" cm="1">
        <f t="array" ref="F18">SUMPRODUCT((Data!$A$2:$A$187390=$A$3)*(Data!$G$2:$G$187390=$B$4)*(Data!$B$2:$B$187390=$A18)*(Data!$H$2:$H$187390=F$5)*(Data!$I$2:$I$187390))</f>
        <v>0</v>
      </c>
      <c r="G18" s="64" cm="1">
        <f t="array" ref="G18">SUMPRODUCT((Data!$A$2:$A$187390=$A$3)*(Data!$G$2:$G$187390=$B$4)*(Data!$B$2:$B$187390=$A18)*(Data!$H$2:$H$187390=G$5)*(Data!$I$2:$I$187390))</f>
        <v>1</v>
      </c>
      <c r="H18" s="65">
        <f t="shared" si="14"/>
        <v>4.3478260869565216E-2</v>
      </c>
      <c r="I18" s="65">
        <f t="shared" si="15"/>
        <v>4.1666666666666664E-2</v>
      </c>
      <c r="J18" s="59"/>
      <c r="K18" s="64" cm="1">
        <f t="array" ref="K18">SUMPRODUCT((Data!$A$2:$A$187390=$A$3)*(Data!$G$2:$G$187390=$K$4)*(Data!$B$2:$B$187390=$A18)*(Data!$H$2:$H$187390=K$5)*(Data!$I$2:$I$187390))</f>
        <v>11</v>
      </c>
      <c r="L18" s="64" cm="1">
        <f t="array" ref="L18">SUMPRODUCT((Data!$A$2:$A$187390=$A$3)*(Data!$G$2:$G$187390=$K$4)*(Data!$B$2:$B$187390=$A18)*(Data!$H$2:$H$187390=L$5)*(Data!$I$2:$I$187390))</f>
        <v>0</v>
      </c>
      <c r="M18" s="64" cm="1">
        <f t="array" ref="M18">SUMPRODUCT((Data!$A$2:$A$187390=$A$3)*(Data!$G$2:$G$187390=$K$4)*(Data!$B$2:$B$187390=$A18)*(Data!$H$2:$H$187390=M$5)*(Data!$I$2:$I$187390))</f>
        <v>0</v>
      </c>
      <c r="N18" s="64" cm="1">
        <f t="array" ref="N18">SUMPRODUCT((Data!$A$2:$A$187390=$A$3)*(Data!$G$2:$G$187390=$K$4)*(Data!$B$2:$B$187390=$A18)*(Data!$H$2:$H$187390=N$5)*(Data!$I$2:$I$187390))</f>
        <v>0</v>
      </c>
      <c r="O18" s="64" cm="1">
        <f t="array" ref="O18">SUMPRODUCT((Data!$A$2:$A$187390=$A$3)*(Data!$G$2:$G$187390=$K$4)*(Data!$B$2:$B$187390=$A18)*(Data!$H$2:$H$187390=O$5)*(Data!$I$2:$I$187390))</f>
        <v>0</v>
      </c>
      <c r="P18" s="64" cm="1">
        <f t="array" ref="P18">SUMPRODUCT((Data!$A$2:$A$187390=$A$3)*(Data!$G$2:$G$187390=$K$4)*(Data!$B$2:$B$187390=$A18)*(Data!$H$2:$H$187390=P$5)*(Data!$I$2:$I$187390))</f>
        <v>1</v>
      </c>
      <c r="Q18" s="65">
        <f t="shared" si="2"/>
        <v>0</v>
      </c>
      <c r="R18" s="65">
        <f t="shared" si="3"/>
        <v>8.3333333333333329E-2</v>
      </c>
      <c r="S18" s="59"/>
      <c r="T18" s="66">
        <f t="shared" si="4"/>
        <v>33</v>
      </c>
      <c r="U18" s="66">
        <f t="shared" si="0"/>
        <v>0</v>
      </c>
      <c r="V18" s="66">
        <f t="shared" si="0"/>
        <v>1</v>
      </c>
      <c r="W18" s="66">
        <f t="shared" si="0"/>
        <v>0</v>
      </c>
      <c r="X18" s="66">
        <f t="shared" si="0"/>
        <v>0</v>
      </c>
      <c r="Y18" s="66">
        <f t="shared" si="0"/>
        <v>2</v>
      </c>
      <c r="Z18" s="65">
        <f t="shared" si="5"/>
        <v>2.9411764705882353E-2</v>
      </c>
      <c r="AA18" s="65">
        <f t="shared" si="6"/>
        <v>5.5555555555555552E-2</v>
      </c>
      <c r="AB18" s="59"/>
      <c r="AC18" s="64" cm="1">
        <f t="array" ref="AC18">SUMPRODUCT((Data!$A$2:$A$187390=$A$3)*(Data!$G$2:$G$187390=$AC$4)*(Data!$B$2:$B$187390=$A18)*(Data!$H$2:$H$187390=AC$5)*(Data!$I$2:$I$187390))</f>
        <v>3</v>
      </c>
      <c r="AD18" s="64" cm="1">
        <f t="array" ref="AD18">SUMPRODUCT((Data!$A$2:$A$187390=$A$3)*(Data!$G$2:$G$187390=$AC$4)*(Data!$B$2:$B$187390=$A18)*(Data!$H$2:$H$187390=AD$5)*(Data!$I$2:$I$187390))</f>
        <v>0</v>
      </c>
      <c r="AE18" s="64" cm="1">
        <f t="array" ref="AE18">SUMPRODUCT((Data!$A$2:$A$187390=$A$3)*(Data!$G$2:$G$187390=$AC$4)*(Data!$B$2:$B$187390=$A18)*(Data!$H$2:$H$187390=AE$5)*(Data!$I$2:$I$187390))</f>
        <v>0</v>
      </c>
      <c r="AF18" s="64" cm="1">
        <f t="array" ref="AF18">SUMPRODUCT((Data!$A$2:$A$187390=$A$3)*(Data!$G$2:$G$187390=$AC$4)*(Data!$B$2:$B$187390=$A18)*(Data!$H$2:$H$187390=AF$5)*(Data!$I$2:$I$187390))</f>
        <v>0</v>
      </c>
      <c r="AG18" s="64" cm="1">
        <f t="array" ref="AG18">SUMPRODUCT((Data!$A$2:$A$187390=$A$3)*(Data!$G$2:$G$187390=$AC$4)*(Data!$B$2:$B$187390=$A18)*(Data!$H$2:$H$187390=AG$5)*(Data!$I$2:$I$187390))</f>
        <v>0</v>
      </c>
      <c r="AH18" s="64" cm="1">
        <f t="array" ref="AH18">SUMPRODUCT((Data!$A$2:$A$187390=$A$3)*(Data!$G$2:$G$187390=$AC$4)*(Data!$B$2:$B$187390=$A18)*(Data!$H$2:$H$187390=AH$5)*(Data!$I$2:$I$187390))</f>
        <v>0</v>
      </c>
      <c r="AI18" s="65">
        <f t="shared" si="7"/>
        <v>0</v>
      </c>
      <c r="AJ18" s="65">
        <f t="shared" si="8"/>
        <v>0</v>
      </c>
      <c r="AK18" s="59"/>
      <c r="AL18" s="64" cm="1">
        <f t="array" ref="AL18">SUMPRODUCT((Data!$A$2:$A$187390=$A$3)*(Data!$G$2:$G$187390=$AL$4)*(Data!$B$2:$B$187390=$A18)*(Data!$H$2:$H$187390=AL$5)*(Data!$I$2:$I$187390))</f>
        <v>15</v>
      </c>
      <c r="AM18" s="64" cm="1">
        <f t="array" ref="AM18">SUMPRODUCT((Data!$A$2:$A$187390=$A$3)*(Data!$G$2:$G$187390=$AL$4)*(Data!$B$2:$B$187390=$A18)*(Data!$H$2:$H$187390=AM$5)*(Data!$I$2:$I$187390))</f>
        <v>1</v>
      </c>
      <c r="AN18" s="64" cm="1">
        <f t="array" ref="AN18">SUMPRODUCT((Data!$A$2:$A$187390=$A$3)*(Data!$G$2:$G$187390=$AL$4)*(Data!$B$2:$B$187390=$A18)*(Data!$H$2:$H$187390=AN$5)*(Data!$I$2:$I$187390))</f>
        <v>0</v>
      </c>
      <c r="AO18" s="64" cm="1">
        <f t="array" ref="AO18">SUMPRODUCT((Data!$A$2:$A$187390=$A$3)*(Data!$G$2:$G$187390=$AL$4)*(Data!$B$2:$B$187390=$A18)*(Data!$H$2:$H$187390=AO$5)*(Data!$I$2:$I$187390))</f>
        <v>0</v>
      </c>
      <c r="AP18" s="64" cm="1">
        <f t="array" ref="AP18">SUMPRODUCT((Data!$A$2:$A$187390=$A$3)*(Data!$G$2:$G$187390=$AL$4)*(Data!$B$2:$B$187390=$A18)*(Data!$H$2:$H$187390=AP$5)*(Data!$I$2:$I$187390))</f>
        <v>0</v>
      </c>
      <c r="AQ18" s="64" cm="1">
        <f t="array" ref="AQ18">SUMPRODUCT((Data!$A$2:$A$187390=$A$3)*(Data!$G$2:$G$187390=$AL$4)*(Data!$B$2:$B$187390=$A18)*(Data!$H$2:$H$187390=AQ$5)*(Data!$I$2:$I$187390))</f>
        <v>0</v>
      </c>
      <c r="AR18" s="65">
        <f t="shared" si="9"/>
        <v>6.25E-2</v>
      </c>
      <c r="AS18" s="65">
        <f t="shared" si="10"/>
        <v>0</v>
      </c>
      <c r="AT18" s="59"/>
      <c r="AU18" s="66">
        <f t="shared" si="11"/>
        <v>51</v>
      </c>
      <c r="AV18" s="66">
        <f t="shared" si="1"/>
        <v>1</v>
      </c>
      <c r="AW18" s="66">
        <f t="shared" si="1"/>
        <v>1</v>
      </c>
      <c r="AX18" s="66">
        <f t="shared" si="1"/>
        <v>0</v>
      </c>
      <c r="AY18" s="66">
        <f t="shared" si="1"/>
        <v>0</v>
      </c>
      <c r="AZ18" s="66">
        <f t="shared" si="1"/>
        <v>2</v>
      </c>
      <c r="BA18" s="65">
        <f t="shared" si="12"/>
        <v>3.7735849056603772E-2</v>
      </c>
      <c r="BB18" s="65">
        <f t="shared" si="13"/>
        <v>3.6363636363636362E-2</v>
      </c>
    </row>
    <row r="19" spans="1:54" ht="15" customHeight="1" x14ac:dyDescent="0.35">
      <c r="A19" s="59" t="s">
        <v>15</v>
      </c>
      <c r="B19" s="64" cm="1">
        <f t="array" ref="B19">SUMPRODUCT((Data!$A$2:$A$187390=$A$3)*(Data!$G$2:$G$187390=$B$4)*(Data!$B$2:$B$187390=$A19)*(Data!$H$2:$H$187390=B$5)*(Data!$I$2:$I$187390))</f>
        <v>7</v>
      </c>
      <c r="C19" s="64" cm="1">
        <f t="array" ref="C19">SUMPRODUCT((Data!$A$2:$A$187390=$A$3)*(Data!$G$2:$G$187390=$B$4)*(Data!$B$2:$B$187390=$A19)*(Data!$H$2:$H$187390=C$5)*(Data!$I$2:$I$187390))</f>
        <v>0</v>
      </c>
      <c r="D19" s="64" cm="1">
        <f t="array" ref="D19">SUMPRODUCT((Data!$A$2:$A$187390=$A$3)*(Data!$G$2:$G$187390=$B$4)*(Data!$B$2:$B$187390=$A19)*(Data!$H$2:$H$187390=D$5)*(Data!$I$2:$I$187390))</f>
        <v>0</v>
      </c>
      <c r="E19" s="64" cm="1">
        <f t="array" ref="E19">SUMPRODUCT((Data!$A$2:$A$187390=$A$3)*(Data!$G$2:$G$187390=$B$4)*(Data!$B$2:$B$187390=$A19)*(Data!$H$2:$H$187390=E$5)*(Data!$I$2:$I$187390))</f>
        <v>0</v>
      </c>
      <c r="F19" s="64" cm="1">
        <f t="array" ref="F19">SUMPRODUCT((Data!$A$2:$A$187390=$A$3)*(Data!$G$2:$G$187390=$B$4)*(Data!$B$2:$B$187390=$A19)*(Data!$H$2:$H$187390=F$5)*(Data!$I$2:$I$187390))</f>
        <v>0</v>
      </c>
      <c r="G19" s="64" cm="1">
        <f t="array" ref="G19">SUMPRODUCT((Data!$A$2:$A$187390=$A$3)*(Data!$G$2:$G$187390=$B$4)*(Data!$B$2:$B$187390=$A19)*(Data!$H$2:$H$187390=G$5)*(Data!$I$2:$I$187390))</f>
        <v>2</v>
      </c>
      <c r="H19" s="65">
        <f t="shared" si="14"/>
        <v>0</v>
      </c>
      <c r="I19" s="65">
        <f t="shared" si="15"/>
        <v>0.22222222222222221</v>
      </c>
      <c r="J19" s="59"/>
      <c r="K19" s="64" cm="1">
        <f t="array" ref="K19">SUMPRODUCT((Data!$A$2:$A$187390=$A$3)*(Data!$G$2:$G$187390=$K$4)*(Data!$B$2:$B$187390=$A19)*(Data!$H$2:$H$187390=K$5)*(Data!$I$2:$I$187390))</f>
        <v>15</v>
      </c>
      <c r="L19" s="64" cm="1">
        <f t="array" ref="L19">SUMPRODUCT((Data!$A$2:$A$187390=$A$3)*(Data!$G$2:$G$187390=$K$4)*(Data!$B$2:$B$187390=$A19)*(Data!$H$2:$H$187390=L$5)*(Data!$I$2:$I$187390))</f>
        <v>1</v>
      </c>
      <c r="M19" s="64" cm="1">
        <f t="array" ref="M19">SUMPRODUCT((Data!$A$2:$A$187390=$A$3)*(Data!$G$2:$G$187390=$K$4)*(Data!$B$2:$B$187390=$A19)*(Data!$H$2:$H$187390=M$5)*(Data!$I$2:$I$187390))</f>
        <v>0</v>
      </c>
      <c r="N19" s="64" cm="1">
        <f t="array" ref="N19">SUMPRODUCT((Data!$A$2:$A$187390=$A$3)*(Data!$G$2:$G$187390=$K$4)*(Data!$B$2:$B$187390=$A19)*(Data!$H$2:$H$187390=N$5)*(Data!$I$2:$I$187390))</f>
        <v>0</v>
      </c>
      <c r="O19" s="64" cm="1">
        <f t="array" ref="O19">SUMPRODUCT((Data!$A$2:$A$187390=$A$3)*(Data!$G$2:$G$187390=$K$4)*(Data!$B$2:$B$187390=$A19)*(Data!$H$2:$H$187390=O$5)*(Data!$I$2:$I$187390))</f>
        <v>0</v>
      </c>
      <c r="P19" s="64" cm="1">
        <f t="array" ref="P19">SUMPRODUCT((Data!$A$2:$A$187390=$A$3)*(Data!$G$2:$G$187390=$K$4)*(Data!$B$2:$B$187390=$A19)*(Data!$H$2:$H$187390=P$5)*(Data!$I$2:$I$187390))</f>
        <v>11</v>
      </c>
      <c r="Q19" s="65">
        <f t="shared" si="2"/>
        <v>6.25E-2</v>
      </c>
      <c r="R19" s="65">
        <f t="shared" si="3"/>
        <v>0.40740740740740738</v>
      </c>
      <c r="S19" s="59"/>
      <c r="T19" s="66">
        <f t="shared" si="4"/>
        <v>22</v>
      </c>
      <c r="U19" s="66">
        <f t="shared" si="0"/>
        <v>1</v>
      </c>
      <c r="V19" s="66">
        <f t="shared" si="0"/>
        <v>0</v>
      </c>
      <c r="W19" s="66">
        <f t="shared" si="0"/>
        <v>0</v>
      </c>
      <c r="X19" s="66">
        <f t="shared" si="0"/>
        <v>0</v>
      </c>
      <c r="Y19" s="66">
        <f t="shared" si="0"/>
        <v>13</v>
      </c>
      <c r="Z19" s="65">
        <f t="shared" si="5"/>
        <v>4.3478260869565216E-2</v>
      </c>
      <c r="AA19" s="65">
        <f t="shared" si="6"/>
        <v>0.3611111111111111</v>
      </c>
      <c r="AB19" s="59"/>
      <c r="AC19" s="64" cm="1">
        <f t="array" ref="AC19">SUMPRODUCT((Data!$A$2:$A$187390=$A$3)*(Data!$G$2:$G$187390=$AC$4)*(Data!$B$2:$B$187390=$A19)*(Data!$H$2:$H$187390=AC$5)*(Data!$I$2:$I$187390))</f>
        <v>0</v>
      </c>
      <c r="AD19" s="64" cm="1">
        <f t="array" ref="AD19">SUMPRODUCT((Data!$A$2:$A$187390=$A$3)*(Data!$G$2:$G$187390=$AC$4)*(Data!$B$2:$B$187390=$A19)*(Data!$H$2:$H$187390=AD$5)*(Data!$I$2:$I$187390))</f>
        <v>0</v>
      </c>
      <c r="AE19" s="64" cm="1">
        <f t="array" ref="AE19">SUMPRODUCT((Data!$A$2:$A$187390=$A$3)*(Data!$G$2:$G$187390=$AC$4)*(Data!$B$2:$B$187390=$A19)*(Data!$H$2:$H$187390=AE$5)*(Data!$I$2:$I$187390))</f>
        <v>0</v>
      </c>
      <c r="AF19" s="64" cm="1">
        <f t="array" ref="AF19">SUMPRODUCT((Data!$A$2:$A$187390=$A$3)*(Data!$G$2:$G$187390=$AC$4)*(Data!$B$2:$B$187390=$A19)*(Data!$H$2:$H$187390=AF$5)*(Data!$I$2:$I$187390))</f>
        <v>0</v>
      </c>
      <c r="AG19" s="64" cm="1">
        <f t="array" ref="AG19">SUMPRODUCT((Data!$A$2:$A$187390=$A$3)*(Data!$G$2:$G$187390=$AC$4)*(Data!$B$2:$B$187390=$A19)*(Data!$H$2:$H$187390=AG$5)*(Data!$I$2:$I$187390))</f>
        <v>0</v>
      </c>
      <c r="AH19" s="64" cm="1">
        <f t="array" ref="AH19">SUMPRODUCT((Data!$A$2:$A$187390=$A$3)*(Data!$G$2:$G$187390=$AC$4)*(Data!$B$2:$B$187390=$A19)*(Data!$H$2:$H$187390=AH$5)*(Data!$I$2:$I$187390))</f>
        <v>0</v>
      </c>
      <c r="AI19" s="65" t="str">
        <f t="shared" si="7"/>
        <v>-</v>
      </c>
      <c r="AJ19" s="65" t="str">
        <f t="shared" si="8"/>
        <v>-</v>
      </c>
      <c r="AK19" s="59"/>
      <c r="AL19" s="64" cm="1">
        <f t="array" ref="AL19">SUMPRODUCT((Data!$A$2:$A$187390=$A$3)*(Data!$G$2:$G$187390=$AL$4)*(Data!$B$2:$B$187390=$A19)*(Data!$H$2:$H$187390=AL$5)*(Data!$I$2:$I$187390))</f>
        <v>2</v>
      </c>
      <c r="AM19" s="64" cm="1">
        <f t="array" ref="AM19">SUMPRODUCT((Data!$A$2:$A$187390=$A$3)*(Data!$G$2:$G$187390=$AL$4)*(Data!$B$2:$B$187390=$A19)*(Data!$H$2:$H$187390=AM$5)*(Data!$I$2:$I$187390))</f>
        <v>0</v>
      </c>
      <c r="AN19" s="64" cm="1">
        <f t="array" ref="AN19">SUMPRODUCT((Data!$A$2:$A$187390=$A$3)*(Data!$G$2:$G$187390=$AL$4)*(Data!$B$2:$B$187390=$A19)*(Data!$H$2:$H$187390=AN$5)*(Data!$I$2:$I$187390))</f>
        <v>0</v>
      </c>
      <c r="AO19" s="64" cm="1">
        <f t="array" ref="AO19">SUMPRODUCT((Data!$A$2:$A$187390=$A$3)*(Data!$G$2:$G$187390=$AL$4)*(Data!$B$2:$B$187390=$A19)*(Data!$H$2:$H$187390=AO$5)*(Data!$I$2:$I$187390))</f>
        <v>0</v>
      </c>
      <c r="AP19" s="64" cm="1">
        <f t="array" ref="AP19">SUMPRODUCT((Data!$A$2:$A$187390=$A$3)*(Data!$G$2:$G$187390=$AL$4)*(Data!$B$2:$B$187390=$A19)*(Data!$H$2:$H$187390=AP$5)*(Data!$I$2:$I$187390))</f>
        <v>0</v>
      </c>
      <c r="AQ19" s="64" cm="1">
        <f t="array" ref="AQ19">SUMPRODUCT((Data!$A$2:$A$187390=$A$3)*(Data!$G$2:$G$187390=$AL$4)*(Data!$B$2:$B$187390=$A19)*(Data!$H$2:$H$187390=AQ$5)*(Data!$I$2:$I$187390))</f>
        <v>4</v>
      </c>
      <c r="AR19" s="65">
        <f t="shared" si="9"/>
        <v>0</v>
      </c>
      <c r="AS19" s="65">
        <f t="shared" si="10"/>
        <v>0.66666666666666663</v>
      </c>
      <c r="AT19" s="59"/>
      <c r="AU19" s="66">
        <f t="shared" si="11"/>
        <v>24</v>
      </c>
      <c r="AV19" s="66">
        <f t="shared" si="1"/>
        <v>1</v>
      </c>
      <c r="AW19" s="66">
        <f t="shared" si="1"/>
        <v>0</v>
      </c>
      <c r="AX19" s="66">
        <f t="shared" si="1"/>
        <v>0</v>
      </c>
      <c r="AY19" s="66">
        <f t="shared" si="1"/>
        <v>0</v>
      </c>
      <c r="AZ19" s="66">
        <f t="shared" si="1"/>
        <v>17</v>
      </c>
      <c r="BA19" s="65">
        <f t="shared" si="12"/>
        <v>0.04</v>
      </c>
      <c r="BB19" s="65">
        <f t="shared" si="13"/>
        <v>0.40476190476190477</v>
      </c>
    </row>
    <row r="20" spans="1:54" ht="15" customHeight="1" x14ac:dyDescent="0.35">
      <c r="A20" s="59" t="s">
        <v>16</v>
      </c>
      <c r="B20" s="64" cm="1">
        <f t="array" ref="B20">SUMPRODUCT((Data!$A$2:$A$187390=$A$3)*(Data!$G$2:$G$187390=$B$4)*(Data!$B$2:$B$187390=$A20)*(Data!$H$2:$H$187390=B$5)*(Data!$I$2:$I$187390))</f>
        <v>11</v>
      </c>
      <c r="C20" s="64" cm="1">
        <f t="array" ref="C20">SUMPRODUCT((Data!$A$2:$A$187390=$A$3)*(Data!$G$2:$G$187390=$B$4)*(Data!$B$2:$B$187390=$A20)*(Data!$H$2:$H$187390=C$5)*(Data!$I$2:$I$187390))</f>
        <v>0</v>
      </c>
      <c r="D20" s="64" cm="1">
        <f t="array" ref="D20">SUMPRODUCT((Data!$A$2:$A$187390=$A$3)*(Data!$G$2:$G$187390=$B$4)*(Data!$B$2:$B$187390=$A20)*(Data!$H$2:$H$187390=D$5)*(Data!$I$2:$I$187390))</f>
        <v>0</v>
      </c>
      <c r="E20" s="64" cm="1">
        <f t="array" ref="E20">SUMPRODUCT((Data!$A$2:$A$187390=$A$3)*(Data!$G$2:$G$187390=$B$4)*(Data!$B$2:$B$187390=$A20)*(Data!$H$2:$H$187390=E$5)*(Data!$I$2:$I$187390))</f>
        <v>0</v>
      </c>
      <c r="F20" s="64" cm="1">
        <f t="array" ref="F20">SUMPRODUCT((Data!$A$2:$A$187390=$A$3)*(Data!$G$2:$G$187390=$B$4)*(Data!$B$2:$B$187390=$A20)*(Data!$H$2:$H$187390=F$5)*(Data!$I$2:$I$187390))</f>
        <v>0</v>
      </c>
      <c r="G20" s="64" cm="1">
        <f t="array" ref="G20">SUMPRODUCT((Data!$A$2:$A$187390=$A$3)*(Data!$G$2:$G$187390=$B$4)*(Data!$B$2:$B$187390=$A20)*(Data!$H$2:$H$187390=G$5)*(Data!$I$2:$I$187390))</f>
        <v>4</v>
      </c>
      <c r="H20" s="65">
        <f t="shared" si="14"/>
        <v>0</v>
      </c>
      <c r="I20" s="65">
        <f t="shared" si="15"/>
        <v>0.26666666666666666</v>
      </c>
      <c r="J20" s="59"/>
      <c r="K20" s="64" cm="1">
        <f t="array" ref="K20">SUMPRODUCT((Data!$A$2:$A$187390=$A$3)*(Data!$G$2:$G$187390=$K$4)*(Data!$B$2:$B$187390=$A20)*(Data!$H$2:$H$187390=K$5)*(Data!$I$2:$I$187390))</f>
        <v>15</v>
      </c>
      <c r="L20" s="64" cm="1">
        <f t="array" ref="L20">SUMPRODUCT((Data!$A$2:$A$187390=$A$3)*(Data!$G$2:$G$187390=$K$4)*(Data!$B$2:$B$187390=$A20)*(Data!$H$2:$H$187390=L$5)*(Data!$I$2:$I$187390))</f>
        <v>0</v>
      </c>
      <c r="M20" s="64" cm="1">
        <f t="array" ref="M20">SUMPRODUCT((Data!$A$2:$A$187390=$A$3)*(Data!$G$2:$G$187390=$K$4)*(Data!$B$2:$B$187390=$A20)*(Data!$H$2:$H$187390=M$5)*(Data!$I$2:$I$187390))</f>
        <v>1</v>
      </c>
      <c r="N20" s="64" cm="1">
        <f t="array" ref="N20">SUMPRODUCT((Data!$A$2:$A$187390=$A$3)*(Data!$G$2:$G$187390=$K$4)*(Data!$B$2:$B$187390=$A20)*(Data!$H$2:$H$187390=N$5)*(Data!$I$2:$I$187390))</f>
        <v>0</v>
      </c>
      <c r="O20" s="64" cm="1">
        <f t="array" ref="O20">SUMPRODUCT((Data!$A$2:$A$187390=$A$3)*(Data!$G$2:$G$187390=$K$4)*(Data!$B$2:$B$187390=$A20)*(Data!$H$2:$H$187390=O$5)*(Data!$I$2:$I$187390))</f>
        <v>0</v>
      </c>
      <c r="P20" s="64" cm="1">
        <f t="array" ref="P20">SUMPRODUCT((Data!$A$2:$A$187390=$A$3)*(Data!$G$2:$G$187390=$K$4)*(Data!$B$2:$B$187390=$A20)*(Data!$H$2:$H$187390=P$5)*(Data!$I$2:$I$187390))</f>
        <v>10</v>
      </c>
      <c r="Q20" s="65">
        <f t="shared" si="2"/>
        <v>6.25E-2</v>
      </c>
      <c r="R20" s="65">
        <f t="shared" si="3"/>
        <v>0.38461538461538464</v>
      </c>
      <c r="S20" s="59"/>
      <c r="T20" s="66">
        <f t="shared" si="4"/>
        <v>26</v>
      </c>
      <c r="U20" s="66">
        <f t="shared" si="0"/>
        <v>0</v>
      </c>
      <c r="V20" s="66">
        <f t="shared" si="0"/>
        <v>1</v>
      </c>
      <c r="W20" s="66">
        <f t="shared" si="0"/>
        <v>0</v>
      </c>
      <c r="X20" s="66">
        <f t="shared" si="0"/>
        <v>0</v>
      </c>
      <c r="Y20" s="66">
        <f t="shared" si="0"/>
        <v>14</v>
      </c>
      <c r="Z20" s="65">
        <f t="shared" si="5"/>
        <v>3.7037037037037035E-2</v>
      </c>
      <c r="AA20" s="65">
        <f t="shared" si="6"/>
        <v>0.34146341463414637</v>
      </c>
      <c r="AB20" s="59"/>
      <c r="AC20" s="64" cm="1">
        <f t="array" ref="AC20">SUMPRODUCT((Data!$A$2:$A$187390=$A$3)*(Data!$G$2:$G$187390=$AC$4)*(Data!$B$2:$B$187390=$A20)*(Data!$H$2:$H$187390=AC$5)*(Data!$I$2:$I$187390))</f>
        <v>0</v>
      </c>
      <c r="AD20" s="64" cm="1">
        <f t="array" ref="AD20">SUMPRODUCT((Data!$A$2:$A$187390=$A$3)*(Data!$G$2:$G$187390=$AC$4)*(Data!$B$2:$B$187390=$A20)*(Data!$H$2:$H$187390=AD$5)*(Data!$I$2:$I$187390))</f>
        <v>0</v>
      </c>
      <c r="AE20" s="64" cm="1">
        <f t="array" ref="AE20">SUMPRODUCT((Data!$A$2:$A$187390=$A$3)*(Data!$G$2:$G$187390=$AC$4)*(Data!$B$2:$B$187390=$A20)*(Data!$H$2:$H$187390=AE$5)*(Data!$I$2:$I$187390))</f>
        <v>0</v>
      </c>
      <c r="AF20" s="64" cm="1">
        <f t="array" ref="AF20">SUMPRODUCT((Data!$A$2:$A$187390=$A$3)*(Data!$G$2:$G$187390=$AC$4)*(Data!$B$2:$B$187390=$A20)*(Data!$H$2:$H$187390=AF$5)*(Data!$I$2:$I$187390))</f>
        <v>0</v>
      </c>
      <c r="AG20" s="64" cm="1">
        <f t="array" ref="AG20">SUMPRODUCT((Data!$A$2:$A$187390=$A$3)*(Data!$G$2:$G$187390=$AC$4)*(Data!$B$2:$B$187390=$A20)*(Data!$H$2:$H$187390=AG$5)*(Data!$I$2:$I$187390))</f>
        <v>0</v>
      </c>
      <c r="AH20" s="64" cm="1">
        <f t="array" ref="AH20">SUMPRODUCT((Data!$A$2:$A$187390=$A$3)*(Data!$G$2:$G$187390=$AC$4)*(Data!$B$2:$B$187390=$A20)*(Data!$H$2:$H$187390=AH$5)*(Data!$I$2:$I$187390))</f>
        <v>0</v>
      </c>
      <c r="AI20" s="65" t="str">
        <f t="shared" si="7"/>
        <v>-</v>
      </c>
      <c r="AJ20" s="65" t="str">
        <f t="shared" si="8"/>
        <v>-</v>
      </c>
      <c r="AK20" s="59"/>
      <c r="AL20" s="64" cm="1">
        <f t="array" ref="AL20">SUMPRODUCT((Data!$A$2:$A$187390=$A$3)*(Data!$G$2:$G$187390=$AL$4)*(Data!$B$2:$B$187390=$A20)*(Data!$H$2:$H$187390=AL$5)*(Data!$I$2:$I$187390))</f>
        <v>10</v>
      </c>
      <c r="AM20" s="64" cm="1">
        <f t="array" ref="AM20">SUMPRODUCT((Data!$A$2:$A$187390=$A$3)*(Data!$G$2:$G$187390=$AL$4)*(Data!$B$2:$B$187390=$A20)*(Data!$H$2:$H$187390=AM$5)*(Data!$I$2:$I$187390))</f>
        <v>0</v>
      </c>
      <c r="AN20" s="64" cm="1">
        <f t="array" ref="AN20">SUMPRODUCT((Data!$A$2:$A$187390=$A$3)*(Data!$G$2:$G$187390=$AL$4)*(Data!$B$2:$B$187390=$A20)*(Data!$H$2:$H$187390=AN$5)*(Data!$I$2:$I$187390))</f>
        <v>0</v>
      </c>
      <c r="AO20" s="64" cm="1">
        <f t="array" ref="AO20">SUMPRODUCT((Data!$A$2:$A$187390=$A$3)*(Data!$G$2:$G$187390=$AL$4)*(Data!$B$2:$B$187390=$A20)*(Data!$H$2:$H$187390=AO$5)*(Data!$I$2:$I$187390))</f>
        <v>0</v>
      </c>
      <c r="AP20" s="64" cm="1">
        <f t="array" ref="AP20">SUMPRODUCT((Data!$A$2:$A$187390=$A$3)*(Data!$G$2:$G$187390=$AL$4)*(Data!$B$2:$B$187390=$A20)*(Data!$H$2:$H$187390=AP$5)*(Data!$I$2:$I$187390))</f>
        <v>0</v>
      </c>
      <c r="AQ20" s="64" cm="1">
        <f t="array" ref="AQ20">SUMPRODUCT((Data!$A$2:$A$187390=$A$3)*(Data!$G$2:$G$187390=$AL$4)*(Data!$B$2:$B$187390=$A20)*(Data!$H$2:$H$187390=AQ$5)*(Data!$I$2:$I$187390))</f>
        <v>1</v>
      </c>
      <c r="AR20" s="65">
        <f t="shared" si="9"/>
        <v>0</v>
      </c>
      <c r="AS20" s="65">
        <f t="shared" si="10"/>
        <v>9.0909090909090912E-2</v>
      </c>
      <c r="AT20" s="59"/>
      <c r="AU20" s="66">
        <f t="shared" si="11"/>
        <v>36</v>
      </c>
      <c r="AV20" s="66">
        <f t="shared" si="1"/>
        <v>0</v>
      </c>
      <c r="AW20" s="66">
        <f t="shared" si="1"/>
        <v>1</v>
      </c>
      <c r="AX20" s="66">
        <f t="shared" si="1"/>
        <v>0</v>
      </c>
      <c r="AY20" s="66">
        <f t="shared" si="1"/>
        <v>0</v>
      </c>
      <c r="AZ20" s="66">
        <f t="shared" si="1"/>
        <v>15</v>
      </c>
      <c r="BA20" s="65">
        <f t="shared" si="12"/>
        <v>2.7027027027027029E-2</v>
      </c>
      <c r="BB20" s="65">
        <f t="shared" si="13"/>
        <v>0.28846153846153844</v>
      </c>
    </row>
    <row r="21" spans="1:54" ht="15" customHeight="1" x14ac:dyDescent="0.35">
      <c r="A21" s="66" t="s">
        <v>17</v>
      </c>
      <c r="B21" s="64" cm="1">
        <f t="array" ref="B21">SUMPRODUCT((Data!$A$2:$A$187390=$A$3)*(Data!$G$2:$G$187390=$B$4)*(Data!$B$2:$B$187390=$A21)*(Data!$H$2:$H$187390=B$5)*(Data!$I$2:$I$187390))</f>
        <v>19</v>
      </c>
      <c r="C21" s="64" cm="1">
        <f t="array" ref="C21">SUMPRODUCT((Data!$A$2:$A$187390=$A$3)*(Data!$G$2:$G$187390=$B$4)*(Data!$B$2:$B$187390=$A21)*(Data!$H$2:$H$187390=C$5)*(Data!$I$2:$I$187390))</f>
        <v>0</v>
      </c>
      <c r="D21" s="64" cm="1">
        <f t="array" ref="D21">SUMPRODUCT((Data!$A$2:$A$187390=$A$3)*(Data!$G$2:$G$187390=$B$4)*(Data!$B$2:$B$187390=$A21)*(Data!$H$2:$H$187390=D$5)*(Data!$I$2:$I$187390))</f>
        <v>0</v>
      </c>
      <c r="E21" s="64" cm="1">
        <f t="array" ref="E21">SUMPRODUCT((Data!$A$2:$A$187390=$A$3)*(Data!$G$2:$G$187390=$B$4)*(Data!$B$2:$B$187390=$A21)*(Data!$H$2:$H$187390=E$5)*(Data!$I$2:$I$187390))</f>
        <v>0</v>
      </c>
      <c r="F21" s="64" cm="1">
        <f t="array" ref="F21">SUMPRODUCT((Data!$A$2:$A$187390=$A$3)*(Data!$G$2:$G$187390=$B$4)*(Data!$B$2:$B$187390=$A21)*(Data!$H$2:$H$187390=F$5)*(Data!$I$2:$I$187390))</f>
        <v>0</v>
      </c>
      <c r="G21" s="64" cm="1">
        <f t="array" ref="G21">SUMPRODUCT((Data!$A$2:$A$187390=$A$3)*(Data!$G$2:$G$187390=$B$4)*(Data!$B$2:$B$187390=$A21)*(Data!$H$2:$H$187390=G$5)*(Data!$I$2:$I$187390))</f>
        <v>0</v>
      </c>
      <c r="H21" s="65">
        <f t="shared" si="14"/>
        <v>0</v>
      </c>
      <c r="I21" s="65">
        <f t="shared" si="15"/>
        <v>0</v>
      </c>
      <c r="J21" s="59"/>
      <c r="K21" s="64" cm="1">
        <f t="array" ref="K21">SUMPRODUCT((Data!$A$2:$A$187390=$A$3)*(Data!$G$2:$G$187390=$K$4)*(Data!$B$2:$B$187390=$A21)*(Data!$H$2:$H$187390=K$5)*(Data!$I$2:$I$187390))</f>
        <v>42</v>
      </c>
      <c r="L21" s="64" cm="1">
        <f t="array" ref="L21">SUMPRODUCT((Data!$A$2:$A$187390=$A$3)*(Data!$G$2:$G$187390=$K$4)*(Data!$B$2:$B$187390=$A21)*(Data!$H$2:$H$187390=L$5)*(Data!$I$2:$I$187390))</f>
        <v>0</v>
      </c>
      <c r="M21" s="64" cm="1">
        <f t="array" ref="M21">SUMPRODUCT((Data!$A$2:$A$187390=$A$3)*(Data!$G$2:$G$187390=$K$4)*(Data!$B$2:$B$187390=$A21)*(Data!$H$2:$H$187390=M$5)*(Data!$I$2:$I$187390))</f>
        <v>0</v>
      </c>
      <c r="N21" s="64" cm="1">
        <f t="array" ref="N21">SUMPRODUCT((Data!$A$2:$A$187390=$A$3)*(Data!$G$2:$G$187390=$K$4)*(Data!$B$2:$B$187390=$A21)*(Data!$H$2:$H$187390=N$5)*(Data!$I$2:$I$187390))</f>
        <v>0</v>
      </c>
      <c r="O21" s="64" cm="1">
        <f t="array" ref="O21">SUMPRODUCT((Data!$A$2:$A$187390=$A$3)*(Data!$G$2:$G$187390=$K$4)*(Data!$B$2:$B$187390=$A21)*(Data!$H$2:$H$187390=O$5)*(Data!$I$2:$I$187390))</f>
        <v>0</v>
      </c>
      <c r="P21" s="64" cm="1">
        <f t="array" ref="P21">SUMPRODUCT((Data!$A$2:$A$187390=$A$3)*(Data!$G$2:$G$187390=$K$4)*(Data!$B$2:$B$187390=$A21)*(Data!$H$2:$H$187390=P$5)*(Data!$I$2:$I$187390))</f>
        <v>1</v>
      </c>
      <c r="Q21" s="65">
        <f t="shared" si="2"/>
        <v>0</v>
      </c>
      <c r="R21" s="65">
        <f t="shared" si="3"/>
        <v>2.3255813953488372E-2</v>
      </c>
      <c r="S21" s="59"/>
      <c r="T21" s="66">
        <f t="shared" si="4"/>
        <v>61</v>
      </c>
      <c r="U21" s="66">
        <f t="shared" si="0"/>
        <v>0</v>
      </c>
      <c r="V21" s="66">
        <f t="shared" si="0"/>
        <v>0</v>
      </c>
      <c r="W21" s="66">
        <f t="shared" si="0"/>
        <v>0</v>
      </c>
      <c r="X21" s="66">
        <f t="shared" si="0"/>
        <v>0</v>
      </c>
      <c r="Y21" s="66">
        <f t="shared" si="0"/>
        <v>1</v>
      </c>
      <c r="Z21" s="65">
        <f t="shared" si="5"/>
        <v>0</v>
      </c>
      <c r="AA21" s="65">
        <f t="shared" si="6"/>
        <v>1.6129032258064516E-2</v>
      </c>
      <c r="AB21" s="59"/>
      <c r="AC21" s="64" cm="1">
        <f t="array" ref="AC21">SUMPRODUCT((Data!$A$2:$A$187390=$A$3)*(Data!$G$2:$G$187390=$AC$4)*(Data!$B$2:$B$187390=$A21)*(Data!$H$2:$H$187390=AC$5)*(Data!$I$2:$I$187390))</f>
        <v>3</v>
      </c>
      <c r="AD21" s="64" cm="1">
        <f t="array" ref="AD21">SUMPRODUCT((Data!$A$2:$A$187390=$A$3)*(Data!$G$2:$G$187390=$AC$4)*(Data!$B$2:$B$187390=$A21)*(Data!$H$2:$H$187390=AD$5)*(Data!$I$2:$I$187390))</f>
        <v>0</v>
      </c>
      <c r="AE21" s="64" cm="1">
        <f t="array" ref="AE21">SUMPRODUCT((Data!$A$2:$A$187390=$A$3)*(Data!$G$2:$G$187390=$AC$4)*(Data!$B$2:$B$187390=$A21)*(Data!$H$2:$H$187390=AE$5)*(Data!$I$2:$I$187390))</f>
        <v>0</v>
      </c>
      <c r="AF21" s="64" cm="1">
        <f t="array" ref="AF21">SUMPRODUCT((Data!$A$2:$A$187390=$A$3)*(Data!$G$2:$G$187390=$AC$4)*(Data!$B$2:$B$187390=$A21)*(Data!$H$2:$H$187390=AF$5)*(Data!$I$2:$I$187390))</f>
        <v>0</v>
      </c>
      <c r="AG21" s="64" cm="1">
        <f t="array" ref="AG21">SUMPRODUCT((Data!$A$2:$A$187390=$A$3)*(Data!$G$2:$G$187390=$AC$4)*(Data!$B$2:$B$187390=$A21)*(Data!$H$2:$H$187390=AG$5)*(Data!$I$2:$I$187390))</f>
        <v>0</v>
      </c>
      <c r="AH21" s="64" cm="1">
        <f t="array" ref="AH21">SUMPRODUCT((Data!$A$2:$A$187390=$A$3)*(Data!$G$2:$G$187390=$AC$4)*(Data!$B$2:$B$187390=$A21)*(Data!$H$2:$H$187390=AH$5)*(Data!$I$2:$I$187390))</f>
        <v>0</v>
      </c>
      <c r="AI21" s="65">
        <f t="shared" si="7"/>
        <v>0</v>
      </c>
      <c r="AJ21" s="65">
        <f t="shared" si="8"/>
        <v>0</v>
      </c>
      <c r="AK21" s="59"/>
      <c r="AL21" s="64" cm="1">
        <f t="array" ref="AL21">SUMPRODUCT((Data!$A$2:$A$187390=$A$3)*(Data!$G$2:$G$187390=$AL$4)*(Data!$B$2:$B$187390=$A21)*(Data!$H$2:$H$187390=AL$5)*(Data!$I$2:$I$187390))</f>
        <v>20</v>
      </c>
      <c r="AM21" s="64" cm="1">
        <f t="array" ref="AM21">SUMPRODUCT((Data!$A$2:$A$187390=$A$3)*(Data!$G$2:$G$187390=$AL$4)*(Data!$B$2:$B$187390=$A21)*(Data!$H$2:$H$187390=AM$5)*(Data!$I$2:$I$187390))</f>
        <v>0</v>
      </c>
      <c r="AN21" s="64" cm="1">
        <f t="array" ref="AN21">SUMPRODUCT((Data!$A$2:$A$187390=$A$3)*(Data!$G$2:$G$187390=$AL$4)*(Data!$B$2:$B$187390=$A21)*(Data!$H$2:$H$187390=AN$5)*(Data!$I$2:$I$187390))</f>
        <v>0</v>
      </c>
      <c r="AO21" s="64" cm="1">
        <f t="array" ref="AO21">SUMPRODUCT((Data!$A$2:$A$187390=$A$3)*(Data!$G$2:$G$187390=$AL$4)*(Data!$B$2:$B$187390=$A21)*(Data!$H$2:$H$187390=AO$5)*(Data!$I$2:$I$187390))</f>
        <v>0</v>
      </c>
      <c r="AP21" s="64" cm="1">
        <f t="array" ref="AP21">SUMPRODUCT((Data!$A$2:$A$187390=$A$3)*(Data!$G$2:$G$187390=$AL$4)*(Data!$B$2:$B$187390=$A21)*(Data!$H$2:$H$187390=AP$5)*(Data!$I$2:$I$187390))</f>
        <v>0</v>
      </c>
      <c r="AQ21" s="64" cm="1">
        <f t="array" ref="AQ21">SUMPRODUCT((Data!$A$2:$A$187390=$A$3)*(Data!$G$2:$G$187390=$AL$4)*(Data!$B$2:$B$187390=$A21)*(Data!$H$2:$H$187390=AQ$5)*(Data!$I$2:$I$187390))</f>
        <v>0</v>
      </c>
      <c r="AR21" s="65">
        <f t="shared" si="9"/>
        <v>0</v>
      </c>
      <c r="AS21" s="65">
        <f t="shared" si="10"/>
        <v>0</v>
      </c>
      <c r="AT21" s="59"/>
      <c r="AU21" s="66">
        <f t="shared" si="11"/>
        <v>84</v>
      </c>
      <c r="AV21" s="66">
        <f t="shared" si="1"/>
        <v>0</v>
      </c>
      <c r="AW21" s="66">
        <f t="shared" si="1"/>
        <v>0</v>
      </c>
      <c r="AX21" s="66">
        <f t="shared" si="1"/>
        <v>0</v>
      </c>
      <c r="AY21" s="66">
        <f t="shared" si="1"/>
        <v>0</v>
      </c>
      <c r="AZ21" s="66">
        <f t="shared" si="1"/>
        <v>1</v>
      </c>
      <c r="BA21" s="65">
        <f t="shared" si="12"/>
        <v>0</v>
      </c>
      <c r="BB21" s="65">
        <f t="shared" si="13"/>
        <v>1.1764705882352941E-2</v>
      </c>
    </row>
    <row r="22" spans="1:54" ht="15" customHeight="1" x14ac:dyDescent="0.35">
      <c r="A22" s="66" t="s">
        <v>18</v>
      </c>
      <c r="B22" s="64" cm="1">
        <f t="array" ref="B22">SUMPRODUCT((Data!$A$2:$A$187390=$A$3)*(Data!$G$2:$G$187390=$B$4)*(Data!$B$2:$B$187390=$A22)*(Data!$H$2:$H$187390=B$5)*(Data!$I$2:$I$187390))</f>
        <v>43</v>
      </c>
      <c r="C22" s="64" cm="1">
        <f t="array" ref="C22">SUMPRODUCT((Data!$A$2:$A$187390=$A$3)*(Data!$G$2:$G$187390=$B$4)*(Data!$B$2:$B$187390=$A22)*(Data!$H$2:$H$187390=C$5)*(Data!$I$2:$I$187390))</f>
        <v>0</v>
      </c>
      <c r="D22" s="64" cm="1">
        <f t="array" ref="D22">SUMPRODUCT((Data!$A$2:$A$187390=$A$3)*(Data!$G$2:$G$187390=$B$4)*(Data!$B$2:$B$187390=$A22)*(Data!$H$2:$H$187390=D$5)*(Data!$I$2:$I$187390))</f>
        <v>0</v>
      </c>
      <c r="E22" s="64" cm="1">
        <f t="array" ref="E22">SUMPRODUCT((Data!$A$2:$A$187390=$A$3)*(Data!$G$2:$G$187390=$B$4)*(Data!$B$2:$B$187390=$A22)*(Data!$H$2:$H$187390=E$5)*(Data!$I$2:$I$187390))</f>
        <v>0</v>
      </c>
      <c r="F22" s="64" cm="1">
        <f t="array" ref="F22">SUMPRODUCT((Data!$A$2:$A$187390=$A$3)*(Data!$G$2:$G$187390=$B$4)*(Data!$B$2:$B$187390=$A22)*(Data!$H$2:$H$187390=F$5)*(Data!$I$2:$I$187390))</f>
        <v>0</v>
      </c>
      <c r="G22" s="64" cm="1">
        <f t="array" ref="G22">SUMPRODUCT((Data!$A$2:$A$187390=$A$3)*(Data!$G$2:$G$187390=$B$4)*(Data!$B$2:$B$187390=$A22)*(Data!$H$2:$H$187390=G$5)*(Data!$I$2:$I$187390))</f>
        <v>5</v>
      </c>
      <c r="H22" s="65">
        <f t="shared" si="14"/>
        <v>0</v>
      </c>
      <c r="I22" s="65">
        <f t="shared" si="15"/>
        <v>0.10416666666666667</v>
      </c>
      <c r="J22" s="59"/>
      <c r="K22" s="64" cm="1">
        <f t="array" ref="K22">SUMPRODUCT((Data!$A$2:$A$187390=$A$3)*(Data!$G$2:$G$187390=$K$4)*(Data!$B$2:$B$187390=$A22)*(Data!$H$2:$H$187390=K$5)*(Data!$I$2:$I$187390))</f>
        <v>62</v>
      </c>
      <c r="L22" s="64" cm="1">
        <f t="array" ref="L22">SUMPRODUCT((Data!$A$2:$A$187390=$A$3)*(Data!$G$2:$G$187390=$K$4)*(Data!$B$2:$B$187390=$A22)*(Data!$H$2:$H$187390=L$5)*(Data!$I$2:$I$187390))</f>
        <v>1</v>
      </c>
      <c r="M22" s="64" cm="1">
        <f t="array" ref="M22">SUMPRODUCT((Data!$A$2:$A$187390=$A$3)*(Data!$G$2:$G$187390=$K$4)*(Data!$B$2:$B$187390=$A22)*(Data!$H$2:$H$187390=M$5)*(Data!$I$2:$I$187390))</f>
        <v>1</v>
      </c>
      <c r="N22" s="64" cm="1">
        <f t="array" ref="N22">SUMPRODUCT((Data!$A$2:$A$187390=$A$3)*(Data!$G$2:$G$187390=$K$4)*(Data!$B$2:$B$187390=$A22)*(Data!$H$2:$H$187390=N$5)*(Data!$I$2:$I$187390))</f>
        <v>0</v>
      </c>
      <c r="O22" s="64" cm="1">
        <f t="array" ref="O22">SUMPRODUCT((Data!$A$2:$A$187390=$A$3)*(Data!$G$2:$G$187390=$K$4)*(Data!$B$2:$B$187390=$A22)*(Data!$H$2:$H$187390=O$5)*(Data!$I$2:$I$187390))</f>
        <v>0</v>
      </c>
      <c r="P22" s="64" cm="1">
        <f t="array" ref="P22">SUMPRODUCT((Data!$A$2:$A$187390=$A$3)*(Data!$G$2:$G$187390=$K$4)*(Data!$B$2:$B$187390=$A22)*(Data!$H$2:$H$187390=P$5)*(Data!$I$2:$I$187390))</f>
        <v>5</v>
      </c>
      <c r="Q22" s="65">
        <f t="shared" si="2"/>
        <v>3.125E-2</v>
      </c>
      <c r="R22" s="65">
        <f t="shared" si="3"/>
        <v>7.2463768115942032E-2</v>
      </c>
      <c r="S22" s="59"/>
      <c r="T22" s="66">
        <f t="shared" si="4"/>
        <v>105</v>
      </c>
      <c r="U22" s="66">
        <f t="shared" si="4"/>
        <v>1</v>
      </c>
      <c r="V22" s="66">
        <f t="shared" si="4"/>
        <v>1</v>
      </c>
      <c r="W22" s="66">
        <f t="shared" si="4"/>
        <v>0</v>
      </c>
      <c r="X22" s="66">
        <f t="shared" si="4"/>
        <v>0</v>
      </c>
      <c r="Y22" s="66">
        <f t="shared" si="4"/>
        <v>10</v>
      </c>
      <c r="Z22" s="65">
        <f t="shared" si="5"/>
        <v>1.8691588785046728E-2</v>
      </c>
      <c r="AA22" s="65">
        <f t="shared" si="6"/>
        <v>8.5470085470085472E-2</v>
      </c>
      <c r="AB22" s="59"/>
      <c r="AC22" s="64" cm="1">
        <f t="array" ref="AC22">SUMPRODUCT((Data!$A$2:$A$187390=$A$3)*(Data!$G$2:$G$187390=$AC$4)*(Data!$B$2:$B$187390=$A22)*(Data!$H$2:$H$187390=AC$5)*(Data!$I$2:$I$187390))</f>
        <v>2</v>
      </c>
      <c r="AD22" s="64" cm="1">
        <f t="array" ref="AD22">SUMPRODUCT((Data!$A$2:$A$187390=$A$3)*(Data!$G$2:$G$187390=$AC$4)*(Data!$B$2:$B$187390=$A22)*(Data!$H$2:$H$187390=AD$5)*(Data!$I$2:$I$187390))</f>
        <v>0</v>
      </c>
      <c r="AE22" s="64" cm="1">
        <f t="array" ref="AE22">SUMPRODUCT((Data!$A$2:$A$187390=$A$3)*(Data!$G$2:$G$187390=$AC$4)*(Data!$B$2:$B$187390=$A22)*(Data!$H$2:$H$187390=AE$5)*(Data!$I$2:$I$187390))</f>
        <v>0</v>
      </c>
      <c r="AF22" s="64" cm="1">
        <f t="array" ref="AF22">SUMPRODUCT((Data!$A$2:$A$187390=$A$3)*(Data!$G$2:$G$187390=$AC$4)*(Data!$B$2:$B$187390=$A22)*(Data!$H$2:$H$187390=AF$5)*(Data!$I$2:$I$187390))</f>
        <v>0</v>
      </c>
      <c r="AG22" s="64" cm="1">
        <f t="array" ref="AG22">SUMPRODUCT((Data!$A$2:$A$187390=$A$3)*(Data!$G$2:$G$187390=$AC$4)*(Data!$B$2:$B$187390=$A22)*(Data!$H$2:$H$187390=AG$5)*(Data!$I$2:$I$187390))</f>
        <v>0</v>
      </c>
      <c r="AH22" s="64" cm="1">
        <f t="array" ref="AH22">SUMPRODUCT((Data!$A$2:$A$187390=$A$3)*(Data!$G$2:$G$187390=$AC$4)*(Data!$B$2:$B$187390=$A22)*(Data!$H$2:$H$187390=AH$5)*(Data!$I$2:$I$187390))</f>
        <v>0</v>
      </c>
      <c r="AI22" s="65">
        <f t="shared" si="7"/>
        <v>0</v>
      </c>
      <c r="AJ22" s="65">
        <f t="shared" si="8"/>
        <v>0</v>
      </c>
      <c r="AK22" s="59"/>
      <c r="AL22" s="64" cm="1">
        <f t="array" ref="AL22">SUMPRODUCT((Data!$A$2:$A$187390=$A$3)*(Data!$G$2:$G$187390=$AL$4)*(Data!$B$2:$B$187390=$A22)*(Data!$H$2:$H$187390=AL$5)*(Data!$I$2:$I$187390))</f>
        <v>28</v>
      </c>
      <c r="AM22" s="64" cm="1">
        <f t="array" ref="AM22">SUMPRODUCT((Data!$A$2:$A$187390=$A$3)*(Data!$G$2:$G$187390=$AL$4)*(Data!$B$2:$B$187390=$A22)*(Data!$H$2:$H$187390=AM$5)*(Data!$I$2:$I$187390))</f>
        <v>0</v>
      </c>
      <c r="AN22" s="64" cm="1">
        <f t="array" ref="AN22">SUMPRODUCT((Data!$A$2:$A$187390=$A$3)*(Data!$G$2:$G$187390=$AL$4)*(Data!$B$2:$B$187390=$A22)*(Data!$H$2:$H$187390=AN$5)*(Data!$I$2:$I$187390))</f>
        <v>1</v>
      </c>
      <c r="AO22" s="64" cm="1">
        <f t="array" ref="AO22">SUMPRODUCT((Data!$A$2:$A$187390=$A$3)*(Data!$G$2:$G$187390=$AL$4)*(Data!$B$2:$B$187390=$A22)*(Data!$H$2:$H$187390=AO$5)*(Data!$I$2:$I$187390))</f>
        <v>1</v>
      </c>
      <c r="AP22" s="64" cm="1">
        <f t="array" ref="AP22">SUMPRODUCT((Data!$A$2:$A$187390=$A$3)*(Data!$G$2:$G$187390=$AL$4)*(Data!$B$2:$B$187390=$A22)*(Data!$H$2:$H$187390=AP$5)*(Data!$I$2:$I$187390))</f>
        <v>0</v>
      </c>
      <c r="AQ22" s="64" cm="1">
        <f t="array" ref="AQ22">SUMPRODUCT((Data!$A$2:$A$187390=$A$3)*(Data!$G$2:$G$187390=$AL$4)*(Data!$B$2:$B$187390=$A22)*(Data!$H$2:$H$187390=AQ$5)*(Data!$I$2:$I$187390))</f>
        <v>1</v>
      </c>
      <c r="AR22" s="65">
        <f t="shared" si="9"/>
        <v>6.6666666666666666E-2</v>
      </c>
      <c r="AS22" s="65">
        <f t="shared" si="10"/>
        <v>3.2258064516129031E-2</v>
      </c>
      <c r="AT22" s="59"/>
      <c r="AU22" s="66">
        <f t="shared" si="11"/>
        <v>135</v>
      </c>
      <c r="AV22" s="66">
        <f t="shared" si="11"/>
        <v>1</v>
      </c>
      <c r="AW22" s="66">
        <f t="shared" si="11"/>
        <v>2</v>
      </c>
      <c r="AX22" s="66">
        <f t="shared" si="11"/>
        <v>1</v>
      </c>
      <c r="AY22" s="66">
        <f t="shared" si="11"/>
        <v>0</v>
      </c>
      <c r="AZ22" s="66">
        <f t="shared" si="11"/>
        <v>11</v>
      </c>
      <c r="BA22" s="65">
        <f t="shared" si="12"/>
        <v>2.8776978417266189E-2</v>
      </c>
      <c r="BB22" s="65">
        <f t="shared" si="13"/>
        <v>7.3333333333333334E-2</v>
      </c>
    </row>
    <row r="23" spans="1:54" ht="15" customHeight="1" x14ac:dyDescent="0.35">
      <c r="A23" s="59" t="s">
        <v>19</v>
      </c>
      <c r="B23" s="64" cm="1">
        <f t="array" ref="B23">SUMPRODUCT((Data!$A$2:$A$187390=$A$3)*(Data!$G$2:$G$187390=$B$4)*(Data!$B$2:$B$187390=$A23)*(Data!$H$2:$H$187390=B$5)*(Data!$I$2:$I$187390))</f>
        <v>27</v>
      </c>
      <c r="C23" s="64" cm="1">
        <f t="array" ref="C23">SUMPRODUCT((Data!$A$2:$A$187390=$A$3)*(Data!$G$2:$G$187390=$B$4)*(Data!$B$2:$B$187390=$A23)*(Data!$H$2:$H$187390=C$5)*(Data!$I$2:$I$187390))</f>
        <v>0</v>
      </c>
      <c r="D23" s="64" cm="1">
        <f t="array" ref="D23">SUMPRODUCT((Data!$A$2:$A$187390=$A$3)*(Data!$G$2:$G$187390=$B$4)*(Data!$B$2:$B$187390=$A23)*(Data!$H$2:$H$187390=D$5)*(Data!$I$2:$I$187390))</f>
        <v>0</v>
      </c>
      <c r="E23" s="64" cm="1">
        <f t="array" ref="E23">SUMPRODUCT((Data!$A$2:$A$187390=$A$3)*(Data!$G$2:$G$187390=$B$4)*(Data!$B$2:$B$187390=$A23)*(Data!$H$2:$H$187390=E$5)*(Data!$I$2:$I$187390))</f>
        <v>0</v>
      </c>
      <c r="F23" s="64" cm="1">
        <f t="array" ref="F23">SUMPRODUCT((Data!$A$2:$A$187390=$A$3)*(Data!$G$2:$G$187390=$B$4)*(Data!$B$2:$B$187390=$A23)*(Data!$H$2:$H$187390=F$5)*(Data!$I$2:$I$187390))</f>
        <v>0</v>
      </c>
      <c r="G23" s="64" cm="1">
        <f t="array" ref="G23">SUMPRODUCT((Data!$A$2:$A$187390=$A$3)*(Data!$G$2:$G$187390=$B$4)*(Data!$B$2:$B$187390=$A23)*(Data!$H$2:$H$187390=G$5)*(Data!$I$2:$I$187390))</f>
        <v>2</v>
      </c>
      <c r="H23" s="65">
        <f t="shared" si="14"/>
        <v>0</v>
      </c>
      <c r="I23" s="65">
        <f t="shared" si="15"/>
        <v>6.8965517241379309E-2</v>
      </c>
      <c r="J23" s="59"/>
      <c r="K23" s="64" cm="1">
        <f t="array" ref="K23">SUMPRODUCT((Data!$A$2:$A$187390=$A$3)*(Data!$G$2:$G$187390=$K$4)*(Data!$B$2:$B$187390=$A23)*(Data!$H$2:$H$187390=K$5)*(Data!$I$2:$I$187390))</f>
        <v>68</v>
      </c>
      <c r="L23" s="64" cm="1">
        <f t="array" ref="L23">SUMPRODUCT((Data!$A$2:$A$187390=$A$3)*(Data!$G$2:$G$187390=$K$4)*(Data!$B$2:$B$187390=$A23)*(Data!$H$2:$H$187390=L$5)*(Data!$I$2:$I$187390))</f>
        <v>0</v>
      </c>
      <c r="M23" s="64" cm="1">
        <f t="array" ref="M23">SUMPRODUCT((Data!$A$2:$A$187390=$A$3)*(Data!$G$2:$G$187390=$K$4)*(Data!$B$2:$B$187390=$A23)*(Data!$H$2:$H$187390=M$5)*(Data!$I$2:$I$187390))</f>
        <v>0</v>
      </c>
      <c r="N23" s="64" cm="1">
        <f t="array" ref="N23">SUMPRODUCT((Data!$A$2:$A$187390=$A$3)*(Data!$G$2:$G$187390=$K$4)*(Data!$B$2:$B$187390=$A23)*(Data!$H$2:$H$187390=N$5)*(Data!$I$2:$I$187390))</f>
        <v>0</v>
      </c>
      <c r="O23" s="64" cm="1">
        <f t="array" ref="O23">SUMPRODUCT((Data!$A$2:$A$187390=$A$3)*(Data!$G$2:$G$187390=$K$4)*(Data!$B$2:$B$187390=$A23)*(Data!$H$2:$H$187390=O$5)*(Data!$I$2:$I$187390))</f>
        <v>0</v>
      </c>
      <c r="P23" s="64" cm="1">
        <f t="array" ref="P23">SUMPRODUCT((Data!$A$2:$A$187390=$A$3)*(Data!$G$2:$G$187390=$K$4)*(Data!$B$2:$B$187390=$A23)*(Data!$H$2:$H$187390=P$5)*(Data!$I$2:$I$187390))</f>
        <v>5</v>
      </c>
      <c r="Q23" s="65">
        <f t="shared" si="2"/>
        <v>0</v>
      </c>
      <c r="R23" s="65">
        <f t="shared" si="3"/>
        <v>6.8493150684931503E-2</v>
      </c>
      <c r="S23" s="59"/>
      <c r="T23" s="66">
        <f t="shared" si="4"/>
        <v>95</v>
      </c>
      <c r="U23" s="66">
        <f t="shared" si="4"/>
        <v>0</v>
      </c>
      <c r="V23" s="66">
        <f t="shared" si="4"/>
        <v>0</v>
      </c>
      <c r="W23" s="66">
        <f t="shared" si="4"/>
        <v>0</v>
      </c>
      <c r="X23" s="66">
        <f t="shared" si="4"/>
        <v>0</v>
      </c>
      <c r="Y23" s="66">
        <f t="shared" si="4"/>
        <v>7</v>
      </c>
      <c r="Z23" s="65">
        <f t="shared" si="5"/>
        <v>0</v>
      </c>
      <c r="AA23" s="65">
        <f t="shared" si="6"/>
        <v>6.8627450980392163E-2</v>
      </c>
      <c r="AB23" s="59"/>
      <c r="AC23" s="64" cm="1">
        <f t="array" ref="AC23">SUMPRODUCT((Data!$A$2:$A$187390=$A$3)*(Data!$G$2:$G$187390=$AC$4)*(Data!$B$2:$B$187390=$A23)*(Data!$H$2:$H$187390=AC$5)*(Data!$I$2:$I$187390))</f>
        <v>3</v>
      </c>
      <c r="AD23" s="64" cm="1">
        <f t="array" ref="AD23">SUMPRODUCT((Data!$A$2:$A$187390=$A$3)*(Data!$G$2:$G$187390=$AC$4)*(Data!$B$2:$B$187390=$A23)*(Data!$H$2:$H$187390=AD$5)*(Data!$I$2:$I$187390))</f>
        <v>0</v>
      </c>
      <c r="AE23" s="64" cm="1">
        <f t="array" ref="AE23">SUMPRODUCT((Data!$A$2:$A$187390=$A$3)*(Data!$G$2:$G$187390=$AC$4)*(Data!$B$2:$B$187390=$A23)*(Data!$H$2:$H$187390=AE$5)*(Data!$I$2:$I$187390))</f>
        <v>0</v>
      </c>
      <c r="AF23" s="64" cm="1">
        <f t="array" ref="AF23">SUMPRODUCT((Data!$A$2:$A$187390=$A$3)*(Data!$G$2:$G$187390=$AC$4)*(Data!$B$2:$B$187390=$A23)*(Data!$H$2:$H$187390=AF$5)*(Data!$I$2:$I$187390))</f>
        <v>0</v>
      </c>
      <c r="AG23" s="64" cm="1">
        <f t="array" ref="AG23">SUMPRODUCT((Data!$A$2:$A$187390=$A$3)*(Data!$G$2:$G$187390=$AC$4)*(Data!$B$2:$B$187390=$A23)*(Data!$H$2:$H$187390=AG$5)*(Data!$I$2:$I$187390))</f>
        <v>0</v>
      </c>
      <c r="AH23" s="64" cm="1">
        <f t="array" ref="AH23">SUMPRODUCT((Data!$A$2:$A$187390=$A$3)*(Data!$G$2:$G$187390=$AC$4)*(Data!$B$2:$B$187390=$A23)*(Data!$H$2:$H$187390=AH$5)*(Data!$I$2:$I$187390))</f>
        <v>0</v>
      </c>
      <c r="AI23" s="65">
        <f t="shared" si="7"/>
        <v>0</v>
      </c>
      <c r="AJ23" s="65">
        <f t="shared" si="8"/>
        <v>0</v>
      </c>
      <c r="AK23" s="59"/>
      <c r="AL23" s="64" cm="1">
        <f t="array" ref="AL23">SUMPRODUCT((Data!$A$2:$A$187390=$A$3)*(Data!$G$2:$G$187390=$AL$4)*(Data!$B$2:$B$187390=$A23)*(Data!$H$2:$H$187390=AL$5)*(Data!$I$2:$I$187390))</f>
        <v>37</v>
      </c>
      <c r="AM23" s="64" cm="1">
        <f t="array" ref="AM23">SUMPRODUCT((Data!$A$2:$A$187390=$A$3)*(Data!$G$2:$G$187390=$AL$4)*(Data!$B$2:$B$187390=$A23)*(Data!$H$2:$H$187390=AM$5)*(Data!$I$2:$I$187390))</f>
        <v>0</v>
      </c>
      <c r="AN23" s="64" cm="1">
        <f t="array" ref="AN23">SUMPRODUCT((Data!$A$2:$A$187390=$A$3)*(Data!$G$2:$G$187390=$AL$4)*(Data!$B$2:$B$187390=$A23)*(Data!$H$2:$H$187390=AN$5)*(Data!$I$2:$I$187390))</f>
        <v>0</v>
      </c>
      <c r="AO23" s="64" cm="1">
        <f t="array" ref="AO23">SUMPRODUCT((Data!$A$2:$A$187390=$A$3)*(Data!$G$2:$G$187390=$AL$4)*(Data!$B$2:$B$187390=$A23)*(Data!$H$2:$H$187390=AO$5)*(Data!$I$2:$I$187390))</f>
        <v>0</v>
      </c>
      <c r="AP23" s="64" cm="1">
        <f t="array" ref="AP23">SUMPRODUCT((Data!$A$2:$A$187390=$A$3)*(Data!$G$2:$G$187390=$AL$4)*(Data!$B$2:$B$187390=$A23)*(Data!$H$2:$H$187390=AP$5)*(Data!$I$2:$I$187390))</f>
        <v>1</v>
      </c>
      <c r="AQ23" s="64" cm="1">
        <f t="array" ref="AQ23">SUMPRODUCT((Data!$A$2:$A$187390=$A$3)*(Data!$G$2:$G$187390=$AL$4)*(Data!$B$2:$B$187390=$A23)*(Data!$H$2:$H$187390=AQ$5)*(Data!$I$2:$I$187390))</f>
        <v>0</v>
      </c>
      <c r="AR23" s="65">
        <f t="shared" si="9"/>
        <v>2.6315789473684209E-2</v>
      </c>
      <c r="AS23" s="65">
        <f t="shared" si="10"/>
        <v>0</v>
      </c>
      <c r="AT23" s="59"/>
      <c r="AU23" s="66">
        <f t="shared" si="11"/>
        <v>135</v>
      </c>
      <c r="AV23" s="66">
        <f t="shared" si="11"/>
        <v>0</v>
      </c>
      <c r="AW23" s="66">
        <f t="shared" si="11"/>
        <v>0</v>
      </c>
      <c r="AX23" s="66">
        <f t="shared" si="11"/>
        <v>0</v>
      </c>
      <c r="AY23" s="66">
        <f t="shared" si="11"/>
        <v>1</v>
      </c>
      <c r="AZ23" s="66">
        <f t="shared" si="11"/>
        <v>7</v>
      </c>
      <c r="BA23" s="65">
        <f t="shared" si="12"/>
        <v>7.3529411764705881E-3</v>
      </c>
      <c r="BB23" s="65">
        <f t="shared" si="13"/>
        <v>4.8951048951048952E-2</v>
      </c>
    </row>
    <row r="24" spans="1:54" ht="15" customHeight="1" x14ac:dyDescent="0.35">
      <c r="A24" s="59" t="s">
        <v>20</v>
      </c>
      <c r="B24" s="64" cm="1">
        <f t="array" ref="B24">SUMPRODUCT((Data!$A$2:$A$187390=$A$3)*(Data!$G$2:$G$187390=$B$4)*(Data!$B$2:$B$187390=$A24)*(Data!$H$2:$H$187390=B$5)*(Data!$I$2:$I$187390))</f>
        <v>16</v>
      </c>
      <c r="C24" s="64" cm="1">
        <f t="array" ref="C24">SUMPRODUCT((Data!$A$2:$A$187390=$A$3)*(Data!$G$2:$G$187390=$B$4)*(Data!$B$2:$B$187390=$A24)*(Data!$H$2:$H$187390=C$5)*(Data!$I$2:$I$187390))</f>
        <v>0</v>
      </c>
      <c r="D24" s="64" cm="1">
        <f t="array" ref="D24">SUMPRODUCT((Data!$A$2:$A$187390=$A$3)*(Data!$G$2:$G$187390=$B$4)*(Data!$B$2:$B$187390=$A24)*(Data!$H$2:$H$187390=D$5)*(Data!$I$2:$I$187390))</f>
        <v>0</v>
      </c>
      <c r="E24" s="64" cm="1">
        <f t="array" ref="E24">SUMPRODUCT((Data!$A$2:$A$187390=$A$3)*(Data!$G$2:$G$187390=$B$4)*(Data!$B$2:$B$187390=$A24)*(Data!$H$2:$H$187390=E$5)*(Data!$I$2:$I$187390))</f>
        <v>0</v>
      </c>
      <c r="F24" s="64" cm="1">
        <f t="array" ref="F24">SUMPRODUCT((Data!$A$2:$A$187390=$A$3)*(Data!$G$2:$G$187390=$B$4)*(Data!$B$2:$B$187390=$A24)*(Data!$H$2:$H$187390=F$5)*(Data!$I$2:$I$187390))</f>
        <v>0</v>
      </c>
      <c r="G24" s="64" cm="1">
        <f t="array" ref="G24">SUMPRODUCT((Data!$A$2:$A$187390=$A$3)*(Data!$G$2:$G$187390=$B$4)*(Data!$B$2:$B$187390=$A24)*(Data!$H$2:$H$187390=G$5)*(Data!$I$2:$I$187390))</f>
        <v>0</v>
      </c>
      <c r="H24" s="65">
        <f t="shared" si="14"/>
        <v>0</v>
      </c>
      <c r="I24" s="65">
        <f t="shared" si="15"/>
        <v>0</v>
      </c>
      <c r="J24" s="59"/>
      <c r="K24" s="64" cm="1">
        <f t="array" ref="K24">SUMPRODUCT((Data!$A$2:$A$187390=$A$3)*(Data!$G$2:$G$187390=$K$4)*(Data!$B$2:$B$187390=$A24)*(Data!$H$2:$H$187390=K$5)*(Data!$I$2:$I$187390))</f>
        <v>13</v>
      </c>
      <c r="L24" s="64" cm="1">
        <f t="array" ref="L24">SUMPRODUCT((Data!$A$2:$A$187390=$A$3)*(Data!$G$2:$G$187390=$K$4)*(Data!$B$2:$B$187390=$A24)*(Data!$H$2:$H$187390=L$5)*(Data!$I$2:$I$187390))</f>
        <v>1</v>
      </c>
      <c r="M24" s="64" cm="1">
        <f t="array" ref="M24">SUMPRODUCT((Data!$A$2:$A$187390=$A$3)*(Data!$G$2:$G$187390=$K$4)*(Data!$B$2:$B$187390=$A24)*(Data!$H$2:$H$187390=M$5)*(Data!$I$2:$I$187390))</f>
        <v>0</v>
      </c>
      <c r="N24" s="64" cm="1">
        <f t="array" ref="N24">SUMPRODUCT((Data!$A$2:$A$187390=$A$3)*(Data!$G$2:$G$187390=$K$4)*(Data!$B$2:$B$187390=$A24)*(Data!$H$2:$H$187390=N$5)*(Data!$I$2:$I$187390))</f>
        <v>0</v>
      </c>
      <c r="O24" s="64" cm="1">
        <f t="array" ref="O24">SUMPRODUCT((Data!$A$2:$A$187390=$A$3)*(Data!$G$2:$G$187390=$K$4)*(Data!$B$2:$B$187390=$A24)*(Data!$H$2:$H$187390=O$5)*(Data!$I$2:$I$187390))</f>
        <v>0</v>
      </c>
      <c r="P24" s="64" cm="1">
        <f t="array" ref="P24">SUMPRODUCT((Data!$A$2:$A$187390=$A$3)*(Data!$G$2:$G$187390=$K$4)*(Data!$B$2:$B$187390=$A24)*(Data!$H$2:$H$187390=P$5)*(Data!$I$2:$I$187390))</f>
        <v>3</v>
      </c>
      <c r="Q24" s="65">
        <f t="shared" si="2"/>
        <v>7.1428571428571425E-2</v>
      </c>
      <c r="R24" s="65">
        <f t="shared" si="3"/>
        <v>0.17647058823529413</v>
      </c>
      <c r="S24" s="59"/>
      <c r="T24" s="66">
        <f t="shared" si="4"/>
        <v>29</v>
      </c>
      <c r="U24" s="66">
        <f t="shared" si="4"/>
        <v>1</v>
      </c>
      <c r="V24" s="66">
        <f t="shared" si="4"/>
        <v>0</v>
      </c>
      <c r="W24" s="66">
        <f t="shared" si="4"/>
        <v>0</v>
      </c>
      <c r="X24" s="66">
        <f t="shared" si="4"/>
        <v>0</v>
      </c>
      <c r="Y24" s="66">
        <f t="shared" si="4"/>
        <v>3</v>
      </c>
      <c r="Z24" s="65">
        <f t="shared" si="5"/>
        <v>3.3333333333333333E-2</v>
      </c>
      <c r="AA24" s="65">
        <f t="shared" si="6"/>
        <v>9.0909090909090912E-2</v>
      </c>
      <c r="AB24" s="59"/>
      <c r="AC24" s="64" cm="1">
        <f t="array" ref="AC24">SUMPRODUCT((Data!$A$2:$A$187390=$A$3)*(Data!$G$2:$G$187390=$AC$4)*(Data!$B$2:$B$187390=$A24)*(Data!$H$2:$H$187390=AC$5)*(Data!$I$2:$I$187390))</f>
        <v>2</v>
      </c>
      <c r="AD24" s="64" cm="1">
        <f t="array" ref="AD24">SUMPRODUCT((Data!$A$2:$A$187390=$A$3)*(Data!$G$2:$G$187390=$AC$4)*(Data!$B$2:$B$187390=$A24)*(Data!$H$2:$H$187390=AD$5)*(Data!$I$2:$I$187390))</f>
        <v>0</v>
      </c>
      <c r="AE24" s="64" cm="1">
        <f t="array" ref="AE24">SUMPRODUCT((Data!$A$2:$A$187390=$A$3)*(Data!$G$2:$G$187390=$AC$4)*(Data!$B$2:$B$187390=$A24)*(Data!$H$2:$H$187390=AE$5)*(Data!$I$2:$I$187390))</f>
        <v>0</v>
      </c>
      <c r="AF24" s="64" cm="1">
        <f t="array" ref="AF24">SUMPRODUCT((Data!$A$2:$A$187390=$A$3)*(Data!$G$2:$G$187390=$AC$4)*(Data!$B$2:$B$187390=$A24)*(Data!$H$2:$H$187390=AF$5)*(Data!$I$2:$I$187390))</f>
        <v>0</v>
      </c>
      <c r="AG24" s="64" cm="1">
        <f t="array" ref="AG24">SUMPRODUCT((Data!$A$2:$A$187390=$A$3)*(Data!$G$2:$G$187390=$AC$4)*(Data!$B$2:$B$187390=$A24)*(Data!$H$2:$H$187390=AG$5)*(Data!$I$2:$I$187390))</f>
        <v>0</v>
      </c>
      <c r="AH24" s="64" cm="1">
        <f t="array" ref="AH24">SUMPRODUCT((Data!$A$2:$A$187390=$A$3)*(Data!$G$2:$G$187390=$AC$4)*(Data!$B$2:$B$187390=$A24)*(Data!$H$2:$H$187390=AH$5)*(Data!$I$2:$I$187390))</f>
        <v>0</v>
      </c>
      <c r="AI24" s="65">
        <f t="shared" si="7"/>
        <v>0</v>
      </c>
      <c r="AJ24" s="65">
        <f t="shared" si="8"/>
        <v>0</v>
      </c>
      <c r="AK24" s="59"/>
      <c r="AL24" s="64" cm="1">
        <f t="array" ref="AL24">SUMPRODUCT((Data!$A$2:$A$187390=$A$3)*(Data!$G$2:$G$187390=$AL$4)*(Data!$B$2:$B$187390=$A24)*(Data!$H$2:$H$187390=AL$5)*(Data!$I$2:$I$187390))</f>
        <v>6</v>
      </c>
      <c r="AM24" s="64" cm="1">
        <f t="array" ref="AM24">SUMPRODUCT((Data!$A$2:$A$187390=$A$3)*(Data!$G$2:$G$187390=$AL$4)*(Data!$B$2:$B$187390=$A24)*(Data!$H$2:$H$187390=AM$5)*(Data!$I$2:$I$187390))</f>
        <v>0</v>
      </c>
      <c r="AN24" s="64" cm="1">
        <f t="array" ref="AN24">SUMPRODUCT((Data!$A$2:$A$187390=$A$3)*(Data!$G$2:$G$187390=$AL$4)*(Data!$B$2:$B$187390=$A24)*(Data!$H$2:$H$187390=AN$5)*(Data!$I$2:$I$187390))</f>
        <v>0</v>
      </c>
      <c r="AO24" s="64" cm="1">
        <f t="array" ref="AO24">SUMPRODUCT((Data!$A$2:$A$187390=$A$3)*(Data!$G$2:$G$187390=$AL$4)*(Data!$B$2:$B$187390=$A24)*(Data!$H$2:$H$187390=AO$5)*(Data!$I$2:$I$187390))</f>
        <v>0</v>
      </c>
      <c r="AP24" s="64" cm="1">
        <f t="array" ref="AP24">SUMPRODUCT((Data!$A$2:$A$187390=$A$3)*(Data!$G$2:$G$187390=$AL$4)*(Data!$B$2:$B$187390=$A24)*(Data!$H$2:$H$187390=AP$5)*(Data!$I$2:$I$187390))</f>
        <v>0</v>
      </c>
      <c r="AQ24" s="64" cm="1">
        <f t="array" ref="AQ24">SUMPRODUCT((Data!$A$2:$A$187390=$A$3)*(Data!$G$2:$G$187390=$AL$4)*(Data!$B$2:$B$187390=$A24)*(Data!$H$2:$H$187390=AQ$5)*(Data!$I$2:$I$187390))</f>
        <v>3</v>
      </c>
      <c r="AR24" s="65">
        <f t="shared" si="9"/>
        <v>0</v>
      </c>
      <c r="AS24" s="65">
        <f t="shared" si="10"/>
        <v>0.33333333333333331</v>
      </c>
      <c r="AT24" s="59"/>
      <c r="AU24" s="66">
        <f t="shared" si="11"/>
        <v>37</v>
      </c>
      <c r="AV24" s="66">
        <f t="shared" si="11"/>
        <v>1</v>
      </c>
      <c r="AW24" s="66">
        <f t="shared" si="11"/>
        <v>0</v>
      </c>
      <c r="AX24" s="66">
        <f t="shared" si="11"/>
        <v>0</v>
      </c>
      <c r="AY24" s="66">
        <f t="shared" si="11"/>
        <v>0</v>
      </c>
      <c r="AZ24" s="66">
        <f t="shared" si="11"/>
        <v>6</v>
      </c>
      <c r="BA24" s="65">
        <f t="shared" si="12"/>
        <v>2.6315789473684209E-2</v>
      </c>
      <c r="BB24" s="65">
        <f t="shared" si="13"/>
        <v>0.13636363636363635</v>
      </c>
    </row>
    <row r="25" spans="1:54" ht="15" customHeight="1" x14ac:dyDescent="0.35">
      <c r="A25" s="59" t="s">
        <v>21</v>
      </c>
      <c r="B25" s="64" cm="1">
        <f t="array" ref="B25">SUMPRODUCT((Data!$A$2:$A$187390=$A$3)*(Data!$G$2:$G$187390=$B$4)*(Data!$B$2:$B$187390=$A25)*(Data!$H$2:$H$187390=B$5)*(Data!$I$2:$I$187390))</f>
        <v>28</v>
      </c>
      <c r="C25" s="64" cm="1">
        <f t="array" ref="C25">SUMPRODUCT((Data!$A$2:$A$187390=$A$3)*(Data!$G$2:$G$187390=$B$4)*(Data!$B$2:$B$187390=$A25)*(Data!$H$2:$H$187390=C$5)*(Data!$I$2:$I$187390))</f>
        <v>0</v>
      </c>
      <c r="D25" s="64" cm="1">
        <f t="array" ref="D25">SUMPRODUCT((Data!$A$2:$A$187390=$A$3)*(Data!$G$2:$G$187390=$B$4)*(Data!$B$2:$B$187390=$A25)*(Data!$H$2:$H$187390=D$5)*(Data!$I$2:$I$187390))</f>
        <v>2</v>
      </c>
      <c r="E25" s="64" cm="1">
        <f t="array" ref="E25">SUMPRODUCT((Data!$A$2:$A$187390=$A$3)*(Data!$G$2:$G$187390=$B$4)*(Data!$B$2:$B$187390=$A25)*(Data!$H$2:$H$187390=E$5)*(Data!$I$2:$I$187390))</f>
        <v>0</v>
      </c>
      <c r="F25" s="64" cm="1">
        <f t="array" ref="F25">SUMPRODUCT((Data!$A$2:$A$187390=$A$3)*(Data!$G$2:$G$187390=$B$4)*(Data!$B$2:$B$187390=$A25)*(Data!$H$2:$H$187390=F$5)*(Data!$I$2:$I$187390))</f>
        <v>0</v>
      </c>
      <c r="G25" s="64" cm="1">
        <f t="array" ref="G25">SUMPRODUCT((Data!$A$2:$A$187390=$A$3)*(Data!$G$2:$G$187390=$B$4)*(Data!$B$2:$B$187390=$A25)*(Data!$H$2:$H$187390=G$5)*(Data!$I$2:$I$187390))</f>
        <v>2</v>
      </c>
      <c r="H25" s="65">
        <f t="shared" si="14"/>
        <v>6.6666666666666666E-2</v>
      </c>
      <c r="I25" s="65">
        <f t="shared" si="15"/>
        <v>6.25E-2</v>
      </c>
      <c r="J25" s="59"/>
      <c r="K25" s="64" cm="1">
        <f t="array" ref="K25">SUMPRODUCT((Data!$A$2:$A$187390=$A$3)*(Data!$G$2:$G$187390=$K$4)*(Data!$B$2:$B$187390=$A25)*(Data!$H$2:$H$187390=K$5)*(Data!$I$2:$I$187390))</f>
        <v>15</v>
      </c>
      <c r="L25" s="64" cm="1">
        <f t="array" ref="L25">SUMPRODUCT((Data!$A$2:$A$187390=$A$3)*(Data!$G$2:$G$187390=$K$4)*(Data!$B$2:$B$187390=$A25)*(Data!$H$2:$H$187390=L$5)*(Data!$I$2:$I$187390))</f>
        <v>0</v>
      </c>
      <c r="M25" s="64" cm="1">
        <f t="array" ref="M25">SUMPRODUCT((Data!$A$2:$A$187390=$A$3)*(Data!$G$2:$G$187390=$K$4)*(Data!$B$2:$B$187390=$A25)*(Data!$H$2:$H$187390=M$5)*(Data!$I$2:$I$187390))</f>
        <v>0</v>
      </c>
      <c r="N25" s="64" cm="1">
        <f t="array" ref="N25">SUMPRODUCT((Data!$A$2:$A$187390=$A$3)*(Data!$G$2:$G$187390=$K$4)*(Data!$B$2:$B$187390=$A25)*(Data!$H$2:$H$187390=N$5)*(Data!$I$2:$I$187390))</f>
        <v>0</v>
      </c>
      <c r="O25" s="64" cm="1">
        <f t="array" ref="O25">SUMPRODUCT((Data!$A$2:$A$187390=$A$3)*(Data!$G$2:$G$187390=$K$4)*(Data!$B$2:$B$187390=$A25)*(Data!$H$2:$H$187390=O$5)*(Data!$I$2:$I$187390))</f>
        <v>0</v>
      </c>
      <c r="P25" s="64" cm="1">
        <f t="array" ref="P25">SUMPRODUCT((Data!$A$2:$A$187390=$A$3)*(Data!$G$2:$G$187390=$K$4)*(Data!$B$2:$B$187390=$A25)*(Data!$H$2:$H$187390=P$5)*(Data!$I$2:$I$187390))</f>
        <v>3</v>
      </c>
      <c r="Q25" s="65">
        <f t="shared" si="2"/>
        <v>0</v>
      </c>
      <c r="R25" s="65">
        <f t="shared" si="3"/>
        <v>0.16666666666666666</v>
      </c>
      <c r="S25" s="59"/>
      <c r="T25" s="66">
        <f t="shared" si="4"/>
        <v>43</v>
      </c>
      <c r="U25" s="66">
        <f t="shared" si="4"/>
        <v>0</v>
      </c>
      <c r="V25" s="66">
        <f t="shared" si="4"/>
        <v>2</v>
      </c>
      <c r="W25" s="66">
        <f t="shared" si="4"/>
        <v>0</v>
      </c>
      <c r="X25" s="66">
        <f t="shared" si="4"/>
        <v>0</v>
      </c>
      <c r="Y25" s="66">
        <f t="shared" si="4"/>
        <v>5</v>
      </c>
      <c r="Z25" s="65">
        <f t="shared" si="5"/>
        <v>4.4444444444444446E-2</v>
      </c>
      <c r="AA25" s="65">
        <f t="shared" si="6"/>
        <v>0.1</v>
      </c>
      <c r="AB25" s="59"/>
      <c r="AC25" s="64" cm="1">
        <f t="array" ref="AC25">SUMPRODUCT((Data!$A$2:$A$187390=$A$3)*(Data!$G$2:$G$187390=$AC$4)*(Data!$B$2:$B$187390=$A25)*(Data!$H$2:$H$187390=AC$5)*(Data!$I$2:$I$187390))</f>
        <v>2</v>
      </c>
      <c r="AD25" s="64" cm="1">
        <f t="array" ref="AD25">SUMPRODUCT((Data!$A$2:$A$187390=$A$3)*(Data!$G$2:$G$187390=$AC$4)*(Data!$B$2:$B$187390=$A25)*(Data!$H$2:$H$187390=AD$5)*(Data!$I$2:$I$187390))</f>
        <v>1</v>
      </c>
      <c r="AE25" s="64" cm="1">
        <f t="array" ref="AE25">SUMPRODUCT((Data!$A$2:$A$187390=$A$3)*(Data!$G$2:$G$187390=$AC$4)*(Data!$B$2:$B$187390=$A25)*(Data!$H$2:$H$187390=AE$5)*(Data!$I$2:$I$187390))</f>
        <v>0</v>
      </c>
      <c r="AF25" s="64" cm="1">
        <f t="array" ref="AF25">SUMPRODUCT((Data!$A$2:$A$187390=$A$3)*(Data!$G$2:$G$187390=$AC$4)*(Data!$B$2:$B$187390=$A25)*(Data!$H$2:$H$187390=AF$5)*(Data!$I$2:$I$187390))</f>
        <v>0</v>
      </c>
      <c r="AG25" s="64" cm="1">
        <f t="array" ref="AG25">SUMPRODUCT((Data!$A$2:$A$187390=$A$3)*(Data!$G$2:$G$187390=$AC$4)*(Data!$B$2:$B$187390=$A25)*(Data!$H$2:$H$187390=AG$5)*(Data!$I$2:$I$187390))</f>
        <v>0</v>
      </c>
      <c r="AH25" s="64" cm="1">
        <f t="array" ref="AH25">SUMPRODUCT((Data!$A$2:$A$187390=$A$3)*(Data!$G$2:$G$187390=$AC$4)*(Data!$B$2:$B$187390=$A25)*(Data!$H$2:$H$187390=AH$5)*(Data!$I$2:$I$187390))</f>
        <v>0</v>
      </c>
      <c r="AI25" s="65">
        <f t="shared" si="7"/>
        <v>0.33333333333333331</v>
      </c>
      <c r="AJ25" s="65">
        <f t="shared" si="8"/>
        <v>0</v>
      </c>
      <c r="AK25" s="59"/>
      <c r="AL25" s="64" cm="1">
        <f t="array" ref="AL25">SUMPRODUCT((Data!$A$2:$A$187390=$A$3)*(Data!$G$2:$G$187390=$AL$4)*(Data!$B$2:$B$187390=$A25)*(Data!$H$2:$H$187390=AL$5)*(Data!$I$2:$I$187390))</f>
        <v>20</v>
      </c>
      <c r="AM25" s="64" cm="1">
        <f t="array" ref="AM25">SUMPRODUCT((Data!$A$2:$A$187390=$A$3)*(Data!$G$2:$G$187390=$AL$4)*(Data!$B$2:$B$187390=$A25)*(Data!$H$2:$H$187390=AM$5)*(Data!$I$2:$I$187390))</f>
        <v>1</v>
      </c>
      <c r="AN25" s="64" cm="1">
        <f t="array" ref="AN25">SUMPRODUCT((Data!$A$2:$A$187390=$A$3)*(Data!$G$2:$G$187390=$AL$4)*(Data!$B$2:$B$187390=$A25)*(Data!$H$2:$H$187390=AN$5)*(Data!$I$2:$I$187390))</f>
        <v>0</v>
      </c>
      <c r="AO25" s="64" cm="1">
        <f t="array" ref="AO25">SUMPRODUCT((Data!$A$2:$A$187390=$A$3)*(Data!$G$2:$G$187390=$AL$4)*(Data!$B$2:$B$187390=$A25)*(Data!$H$2:$H$187390=AO$5)*(Data!$I$2:$I$187390))</f>
        <v>0</v>
      </c>
      <c r="AP25" s="64" cm="1">
        <f t="array" ref="AP25">SUMPRODUCT((Data!$A$2:$A$187390=$A$3)*(Data!$G$2:$G$187390=$AL$4)*(Data!$B$2:$B$187390=$A25)*(Data!$H$2:$H$187390=AP$5)*(Data!$I$2:$I$187390))</f>
        <v>0</v>
      </c>
      <c r="AQ25" s="64" cm="1">
        <f t="array" ref="AQ25">SUMPRODUCT((Data!$A$2:$A$187390=$A$3)*(Data!$G$2:$G$187390=$AL$4)*(Data!$B$2:$B$187390=$A25)*(Data!$H$2:$H$187390=AQ$5)*(Data!$I$2:$I$187390))</f>
        <v>4</v>
      </c>
      <c r="AR25" s="65">
        <f t="shared" si="9"/>
        <v>4.7619047619047616E-2</v>
      </c>
      <c r="AS25" s="65">
        <f t="shared" si="10"/>
        <v>0.16</v>
      </c>
      <c r="AT25" s="59"/>
      <c r="AU25" s="66">
        <f t="shared" si="11"/>
        <v>65</v>
      </c>
      <c r="AV25" s="66">
        <f t="shared" si="11"/>
        <v>2</v>
      </c>
      <c r="AW25" s="66">
        <f t="shared" si="11"/>
        <v>2</v>
      </c>
      <c r="AX25" s="66">
        <f t="shared" si="11"/>
        <v>0</v>
      </c>
      <c r="AY25" s="66">
        <f t="shared" si="11"/>
        <v>0</v>
      </c>
      <c r="AZ25" s="66">
        <f t="shared" si="11"/>
        <v>9</v>
      </c>
      <c r="BA25" s="65">
        <f t="shared" si="12"/>
        <v>5.7971014492753624E-2</v>
      </c>
      <c r="BB25" s="65">
        <f t="shared" si="13"/>
        <v>0.11538461538461539</v>
      </c>
    </row>
    <row r="26" spans="1:54" ht="15" customHeight="1" x14ac:dyDescent="0.35">
      <c r="A26" s="59" t="s">
        <v>22</v>
      </c>
      <c r="B26" s="64" cm="1">
        <f t="array" ref="B26">SUMPRODUCT((Data!$A$2:$A$187390=$A$3)*(Data!$G$2:$G$187390=$B$4)*(Data!$B$2:$B$187390=$A26)*(Data!$H$2:$H$187390=B$5)*(Data!$I$2:$I$187390))</f>
        <v>30</v>
      </c>
      <c r="C26" s="64" cm="1">
        <f t="array" ref="C26">SUMPRODUCT((Data!$A$2:$A$187390=$A$3)*(Data!$G$2:$G$187390=$B$4)*(Data!$B$2:$B$187390=$A26)*(Data!$H$2:$H$187390=C$5)*(Data!$I$2:$I$187390))</f>
        <v>0</v>
      </c>
      <c r="D26" s="64" cm="1">
        <f t="array" ref="D26">SUMPRODUCT((Data!$A$2:$A$187390=$A$3)*(Data!$G$2:$G$187390=$B$4)*(Data!$B$2:$B$187390=$A26)*(Data!$H$2:$H$187390=D$5)*(Data!$I$2:$I$187390))</f>
        <v>0</v>
      </c>
      <c r="E26" s="64" cm="1">
        <f t="array" ref="E26">SUMPRODUCT((Data!$A$2:$A$187390=$A$3)*(Data!$G$2:$G$187390=$B$4)*(Data!$B$2:$B$187390=$A26)*(Data!$H$2:$H$187390=E$5)*(Data!$I$2:$I$187390))</f>
        <v>2</v>
      </c>
      <c r="F26" s="64" cm="1">
        <f t="array" ref="F26">SUMPRODUCT((Data!$A$2:$A$187390=$A$3)*(Data!$G$2:$G$187390=$B$4)*(Data!$B$2:$B$187390=$A26)*(Data!$H$2:$H$187390=F$5)*(Data!$I$2:$I$187390))</f>
        <v>0</v>
      </c>
      <c r="G26" s="64" cm="1">
        <f t="array" ref="G26">SUMPRODUCT((Data!$A$2:$A$187390=$A$3)*(Data!$G$2:$G$187390=$B$4)*(Data!$B$2:$B$187390=$A26)*(Data!$H$2:$H$187390=G$5)*(Data!$I$2:$I$187390))</f>
        <v>12</v>
      </c>
      <c r="H26" s="65">
        <f t="shared" si="14"/>
        <v>6.25E-2</v>
      </c>
      <c r="I26" s="65">
        <f t="shared" si="15"/>
        <v>0.27272727272727271</v>
      </c>
      <c r="J26" s="59"/>
      <c r="K26" s="64" cm="1">
        <f t="array" ref="K26">SUMPRODUCT((Data!$A$2:$A$187390=$A$3)*(Data!$G$2:$G$187390=$K$4)*(Data!$B$2:$B$187390=$A26)*(Data!$H$2:$H$187390=K$5)*(Data!$I$2:$I$187390))</f>
        <v>25</v>
      </c>
      <c r="L26" s="64" cm="1">
        <f t="array" ref="L26">SUMPRODUCT((Data!$A$2:$A$187390=$A$3)*(Data!$G$2:$G$187390=$K$4)*(Data!$B$2:$B$187390=$A26)*(Data!$H$2:$H$187390=L$5)*(Data!$I$2:$I$187390))</f>
        <v>0</v>
      </c>
      <c r="M26" s="64" cm="1">
        <f t="array" ref="M26">SUMPRODUCT((Data!$A$2:$A$187390=$A$3)*(Data!$G$2:$G$187390=$K$4)*(Data!$B$2:$B$187390=$A26)*(Data!$H$2:$H$187390=M$5)*(Data!$I$2:$I$187390))</f>
        <v>1</v>
      </c>
      <c r="N26" s="64" cm="1">
        <f t="array" ref="N26">SUMPRODUCT((Data!$A$2:$A$187390=$A$3)*(Data!$G$2:$G$187390=$K$4)*(Data!$B$2:$B$187390=$A26)*(Data!$H$2:$H$187390=N$5)*(Data!$I$2:$I$187390))</f>
        <v>1</v>
      </c>
      <c r="O26" s="64" cm="1">
        <f t="array" ref="O26">SUMPRODUCT((Data!$A$2:$A$187390=$A$3)*(Data!$G$2:$G$187390=$K$4)*(Data!$B$2:$B$187390=$A26)*(Data!$H$2:$H$187390=O$5)*(Data!$I$2:$I$187390))</f>
        <v>0</v>
      </c>
      <c r="P26" s="64" cm="1">
        <f t="array" ref="P26">SUMPRODUCT((Data!$A$2:$A$187390=$A$3)*(Data!$G$2:$G$187390=$K$4)*(Data!$B$2:$B$187390=$A26)*(Data!$H$2:$H$187390=P$5)*(Data!$I$2:$I$187390))</f>
        <v>13</v>
      </c>
      <c r="Q26" s="65">
        <f t="shared" si="2"/>
        <v>7.407407407407407E-2</v>
      </c>
      <c r="R26" s="65">
        <f t="shared" si="3"/>
        <v>0.32500000000000001</v>
      </c>
      <c r="S26" s="59"/>
      <c r="T26" s="66">
        <f t="shared" si="4"/>
        <v>55</v>
      </c>
      <c r="U26" s="66">
        <f t="shared" si="4"/>
        <v>0</v>
      </c>
      <c r="V26" s="66">
        <f t="shared" si="4"/>
        <v>1</v>
      </c>
      <c r="W26" s="66">
        <f t="shared" si="4"/>
        <v>3</v>
      </c>
      <c r="X26" s="66">
        <f t="shared" si="4"/>
        <v>0</v>
      </c>
      <c r="Y26" s="66">
        <f t="shared" si="4"/>
        <v>25</v>
      </c>
      <c r="Z26" s="65">
        <f t="shared" si="5"/>
        <v>6.7796610169491525E-2</v>
      </c>
      <c r="AA26" s="65">
        <f t="shared" si="6"/>
        <v>0.29761904761904762</v>
      </c>
      <c r="AB26" s="59"/>
      <c r="AC26" s="64" cm="1">
        <f t="array" ref="AC26">SUMPRODUCT((Data!$A$2:$A$187390=$A$3)*(Data!$G$2:$G$187390=$AC$4)*(Data!$B$2:$B$187390=$A26)*(Data!$H$2:$H$187390=AC$5)*(Data!$I$2:$I$187390))</f>
        <v>6</v>
      </c>
      <c r="AD26" s="64" cm="1">
        <f t="array" ref="AD26">SUMPRODUCT((Data!$A$2:$A$187390=$A$3)*(Data!$G$2:$G$187390=$AC$4)*(Data!$B$2:$B$187390=$A26)*(Data!$H$2:$H$187390=AD$5)*(Data!$I$2:$I$187390))</f>
        <v>0</v>
      </c>
      <c r="AE26" s="64" cm="1">
        <f t="array" ref="AE26">SUMPRODUCT((Data!$A$2:$A$187390=$A$3)*(Data!$G$2:$G$187390=$AC$4)*(Data!$B$2:$B$187390=$A26)*(Data!$H$2:$H$187390=AE$5)*(Data!$I$2:$I$187390))</f>
        <v>0</v>
      </c>
      <c r="AF26" s="64" cm="1">
        <f t="array" ref="AF26">SUMPRODUCT((Data!$A$2:$A$187390=$A$3)*(Data!$G$2:$G$187390=$AC$4)*(Data!$B$2:$B$187390=$A26)*(Data!$H$2:$H$187390=AF$5)*(Data!$I$2:$I$187390))</f>
        <v>0</v>
      </c>
      <c r="AG26" s="64" cm="1">
        <f t="array" ref="AG26">SUMPRODUCT((Data!$A$2:$A$187390=$A$3)*(Data!$G$2:$G$187390=$AC$4)*(Data!$B$2:$B$187390=$A26)*(Data!$H$2:$H$187390=AG$5)*(Data!$I$2:$I$187390))</f>
        <v>0</v>
      </c>
      <c r="AH26" s="64" cm="1">
        <f t="array" ref="AH26">SUMPRODUCT((Data!$A$2:$A$187390=$A$3)*(Data!$G$2:$G$187390=$AC$4)*(Data!$B$2:$B$187390=$A26)*(Data!$H$2:$H$187390=AH$5)*(Data!$I$2:$I$187390))</f>
        <v>1</v>
      </c>
      <c r="AI26" s="65">
        <f t="shared" si="7"/>
        <v>0</v>
      </c>
      <c r="AJ26" s="65">
        <f t="shared" si="8"/>
        <v>0.14285714285714285</v>
      </c>
      <c r="AK26" s="59"/>
      <c r="AL26" s="64" cm="1">
        <f t="array" ref="AL26">SUMPRODUCT((Data!$A$2:$A$187390=$A$3)*(Data!$G$2:$G$187390=$AL$4)*(Data!$B$2:$B$187390=$A26)*(Data!$H$2:$H$187390=AL$5)*(Data!$I$2:$I$187390))</f>
        <v>36</v>
      </c>
      <c r="AM26" s="64" cm="1">
        <f t="array" ref="AM26">SUMPRODUCT((Data!$A$2:$A$187390=$A$3)*(Data!$G$2:$G$187390=$AL$4)*(Data!$B$2:$B$187390=$A26)*(Data!$H$2:$H$187390=AM$5)*(Data!$I$2:$I$187390))</f>
        <v>1</v>
      </c>
      <c r="AN26" s="64" cm="1">
        <f t="array" ref="AN26">SUMPRODUCT((Data!$A$2:$A$187390=$A$3)*(Data!$G$2:$G$187390=$AL$4)*(Data!$B$2:$B$187390=$A26)*(Data!$H$2:$H$187390=AN$5)*(Data!$I$2:$I$187390))</f>
        <v>0</v>
      </c>
      <c r="AO26" s="64" cm="1">
        <f t="array" ref="AO26">SUMPRODUCT((Data!$A$2:$A$187390=$A$3)*(Data!$G$2:$G$187390=$AL$4)*(Data!$B$2:$B$187390=$A26)*(Data!$H$2:$H$187390=AO$5)*(Data!$I$2:$I$187390))</f>
        <v>1</v>
      </c>
      <c r="AP26" s="64" cm="1">
        <f t="array" ref="AP26">SUMPRODUCT((Data!$A$2:$A$187390=$A$3)*(Data!$G$2:$G$187390=$AL$4)*(Data!$B$2:$B$187390=$A26)*(Data!$H$2:$H$187390=AP$5)*(Data!$I$2:$I$187390))</f>
        <v>0</v>
      </c>
      <c r="AQ26" s="64" cm="1">
        <f t="array" ref="AQ26">SUMPRODUCT((Data!$A$2:$A$187390=$A$3)*(Data!$G$2:$G$187390=$AL$4)*(Data!$B$2:$B$187390=$A26)*(Data!$H$2:$H$187390=AQ$5)*(Data!$I$2:$I$187390))</f>
        <v>11</v>
      </c>
      <c r="AR26" s="65">
        <f t="shared" si="9"/>
        <v>5.2631578947368418E-2</v>
      </c>
      <c r="AS26" s="65">
        <f t="shared" si="10"/>
        <v>0.22448979591836735</v>
      </c>
      <c r="AT26" s="59"/>
      <c r="AU26" s="66">
        <f t="shared" si="11"/>
        <v>97</v>
      </c>
      <c r="AV26" s="66">
        <f t="shared" si="11"/>
        <v>1</v>
      </c>
      <c r="AW26" s="66">
        <f t="shared" si="11"/>
        <v>1</v>
      </c>
      <c r="AX26" s="66">
        <f t="shared" si="11"/>
        <v>4</v>
      </c>
      <c r="AY26" s="66">
        <f t="shared" si="11"/>
        <v>0</v>
      </c>
      <c r="AZ26" s="66">
        <f t="shared" si="11"/>
        <v>37</v>
      </c>
      <c r="BA26" s="65">
        <f t="shared" si="12"/>
        <v>5.8252427184466021E-2</v>
      </c>
      <c r="BB26" s="65">
        <f t="shared" si="13"/>
        <v>0.26428571428571429</v>
      </c>
    </row>
    <row r="27" spans="1:54" ht="15" customHeight="1" x14ac:dyDescent="0.35">
      <c r="A27" s="59" t="s">
        <v>23</v>
      </c>
      <c r="B27" s="64" cm="1">
        <f t="array" ref="B27">SUMPRODUCT((Data!$A$2:$A$187390=$A$3)*(Data!$G$2:$G$187390=$B$4)*(Data!$B$2:$B$187390=$A27)*(Data!$H$2:$H$187390=B$5)*(Data!$I$2:$I$187390))</f>
        <v>16</v>
      </c>
      <c r="C27" s="64" cm="1">
        <f t="array" ref="C27">SUMPRODUCT((Data!$A$2:$A$187390=$A$3)*(Data!$G$2:$G$187390=$B$4)*(Data!$B$2:$B$187390=$A27)*(Data!$H$2:$H$187390=C$5)*(Data!$I$2:$I$187390))</f>
        <v>0</v>
      </c>
      <c r="D27" s="64" cm="1">
        <f t="array" ref="D27">SUMPRODUCT((Data!$A$2:$A$187390=$A$3)*(Data!$G$2:$G$187390=$B$4)*(Data!$B$2:$B$187390=$A27)*(Data!$H$2:$H$187390=D$5)*(Data!$I$2:$I$187390))</f>
        <v>0</v>
      </c>
      <c r="E27" s="64" cm="1">
        <f t="array" ref="E27">SUMPRODUCT((Data!$A$2:$A$187390=$A$3)*(Data!$G$2:$G$187390=$B$4)*(Data!$B$2:$B$187390=$A27)*(Data!$H$2:$H$187390=E$5)*(Data!$I$2:$I$187390))</f>
        <v>0</v>
      </c>
      <c r="F27" s="64" cm="1">
        <f t="array" ref="F27">SUMPRODUCT((Data!$A$2:$A$187390=$A$3)*(Data!$G$2:$G$187390=$B$4)*(Data!$B$2:$B$187390=$A27)*(Data!$H$2:$H$187390=F$5)*(Data!$I$2:$I$187390))</f>
        <v>0</v>
      </c>
      <c r="G27" s="64" cm="1">
        <f t="array" ref="G27">SUMPRODUCT((Data!$A$2:$A$187390=$A$3)*(Data!$G$2:$G$187390=$B$4)*(Data!$B$2:$B$187390=$A27)*(Data!$H$2:$H$187390=G$5)*(Data!$I$2:$I$187390))</f>
        <v>2</v>
      </c>
      <c r="H27" s="65">
        <f t="shared" si="14"/>
        <v>0</v>
      </c>
      <c r="I27" s="65">
        <f t="shared" si="15"/>
        <v>0.1111111111111111</v>
      </c>
      <c r="J27" s="59"/>
      <c r="K27" s="64" cm="1">
        <f t="array" ref="K27">SUMPRODUCT((Data!$A$2:$A$187390=$A$3)*(Data!$G$2:$G$187390=$K$4)*(Data!$B$2:$B$187390=$A27)*(Data!$H$2:$H$187390=K$5)*(Data!$I$2:$I$187390))</f>
        <v>31</v>
      </c>
      <c r="L27" s="64" cm="1">
        <f t="array" ref="L27">SUMPRODUCT((Data!$A$2:$A$187390=$A$3)*(Data!$G$2:$G$187390=$K$4)*(Data!$B$2:$B$187390=$A27)*(Data!$H$2:$H$187390=L$5)*(Data!$I$2:$I$187390))</f>
        <v>1</v>
      </c>
      <c r="M27" s="64" cm="1">
        <f t="array" ref="M27">SUMPRODUCT((Data!$A$2:$A$187390=$A$3)*(Data!$G$2:$G$187390=$K$4)*(Data!$B$2:$B$187390=$A27)*(Data!$H$2:$H$187390=M$5)*(Data!$I$2:$I$187390))</f>
        <v>1</v>
      </c>
      <c r="N27" s="64" cm="1">
        <f t="array" ref="N27">SUMPRODUCT((Data!$A$2:$A$187390=$A$3)*(Data!$G$2:$G$187390=$K$4)*(Data!$B$2:$B$187390=$A27)*(Data!$H$2:$H$187390=N$5)*(Data!$I$2:$I$187390))</f>
        <v>0</v>
      </c>
      <c r="O27" s="64" cm="1">
        <f t="array" ref="O27">SUMPRODUCT((Data!$A$2:$A$187390=$A$3)*(Data!$G$2:$G$187390=$K$4)*(Data!$B$2:$B$187390=$A27)*(Data!$H$2:$H$187390=O$5)*(Data!$I$2:$I$187390))</f>
        <v>1</v>
      </c>
      <c r="P27" s="64" cm="1">
        <f t="array" ref="P27">SUMPRODUCT((Data!$A$2:$A$187390=$A$3)*(Data!$G$2:$G$187390=$K$4)*(Data!$B$2:$B$187390=$A27)*(Data!$H$2:$H$187390=P$5)*(Data!$I$2:$I$187390))</f>
        <v>7</v>
      </c>
      <c r="Q27" s="65">
        <f t="shared" si="2"/>
        <v>8.8235294117647065E-2</v>
      </c>
      <c r="R27" s="65">
        <f t="shared" si="3"/>
        <v>0.17073170731707318</v>
      </c>
      <c r="S27" s="59"/>
      <c r="T27" s="66">
        <f t="shared" si="4"/>
        <v>47</v>
      </c>
      <c r="U27" s="66">
        <f t="shared" si="4"/>
        <v>1</v>
      </c>
      <c r="V27" s="66">
        <f t="shared" si="4"/>
        <v>1</v>
      </c>
      <c r="W27" s="66">
        <f t="shared" si="4"/>
        <v>0</v>
      </c>
      <c r="X27" s="66">
        <f t="shared" si="4"/>
        <v>1</v>
      </c>
      <c r="Y27" s="66">
        <f t="shared" si="4"/>
        <v>9</v>
      </c>
      <c r="Z27" s="65">
        <f t="shared" si="5"/>
        <v>0.06</v>
      </c>
      <c r="AA27" s="65">
        <f t="shared" si="6"/>
        <v>0.15254237288135594</v>
      </c>
      <c r="AB27" s="59"/>
      <c r="AC27" s="64" cm="1">
        <f t="array" ref="AC27">SUMPRODUCT((Data!$A$2:$A$187390=$A$3)*(Data!$G$2:$G$187390=$AC$4)*(Data!$B$2:$B$187390=$A27)*(Data!$H$2:$H$187390=AC$5)*(Data!$I$2:$I$187390))</f>
        <v>0</v>
      </c>
      <c r="AD27" s="64" cm="1">
        <f t="array" ref="AD27">SUMPRODUCT((Data!$A$2:$A$187390=$A$3)*(Data!$G$2:$G$187390=$AC$4)*(Data!$B$2:$B$187390=$A27)*(Data!$H$2:$H$187390=AD$5)*(Data!$I$2:$I$187390))</f>
        <v>0</v>
      </c>
      <c r="AE27" s="64" cm="1">
        <f t="array" ref="AE27">SUMPRODUCT((Data!$A$2:$A$187390=$A$3)*(Data!$G$2:$G$187390=$AC$4)*(Data!$B$2:$B$187390=$A27)*(Data!$H$2:$H$187390=AE$5)*(Data!$I$2:$I$187390))</f>
        <v>0</v>
      </c>
      <c r="AF27" s="64" cm="1">
        <f t="array" ref="AF27">SUMPRODUCT((Data!$A$2:$A$187390=$A$3)*(Data!$G$2:$G$187390=$AC$4)*(Data!$B$2:$B$187390=$A27)*(Data!$H$2:$H$187390=AF$5)*(Data!$I$2:$I$187390))</f>
        <v>0</v>
      </c>
      <c r="AG27" s="64" cm="1">
        <f t="array" ref="AG27">SUMPRODUCT((Data!$A$2:$A$187390=$A$3)*(Data!$G$2:$G$187390=$AC$4)*(Data!$B$2:$B$187390=$A27)*(Data!$H$2:$H$187390=AG$5)*(Data!$I$2:$I$187390))</f>
        <v>0</v>
      </c>
      <c r="AH27" s="64" cm="1">
        <f t="array" ref="AH27">SUMPRODUCT((Data!$A$2:$A$187390=$A$3)*(Data!$G$2:$G$187390=$AC$4)*(Data!$B$2:$B$187390=$A27)*(Data!$H$2:$H$187390=AH$5)*(Data!$I$2:$I$187390))</f>
        <v>0</v>
      </c>
      <c r="AI27" s="65" t="str">
        <f t="shared" si="7"/>
        <v>-</v>
      </c>
      <c r="AJ27" s="65" t="str">
        <f t="shared" si="8"/>
        <v>-</v>
      </c>
      <c r="AK27" s="59"/>
      <c r="AL27" s="64" cm="1">
        <f t="array" ref="AL27">SUMPRODUCT((Data!$A$2:$A$187390=$A$3)*(Data!$G$2:$G$187390=$AL$4)*(Data!$B$2:$B$187390=$A27)*(Data!$H$2:$H$187390=AL$5)*(Data!$I$2:$I$187390))</f>
        <v>8</v>
      </c>
      <c r="AM27" s="64" cm="1">
        <f t="array" ref="AM27">SUMPRODUCT((Data!$A$2:$A$187390=$A$3)*(Data!$G$2:$G$187390=$AL$4)*(Data!$B$2:$B$187390=$A27)*(Data!$H$2:$H$187390=AM$5)*(Data!$I$2:$I$187390))</f>
        <v>0</v>
      </c>
      <c r="AN27" s="64" cm="1">
        <f t="array" ref="AN27">SUMPRODUCT((Data!$A$2:$A$187390=$A$3)*(Data!$G$2:$G$187390=$AL$4)*(Data!$B$2:$B$187390=$A27)*(Data!$H$2:$H$187390=AN$5)*(Data!$I$2:$I$187390))</f>
        <v>0</v>
      </c>
      <c r="AO27" s="64" cm="1">
        <f t="array" ref="AO27">SUMPRODUCT((Data!$A$2:$A$187390=$A$3)*(Data!$G$2:$G$187390=$AL$4)*(Data!$B$2:$B$187390=$A27)*(Data!$H$2:$H$187390=AO$5)*(Data!$I$2:$I$187390))</f>
        <v>0</v>
      </c>
      <c r="AP27" s="64" cm="1">
        <f t="array" ref="AP27">SUMPRODUCT((Data!$A$2:$A$187390=$A$3)*(Data!$G$2:$G$187390=$AL$4)*(Data!$B$2:$B$187390=$A27)*(Data!$H$2:$H$187390=AP$5)*(Data!$I$2:$I$187390))</f>
        <v>0</v>
      </c>
      <c r="AQ27" s="64" cm="1">
        <f t="array" ref="AQ27">SUMPRODUCT((Data!$A$2:$A$187390=$A$3)*(Data!$G$2:$G$187390=$AL$4)*(Data!$B$2:$B$187390=$A27)*(Data!$H$2:$H$187390=AQ$5)*(Data!$I$2:$I$187390))</f>
        <v>3</v>
      </c>
      <c r="AR27" s="65">
        <f t="shared" si="9"/>
        <v>0</v>
      </c>
      <c r="AS27" s="65">
        <f t="shared" si="10"/>
        <v>0.27272727272727271</v>
      </c>
      <c r="AT27" s="59"/>
      <c r="AU27" s="66">
        <f t="shared" si="11"/>
        <v>55</v>
      </c>
      <c r="AV27" s="66">
        <f t="shared" si="11"/>
        <v>1</v>
      </c>
      <c r="AW27" s="66">
        <f t="shared" si="11"/>
        <v>1</v>
      </c>
      <c r="AX27" s="66">
        <f t="shared" si="11"/>
        <v>0</v>
      </c>
      <c r="AY27" s="66">
        <f t="shared" si="11"/>
        <v>1</v>
      </c>
      <c r="AZ27" s="66">
        <f t="shared" si="11"/>
        <v>12</v>
      </c>
      <c r="BA27" s="65">
        <f t="shared" si="12"/>
        <v>5.1724137931034482E-2</v>
      </c>
      <c r="BB27" s="65">
        <f t="shared" si="13"/>
        <v>0.17142857142857143</v>
      </c>
    </row>
    <row r="28" spans="1:54" ht="15" customHeight="1" x14ac:dyDescent="0.35">
      <c r="A28" s="59" t="s">
        <v>51</v>
      </c>
      <c r="B28" s="64" cm="1">
        <f t="array" ref="B28">SUMPRODUCT((Data!$A$2:$A$187390=$A$3)*(Data!$G$2:$G$187390=$B$4)*(Data!$B$2:$B$187390=$A28)*(Data!$H$2:$H$187390=B$5)*(Data!$I$2:$I$187390))</f>
        <v>187</v>
      </c>
      <c r="C28" s="64" cm="1">
        <f t="array" ref="C28">SUMPRODUCT((Data!$A$2:$A$187390=$A$3)*(Data!$G$2:$G$187390=$B$4)*(Data!$B$2:$B$187390=$A28)*(Data!$H$2:$H$187390=C$5)*(Data!$I$2:$I$187390))</f>
        <v>10</v>
      </c>
      <c r="D28" s="64" cm="1">
        <f t="array" ref="D28">SUMPRODUCT((Data!$A$2:$A$187390=$A$3)*(Data!$G$2:$G$187390=$B$4)*(Data!$B$2:$B$187390=$A28)*(Data!$H$2:$H$187390=D$5)*(Data!$I$2:$I$187390))</f>
        <v>5</v>
      </c>
      <c r="E28" s="64" cm="1">
        <f t="array" ref="E28">SUMPRODUCT((Data!$A$2:$A$187390=$A$3)*(Data!$G$2:$G$187390=$B$4)*(Data!$B$2:$B$187390=$A28)*(Data!$H$2:$H$187390=E$5)*(Data!$I$2:$I$187390))</f>
        <v>8</v>
      </c>
      <c r="F28" s="64" cm="1">
        <f t="array" ref="F28">SUMPRODUCT((Data!$A$2:$A$187390=$A$3)*(Data!$G$2:$G$187390=$B$4)*(Data!$B$2:$B$187390=$A28)*(Data!$H$2:$H$187390=F$5)*(Data!$I$2:$I$187390))</f>
        <v>2</v>
      </c>
      <c r="G28" s="64" cm="1">
        <f t="array" ref="G28">SUMPRODUCT((Data!$A$2:$A$187390=$A$3)*(Data!$G$2:$G$187390=$B$4)*(Data!$B$2:$B$187390=$A28)*(Data!$H$2:$H$187390=G$5)*(Data!$I$2:$I$187390))</f>
        <v>12</v>
      </c>
      <c r="H28" s="65">
        <f t="shared" si="14"/>
        <v>0.11792452830188679</v>
      </c>
      <c r="I28" s="65">
        <f t="shared" si="15"/>
        <v>5.3571428571428568E-2</v>
      </c>
      <c r="J28" s="59"/>
      <c r="K28" s="64" cm="1">
        <f t="array" ref="K28">SUMPRODUCT((Data!$A$2:$A$187390=$A$3)*(Data!$G$2:$G$187390=$K$4)*(Data!$B$2:$B$187390=$A28)*(Data!$H$2:$H$187390=K$5)*(Data!$I$2:$I$187390))</f>
        <v>0</v>
      </c>
      <c r="L28" s="64" cm="1">
        <f t="array" ref="L28">SUMPRODUCT((Data!$A$2:$A$187390=$A$3)*(Data!$G$2:$G$187390=$K$4)*(Data!$B$2:$B$187390=$A28)*(Data!$H$2:$H$187390=L$5)*(Data!$I$2:$I$187390))</f>
        <v>0</v>
      </c>
      <c r="M28" s="64" cm="1">
        <f t="array" ref="M28">SUMPRODUCT((Data!$A$2:$A$187390=$A$3)*(Data!$G$2:$G$187390=$K$4)*(Data!$B$2:$B$187390=$A28)*(Data!$H$2:$H$187390=M$5)*(Data!$I$2:$I$187390))</f>
        <v>0</v>
      </c>
      <c r="N28" s="64" cm="1">
        <f t="array" ref="N28">SUMPRODUCT((Data!$A$2:$A$187390=$A$3)*(Data!$G$2:$G$187390=$K$4)*(Data!$B$2:$B$187390=$A28)*(Data!$H$2:$H$187390=N$5)*(Data!$I$2:$I$187390))</f>
        <v>0</v>
      </c>
      <c r="O28" s="64" cm="1">
        <f t="array" ref="O28">SUMPRODUCT((Data!$A$2:$A$187390=$A$3)*(Data!$G$2:$G$187390=$K$4)*(Data!$B$2:$B$187390=$A28)*(Data!$H$2:$H$187390=O$5)*(Data!$I$2:$I$187390))</f>
        <v>0</v>
      </c>
      <c r="P28" s="64" cm="1">
        <f t="array" ref="P28">SUMPRODUCT((Data!$A$2:$A$187390=$A$3)*(Data!$G$2:$G$187390=$K$4)*(Data!$B$2:$B$187390=$A28)*(Data!$H$2:$H$187390=P$5)*(Data!$I$2:$I$187390))</f>
        <v>0</v>
      </c>
      <c r="Q28" s="65" t="str">
        <f t="shared" si="2"/>
        <v>-</v>
      </c>
      <c r="R28" s="65" t="str">
        <f t="shared" si="3"/>
        <v>-</v>
      </c>
      <c r="S28" s="59"/>
      <c r="T28" s="66">
        <f t="shared" si="4"/>
        <v>187</v>
      </c>
      <c r="U28" s="66">
        <f t="shared" si="4"/>
        <v>10</v>
      </c>
      <c r="V28" s="66">
        <f t="shared" si="4"/>
        <v>5</v>
      </c>
      <c r="W28" s="66">
        <f t="shared" si="4"/>
        <v>8</v>
      </c>
      <c r="X28" s="66">
        <f t="shared" si="4"/>
        <v>2</v>
      </c>
      <c r="Y28" s="66">
        <f t="shared" si="4"/>
        <v>12</v>
      </c>
      <c r="Z28" s="65">
        <f t="shared" si="5"/>
        <v>0.11792452830188679</v>
      </c>
      <c r="AA28" s="65">
        <f t="shared" si="6"/>
        <v>5.3571428571428568E-2</v>
      </c>
      <c r="AB28" s="59"/>
      <c r="AC28" s="64" cm="1">
        <f t="array" ref="AC28">SUMPRODUCT((Data!$A$2:$A$187390=$A$3)*(Data!$G$2:$G$187390=$AC$4)*(Data!$B$2:$B$187390=$A28)*(Data!$H$2:$H$187390=AC$5)*(Data!$I$2:$I$187390))</f>
        <v>7</v>
      </c>
      <c r="AD28" s="64" cm="1">
        <f t="array" ref="AD28">SUMPRODUCT((Data!$A$2:$A$187390=$A$3)*(Data!$G$2:$G$187390=$AC$4)*(Data!$B$2:$B$187390=$A28)*(Data!$H$2:$H$187390=AD$5)*(Data!$I$2:$I$187390))</f>
        <v>1</v>
      </c>
      <c r="AE28" s="64" cm="1">
        <f t="array" ref="AE28">SUMPRODUCT((Data!$A$2:$A$187390=$A$3)*(Data!$G$2:$G$187390=$AC$4)*(Data!$B$2:$B$187390=$A28)*(Data!$H$2:$H$187390=AE$5)*(Data!$I$2:$I$187390))</f>
        <v>0</v>
      </c>
      <c r="AF28" s="64" cm="1">
        <f t="array" ref="AF28">SUMPRODUCT((Data!$A$2:$A$187390=$A$3)*(Data!$G$2:$G$187390=$AC$4)*(Data!$B$2:$B$187390=$A28)*(Data!$H$2:$H$187390=AF$5)*(Data!$I$2:$I$187390))</f>
        <v>3</v>
      </c>
      <c r="AG28" s="64" cm="1">
        <f t="array" ref="AG28">SUMPRODUCT((Data!$A$2:$A$187390=$A$3)*(Data!$G$2:$G$187390=$AC$4)*(Data!$B$2:$B$187390=$A28)*(Data!$H$2:$H$187390=AG$5)*(Data!$I$2:$I$187390))</f>
        <v>0</v>
      </c>
      <c r="AH28" s="64" cm="1">
        <f t="array" ref="AH28">SUMPRODUCT((Data!$A$2:$A$187390=$A$3)*(Data!$G$2:$G$187390=$AC$4)*(Data!$B$2:$B$187390=$A28)*(Data!$H$2:$H$187390=AH$5)*(Data!$I$2:$I$187390))</f>
        <v>0</v>
      </c>
      <c r="AI28" s="65">
        <f t="shared" si="7"/>
        <v>0.36363636363636365</v>
      </c>
      <c r="AJ28" s="65">
        <f t="shared" si="8"/>
        <v>0</v>
      </c>
      <c r="AK28" s="59"/>
      <c r="AL28" s="64" cm="1">
        <f t="array" ref="AL28">SUMPRODUCT((Data!$A$2:$A$187390=$A$3)*(Data!$G$2:$G$187390=$AL$4)*(Data!$B$2:$B$187390=$A28)*(Data!$H$2:$H$187390=AL$5)*(Data!$I$2:$I$187390))</f>
        <v>73</v>
      </c>
      <c r="AM28" s="64" cm="1">
        <f t="array" ref="AM28">SUMPRODUCT((Data!$A$2:$A$187390=$A$3)*(Data!$G$2:$G$187390=$AL$4)*(Data!$B$2:$B$187390=$A28)*(Data!$H$2:$H$187390=AM$5)*(Data!$I$2:$I$187390))</f>
        <v>8</v>
      </c>
      <c r="AN28" s="64" cm="1">
        <f t="array" ref="AN28">SUMPRODUCT((Data!$A$2:$A$187390=$A$3)*(Data!$G$2:$G$187390=$AL$4)*(Data!$B$2:$B$187390=$A28)*(Data!$H$2:$H$187390=AN$5)*(Data!$I$2:$I$187390))</f>
        <v>11</v>
      </c>
      <c r="AO28" s="64" cm="1">
        <f t="array" ref="AO28">SUMPRODUCT((Data!$A$2:$A$187390=$A$3)*(Data!$G$2:$G$187390=$AL$4)*(Data!$B$2:$B$187390=$A28)*(Data!$H$2:$H$187390=AO$5)*(Data!$I$2:$I$187390))</f>
        <v>13</v>
      </c>
      <c r="AP28" s="64" cm="1">
        <f t="array" ref="AP28">SUMPRODUCT((Data!$A$2:$A$187390=$A$3)*(Data!$G$2:$G$187390=$AL$4)*(Data!$B$2:$B$187390=$A28)*(Data!$H$2:$H$187390=AP$5)*(Data!$I$2:$I$187390))</f>
        <v>1</v>
      </c>
      <c r="AQ28" s="64" cm="1">
        <f t="array" ref="AQ28">SUMPRODUCT((Data!$A$2:$A$187390=$A$3)*(Data!$G$2:$G$187390=$AL$4)*(Data!$B$2:$B$187390=$A28)*(Data!$H$2:$H$187390=AQ$5)*(Data!$I$2:$I$187390))</f>
        <v>6</v>
      </c>
      <c r="AR28" s="65">
        <f t="shared" si="9"/>
        <v>0.31132075471698112</v>
      </c>
      <c r="AS28" s="65">
        <f t="shared" si="10"/>
        <v>5.3571428571428568E-2</v>
      </c>
      <c r="AT28" s="59"/>
      <c r="AU28" s="66">
        <f t="shared" si="11"/>
        <v>267</v>
      </c>
      <c r="AV28" s="66">
        <f t="shared" si="11"/>
        <v>19</v>
      </c>
      <c r="AW28" s="66">
        <f t="shared" si="11"/>
        <v>16</v>
      </c>
      <c r="AX28" s="66">
        <f t="shared" si="11"/>
        <v>24</v>
      </c>
      <c r="AY28" s="66">
        <f t="shared" si="11"/>
        <v>3</v>
      </c>
      <c r="AZ28" s="66">
        <f t="shared" si="11"/>
        <v>18</v>
      </c>
      <c r="BA28" s="65">
        <f t="shared" si="12"/>
        <v>0.18844984802431611</v>
      </c>
      <c r="BB28" s="65">
        <f t="shared" si="13"/>
        <v>5.1873198847262249E-2</v>
      </c>
    </row>
    <row r="29" spans="1:54" ht="15" customHeight="1" x14ac:dyDescent="0.35">
      <c r="A29" s="59" t="s">
        <v>45</v>
      </c>
      <c r="B29" s="64" cm="1">
        <f t="array" ref="B29">SUMPRODUCT((Data!$A$2:$A$187390=$A$3)*(Data!$G$2:$G$187390=$B$4)*(Data!$B$2:$B$187390=$A29)*(Data!$H$2:$H$187390=B$5)*(Data!$I$2:$I$187390))</f>
        <v>70</v>
      </c>
      <c r="C29" s="64" cm="1">
        <f t="array" ref="C29">SUMPRODUCT((Data!$A$2:$A$187390=$A$3)*(Data!$G$2:$G$187390=$B$4)*(Data!$B$2:$B$187390=$A29)*(Data!$H$2:$H$187390=C$5)*(Data!$I$2:$I$187390))</f>
        <v>3</v>
      </c>
      <c r="D29" s="64" cm="1">
        <f t="array" ref="D29">SUMPRODUCT((Data!$A$2:$A$187390=$A$3)*(Data!$G$2:$G$187390=$B$4)*(Data!$B$2:$B$187390=$A29)*(Data!$H$2:$H$187390=D$5)*(Data!$I$2:$I$187390))</f>
        <v>0</v>
      </c>
      <c r="E29" s="64" cm="1">
        <f t="array" ref="E29">SUMPRODUCT((Data!$A$2:$A$187390=$A$3)*(Data!$G$2:$G$187390=$B$4)*(Data!$B$2:$B$187390=$A29)*(Data!$H$2:$H$187390=E$5)*(Data!$I$2:$I$187390))</f>
        <v>2</v>
      </c>
      <c r="F29" s="64" cm="1">
        <f t="array" ref="F29">SUMPRODUCT((Data!$A$2:$A$187390=$A$3)*(Data!$G$2:$G$187390=$B$4)*(Data!$B$2:$B$187390=$A29)*(Data!$H$2:$H$187390=F$5)*(Data!$I$2:$I$187390))</f>
        <v>0</v>
      </c>
      <c r="G29" s="64" cm="1">
        <f t="array" ref="G29">SUMPRODUCT((Data!$A$2:$A$187390=$A$3)*(Data!$G$2:$G$187390=$B$4)*(Data!$B$2:$B$187390=$A29)*(Data!$H$2:$H$187390=G$5)*(Data!$I$2:$I$187390))</f>
        <v>6</v>
      </c>
      <c r="H29" s="65">
        <f t="shared" si="14"/>
        <v>6.6666666666666666E-2</v>
      </c>
      <c r="I29" s="65">
        <f t="shared" si="15"/>
        <v>7.407407407407407E-2</v>
      </c>
      <c r="J29" s="59"/>
      <c r="K29" s="64" cm="1">
        <f t="array" ref="K29">SUMPRODUCT((Data!$A$2:$A$187390=$A$3)*(Data!$G$2:$G$187390=$K$4)*(Data!$B$2:$B$187390=$A29)*(Data!$H$2:$H$187390=K$5)*(Data!$I$2:$I$187390))</f>
        <v>0</v>
      </c>
      <c r="L29" s="64" cm="1">
        <f t="array" ref="L29">SUMPRODUCT((Data!$A$2:$A$187390=$A$3)*(Data!$G$2:$G$187390=$K$4)*(Data!$B$2:$B$187390=$A29)*(Data!$H$2:$H$187390=L$5)*(Data!$I$2:$I$187390))</f>
        <v>0</v>
      </c>
      <c r="M29" s="64" cm="1">
        <f t="array" ref="M29">SUMPRODUCT((Data!$A$2:$A$187390=$A$3)*(Data!$G$2:$G$187390=$K$4)*(Data!$B$2:$B$187390=$A29)*(Data!$H$2:$H$187390=M$5)*(Data!$I$2:$I$187390))</f>
        <v>0</v>
      </c>
      <c r="N29" s="64" cm="1">
        <f t="array" ref="N29">SUMPRODUCT((Data!$A$2:$A$187390=$A$3)*(Data!$G$2:$G$187390=$K$4)*(Data!$B$2:$B$187390=$A29)*(Data!$H$2:$H$187390=N$5)*(Data!$I$2:$I$187390))</f>
        <v>0</v>
      </c>
      <c r="O29" s="64" cm="1">
        <f t="array" ref="O29">SUMPRODUCT((Data!$A$2:$A$187390=$A$3)*(Data!$G$2:$G$187390=$K$4)*(Data!$B$2:$B$187390=$A29)*(Data!$H$2:$H$187390=O$5)*(Data!$I$2:$I$187390))</f>
        <v>0</v>
      </c>
      <c r="P29" s="64" cm="1">
        <f t="array" ref="P29">SUMPRODUCT((Data!$A$2:$A$187390=$A$3)*(Data!$G$2:$G$187390=$K$4)*(Data!$B$2:$B$187390=$A29)*(Data!$H$2:$H$187390=P$5)*(Data!$I$2:$I$187390))</f>
        <v>0</v>
      </c>
      <c r="Q29" s="65" t="str">
        <f t="shared" si="2"/>
        <v>-</v>
      </c>
      <c r="R29" s="65" t="str">
        <f t="shared" si="3"/>
        <v>-</v>
      </c>
      <c r="S29" s="59"/>
      <c r="T29" s="66">
        <f t="shared" si="4"/>
        <v>70</v>
      </c>
      <c r="U29" s="66">
        <f t="shared" si="4"/>
        <v>3</v>
      </c>
      <c r="V29" s="66">
        <f t="shared" si="4"/>
        <v>0</v>
      </c>
      <c r="W29" s="66">
        <f t="shared" si="4"/>
        <v>2</v>
      </c>
      <c r="X29" s="66">
        <f t="shared" si="4"/>
        <v>0</v>
      </c>
      <c r="Y29" s="66">
        <f t="shared" si="4"/>
        <v>6</v>
      </c>
      <c r="Z29" s="65">
        <f t="shared" si="5"/>
        <v>6.6666666666666666E-2</v>
      </c>
      <c r="AA29" s="65">
        <f t="shared" si="6"/>
        <v>7.407407407407407E-2</v>
      </c>
      <c r="AB29" s="59"/>
      <c r="AC29" s="64" cm="1">
        <f t="array" ref="AC29">SUMPRODUCT((Data!$A$2:$A$187390=$A$3)*(Data!$G$2:$G$187390=$AC$4)*(Data!$B$2:$B$187390=$A29)*(Data!$H$2:$H$187390=AC$5)*(Data!$I$2:$I$187390))</f>
        <v>0</v>
      </c>
      <c r="AD29" s="64" cm="1">
        <f t="array" ref="AD29">SUMPRODUCT((Data!$A$2:$A$187390=$A$3)*(Data!$G$2:$G$187390=$AC$4)*(Data!$B$2:$B$187390=$A29)*(Data!$H$2:$H$187390=AD$5)*(Data!$I$2:$I$187390))</f>
        <v>0</v>
      </c>
      <c r="AE29" s="64" cm="1">
        <f t="array" ref="AE29">SUMPRODUCT((Data!$A$2:$A$187390=$A$3)*(Data!$G$2:$G$187390=$AC$4)*(Data!$B$2:$B$187390=$A29)*(Data!$H$2:$H$187390=AE$5)*(Data!$I$2:$I$187390))</f>
        <v>0</v>
      </c>
      <c r="AF29" s="64" cm="1">
        <f t="array" ref="AF29">SUMPRODUCT((Data!$A$2:$A$187390=$A$3)*(Data!$G$2:$G$187390=$AC$4)*(Data!$B$2:$B$187390=$A29)*(Data!$H$2:$H$187390=AF$5)*(Data!$I$2:$I$187390))</f>
        <v>0</v>
      </c>
      <c r="AG29" s="64" cm="1">
        <f t="array" ref="AG29">SUMPRODUCT((Data!$A$2:$A$187390=$A$3)*(Data!$G$2:$G$187390=$AC$4)*(Data!$B$2:$B$187390=$A29)*(Data!$H$2:$H$187390=AG$5)*(Data!$I$2:$I$187390))</f>
        <v>0</v>
      </c>
      <c r="AH29" s="64" cm="1">
        <f t="array" ref="AH29">SUMPRODUCT((Data!$A$2:$A$187390=$A$3)*(Data!$G$2:$G$187390=$AC$4)*(Data!$B$2:$B$187390=$A29)*(Data!$H$2:$H$187390=AH$5)*(Data!$I$2:$I$187390))</f>
        <v>0</v>
      </c>
      <c r="AI29" s="65" t="str">
        <f t="shared" si="7"/>
        <v>-</v>
      </c>
      <c r="AJ29" s="65" t="str">
        <f t="shared" si="8"/>
        <v>-</v>
      </c>
      <c r="AK29" s="59"/>
      <c r="AL29" s="64" cm="1">
        <f t="array" ref="AL29">SUMPRODUCT((Data!$A$2:$A$187390=$A$3)*(Data!$G$2:$G$187390=$AL$4)*(Data!$B$2:$B$187390=$A29)*(Data!$H$2:$H$187390=AL$5)*(Data!$I$2:$I$187390))</f>
        <v>26</v>
      </c>
      <c r="AM29" s="64" cm="1">
        <f t="array" ref="AM29">SUMPRODUCT((Data!$A$2:$A$187390=$A$3)*(Data!$G$2:$G$187390=$AL$4)*(Data!$B$2:$B$187390=$A29)*(Data!$H$2:$H$187390=AM$5)*(Data!$I$2:$I$187390))</f>
        <v>1</v>
      </c>
      <c r="AN29" s="64" cm="1">
        <f t="array" ref="AN29">SUMPRODUCT((Data!$A$2:$A$187390=$A$3)*(Data!$G$2:$G$187390=$AL$4)*(Data!$B$2:$B$187390=$A29)*(Data!$H$2:$H$187390=AN$5)*(Data!$I$2:$I$187390))</f>
        <v>3</v>
      </c>
      <c r="AO29" s="64" cm="1">
        <f t="array" ref="AO29">SUMPRODUCT((Data!$A$2:$A$187390=$A$3)*(Data!$G$2:$G$187390=$AL$4)*(Data!$B$2:$B$187390=$A29)*(Data!$H$2:$H$187390=AO$5)*(Data!$I$2:$I$187390))</f>
        <v>0</v>
      </c>
      <c r="AP29" s="64" cm="1">
        <f t="array" ref="AP29">SUMPRODUCT((Data!$A$2:$A$187390=$A$3)*(Data!$G$2:$G$187390=$AL$4)*(Data!$B$2:$B$187390=$A29)*(Data!$H$2:$H$187390=AP$5)*(Data!$I$2:$I$187390))</f>
        <v>0</v>
      </c>
      <c r="AQ29" s="64" cm="1">
        <f t="array" ref="AQ29">SUMPRODUCT((Data!$A$2:$A$187390=$A$3)*(Data!$G$2:$G$187390=$AL$4)*(Data!$B$2:$B$187390=$A29)*(Data!$H$2:$H$187390=AQ$5)*(Data!$I$2:$I$187390))</f>
        <v>0</v>
      </c>
      <c r="AR29" s="65">
        <f t="shared" si="9"/>
        <v>0.13333333333333333</v>
      </c>
      <c r="AS29" s="65">
        <f t="shared" si="10"/>
        <v>0</v>
      </c>
      <c r="AT29" s="59"/>
      <c r="AU29" s="66">
        <f t="shared" si="11"/>
        <v>96</v>
      </c>
      <c r="AV29" s="66">
        <f t="shared" si="11"/>
        <v>4</v>
      </c>
      <c r="AW29" s="66">
        <f t="shared" si="11"/>
        <v>3</v>
      </c>
      <c r="AX29" s="66">
        <f t="shared" si="11"/>
        <v>2</v>
      </c>
      <c r="AY29" s="66">
        <f t="shared" si="11"/>
        <v>0</v>
      </c>
      <c r="AZ29" s="66">
        <f t="shared" si="11"/>
        <v>6</v>
      </c>
      <c r="BA29" s="65">
        <f t="shared" si="12"/>
        <v>8.5714285714285715E-2</v>
      </c>
      <c r="BB29" s="65">
        <f t="shared" si="13"/>
        <v>5.4054054054054057E-2</v>
      </c>
    </row>
    <row r="30" spans="1:54" ht="15" customHeight="1" x14ac:dyDescent="0.35">
      <c r="A30" s="59" t="s">
        <v>67</v>
      </c>
      <c r="B30" s="64" cm="1">
        <f t="array" ref="B30">SUMPRODUCT((Data!$A$2:$A$187390=$A$3)*(Data!$G$2:$G$187390=$B$4)*(Data!$B$2:$B$187390=$A30)*(Data!$H$2:$H$187390=B$5)*(Data!$I$2:$I$187390))</f>
        <v>48</v>
      </c>
      <c r="C30" s="64" cm="1">
        <f t="array" ref="C30">SUMPRODUCT((Data!$A$2:$A$187390=$A$3)*(Data!$G$2:$G$187390=$B$4)*(Data!$B$2:$B$187390=$A30)*(Data!$H$2:$H$187390=C$5)*(Data!$I$2:$I$187390))</f>
        <v>0</v>
      </c>
      <c r="D30" s="64" cm="1">
        <f t="array" ref="D30">SUMPRODUCT((Data!$A$2:$A$187390=$A$3)*(Data!$G$2:$G$187390=$B$4)*(Data!$B$2:$B$187390=$A30)*(Data!$H$2:$H$187390=D$5)*(Data!$I$2:$I$187390))</f>
        <v>0</v>
      </c>
      <c r="E30" s="64" cm="1">
        <f t="array" ref="E30">SUMPRODUCT((Data!$A$2:$A$187390=$A$3)*(Data!$G$2:$G$187390=$B$4)*(Data!$B$2:$B$187390=$A30)*(Data!$H$2:$H$187390=E$5)*(Data!$I$2:$I$187390))</f>
        <v>0</v>
      </c>
      <c r="F30" s="64" cm="1">
        <f t="array" ref="F30">SUMPRODUCT((Data!$A$2:$A$187390=$A$3)*(Data!$G$2:$G$187390=$B$4)*(Data!$B$2:$B$187390=$A30)*(Data!$H$2:$H$187390=F$5)*(Data!$I$2:$I$187390))</f>
        <v>0</v>
      </c>
      <c r="G30" s="64" cm="1">
        <f t="array" ref="G30">SUMPRODUCT((Data!$A$2:$A$187390=$A$3)*(Data!$G$2:$G$187390=$B$4)*(Data!$B$2:$B$187390=$A30)*(Data!$H$2:$H$187390=G$5)*(Data!$I$2:$I$187390))</f>
        <v>2</v>
      </c>
      <c r="H30" s="65">
        <f t="shared" si="14"/>
        <v>0</v>
      </c>
      <c r="I30" s="65">
        <f t="shared" si="15"/>
        <v>0.04</v>
      </c>
      <c r="J30" s="59"/>
      <c r="K30" s="64" cm="1">
        <f t="array" ref="K30">SUMPRODUCT((Data!$A$2:$A$187390=$A$3)*(Data!$G$2:$G$187390=$K$4)*(Data!$B$2:$B$187390=$A30)*(Data!$H$2:$H$187390=K$5)*(Data!$I$2:$I$187390))</f>
        <v>40</v>
      </c>
      <c r="L30" s="64" cm="1">
        <f t="array" ref="L30">SUMPRODUCT((Data!$A$2:$A$187390=$A$3)*(Data!$G$2:$G$187390=$K$4)*(Data!$B$2:$B$187390=$A30)*(Data!$H$2:$H$187390=L$5)*(Data!$I$2:$I$187390))</f>
        <v>1</v>
      </c>
      <c r="M30" s="64" cm="1">
        <f t="array" ref="M30">SUMPRODUCT((Data!$A$2:$A$187390=$A$3)*(Data!$G$2:$G$187390=$K$4)*(Data!$B$2:$B$187390=$A30)*(Data!$H$2:$H$187390=M$5)*(Data!$I$2:$I$187390))</f>
        <v>0</v>
      </c>
      <c r="N30" s="64" cm="1">
        <f t="array" ref="N30">SUMPRODUCT((Data!$A$2:$A$187390=$A$3)*(Data!$G$2:$G$187390=$K$4)*(Data!$B$2:$B$187390=$A30)*(Data!$H$2:$H$187390=N$5)*(Data!$I$2:$I$187390))</f>
        <v>0</v>
      </c>
      <c r="O30" s="64" cm="1">
        <f t="array" ref="O30">SUMPRODUCT((Data!$A$2:$A$187390=$A$3)*(Data!$G$2:$G$187390=$K$4)*(Data!$B$2:$B$187390=$A30)*(Data!$H$2:$H$187390=O$5)*(Data!$I$2:$I$187390))</f>
        <v>0</v>
      </c>
      <c r="P30" s="64" cm="1">
        <f t="array" ref="P30">SUMPRODUCT((Data!$A$2:$A$187390=$A$3)*(Data!$G$2:$G$187390=$K$4)*(Data!$B$2:$B$187390=$A30)*(Data!$H$2:$H$187390=P$5)*(Data!$I$2:$I$187390))</f>
        <v>5</v>
      </c>
      <c r="Q30" s="65">
        <f t="shared" si="2"/>
        <v>2.4390243902439025E-2</v>
      </c>
      <c r="R30" s="65">
        <f t="shared" si="3"/>
        <v>0.10869565217391304</v>
      </c>
      <c r="S30" s="59"/>
      <c r="T30" s="66">
        <f t="shared" si="4"/>
        <v>88</v>
      </c>
      <c r="U30" s="66">
        <f t="shared" si="4"/>
        <v>1</v>
      </c>
      <c r="V30" s="66">
        <f t="shared" si="4"/>
        <v>0</v>
      </c>
      <c r="W30" s="66">
        <f t="shared" si="4"/>
        <v>0</v>
      </c>
      <c r="X30" s="66">
        <f t="shared" si="4"/>
        <v>0</v>
      </c>
      <c r="Y30" s="66">
        <f t="shared" si="4"/>
        <v>7</v>
      </c>
      <c r="Z30" s="65">
        <f t="shared" si="5"/>
        <v>1.1235955056179775E-2</v>
      </c>
      <c r="AA30" s="65">
        <f t="shared" si="6"/>
        <v>7.2916666666666671E-2</v>
      </c>
      <c r="AB30" s="59"/>
      <c r="AC30" s="64" cm="1">
        <f t="array" ref="AC30">SUMPRODUCT((Data!$A$2:$A$187390=$A$3)*(Data!$G$2:$G$187390=$AC$4)*(Data!$B$2:$B$187390=$A30)*(Data!$H$2:$H$187390=AC$5)*(Data!$I$2:$I$187390))</f>
        <v>4</v>
      </c>
      <c r="AD30" s="64" cm="1">
        <f t="array" ref="AD30">SUMPRODUCT((Data!$A$2:$A$187390=$A$3)*(Data!$G$2:$G$187390=$AC$4)*(Data!$B$2:$B$187390=$A30)*(Data!$H$2:$H$187390=AD$5)*(Data!$I$2:$I$187390))</f>
        <v>0</v>
      </c>
      <c r="AE30" s="64" cm="1">
        <f t="array" ref="AE30">SUMPRODUCT((Data!$A$2:$A$187390=$A$3)*(Data!$G$2:$G$187390=$AC$4)*(Data!$B$2:$B$187390=$A30)*(Data!$H$2:$H$187390=AE$5)*(Data!$I$2:$I$187390))</f>
        <v>0</v>
      </c>
      <c r="AF30" s="64" cm="1">
        <f t="array" ref="AF30">SUMPRODUCT((Data!$A$2:$A$187390=$A$3)*(Data!$G$2:$G$187390=$AC$4)*(Data!$B$2:$B$187390=$A30)*(Data!$H$2:$H$187390=AF$5)*(Data!$I$2:$I$187390))</f>
        <v>0</v>
      </c>
      <c r="AG30" s="64" cm="1">
        <f t="array" ref="AG30">SUMPRODUCT((Data!$A$2:$A$187390=$A$3)*(Data!$G$2:$G$187390=$AC$4)*(Data!$B$2:$B$187390=$A30)*(Data!$H$2:$H$187390=AG$5)*(Data!$I$2:$I$187390))</f>
        <v>0</v>
      </c>
      <c r="AH30" s="64" cm="1">
        <f t="array" ref="AH30">SUMPRODUCT((Data!$A$2:$A$187390=$A$3)*(Data!$G$2:$G$187390=$AC$4)*(Data!$B$2:$B$187390=$A30)*(Data!$H$2:$H$187390=AH$5)*(Data!$I$2:$I$187390))</f>
        <v>1</v>
      </c>
      <c r="AI30" s="65">
        <f t="shared" si="7"/>
        <v>0</v>
      </c>
      <c r="AJ30" s="65">
        <f t="shared" si="8"/>
        <v>0.2</v>
      </c>
      <c r="AK30" s="59"/>
      <c r="AL30" s="64" cm="1">
        <f t="array" ref="AL30">SUMPRODUCT((Data!$A$2:$A$187390=$A$3)*(Data!$G$2:$G$187390=$AL$4)*(Data!$B$2:$B$187390=$A30)*(Data!$H$2:$H$187390=AL$5)*(Data!$I$2:$I$187390))</f>
        <v>40</v>
      </c>
      <c r="AM30" s="64" cm="1">
        <f t="array" ref="AM30">SUMPRODUCT((Data!$A$2:$A$187390=$A$3)*(Data!$G$2:$G$187390=$AL$4)*(Data!$B$2:$B$187390=$A30)*(Data!$H$2:$H$187390=AM$5)*(Data!$I$2:$I$187390))</f>
        <v>0</v>
      </c>
      <c r="AN30" s="64" cm="1">
        <f t="array" ref="AN30">SUMPRODUCT((Data!$A$2:$A$187390=$A$3)*(Data!$G$2:$G$187390=$AL$4)*(Data!$B$2:$B$187390=$A30)*(Data!$H$2:$H$187390=AN$5)*(Data!$I$2:$I$187390))</f>
        <v>2</v>
      </c>
      <c r="AO30" s="64" cm="1">
        <f t="array" ref="AO30">SUMPRODUCT((Data!$A$2:$A$187390=$A$3)*(Data!$G$2:$G$187390=$AL$4)*(Data!$B$2:$B$187390=$A30)*(Data!$H$2:$H$187390=AO$5)*(Data!$I$2:$I$187390))</f>
        <v>2</v>
      </c>
      <c r="AP30" s="64" cm="1">
        <f t="array" ref="AP30">SUMPRODUCT((Data!$A$2:$A$187390=$A$3)*(Data!$G$2:$G$187390=$AL$4)*(Data!$B$2:$B$187390=$A30)*(Data!$H$2:$H$187390=AP$5)*(Data!$I$2:$I$187390))</f>
        <v>1</v>
      </c>
      <c r="AQ30" s="64" cm="1">
        <f t="array" ref="AQ30">SUMPRODUCT((Data!$A$2:$A$187390=$A$3)*(Data!$G$2:$G$187390=$AL$4)*(Data!$B$2:$B$187390=$A30)*(Data!$H$2:$H$187390=AQ$5)*(Data!$I$2:$I$187390))</f>
        <v>3</v>
      </c>
      <c r="AR30" s="65">
        <f t="shared" si="9"/>
        <v>0.1111111111111111</v>
      </c>
      <c r="AS30" s="65">
        <f t="shared" si="10"/>
        <v>6.25E-2</v>
      </c>
      <c r="AT30" s="59"/>
      <c r="AU30" s="66">
        <f t="shared" si="11"/>
        <v>132</v>
      </c>
      <c r="AV30" s="66">
        <f t="shared" si="11"/>
        <v>1</v>
      </c>
      <c r="AW30" s="66">
        <f t="shared" si="11"/>
        <v>2</v>
      </c>
      <c r="AX30" s="66">
        <f t="shared" si="11"/>
        <v>2</v>
      </c>
      <c r="AY30" s="66">
        <f t="shared" si="11"/>
        <v>1</v>
      </c>
      <c r="AZ30" s="66">
        <f t="shared" si="11"/>
        <v>11</v>
      </c>
      <c r="BA30" s="65">
        <f t="shared" si="12"/>
        <v>4.3478260869565216E-2</v>
      </c>
      <c r="BB30" s="65">
        <f t="shared" si="13"/>
        <v>7.3825503355704702E-2</v>
      </c>
    </row>
    <row r="31" spans="1:54" ht="15" customHeight="1" x14ac:dyDescent="0.35">
      <c r="A31" s="59" t="s">
        <v>24</v>
      </c>
      <c r="B31" s="64" cm="1">
        <f t="array" ref="B31">SUMPRODUCT((Data!$A$2:$A$187390=$A$3)*(Data!$G$2:$G$187390=$B$4)*(Data!$B$2:$B$187390=$A31)*(Data!$H$2:$H$187390=B$5)*(Data!$I$2:$I$187390))</f>
        <v>19</v>
      </c>
      <c r="C31" s="64" cm="1">
        <f t="array" ref="C31">SUMPRODUCT((Data!$A$2:$A$187390=$A$3)*(Data!$G$2:$G$187390=$B$4)*(Data!$B$2:$B$187390=$A31)*(Data!$H$2:$H$187390=C$5)*(Data!$I$2:$I$187390))</f>
        <v>0</v>
      </c>
      <c r="D31" s="64" cm="1">
        <f t="array" ref="D31">SUMPRODUCT((Data!$A$2:$A$187390=$A$3)*(Data!$G$2:$G$187390=$B$4)*(Data!$B$2:$B$187390=$A31)*(Data!$H$2:$H$187390=D$5)*(Data!$I$2:$I$187390))</f>
        <v>0</v>
      </c>
      <c r="E31" s="64" cm="1">
        <f t="array" ref="E31">SUMPRODUCT((Data!$A$2:$A$187390=$A$3)*(Data!$G$2:$G$187390=$B$4)*(Data!$B$2:$B$187390=$A31)*(Data!$H$2:$H$187390=E$5)*(Data!$I$2:$I$187390))</f>
        <v>0</v>
      </c>
      <c r="F31" s="64" cm="1">
        <f t="array" ref="F31">SUMPRODUCT((Data!$A$2:$A$187390=$A$3)*(Data!$G$2:$G$187390=$B$4)*(Data!$B$2:$B$187390=$A31)*(Data!$H$2:$H$187390=F$5)*(Data!$I$2:$I$187390))</f>
        <v>0</v>
      </c>
      <c r="G31" s="64" cm="1">
        <f t="array" ref="G31">SUMPRODUCT((Data!$A$2:$A$187390=$A$3)*(Data!$G$2:$G$187390=$B$4)*(Data!$B$2:$B$187390=$A31)*(Data!$H$2:$H$187390=G$5)*(Data!$I$2:$I$187390))</f>
        <v>0</v>
      </c>
      <c r="H31" s="65">
        <f t="shared" si="14"/>
        <v>0</v>
      </c>
      <c r="I31" s="65">
        <f t="shared" si="15"/>
        <v>0</v>
      </c>
      <c r="J31" s="59"/>
      <c r="K31" s="64" cm="1">
        <f t="array" ref="K31">SUMPRODUCT((Data!$A$2:$A$187390=$A$3)*(Data!$G$2:$G$187390=$K$4)*(Data!$B$2:$B$187390=$A31)*(Data!$H$2:$H$187390=K$5)*(Data!$I$2:$I$187390))</f>
        <v>44</v>
      </c>
      <c r="L31" s="64" cm="1">
        <f t="array" ref="L31">SUMPRODUCT((Data!$A$2:$A$187390=$A$3)*(Data!$G$2:$G$187390=$K$4)*(Data!$B$2:$B$187390=$A31)*(Data!$H$2:$H$187390=L$5)*(Data!$I$2:$I$187390))</f>
        <v>0</v>
      </c>
      <c r="M31" s="64" cm="1">
        <f t="array" ref="M31">SUMPRODUCT((Data!$A$2:$A$187390=$A$3)*(Data!$G$2:$G$187390=$K$4)*(Data!$B$2:$B$187390=$A31)*(Data!$H$2:$H$187390=M$5)*(Data!$I$2:$I$187390))</f>
        <v>0</v>
      </c>
      <c r="N31" s="64" cm="1">
        <f t="array" ref="N31">SUMPRODUCT((Data!$A$2:$A$187390=$A$3)*(Data!$G$2:$G$187390=$K$4)*(Data!$B$2:$B$187390=$A31)*(Data!$H$2:$H$187390=N$5)*(Data!$I$2:$I$187390))</f>
        <v>0</v>
      </c>
      <c r="O31" s="64" cm="1">
        <f t="array" ref="O31">SUMPRODUCT((Data!$A$2:$A$187390=$A$3)*(Data!$G$2:$G$187390=$K$4)*(Data!$B$2:$B$187390=$A31)*(Data!$H$2:$H$187390=O$5)*(Data!$I$2:$I$187390))</f>
        <v>0</v>
      </c>
      <c r="P31" s="64" cm="1">
        <f t="array" ref="P31">SUMPRODUCT((Data!$A$2:$A$187390=$A$3)*(Data!$G$2:$G$187390=$K$4)*(Data!$B$2:$B$187390=$A31)*(Data!$H$2:$H$187390=P$5)*(Data!$I$2:$I$187390))</f>
        <v>3</v>
      </c>
      <c r="Q31" s="65">
        <f t="shared" si="2"/>
        <v>0</v>
      </c>
      <c r="R31" s="65">
        <f t="shared" si="3"/>
        <v>6.3829787234042548E-2</v>
      </c>
      <c r="S31" s="59"/>
      <c r="T31" s="66">
        <f t="shared" si="4"/>
        <v>63</v>
      </c>
      <c r="U31" s="66">
        <f t="shared" si="4"/>
        <v>0</v>
      </c>
      <c r="V31" s="66">
        <f t="shared" si="4"/>
        <v>0</v>
      </c>
      <c r="W31" s="66">
        <f t="shared" si="4"/>
        <v>0</v>
      </c>
      <c r="X31" s="66">
        <f t="shared" si="4"/>
        <v>0</v>
      </c>
      <c r="Y31" s="66">
        <f t="shared" si="4"/>
        <v>3</v>
      </c>
      <c r="Z31" s="65">
        <f t="shared" si="5"/>
        <v>0</v>
      </c>
      <c r="AA31" s="65">
        <f t="shared" si="6"/>
        <v>4.5454545454545456E-2</v>
      </c>
      <c r="AB31" s="59"/>
      <c r="AC31" s="64" cm="1">
        <f t="array" ref="AC31">SUMPRODUCT((Data!$A$2:$A$187390=$A$3)*(Data!$G$2:$G$187390=$AC$4)*(Data!$B$2:$B$187390=$A31)*(Data!$H$2:$H$187390=AC$5)*(Data!$I$2:$I$187390))</f>
        <v>2</v>
      </c>
      <c r="AD31" s="64" cm="1">
        <f t="array" ref="AD31">SUMPRODUCT((Data!$A$2:$A$187390=$A$3)*(Data!$G$2:$G$187390=$AC$4)*(Data!$B$2:$B$187390=$A31)*(Data!$H$2:$H$187390=AD$5)*(Data!$I$2:$I$187390))</f>
        <v>0</v>
      </c>
      <c r="AE31" s="64" cm="1">
        <f t="array" ref="AE31">SUMPRODUCT((Data!$A$2:$A$187390=$A$3)*(Data!$G$2:$G$187390=$AC$4)*(Data!$B$2:$B$187390=$A31)*(Data!$H$2:$H$187390=AE$5)*(Data!$I$2:$I$187390))</f>
        <v>0</v>
      </c>
      <c r="AF31" s="64" cm="1">
        <f t="array" ref="AF31">SUMPRODUCT((Data!$A$2:$A$187390=$A$3)*(Data!$G$2:$G$187390=$AC$4)*(Data!$B$2:$B$187390=$A31)*(Data!$H$2:$H$187390=AF$5)*(Data!$I$2:$I$187390))</f>
        <v>0</v>
      </c>
      <c r="AG31" s="64" cm="1">
        <f t="array" ref="AG31">SUMPRODUCT((Data!$A$2:$A$187390=$A$3)*(Data!$G$2:$G$187390=$AC$4)*(Data!$B$2:$B$187390=$A31)*(Data!$H$2:$H$187390=AG$5)*(Data!$I$2:$I$187390))</f>
        <v>0</v>
      </c>
      <c r="AH31" s="64" cm="1">
        <f t="array" ref="AH31">SUMPRODUCT((Data!$A$2:$A$187390=$A$3)*(Data!$G$2:$G$187390=$AC$4)*(Data!$B$2:$B$187390=$A31)*(Data!$H$2:$H$187390=AH$5)*(Data!$I$2:$I$187390))</f>
        <v>0</v>
      </c>
      <c r="AI31" s="65">
        <f t="shared" si="7"/>
        <v>0</v>
      </c>
      <c r="AJ31" s="65">
        <f t="shared" si="8"/>
        <v>0</v>
      </c>
      <c r="AK31" s="59"/>
      <c r="AL31" s="64" cm="1">
        <f t="array" ref="AL31">SUMPRODUCT((Data!$A$2:$A$187390=$A$3)*(Data!$G$2:$G$187390=$AL$4)*(Data!$B$2:$B$187390=$A31)*(Data!$H$2:$H$187390=AL$5)*(Data!$I$2:$I$187390))</f>
        <v>18</v>
      </c>
      <c r="AM31" s="64" cm="1">
        <f t="array" ref="AM31">SUMPRODUCT((Data!$A$2:$A$187390=$A$3)*(Data!$G$2:$G$187390=$AL$4)*(Data!$B$2:$B$187390=$A31)*(Data!$H$2:$H$187390=AM$5)*(Data!$I$2:$I$187390))</f>
        <v>0</v>
      </c>
      <c r="AN31" s="64" cm="1">
        <f t="array" ref="AN31">SUMPRODUCT((Data!$A$2:$A$187390=$A$3)*(Data!$G$2:$G$187390=$AL$4)*(Data!$B$2:$B$187390=$A31)*(Data!$H$2:$H$187390=AN$5)*(Data!$I$2:$I$187390))</f>
        <v>0</v>
      </c>
      <c r="AO31" s="64" cm="1">
        <f t="array" ref="AO31">SUMPRODUCT((Data!$A$2:$A$187390=$A$3)*(Data!$G$2:$G$187390=$AL$4)*(Data!$B$2:$B$187390=$A31)*(Data!$H$2:$H$187390=AO$5)*(Data!$I$2:$I$187390))</f>
        <v>0</v>
      </c>
      <c r="AP31" s="64" cm="1">
        <f t="array" ref="AP31">SUMPRODUCT((Data!$A$2:$A$187390=$A$3)*(Data!$G$2:$G$187390=$AL$4)*(Data!$B$2:$B$187390=$A31)*(Data!$H$2:$H$187390=AP$5)*(Data!$I$2:$I$187390))</f>
        <v>0</v>
      </c>
      <c r="AQ31" s="64" cm="1">
        <f t="array" ref="AQ31">SUMPRODUCT((Data!$A$2:$A$187390=$A$3)*(Data!$G$2:$G$187390=$AL$4)*(Data!$B$2:$B$187390=$A31)*(Data!$H$2:$H$187390=AQ$5)*(Data!$I$2:$I$187390))</f>
        <v>0</v>
      </c>
      <c r="AR31" s="65">
        <f t="shared" si="9"/>
        <v>0</v>
      </c>
      <c r="AS31" s="65">
        <f t="shared" si="10"/>
        <v>0</v>
      </c>
      <c r="AT31" s="59"/>
      <c r="AU31" s="66">
        <f t="shared" si="11"/>
        <v>83</v>
      </c>
      <c r="AV31" s="66">
        <f t="shared" si="11"/>
        <v>0</v>
      </c>
      <c r="AW31" s="66">
        <f t="shared" si="11"/>
        <v>0</v>
      </c>
      <c r="AX31" s="66">
        <f t="shared" si="11"/>
        <v>0</v>
      </c>
      <c r="AY31" s="66">
        <f t="shared" si="11"/>
        <v>0</v>
      </c>
      <c r="AZ31" s="66">
        <f t="shared" si="11"/>
        <v>3</v>
      </c>
      <c r="BA31" s="65">
        <f t="shared" si="12"/>
        <v>0</v>
      </c>
      <c r="BB31" s="65">
        <f t="shared" si="13"/>
        <v>3.4883720930232558E-2</v>
      </c>
    </row>
    <row r="32" spans="1:54" ht="15" customHeight="1" x14ac:dyDescent="0.35">
      <c r="A32" s="59" t="s">
        <v>25</v>
      </c>
      <c r="B32" s="64" cm="1">
        <f t="array" ref="B32">SUMPRODUCT((Data!$A$2:$A$187390=$A$3)*(Data!$G$2:$G$187390=$B$4)*(Data!$B$2:$B$187390=$A32)*(Data!$H$2:$H$187390=B$5)*(Data!$I$2:$I$187390))</f>
        <v>36</v>
      </c>
      <c r="C32" s="64" cm="1">
        <f t="array" ref="C32">SUMPRODUCT((Data!$A$2:$A$187390=$A$3)*(Data!$G$2:$G$187390=$B$4)*(Data!$B$2:$B$187390=$A32)*(Data!$H$2:$H$187390=C$5)*(Data!$I$2:$I$187390))</f>
        <v>3</v>
      </c>
      <c r="D32" s="64" cm="1">
        <f t="array" ref="D32">SUMPRODUCT((Data!$A$2:$A$187390=$A$3)*(Data!$G$2:$G$187390=$B$4)*(Data!$B$2:$B$187390=$A32)*(Data!$H$2:$H$187390=D$5)*(Data!$I$2:$I$187390))</f>
        <v>0</v>
      </c>
      <c r="E32" s="64" cm="1">
        <f t="array" ref="E32">SUMPRODUCT((Data!$A$2:$A$187390=$A$3)*(Data!$G$2:$G$187390=$B$4)*(Data!$B$2:$B$187390=$A32)*(Data!$H$2:$H$187390=E$5)*(Data!$I$2:$I$187390))</f>
        <v>1</v>
      </c>
      <c r="F32" s="64" cm="1">
        <f t="array" ref="F32">SUMPRODUCT((Data!$A$2:$A$187390=$A$3)*(Data!$G$2:$G$187390=$B$4)*(Data!$B$2:$B$187390=$A32)*(Data!$H$2:$H$187390=F$5)*(Data!$I$2:$I$187390))</f>
        <v>0</v>
      </c>
      <c r="G32" s="64" cm="1">
        <f t="array" ref="G32">SUMPRODUCT((Data!$A$2:$A$187390=$A$3)*(Data!$G$2:$G$187390=$B$4)*(Data!$B$2:$B$187390=$A32)*(Data!$H$2:$H$187390=G$5)*(Data!$I$2:$I$187390))</f>
        <v>4</v>
      </c>
      <c r="H32" s="65">
        <f t="shared" si="14"/>
        <v>0.1</v>
      </c>
      <c r="I32" s="65">
        <f t="shared" si="15"/>
        <v>9.0909090909090912E-2</v>
      </c>
      <c r="J32" s="59"/>
      <c r="K32" s="64" cm="1">
        <f t="array" ref="K32">SUMPRODUCT((Data!$A$2:$A$187390=$A$3)*(Data!$G$2:$G$187390=$K$4)*(Data!$B$2:$B$187390=$A32)*(Data!$H$2:$H$187390=K$5)*(Data!$I$2:$I$187390))</f>
        <v>26</v>
      </c>
      <c r="L32" s="64" cm="1">
        <f t="array" ref="L32">SUMPRODUCT((Data!$A$2:$A$187390=$A$3)*(Data!$G$2:$G$187390=$K$4)*(Data!$B$2:$B$187390=$A32)*(Data!$H$2:$H$187390=L$5)*(Data!$I$2:$I$187390))</f>
        <v>0</v>
      </c>
      <c r="M32" s="64" cm="1">
        <f t="array" ref="M32">SUMPRODUCT((Data!$A$2:$A$187390=$A$3)*(Data!$G$2:$G$187390=$K$4)*(Data!$B$2:$B$187390=$A32)*(Data!$H$2:$H$187390=M$5)*(Data!$I$2:$I$187390))</f>
        <v>0</v>
      </c>
      <c r="N32" s="64" cm="1">
        <f t="array" ref="N32">SUMPRODUCT((Data!$A$2:$A$187390=$A$3)*(Data!$G$2:$G$187390=$K$4)*(Data!$B$2:$B$187390=$A32)*(Data!$H$2:$H$187390=N$5)*(Data!$I$2:$I$187390))</f>
        <v>0</v>
      </c>
      <c r="O32" s="64" cm="1">
        <f t="array" ref="O32">SUMPRODUCT((Data!$A$2:$A$187390=$A$3)*(Data!$G$2:$G$187390=$K$4)*(Data!$B$2:$B$187390=$A32)*(Data!$H$2:$H$187390=O$5)*(Data!$I$2:$I$187390))</f>
        <v>0</v>
      </c>
      <c r="P32" s="64" cm="1">
        <f t="array" ref="P32">SUMPRODUCT((Data!$A$2:$A$187390=$A$3)*(Data!$G$2:$G$187390=$K$4)*(Data!$B$2:$B$187390=$A32)*(Data!$H$2:$H$187390=P$5)*(Data!$I$2:$I$187390))</f>
        <v>0</v>
      </c>
      <c r="Q32" s="65">
        <f t="shared" si="2"/>
        <v>0</v>
      </c>
      <c r="R32" s="65">
        <f t="shared" si="3"/>
        <v>0</v>
      </c>
      <c r="S32" s="59"/>
      <c r="T32" s="66">
        <f t="shared" si="4"/>
        <v>62</v>
      </c>
      <c r="U32" s="66">
        <f t="shared" si="4"/>
        <v>3</v>
      </c>
      <c r="V32" s="66">
        <f t="shared" si="4"/>
        <v>0</v>
      </c>
      <c r="W32" s="66">
        <f t="shared" si="4"/>
        <v>1</v>
      </c>
      <c r="X32" s="66">
        <f t="shared" si="4"/>
        <v>0</v>
      </c>
      <c r="Y32" s="66">
        <f t="shared" si="4"/>
        <v>4</v>
      </c>
      <c r="Z32" s="65">
        <f t="shared" si="5"/>
        <v>6.0606060606060608E-2</v>
      </c>
      <c r="AA32" s="65">
        <f t="shared" si="6"/>
        <v>5.7142857142857141E-2</v>
      </c>
      <c r="AB32" s="59"/>
      <c r="AC32" s="64" cm="1">
        <f t="array" ref="AC32">SUMPRODUCT((Data!$A$2:$A$187390=$A$3)*(Data!$G$2:$G$187390=$AC$4)*(Data!$B$2:$B$187390=$A32)*(Data!$H$2:$H$187390=AC$5)*(Data!$I$2:$I$187390))</f>
        <v>2</v>
      </c>
      <c r="AD32" s="64" cm="1">
        <f t="array" ref="AD32">SUMPRODUCT((Data!$A$2:$A$187390=$A$3)*(Data!$G$2:$G$187390=$AC$4)*(Data!$B$2:$B$187390=$A32)*(Data!$H$2:$H$187390=AD$5)*(Data!$I$2:$I$187390))</f>
        <v>0</v>
      </c>
      <c r="AE32" s="64" cm="1">
        <f t="array" ref="AE32">SUMPRODUCT((Data!$A$2:$A$187390=$A$3)*(Data!$G$2:$G$187390=$AC$4)*(Data!$B$2:$B$187390=$A32)*(Data!$H$2:$H$187390=AE$5)*(Data!$I$2:$I$187390))</f>
        <v>0</v>
      </c>
      <c r="AF32" s="64" cm="1">
        <f t="array" ref="AF32">SUMPRODUCT((Data!$A$2:$A$187390=$A$3)*(Data!$G$2:$G$187390=$AC$4)*(Data!$B$2:$B$187390=$A32)*(Data!$H$2:$H$187390=AF$5)*(Data!$I$2:$I$187390))</f>
        <v>0</v>
      </c>
      <c r="AG32" s="64" cm="1">
        <f t="array" ref="AG32">SUMPRODUCT((Data!$A$2:$A$187390=$A$3)*(Data!$G$2:$G$187390=$AC$4)*(Data!$B$2:$B$187390=$A32)*(Data!$H$2:$H$187390=AG$5)*(Data!$I$2:$I$187390))</f>
        <v>0</v>
      </c>
      <c r="AH32" s="64" cm="1">
        <f t="array" ref="AH32">SUMPRODUCT((Data!$A$2:$A$187390=$A$3)*(Data!$G$2:$G$187390=$AC$4)*(Data!$B$2:$B$187390=$A32)*(Data!$H$2:$H$187390=AH$5)*(Data!$I$2:$I$187390))</f>
        <v>0</v>
      </c>
      <c r="AI32" s="65">
        <f t="shared" si="7"/>
        <v>0</v>
      </c>
      <c r="AJ32" s="65">
        <f t="shared" si="8"/>
        <v>0</v>
      </c>
      <c r="AK32" s="59"/>
      <c r="AL32" s="64" cm="1">
        <f t="array" ref="AL32">SUMPRODUCT((Data!$A$2:$A$187390=$A$3)*(Data!$G$2:$G$187390=$AL$4)*(Data!$B$2:$B$187390=$A32)*(Data!$H$2:$H$187390=AL$5)*(Data!$I$2:$I$187390))</f>
        <v>22</v>
      </c>
      <c r="AM32" s="64" cm="1">
        <f t="array" ref="AM32">SUMPRODUCT((Data!$A$2:$A$187390=$A$3)*(Data!$G$2:$G$187390=$AL$4)*(Data!$B$2:$B$187390=$A32)*(Data!$H$2:$H$187390=AM$5)*(Data!$I$2:$I$187390))</f>
        <v>2</v>
      </c>
      <c r="AN32" s="64" cm="1">
        <f t="array" ref="AN32">SUMPRODUCT((Data!$A$2:$A$187390=$A$3)*(Data!$G$2:$G$187390=$AL$4)*(Data!$B$2:$B$187390=$A32)*(Data!$H$2:$H$187390=AN$5)*(Data!$I$2:$I$187390))</f>
        <v>1</v>
      </c>
      <c r="AO32" s="64" cm="1">
        <f t="array" ref="AO32">SUMPRODUCT((Data!$A$2:$A$187390=$A$3)*(Data!$G$2:$G$187390=$AL$4)*(Data!$B$2:$B$187390=$A32)*(Data!$H$2:$H$187390=AO$5)*(Data!$I$2:$I$187390))</f>
        <v>1</v>
      </c>
      <c r="AP32" s="64" cm="1">
        <f t="array" ref="AP32">SUMPRODUCT((Data!$A$2:$A$187390=$A$3)*(Data!$G$2:$G$187390=$AL$4)*(Data!$B$2:$B$187390=$A32)*(Data!$H$2:$H$187390=AP$5)*(Data!$I$2:$I$187390))</f>
        <v>0</v>
      </c>
      <c r="AQ32" s="64" cm="1">
        <f t="array" ref="AQ32">SUMPRODUCT((Data!$A$2:$A$187390=$A$3)*(Data!$G$2:$G$187390=$AL$4)*(Data!$B$2:$B$187390=$A32)*(Data!$H$2:$H$187390=AQ$5)*(Data!$I$2:$I$187390))</f>
        <v>0</v>
      </c>
      <c r="AR32" s="65">
        <f t="shared" si="9"/>
        <v>0.15384615384615385</v>
      </c>
      <c r="AS32" s="65">
        <f t="shared" si="10"/>
        <v>0</v>
      </c>
      <c r="AT32" s="59"/>
      <c r="AU32" s="66">
        <f t="shared" si="11"/>
        <v>86</v>
      </c>
      <c r="AV32" s="66">
        <f t="shared" si="11"/>
        <v>5</v>
      </c>
      <c r="AW32" s="66">
        <f t="shared" si="11"/>
        <v>1</v>
      </c>
      <c r="AX32" s="66">
        <f t="shared" si="11"/>
        <v>2</v>
      </c>
      <c r="AY32" s="66">
        <f t="shared" si="11"/>
        <v>0</v>
      </c>
      <c r="AZ32" s="66">
        <f t="shared" si="11"/>
        <v>4</v>
      </c>
      <c r="BA32" s="65">
        <f t="shared" si="12"/>
        <v>8.5106382978723402E-2</v>
      </c>
      <c r="BB32" s="65">
        <f t="shared" si="13"/>
        <v>4.0816326530612242E-2</v>
      </c>
    </row>
    <row r="33" spans="1:54" ht="15" customHeight="1" x14ac:dyDescent="0.35">
      <c r="A33" s="59" t="s">
        <v>26</v>
      </c>
      <c r="B33" s="64" cm="1">
        <f t="array" ref="B33">SUMPRODUCT((Data!$A$2:$A$187390=$A$3)*(Data!$G$2:$G$187390=$B$4)*(Data!$B$2:$B$187390=$A33)*(Data!$H$2:$H$187390=B$5)*(Data!$I$2:$I$187390))</f>
        <v>39</v>
      </c>
      <c r="C33" s="64" cm="1">
        <f t="array" ref="C33">SUMPRODUCT((Data!$A$2:$A$187390=$A$3)*(Data!$G$2:$G$187390=$B$4)*(Data!$B$2:$B$187390=$A33)*(Data!$H$2:$H$187390=C$5)*(Data!$I$2:$I$187390))</f>
        <v>0</v>
      </c>
      <c r="D33" s="64" cm="1">
        <f t="array" ref="D33">SUMPRODUCT((Data!$A$2:$A$187390=$A$3)*(Data!$G$2:$G$187390=$B$4)*(Data!$B$2:$B$187390=$A33)*(Data!$H$2:$H$187390=D$5)*(Data!$I$2:$I$187390))</f>
        <v>0</v>
      </c>
      <c r="E33" s="64" cm="1">
        <f t="array" ref="E33">SUMPRODUCT((Data!$A$2:$A$187390=$A$3)*(Data!$G$2:$G$187390=$B$4)*(Data!$B$2:$B$187390=$A33)*(Data!$H$2:$H$187390=E$5)*(Data!$I$2:$I$187390))</f>
        <v>1</v>
      </c>
      <c r="F33" s="64" cm="1">
        <f t="array" ref="F33">SUMPRODUCT((Data!$A$2:$A$187390=$A$3)*(Data!$G$2:$G$187390=$B$4)*(Data!$B$2:$B$187390=$A33)*(Data!$H$2:$H$187390=F$5)*(Data!$I$2:$I$187390))</f>
        <v>0</v>
      </c>
      <c r="G33" s="64" cm="1">
        <f t="array" ref="G33">SUMPRODUCT((Data!$A$2:$A$187390=$A$3)*(Data!$G$2:$G$187390=$B$4)*(Data!$B$2:$B$187390=$A33)*(Data!$H$2:$H$187390=G$5)*(Data!$I$2:$I$187390))</f>
        <v>2</v>
      </c>
      <c r="H33" s="65">
        <f t="shared" si="14"/>
        <v>2.5000000000000001E-2</v>
      </c>
      <c r="I33" s="65">
        <f t="shared" si="15"/>
        <v>4.7619047619047616E-2</v>
      </c>
      <c r="J33" s="59"/>
      <c r="K33" s="64" cm="1">
        <f t="array" ref="K33">SUMPRODUCT((Data!$A$2:$A$187390=$A$3)*(Data!$G$2:$G$187390=$K$4)*(Data!$B$2:$B$187390=$A33)*(Data!$H$2:$H$187390=K$5)*(Data!$I$2:$I$187390))</f>
        <v>26</v>
      </c>
      <c r="L33" s="64" cm="1">
        <f t="array" ref="L33">SUMPRODUCT((Data!$A$2:$A$187390=$A$3)*(Data!$G$2:$G$187390=$K$4)*(Data!$B$2:$B$187390=$A33)*(Data!$H$2:$H$187390=L$5)*(Data!$I$2:$I$187390))</f>
        <v>0</v>
      </c>
      <c r="M33" s="64" cm="1">
        <f t="array" ref="M33">SUMPRODUCT((Data!$A$2:$A$187390=$A$3)*(Data!$G$2:$G$187390=$K$4)*(Data!$B$2:$B$187390=$A33)*(Data!$H$2:$H$187390=M$5)*(Data!$I$2:$I$187390))</f>
        <v>0</v>
      </c>
      <c r="N33" s="64" cm="1">
        <f t="array" ref="N33">SUMPRODUCT((Data!$A$2:$A$187390=$A$3)*(Data!$G$2:$G$187390=$K$4)*(Data!$B$2:$B$187390=$A33)*(Data!$H$2:$H$187390=N$5)*(Data!$I$2:$I$187390))</f>
        <v>0</v>
      </c>
      <c r="O33" s="64" cm="1">
        <f t="array" ref="O33">SUMPRODUCT((Data!$A$2:$A$187390=$A$3)*(Data!$G$2:$G$187390=$K$4)*(Data!$B$2:$B$187390=$A33)*(Data!$H$2:$H$187390=O$5)*(Data!$I$2:$I$187390))</f>
        <v>0</v>
      </c>
      <c r="P33" s="64" cm="1">
        <f t="array" ref="P33">SUMPRODUCT((Data!$A$2:$A$187390=$A$3)*(Data!$G$2:$G$187390=$K$4)*(Data!$B$2:$B$187390=$A33)*(Data!$H$2:$H$187390=P$5)*(Data!$I$2:$I$187390))</f>
        <v>1</v>
      </c>
      <c r="Q33" s="65">
        <f t="shared" si="2"/>
        <v>0</v>
      </c>
      <c r="R33" s="65">
        <f t="shared" si="3"/>
        <v>3.7037037037037035E-2</v>
      </c>
      <c r="S33" s="59"/>
      <c r="T33" s="66">
        <f t="shared" si="4"/>
        <v>65</v>
      </c>
      <c r="U33" s="66">
        <f t="shared" si="4"/>
        <v>0</v>
      </c>
      <c r="V33" s="66">
        <f t="shared" si="4"/>
        <v>0</v>
      </c>
      <c r="W33" s="66">
        <f t="shared" si="4"/>
        <v>1</v>
      </c>
      <c r="X33" s="66">
        <f t="shared" si="4"/>
        <v>0</v>
      </c>
      <c r="Y33" s="66">
        <f t="shared" si="4"/>
        <v>3</v>
      </c>
      <c r="Z33" s="65">
        <f t="shared" si="5"/>
        <v>1.5151515151515152E-2</v>
      </c>
      <c r="AA33" s="65">
        <f t="shared" si="6"/>
        <v>4.3478260869565216E-2</v>
      </c>
      <c r="AB33" s="59"/>
      <c r="AC33" s="64" cm="1">
        <f t="array" ref="AC33">SUMPRODUCT((Data!$A$2:$A$187390=$A$3)*(Data!$G$2:$G$187390=$AC$4)*(Data!$B$2:$B$187390=$A33)*(Data!$H$2:$H$187390=AC$5)*(Data!$I$2:$I$187390))</f>
        <v>3</v>
      </c>
      <c r="AD33" s="64" cm="1">
        <f t="array" ref="AD33">SUMPRODUCT((Data!$A$2:$A$187390=$A$3)*(Data!$G$2:$G$187390=$AC$4)*(Data!$B$2:$B$187390=$A33)*(Data!$H$2:$H$187390=AD$5)*(Data!$I$2:$I$187390))</f>
        <v>0</v>
      </c>
      <c r="AE33" s="64" cm="1">
        <f t="array" ref="AE33">SUMPRODUCT((Data!$A$2:$A$187390=$A$3)*(Data!$G$2:$G$187390=$AC$4)*(Data!$B$2:$B$187390=$A33)*(Data!$H$2:$H$187390=AE$5)*(Data!$I$2:$I$187390))</f>
        <v>0</v>
      </c>
      <c r="AF33" s="64" cm="1">
        <f t="array" ref="AF33">SUMPRODUCT((Data!$A$2:$A$187390=$A$3)*(Data!$G$2:$G$187390=$AC$4)*(Data!$B$2:$B$187390=$A33)*(Data!$H$2:$H$187390=AF$5)*(Data!$I$2:$I$187390))</f>
        <v>0</v>
      </c>
      <c r="AG33" s="64" cm="1">
        <f t="array" ref="AG33">SUMPRODUCT((Data!$A$2:$A$187390=$A$3)*(Data!$G$2:$G$187390=$AC$4)*(Data!$B$2:$B$187390=$A33)*(Data!$H$2:$H$187390=AG$5)*(Data!$I$2:$I$187390))</f>
        <v>0</v>
      </c>
      <c r="AH33" s="64" cm="1">
        <f t="array" ref="AH33">SUMPRODUCT((Data!$A$2:$A$187390=$A$3)*(Data!$G$2:$G$187390=$AC$4)*(Data!$B$2:$B$187390=$A33)*(Data!$H$2:$H$187390=AH$5)*(Data!$I$2:$I$187390))</f>
        <v>0</v>
      </c>
      <c r="AI33" s="65">
        <f t="shared" si="7"/>
        <v>0</v>
      </c>
      <c r="AJ33" s="65">
        <f t="shared" si="8"/>
        <v>0</v>
      </c>
      <c r="AK33" s="59"/>
      <c r="AL33" s="64" cm="1">
        <f t="array" ref="AL33">SUMPRODUCT((Data!$A$2:$A$187390=$A$3)*(Data!$G$2:$G$187390=$AL$4)*(Data!$B$2:$B$187390=$A33)*(Data!$H$2:$H$187390=AL$5)*(Data!$I$2:$I$187390))</f>
        <v>28</v>
      </c>
      <c r="AM33" s="64" cm="1">
        <f t="array" ref="AM33">SUMPRODUCT((Data!$A$2:$A$187390=$A$3)*(Data!$G$2:$G$187390=$AL$4)*(Data!$B$2:$B$187390=$A33)*(Data!$H$2:$H$187390=AM$5)*(Data!$I$2:$I$187390))</f>
        <v>0</v>
      </c>
      <c r="AN33" s="64" cm="1">
        <f t="array" ref="AN33">SUMPRODUCT((Data!$A$2:$A$187390=$A$3)*(Data!$G$2:$G$187390=$AL$4)*(Data!$B$2:$B$187390=$A33)*(Data!$H$2:$H$187390=AN$5)*(Data!$I$2:$I$187390))</f>
        <v>0</v>
      </c>
      <c r="AO33" s="64" cm="1">
        <f t="array" ref="AO33">SUMPRODUCT((Data!$A$2:$A$187390=$A$3)*(Data!$G$2:$G$187390=$AL$4)*(Data!$B$2:$B$187390=$A33)*(Data!$H$2:$H$187390=AO$5)*(Data!$I$2:$I$187390))</f>
        <v>0</v>
      </c>
      <c r="AP33" s="64" cm="1">
        <f t="array" ref="AP33">SUMPRODUCT((Data!$A$2:$A$187390=$A$3)*(Data!$G$2:$G$187390=$AL$4)*(Data!$B$2:$B$187390=$A33)*(Data!$H$2:$H$187390=AP$5)*(Data!$I$2:$I$187390))</f>
        <v>0</v>
      </c>
      <c r="AQ33" s="64" cm="1">
        <f t="array" ref="AQ33">SUMPRODUCT((Data!$A$2:$A$187390=$A$3)*(Data!$G$2:$G$187390=$AL$4)*(Data!$B$2:$B$187390=$A33)*(Data!$H$2:$H$187390=AQ$5)*(Data!$I$2:$I$187390))</f>
        <v>0</v>
      </c>
      <c r="AR33" s="65">
        <f t="shared" si="9"/>
        <v>0</v>
      </c>
      <c r="AS33" s="65">
        <f t="shared" si="10"/>
        <v>0</v>
      </c>
      <c r="AT33" s="59"/>
      <c r="AU33" s="66">
        <f t="shared" si="11"/>
        <v>96</v>
      </c>
      <c r="AV33" s="66">
        <f t="shared" si="11"/>
        <v>0</v>
      </c>
      <c r="AW33" s="66">
        <f t="shared" si="11"/>
        <v>0</v>
      </c>
      <c r="AX33" s="66">
        <f t="shared" si="11"/>
        <v>1</v>
      </c>
      <c r="AY33" s="66">
        <f t="shared" si="11"/>
        <v>0</v>
      </c>
      <c r="AZ33" s="66">
        <f t="shared" si="11"/>
        <v>3</v>
      </c>
      <c r="BA33" s="65">
        <f t="shared" si="12"/>
        <v>1.0309278350515464E-2</v>
      </c>
      <c r="BB33" s="65">
        <f t="shared" si="13"/>
        <v>0.03</v>
      </c>
    </row>
    <row r="34" spans="1:54" ht="15" customHeight="1" x14ac:dyDescent="0.35">
      <c r="A34" s="59" t="s">
        <v>44</v>
      </c>
      <c r="B34" s="64" cm="1">
        <f t="array" ref="B34">SUMPRODUCT((Data!$A$2:$A$187390=$A$3)*(Data!$G$2:$G$187390=$B$4)*(Data!$B$2:$B$187390=$A34)*(Data!$H$2:$H$187390=B$5)*(Data!$I$2:$I$187390))</f>
        <v>1</v>
      </c>
      <c r="C34" s="64" cm="1">
        <f t="array" ref="C34">SUMPRODUCT((Data!$A$2:$A$187390=$A$3)*(Data!$G$2:$G$187390=$B$4)*(Data!$B$2:$B$187390=$A34)*(Data!$H$2:$H$187390=C$5)*(Data!$I$2:$I$187390))</f>
        <v>0</v>
      </c>
      <c r="D34" s="64" cm="1">
        <f t="array" ref="D34">SUMPRODUCT((Data!$A$2:$A$187390=$A$3)*(Data!$G$2:$G$187390=$B$4)*(Data!$B$2:$B$187390=$A34)*(Data!$H$2:$H$187390=D$5)*(Data!$I$2:$I$187390))</f>
        <v>0</v>
      </c>
      <c r="E34" s="64" cm="1">
        <f t="array" ref="E34">SUMPRODUCT((Data!$A$2:$A$187390=$A$3)*(Data!$G$2:$G$187390=$B$4)*(Data!$B$2:$B$187390=$A34)*(Data!$H$2:$H$187390=E$5)*(Data!$I$2:$I$187390))</f>
        <v>0</v>
      </c>
      <c r="F34" s="64" cm="1">
        <f t="array" ref="F34">SUMPRODUCT((Data!$A$2:$A$187390=$A$3)*(Data!$G$2:$G$187390=$B$4)*(Data!$B$2:$B$187390=$A34)*(Data!$H$2:$H$187390=F$5)*(Data!$I$2:$I$187390))</f>
        <v>0</v>
      </c>
      <c r="G34" s="64" cm="1">
        <f t="array" ref="G34">SUMPRODUCT((Data!$A$2:$A$187390=$A$3)*(Data!$G$2:$G$187390=$B$4)*(Data!$B$2:$B$187390=$A34)*(Data!$H$2:$H$187390=G$5)*(Data!$I$2:$I$187390))</f>
        <v>0</v>
      </c>
      <c r="H34" s="65">
        <f t="shared" si="14"/>
        <v>0</v>
      </c>
      <c r="I34" s="65">
        <f t="shared" si="15"/>
        <v>0</v>
      </c>
      <c r="J34" s="59"/>
      <c r="K34" s="64" cm="1">
        <f t="array" ref="K34">SUMPRODUCT((Data!$A$2:$A$187390=$A$3)*(Data!$G$2:$G$187390=$K$4)*(Data!$B$2:$B$187390=$A34)*(Data!$H$2:$H$187390=K$5)*(Data!$I$2:$I$187390))</f>
        <v>2</v>
      </c>
      <c r="L34" s="64" cm="1">
        <f t="array" ref="L34">SUMPRODUCT((Data!$A$2:$A$187390=$A$3)*(Data!$G$2:$G$187390=$K$4)*(Data!$B$2:$B$187390=$A34)*(Data!$H$2:$H$187390=L$5)*(Data!$I$2:$I$187390))</f>
        <v>0</v>
      </c>
      <c r="M34" s="64" cm="1">
        <f t="array" ref="M34">SUMPRODUCT((Data!$A$2:$A$187390=$A$3)*(Data!$G$2:$G$187390=$K$4)*(Data!$B$2:$B$187390=$A34)*(Data!$H$2:$H$187390=M$5)*(Data!$I$2:$I$187390))</f>
        <v>0</v>
      </c>
      <c r="N34" s="64" cm="1">
        <f t="array" ref="N34">SUMPRODUCT((Data!$A$2:$A$187390=$A$3)*(Data!$G$2:$G$187390=$K$4)*(Data!$B$2:$B$187390=$A34)*(Data!$H$2:$H$187390=N$5)*(Data!$I$2:$I$187390))</f>
        <v>0</v>
      </c>
      <c r="O34" s="64" cm="1">
        <f t="array" ref="O34">SUMPRODUCT((Data!$A$2:$A$187390=$A$3)*(Data!$G$2:$G$187390=$K$4)*(Data!$B$2:$B$187390=$A34)*(Data!$H$2:$H$187390=O$5)*(Data!$I$2:$I$187390))</f>
        <v>0</v>
      </c>
      <c r="P34" s="64" cm="1">
        <f t="array" ref="P34">SUMPRODUCT((Data!$A$2:$A$187390=$A$3)*(Data!$G$2:$G$187390=$K$4)*(Data!$B$2:$B$187390=$A34)*(Data!$H$2:$H$187390=P$5)*(Data!$I$2:$I$187390))</f>
        <v>0</v>
      </c>
      <c r="Q34" s="65">
        <f t="shared" si="2"/>
        <v>0</v>
      </c>
      <c r="R34" s="65">
        <f t="shared" si="3"/>
        <v>0</v>
      </c>
      <c r="S34" s="59"/>
      <c r="T34" s="66">
        <f t="shared" si="4"/>
        <v>3</v>
      </c>
      <c r="U34" s="66">
        <f t="shared" si="4"/>
        <v>0</v>
      </c>
      <c r="V34" s="66">
        <f t="shared" si="4"/>
        <v>0</v>
      </c>
      <c r="W34" s="66">
        <f t="shared" si="4"/>
        <v>0</v>
      </c>
      <c r="X34" s="66">
        <f t="shared" si="4"/>
        <v>0</v>
      </c>
      <c r="Y34" s="66">
        <f t="shared" si="4"/>
        <v>0</v>
      </c>
      <c r="Z34" s="65">
        <f t="shared" si="5"/>
        <v>0</v>
      </c>
      <c r="AA34" s="65">
        <f t="shared" si="6"/>
        <v>0</v>
      </c>
      <c r="AB34" s="59"/>
      <c r="AC34" s="64" cm="1">
        <f t="array" ref="AC34">SUMPRODUCT((Data!$A$2:$A$187390=$A$3)*(Data!$G$2:$G$187390=$AC$4)*(Data!$B$2:$B$187390=$A34)*(Data!$H$2:$H$187390=AC$5)*(Data!$I$2:$I$187390))</f>
        <v>0</v>
      </c>
      <c r="AD34" s="64" cm="1">
        <f t="array" ref="AD34">SUMPRODUCT((Data!$A$2:$A$187390=$A$3)*(Data!$G$2:$G$187390=$AC$4)*(Data!$B$2:$B$187390=$A34)*(Data!$H$2:$H$187390=AD$5)*(Data!$I$2:$I$187390))</f>
        <v>0</v>
      </c>
      <c r="AE34" s="64" cm="1">
        <f t="array" ref="AE34">SUMPRODUCT((Data!$A$2:$A$187390=$A$3)*(Data!$G$2:$G$187390=$AC$4)*(Data!$B$2:$B$187390=$A34)*(Data!$H$2:$H$187390=AE$5)*(Data!$I$2:$I$187390))</f>
        <v>0</v>
      </c>
      <c r="AF34" s="64" cm="1">
        <f t="array" ref="AF34">SUMPRODUCT((Data!$A$2:$A$187390=$A$3)*(Data!$G$2:$G$187390=$AC$4)*(Data!$B$2:$B$187390=$A34)*(Data!$H$2:$H$187390=AF$5)*(Data!$I$2:$I$187390))</f>
        <v>0</v>
      </c>
      <c r="AG34" s="64" cm="1">
        <f t="array" ref="AG34">SUMPRODUCT((Data!$A$2:$A$187390=$A$3)*(Data!$G$2:$G$187390=$AC$4)*(Data!$B$2:$B$187390=$A34)*(Data!$H$2:$H$187390=AG$5)*(Data!$I$2:$I$187390))</f>
        <v>0</v>
      </c>
      <c r="AH34" s="64" cm="1">
        <f t="array" ref="AH34">SUMPRODUCT((Data!$A$2:$A$187390=$A$3)*(Data!$G$2:$G$187390=$AC$4)*(Data!$B$2:$B$187390=$A34)*(Data!$H$2:$H$187390=AH$5)*(Data!$I$2:$I$187390))</f>
        <v>0</v>
      </c>
      <c r="AI34" s="65" t="str">
        <f t="shared" si="7"/>
        <v>-</v>
      </c>
      <c r="AJ34" s="65" t="str">
        <f t="shared" si="8"/>
        <v>-</v>
      </c>
      <c r="AK34" s="59"/>
      <c r="AL34" s="64" cm="1">
        <f t="array" ref="AL34">SUMPRODUCT((Data!$A$2:$A$187390=$A$3)*(Data!$G$2:$G$187390=$AL$4)*(Data!$B$2:$B$187390=$A34)*(Data!$H$2:$H$187390=AL$5)*(Data!$I$2:$I$187390))</f>
        <v>0</v>
      </c>
      <c r="AM34" s="64" cm="1">
        <f t="array" ref="AM34">SUMPRODUCT((Data!$A$2:$A$187390=$A$3)*(Data!$G$2:$G$187390=$AL$4)*(Data!$B$2:$B$187390=$A34)*(Data!$H$2:$H$187390=AM$5)*(Data!$I$2:$I$187390))</f>
        <v>0</v>
      </c>
      <c r="AN34" s="64" cm="1">
        <f t="array" ref="AN34">SUMPRODUCT((Data!$A$2:$A$187390=$A$3)*(Data!$G$2:$G$187390=$AL$4)*(Data!$B$2:$B$187390=$A34)*(Data!$H$2:$H$187390=AN$5)*(Data!$I$2:$I$187390))</f>
        <v>0</v>
      </c>
      <c r="AO34" s="64" cm="1">
        <f t="array" ref="AO34">SUMPRODUCT((Data!$A$2:$A$187390=$A$3)*(Data!$G$2:$G$187390=$AL$4)*(Data!$B$2:$B$187390=$A34)*(Data!$H$2:$H$187390=AO$5)*(Data!$I$2:$I$187390))</f>
        <v>0</v>
      </c>
      <c r="AP34" s="64" cm="1">
        <f t="array" ref="AP34">SUMPRODUCT((Data!$A$2:$A$187390=$A$3)*(Data!$G$2:$G$187390=$AL$4)*(Data!$B$2:$B$187390=$A34)*(Data!$H$2:$H$187390=AP$5)*(Data!$I$2:$I$187390))</f>
        <v>0</v>
      </c>
      <c r="AQ34" s="64" cm="1">
        <f t="array" ref="AQ34">SUMPRODUCT((Data!$A$2:$A$187390=$A$3)*(Data!$G$2:$G$187390=$AL$4)*(Data!$B$2:$B$187390=$A34)*(Data!$H$2:$H$187390=AQ$5)*(Data!$I$2:$I$187390))</f>
        <v>0</v>
      </c>
      <c r="AR34" s="65" t="str">
        <f t="shared" si="9"/>
        <v>-</v>
      </c>
      <c r="AS34" s="65" t="str">
        <f t="shared" si="10"/>
        <v>-</v>
      </c>
      <c r="AT34" s="59"/>
      <c r="AU34" s="66">
        <f t="shared" si="11"/>
        <v>3</v>
      </c>
      <c r="AV34" s="66">
        <f t="shared" si="11"/>
        <v>0</v>
      </c>
      <c r="AW34" s="66">
        <f t="shared" si="11"/>
        <v>0</v>
      </c>
      <c r="AX34" s="66">
        <f t="shared" si="11"/>
        <v>0</v>
      </c>
      <c r="AY34" s="66">
        <f t="shared" si="11"/>
        <v>0</v>
      </c>
      <c r="AZ34" s="66">
        <f t="shared" si="11"/>
        <v>0</v>
      </c>
      <c r="BA34" s="65">
        <f t="shared" si="12"/>
        <v>0</v>
      </c>
      <c r="BB34" s="65">
        <f t="shared" si="13"/>
        <v>0</v>
      </c>
    </row>
    <row r="35" spans="1:54" ht="15" customHeight="1" x14ac:dyDescent="0.35">
      <c r="A35" s="59" t="s">
        <v>27</v>
      </c>
      <c r="B35" s="64" cm="1">
        <f t="array" ref="B35">SUMPRODUCT((Data!$A$2:$A$187390=$A$3)*(Data!$G$2:$G$187390=$B$4)*(Data!$B$2:$B$187390=$A35)*(Data!$H$2:$H$187390=B$5)*(Data!$I$2:$I$187390))</f>
        <v>51</v>
      </c>
      <c r="C35" s="64" cm="1">
        <f t="array" ref="C35">SUMPRODUCT((Data!$A$2:$A$187390=$A$3)*(Data!$G$2:$G$187390=$B$4)*(Data!$B$2:$B$187390=$A35)*(Data!$H$2:$H$187390=C$5)*(Data!$I$2:$I$187390))</f>
        <v>0</v>
      </c>
      <c r="D35" s="64" cm="1">
        <f t="array" ref="D35">SUMPRODUCT((Data!$A$2:$A$187390=$A$3)*(Data!$G$2:$G$187390=$B$4)*(Data!$B$2:$B$187390=$A35)*(Data!$H$2:$H$187390=D$5)*(Data!$I$2:$I$187390))</f>
        <v>0</v>
      </c>
      <c r="E35" s="64" cm="1">
        <f t="array" ref="E35">SUMPRODUCT((Data!$A$2:$A$187390=$A$3)*(Data!$G$2:$G$187390=$B$4)*(Data!$B$2:$B$187390=$A35)*(Data!$H$2:$H$187390=E$5)*(Data!$I$2:$I$187390))</f>
        <v>0</v>
      </c>
      <c r="F35" s="64" cm="1">
        <f t="array" ref="F35">SUMPRODUCT((Data!$A$2:$A$187390=$A$3)*(Data!$G$2:$G$187390=$B$4)*(Data!$B$2:$B$187390=$A35)*(Data!$H$2:$H$187390=F$5)*(Data!$I$2:$I$187390))</f>
        <v>0</v>
      </c>
      <c r="G35" s="64" cm="1">
        <f t="array" ref="G35">SUMPRODUCT((Data!$A$2:$A$187390=$A$3)*(Data!$G$2:$G$187390=$B$4)*(Data!$B$2:$B$187390=$A35)*(Data!$H$2:$H$187390=G$5)*(Data!$I$2:$I$187390))</f>
        <v>12</v>
      </c>
      <c r="H35" s="65">
        <f t="shared" si="14"/>
        <v>0</v>
      </c>
      <c r="I35" s="65">
        <f t="shared" si="15"/>
        <v>0.19047619047619047</v>
      </c>
      <c r="J35" s="59"/>
      <c r="K35" s="64" cm="1">
        <f t="array" ref="K35">SUMPRODUCT((Data!$A$2:$A$187390=$A$3)*(Data!$G$2:$G$187390=$K$4)*(Data!$B$2:$B$187390=$A35)*(Data!$H$2:$H$187390=K$5)*(Data!$I$2:$I$187390))</f>
        <v>30</v>
      </c>
      <c r="L35" s="64" cm="1">
        <f t="array" ref="L35">SUMPRODUCT((Data!$A$2:$A$187390=$A$3)*(Data!$G$2:$G$187390=$K$4)*(Data!$B$2:$B$187390=$A35)*(Data!$H$2:$H$187390=L$5)*(Data!$I$2:$I$187390))</f>
        <v>1</v>
      </c>
      <c r="M35" s="64" cm="1">
        <f t="array" ref="M35">SUMPRODUCT((Data!$A$2:$A$187390=$A$3)*(Data!$G$2:$G$187390=$K$4)*(Data!$B$2:$B$187390=$A35)*(Data!$H$2:$H$187390=M$5)*(Data!$I$2:$I$187390))</f>
        <v>0</v>
      </c>
      <c r="N35" s="64" cm="1">
        <f t="array" ref="N35">SUMPRODUCT((Data!$A$2:$A$187390=$A$3)*(Data!$G$2:$G$187390=$K$4)*(Data!$B$2:$B$187390=$A35)*(Data!$H$2:$H$187390=N$5)*(Data!$I$2:$I$187390))</f>
        <v>0</v>
      </c>
      <c r="O35" s="64" cm="1">
        <f t="array" ref="O35">SUMPRODUCT((Data!$A$2:$A$187390=$A$3)*(Data!$G$2:$G$187390=$K$4)*(Data!$B$2:$B$187390=$A35)*(Data!$H$2:$H$187390=O$5)*(Data!$I$2:$I$187390))</f>
        <v>0</v>
      </c>
      <c r="P35" s="64" cm="1">
        <f t="array" ref="P35">SUMPRODUCT((Data!$A$2:$A$187390=$A$3)*(Data!$G$2:$G$187390=$K$4)*(Data!$B$2:$B$187390=$A35)*(Data!$H$2:$H$187390=P$5)*(Data!$I$2:$I$187390))</f>
        <v>2</v>
      </c>
      <c r="Q35" s="65">
        <f t="shared" si="2"/>
        <v>3.2258064516129031E-2</v>
      </c>
      <c r="R35" s="65">
        <f t="shared" si="3"/>
        <v>6.0606060606060608E-2</v>
      </c>
      <c r="S35" s="59"/>
      <c r="T35" s="66">
        <f t="shared" si="4"/>
        <v>81</v>
      </c>
      <c r="U35" s="66">
        <f t="shared" si="4"/>
        <v>1</v>
      </c>
      <c r="V35" s="66">
        <f t="shared" si="4"/>
        <v>0</v>
      </c>
      <c r="W35" s="66">
        <f t="shared" si="4"/>
        <v>0</v>
      </c>
      <c r="X35" s="66">
        <f t="shared" si="4"/>
        <v>0</v>
      </c>
      <c r="Y35" s="66">
        <f t="shared" si="4"/>
        <v>14</v>
      </c>
      <c r="Z35" s="65">
        <f t="shared" si="5"/>
        <v>1.2195121951219513E-2</v>
      </c>
      <c r="AA35" s="65">
        <f t="shared" si="6"/>
        <v>0.14583333333333334</v>
      </c>
      <c r="AB35" s="59"/>
      <c r="AC35" s="64" cm="1">
        <f t="array" ref="AC35">SUMPRODUCT((Data!$A$2:$A$187390=$A$3)*(Data!$G$2:$G$187390=$AC$4)*(Data!$B$2:$B$187390=$A35)*(Data!$H$2:$H$187390=AC$5)*(Data!$I$2:$I$187390))</f>
        <v>4</v>
      </c>
      <c r="AD35" s="64" cm="1">
        <f t="array" ref="AD35">SUMPRODUCT((Data!$A$2:$A$187390=$A$3)*(Data!$G$2:$G$187390=$AC$4)*(Data!$B$2:$B$187390=$A35)*(Data!$H$2:$H$187390=AD$5)*(Data!$I$2:$I$187390))</f>
        <v>0</v>
      </c>
      <c r="AE35" s="64" cm="1">
        <f t="array" ref="AE35">SUMPRODUCT((Data!$A$2:$A$187390=$A$3)*(Data!$G$2:$G$187390=$AC$4)*(Data!$B$2:$B$187390=$A35)*(Data!$H$2:$H$187390=AE$5)*(Data!$I$2:$I$187390))</f>
        <v>0</v>
      </c>
      <c r="AF35" s="64" cm="1">
        <f t="array" ref="AF35">SUMPRODUCT((Data!$A$2:$A$187390=$A$3)*(Data!$G$2:$G$187390=$AC$4)*(Data!$B$2:$B$187390=$A35)*(Data!$H$2:$H$187390=AF$5)*(Data!$I$2:$I$187390))</f>
        <v>0</v>
      </c>
      <c r="AG35" s="64" cm="1">
        <f t="array" ref="AG35">SUMPRODUCT((Data!$A$2:$A$187390=$A$3)*(Data!$G$2:$G$187390=$AC$4)*(Data!$B$2:$B$187390=$A35)*(Data!$H$2:$H$187390=AG$5)*(Data!$I$2:$I$187390))</f>
        <v>0</v>
      </c>
      <c r="AH35" s="64" cm="1">
        <f t="array" ref="AH35">SUMPRODUCT((Data!$A$2:$A$187390=$A$3)*(Data!$G$2:$G$187390=$AC$4)*(Data!$B$2:$B$187390=$A35)*(Data!$H$2:$H$187390=AH$5)*(Data!$I$2:$I$187390))</f>
        <v>0</v>
      </c>
      <c r="AI35" s="65">
        <f t="shared" si="7"/>
        <v>0</v>
      </c>
      <c r="AJ35" s="65">
        <f t="shared" si="8"/>
        <v>0</v>
      </c>
      <c r="AK35" s="59"/>
      <c r="AL35" s="64" cm="1">
        <f t="array" ref="AL35">SUMPRODUCT((Data!$A$2:$A$187390=$A$3)*(Data!$G$2:$G$187390=$AL$4)*(Data!$B$2:$B$187390=$A35)*(Data!$H$2:$H$187390=AL$5)*(Data!$I$2:$I$187390))</f>
        <v>52</v>
      </c>
      <c r="AM35" s="64" cm="1">
        <f t="array" ref="AM35">SUMPRODUCT((Data!$A$2:$A$187390=$A$3)*(Data!$G$2:$G$187390=$AL$4)*(Data!$B$2:$B$187390=$A35)*(Data!$H$2:$H$187390=AM$5)*(Data!$I$2:$I$187390))</f>
        <v>0</v>
      </c>
      <c r="AN35" s="64" cm="1">
        <f t="array" ref="AN35">SUMPRODUCT((Data!$A$2:$A$187390=$A$3)*(Data!$G$2:$G$187390=$AL$4)*(Data!$B$2:$B$187390=$A35)*(Data!$H$2:$H$187390=AN$5)*(Data!$I$2:$I$187390))</f>
        <v>2</v>
      </c>
      <c r="AO35" s="64" cm="1">
        <f t="array" ref="AO35">SUMPRODUCT((Data!$A$2:$A$187390=$A$3)*(Data!$G$2:$G$187390=$AL$4)*(Data!$B$2:$B$187390=$A35)*(Data!$H$2:$H$187390=AO$5)*(Data!$I$2:$I$187390))</f>
        <v>3</v>
      </c>
      <c r="AP35" s="64" cm="1">
        <f t="array" ref="AP35">SUMPRODUCT((Data!$A$2:$A$187390=$A$3)*(Data!$G$2:$G$187390=$AL$4)*(Data!$B$2:$B$187390=$A35)*(Data!$H$2:$H$187390=AP$5)*(Data!$I$2:$I$187390))</f>
        <v>2</v>
      </c>
      <c r="AQ35" s="64" cm="1">
        <f t="array" ref="AQ35">SUMPRODUCT((Data!$A$2:$A$187390=$A$3)*(Data!$G$2:$G$187390=$AL$4)*(Data!$B$2:$B$187390=$A35)*(Data!$H$2:$H$187390=AQ$5)*(Data!$I$2:$I$187390))</f>
        <v>8</v>
      </c>
      <c r="AR35" s="65">
        <f t="shared" si="9"/>
        <v>0.11864406779661017</v>
      </c>
      <c r="AS35" s="65">
        <f t="shared" si="10"/>
        <v>0.11940298507462686</v>
      </c>
      <c r="AT35" s="59"/>
      <c r="AU35" s="66">
        <f t="shared" si="11"/>
        <v>137</v>
      </c>
      <c r="AV35" s="66">
        <f t="shared" si="11"/>
        <v>1</v>
      </c>
      <c r="AW35" s="66">
        <f t="shared" si="11"/>
        <v>2</v>
      </c>
      <c r="AX35" s="66">
        <f t="shared" si="11"/>
        <v>3</v>
      </c>
      <c r="AY35" s="66">
        <f t="shared" si="11"/>
        <v>2</v>
      </c>
      <c r="AZ35" s="66">
        <f t="shared" si="11"/>
        <v>22</v>
      </c>
      <c r="BA35" s="65">
        <f t="shared" si="12"/>
        <v>5.5172413793103448E-2</v>
      </c>
      <c r="BB35" s="65">
        <f t="shared" si="13"/>
        <v>0.1317365269461078</v>
      </c>
    </row>
    <row r="36" spans="1:54" ht="15" customHeight="1" x14ac:dyDescent="0.35">
      <c r="A36" s="59" t="s">
        <v>28</v>
      </c>
      <c r="B36" s="64" cm="1">
        <f t="array" ref="B36">SUMPRODUCT((Data!$A$2:$A$187390=$A$3)*(Data!$G$2:$G$187390=$B$4)*(Data!$B$2:$B$187390=$A36)*(Data!$H$2:$H$187390=B$5)*(Data!$I$2:$I$187390))</f>
        <v>48</v>
      </c>
      <c r="C36" s="64" cm="1">
        <f t="array" ref="C36">SUMPRODUCT((Data!$A$2:$A$187390=$A$3)*(Data!$G$2:$G$187390=$B$4)*(Data!$B$2:$B$187390=$A36)*(Data!$H$2:$H$187390=C$5)*(Data!$I$2:$I$187390))</f>
        <v>0</v>
      </c>
      <c r="D36" s="64" cm="1">
        <f t="array" ref="D36">SUMPRODUCT((Data!$A$2:$A$187390=$A$3)*(Data!$G$2:$G$187390=$B$4)*(Data!$B$2:$B$187390=$A36)*(Data!$H$2:$H$187390=D$5)*(Data!$I$2:$I$187390))</f>
        <v>0</v>
      </c>
      <c r="E36" s="64" cm="1">
        <f t="array" ref="E36">SUMPRODUCT((Data!$A$2:$A$187390=$A$3)*(Data!$G$2:$G$187390=$B$4)*(Data!$B$2:$B$187390=$A36)*(Data!$H$2:$H$187390=E$5)*(Data!$I$2:$I$187390))</f>
        <v>0</v>
      </c>
      <c r="F36" s="64" cm="1">
        <f t="array" ref="F36">SUMPRODUCT((Data!$A$2:$A$187390=$A$3)*(Data!$G$2:$G$187390=$B$4)*(Data!$B$2:$B$187390=$A36)*(Data!$H$2:$H$187390=F$5)*(Data!$I$2:$I$187390))</f>
        <v>0</v>
      </c>
      <c r="G36" s="64" cm="1">
        <f t="array" ref="G36">SUMPRODUCT((Data!$A$2:$A$187390=$A$3)*(Data!$G$2:$G$187390=$B$4)*(Data!$B$2:$B$187390=$A36)*(Data!$H$2:$H$187390=G$5)*(Data!$I$2:$I$187390))</f>
        <v>2</v>
      </c>
      <c r="H36" s="65">
        <f t="shared" si="14"/>
        <v>0</v>
      </c>
      <c r="I36" s="65">
        <f t="shared" si="15"/>
        <v>0.04</v>
      </c>
      <c r="J36" s="59"/>
      <c r="K36" s="64" cm="1">
        <f t="array" ref="K36">SUMPRODUCT((Data!$A$2:$A$187390=$A$3)*(Data!$G$2:$G$187390=$K$4)*(Data!$B$2:$B$187390=$A36)*(Data!$H$2:$H$187390=K$5)*(Data!$I$2:$I$187390))</f>
        <v>36</v>
      </c>
      <c r="L36" s="64" cm="1">
        <f t="array" ref="L36">SUMPRODUCT((Data!$A$2:$A$187390=$A$3)*(Data!$G$2:$G$187390=$K$4)*(Data!$B$2:$B$187390=$A36)*(Data!$H$2:$H$187390=L$5)*(Data!$I$2:$I$187390))</f>
        <v>2</v>
      </c>
      <c r="M36" s="64" cm="1">
        <f t="array" ref="M36">SUMPRODUCT((Data!$A$2:$A$187390=$A$3)*(Data!$G$2:$G$187390=$K$4)*(Data!$B$2:$B$187390=$A36)*(Data!$H$2:$H$187390=M$5)*(Data!$I$2:$I$187390))</f>
        <v>1</v>
      </c>
      <c r="N36" s="64" cm="1">
        <f t="array" ref="N36">SUMPRODUCT((Data!$A$2:$A$187390=$A$3)*(Data!$G$2:$G$187390=$K$4)*(Data!$B$2:$B$187390=$A36)*(Data!$H$2:$H$187390=N$5)*(Data!$I$2:$I$187390))</f>
        <v>1</v>
      </c>
      <c r="O36" s="64" cm="1">
        <f t="array" ref="O36">SUMPRODUCT((Data!$A$2:$A$187390=$A$3)*(Data!$G$2:$G$187390=$K$4)*(Data!$B$2:$B$187390=$A36)*(Data!$H$2:$H$187390=O$5)*(Data!$I$2:$I$187390))</f>
        <v>0</v>
      </c>
      <c r="P36" s="64" cm="1">
        <f t="array" ref="P36">SUMPRODUCT((Data!$A$2:$A$187390=$A$3)*(Data!$G$2:$G$187390=$K$4)*(Data!$B$2:$B$187390=$A36)*(Data!$H$2:$H$187390=P$5)*(Data!$I$2:$I$187390))</f>
        <v>4</v>
      </c>
      <c r="Q36" s="65">
        <f t="shared" si="2"/>
        <v>0.1</v>
      </c>
      <c r="R36" s="65">
        <f t="shared" si="3"/>
        <v>9.0909090909090912E-2</v>
      </c>
      <c r="S36" s="59"/>
      <c r="T36" s="66">
        <f t="shared" si="4"/>
        <v>84</v>
      </c>
      <c r="U36" s="66">
        <f t="shared" si="4"/>
        <v>2</v>
      </c>
      <c r="V36" s="66">
        <f t="shared" si="4"/>
        <v>1</v>
      </c>
      <c r="W36" s="66">
        <f t="shared" si="4"/>
        <v>1</v>
      </c>
      <c r="X36" s="66">
        <f t="shared" si="4"/>
        <v>0</v>
      </c>
      <c r="Y36" s="66">
        <f t="shared" si="4"/>
        <v>6</v>
      </c>
      <c r="Z36" s="65">
        <f t="shared" si="5"/>
        <v>4.5454545454545456E-2</v>
      </c>
      <c r="AA36" s="65">
        <f t="shared" si="6"/>
        <v>6.3829787234042548E-2</v>
      </c>
      <c r="AB36" s="59"/>
      <c r="AC36" s="64" cm="1">
        <f t="array" ref="AC36">SUMPRODUCT((Data!$A$2:$A$187390=$A$3)*(Data!$G$2:$G$187390=$AC$4)*(Data!$B$2:$B$187390=$A36)*(Data!$H$2:$H$187390=AC$5)*(Data!$I$2:$I$187390))</f>
        <v>0</v>
      </c>
      <c r="AD36" s="64" cm="1">
        <f t="array" ref="AD36">SUMPRODUCT((Data!$A$2:$A$187390=$A$3)*(Data!$G$2:$G$187390=$AC$4)*(Data!$B$2:$B$187390=$A36)*(Data!$H$2:$H$187390=AD$5)*(Data!$I$2:$I$187390))</f>
        <v>0</v>
      </c>
      <c r="AE36" s="64" cm="1">
        <f t="array" ref="AE36">SUMPRODUCT((Data!$A$2:$A$187390=$A$3)*(Data!$G$2:$G$187390=$AC$4)*(Data!$B$2:$B$187390=$A36)*(Data!$H$2:$H$187390=AE$5)*(Data!$I$2:$I$187390))</f>
        <v>0</v>
      </c>
      <c r="AF36" s="64" cm="1">
        <f t="array" ref="AF36">SUMPRODUCT((Data!$A$2:$A$187390=$A$3)*(Data!$G$2:$G$187390=$AC$4)*(Data!$B$2:$B$187390=$A36)*(Data!$H$2:$H$187390=AF$5)*(Data!$I$2:$I$187390))</f>
        <v>0</v>
      </c>
      <c r="AG36" s="64" cm="1">
        <f t="array" ref="AG36">SUMPRODUCT((Data!$A$2:$A$187390=$A$3)*(Data!$G$2:$G$187390=$AC$4)*(Data!$B$2:$B$187390=$A36)*(Data!$H$2:$H$187390=AG$5)*(Data!$I$2:$I$187390))</f>
        <v>0</v>
      </c>
      <c r="AH36" s="64" cm="1">
        <f t="array" ref="AH36">SUMPRODUCT((Data!$A$2:$A$187390=$A$3)*(Data!$G$2:$G$187390=$AC$4)*(Data!$B$2:$B$187390=$A36)*(Data!$H$2:$H$187390=AH$5)*(Data!$I$2:$I$187390))</f>
        <v>0</v>
      </c>
      <c r="AI36" s="65" t="str">
        <f t="shared" si="7"/>
        <v>-</v>
      </c>
      <c r="AJ36" s="65" t="str">
        <f t="shared" si="8"/>
        <v>-</v>
      </c>
      <c r="AK36" s="59"/>
      <c r="AL36" s="64" cm="1">
        <f t="array" ref="AL36">SUMPRODUCT((Data!$A$2:$A$187390=$A$3)*(Data!$G$2:$G$187390=$AL$4)*(Data!$B$2:$B$187390=$A36)*(Data!$H$2:$H$187390=AL$5)*(Data!$I$2:$I$187390))</f>
        <v>28</v>
      </c>
      <c r="AM36" s="64" cm="1">
        <f t="array" ref="AM36">SUMPRODUCT((Data!$A$2:$A$187390=$A$3)*(Data!$G$2:$G$187390=$AL$4)*(Data!$B$2:$B$187390=$A36)*(Data!$H$2:$H$187390=AM$5)*(Data!$I$2:$I$187390))</f>
        <v>0</v>
      </c>
      <c r="AN36" s="64" cm="1">
        <f t="array" ref="AN36">SUMPRODUCT((Data!$A$2:$A$187390=$A$3)*(Data!$G$2:$G$187390=$AL$4)*(Data!$B$2:$B$187390=$A36)*(Data!$H$2:$H$187390=AN$5)*(Data!$I$2:$I$187390))</f>
        <v>0</v>
      </c>
      <c r="AO36" s="64" cm="1">
        <f t="array" ref="AO36">SUMPRODUCT((Data!$A$2:$A$187390=$A$3)*(Data!$G$2:$G$187390=$AL$4)*(Data!$B$2:$B$187390=$A36)*(Data!$H$2:$H$187390=AO$5)*(Data!$I$2:$I$187390))</f>
        <v>0</v>
      </c>
      <c r="AP36" s="64" cm="1">
        <f t="array" ref="AP36">SUMPRODUCT((Data!$A$2:$A$187390=$A$3)*(Data!$G$2:$G$187390=$AL$4)*(Data!$B$2:$B$187390=$A36)*(Data!$H$2:$H$187390=AP$5)*(Data!$I$2:$I$187390))</f>
        <v>1</v>
      </c>
      <c r="AQ36" s="64" cm="1">
        <f t="array" ref="AQ36">SUMPRODUCT((Data!$A$2:$A$187390=$A$3)*(Data!$G$2:$G$187390=$AL$4)*(Data!$B$2:$B$187390=$A36)*(Data!$H$2:$H$187390=AQ$5)*(Data!$I$2:$I$187390))</f>
        <v>1</v>
      </c>
      <c r="AR36" s="65">
        <f t="shared" si="9"/>
        <v>3.4482758620689655E-2</v>
      </c>
      <c r="AS36" s="65">
        <f t="shared" si="10"/>
        <v>3.3333333333333333E-2</v>
      </c>
      <c r="AT36" s="59"/>
      <c r="AU36" s="66">
        <f t="shared" si="11"/>
        <v>112</v>
      </c>
      <c r="AV36" s="66">
        <f t="shared" si="11"/>
        <v>2</v>
      </c>
      <c r="AW36" s="66">
        <f t="shared" si="11"/>
        <v>1</v>
      </c>
      <c r="AX36" s="66">
        <f t="shared" si="11"/>
        <v>1</v>
      </c>
      <c r="AY36" s="66">
        <f t="shared" si="11"/>
        <v>1</v>
      </c>
      <c r="AZ36" s="66">
        <f t="shared" si="11"/>
        <v>7</v>
      </c>
      <c r="BA36" s="65">
        <f t="shared" si="12"/>
        <v>4.2735042735042736E-2</v>
      </c>
      <c r="BB36" s="65">
        <f t="shared" si="13"/>
        <v>5.6451612903225805E-2</v>
      </c>
    </row>
    <row r="37" spans="1:54" ht="15" customHeight="1" x14ac:dyDescent="0.35">
      <c r="A37" s="59" t="s">
        <v>29</v>
      </c>
      <c r="B37" s="64" cm="1">
        <f t="array" ref="B37">SUMPRODUCT((Data!$A$2:$A$187390=$A$3)*(Data!$G$2:$G$187390=$B$4)*(Data!$B$2:$B$187390=$A37)*(Data!$H$2:$H$187390=B$5)*(Data!$I$2:$I$187390))</f>
        <v>18</v>
      </c>
      <c r="C37" s="64" cm="1">
        <f t="array" ref="C37">SUMPRODUCT((Data!$A$2:$A$187390=$A$3)*(Data!$G$2:$G$187390=$B$4)*(Data!$B$2:$B$187390=$A37)*(Data!$H$2:$H$187390=C$5)*(Data!$I$2:$I$187390))</f>
        <v>1</v>
      </c>
      <c r="D37" s="64" cm="1">
        <f t="array" ref="D37">SUMPRODUCT((Data!$A$2:$A$187390=$A$3)*(Data!$G$2:$G$187390=$B$4)*(Data!$B$2:$B$187390=$A37)*(Data!$H$2:$H$187390=D$5)*(Data!$I$2:$I$187390))</f>
        <v>2</v>
      </c>
      <c r="E37" s="64" cm="1">
        <f t="array" ref="E37">SUMPRODUCT((Data!$A$2:$A$187390=$A$3)*(Data!$G$2:$G$187390=$B$4)*(Data!$B$2:$B$187390=$A37)*(Data!$H$2:$H$187390=E$5)*(Data!$I$2:$I$187390))</f>
        <v>0</v>
      </c>
      <c r="F37" s="64" cm="1">
        <f t="array" ref="F37">SUMPRODUCT((Data!$A$2:$A$187390=$A$3)*(Data!$G$2:$G$187390=$B$4)*(Data!$B$2:$B$187390=$A37)*(Data!$H$2:$H$187390=F$5)*(Data!$I$2:$I$187390))</f>
        <v>0</v>
      </c>
      <c r="G37" s="64" cm="1">
        <f t="array" ref="G37">SUMPRODUCT((Data!$A$2:$A$187390=$A$3)*(Data!$G$2:$G$187390=$B$4)*(Data!$B$2:$B$187390=$A37)*(Data!$H$2:$H$187390=G$5)*(Data!$I$2:$I$187390))</f>
        <v>1</v>
      </c>
      <c r="H37" s="65">
        <f t="shared" si="14"/>
        <v>0.14285714285714285</v>
      </c>
      <c r="I37" s="65">
        <f t="shared" si="15"/>
        <v>4.5454545454545456E-2</v>
      </c>
      <c r="J37" s="59"/>
      <c r="K37" s="64" cm="1">
        <f t="array" ref="K37">SUMPRODUCT((Data!$A$2:$A$187390=$A$3)*(Data!$G$2:$G$187390=$K$4)*(Data!$B$2:$B$187390=$A37)*(Data!$H$2:$H$187390=K$5)*(Data!$I$2:$I$187390))</f>
        <v>9</v>
      </c>
      <c r="L37" s="64" cm="1">
        <f t="array" ref="L37">SUMPRODUCT((Data!$A$2:$A$187390=$A$3)*(Data!$G$2:$G$187390=$K$4)*(Data!$B$2:$B$187390=$A37)*(Data!$H$2:$H$187390=L$5)*(Data!$I$2:$I$187390))</f>
        <v>0</v>
      </c>
      <c r="M37" s="64" cm="1">
        <f t="array" ref="M37">SUMPRODUCT((Data!$A$2:$A$187390=$A$3)*(Data!$G$2:$G$187390=$K$4)*(Data!$B$2:$B$187390=$A37)*(Data!$H$2:$H$187390=M$5)*(Data!$I$2:$I$187390))</f>
        <v>0</v>
      </c>
      <c r="N37" s="64" cm="1">
        <f t="array" ref="N37">SUMPRODUCT((Data!$A$2:$A$187390=$A$3)*(Data!$G$2:$G$187390=$K$4)*(Data!$B$2:$B$187390=$A37)*(Data!$H$2:$H$187390=N$5)*(Data!$I$2:$I$187390))</f>
        <v>0</v>
      </c>
      <c r="O37" s="64" cm="1">
        <f t="array" ref="O37">SUMPRODUCT((Data!$A$2:$A$187390=$A$3)*(Data!$G$2:$G$187390=$K$4)*(Data!$B$2:$B$187390=$A37)*(Data!$H$2:$H$187390=O$5)*(Data!$I$2:$I$187390))</f>
        <v>0</v>
      </c>
      <c r="P37" s="64" cm="1">
        <f t="array" ref="P37">SUMPRODUCT((Data!$A$2:$A$187390=$A$3)*(Data!$G$2:$G$187390=$K$4)*(Data!$B$2:$B$187390=$A37)*(Data!$H$2:$H$187390=P$5)*(Data!$I$2:$I$187390))</f>
        <v>2</v>
      </c>
      <c r="Q37" s="65">
        <f t="shared" si="2"/>
        <v>0</v>
      </c>
      <c r="R37" s="65">
        <f t="shared" si="3"/>
        <v>0.18181818181818182</v>
      </c>
      <c r="S37" s="59"/>
      <c r="T37" s="66">
        <f t="shared" si="4"/>
        <v>27</v>
      </c>
      <c r="U37" s="66">
        <f t="shared" si="4"/>
        <v>1</v>
      </c>
      <c r="V37" s="66">
        <f t="shared" si="4"/>
        <v>2</v>
      </c>
      <c r="W37" s="66">
        <f t="shared" si="4"/>
        <v>0</v>
      </c>
      <c r="X37" s="66">
        <f t="shared" si="4"/>
        <v>0</v>
      </c>
      <c r="Y37" s="66">
        <f t="shared" si="4"/>
        <v>3</v>
      </c>
      <c r="Z37" s="65">
        <f t="shared" si="5"/>
        <v>0.1</v>
      </c>
      <c r="AA37" s="65">
        <f t="shared" si="6"/>
        <v>9.0909090909090912E-2</v>
      </c>
      <c r="AB37" s="59"/>
      <c r="AC37" s="64" cm="1">
        <f t="array" ref="AC37">SUMPRODUCT((Data!$A$2:$A$187390=$A$3)*(Data!$G$2:$G$187390=$AC$4)*(Data!$B$2:$B$187390=$A37)*(Data!$H$2:$H$187390=AC$5)*(Data!$I$2:$I$187390))</f>
        <v>1</v>
      </c>
      <c r="AD37" s="64" cm="1">
        <f t="array" ref="AD37">SUMPRODUCT((Data!$A$2:$A$187390=$A$3)*(Data!$G$2:$G$187390=$AC$4)*(Data!$B$2:$B$187390=$A37)*(Data!$H$2:$H$187390=AD$5)*(Data!$I$2:$I$187390))</f>
        <v>0</v>
      </c>
      <c r="AE37" s="64" cm="1">
        <f t="array" ref="AE37">SUMPRODUCT((Data!$A$2:$A$187390=$A$3)*(Data!$G$2:$G$187390=$AC$4)*(Data!$B$2:$B$187390=$A37)*(Data!$H$2:$H$187390=AE$5)*(Data!$I$2:$I$187390))</f>
        <v>0</v>
      </c>
      <c r="AF37" s="64" cm="1">
        <f t="array" ref="AF37">SUMPRODUCT((Data!$A$2:$A$187390=$A$3)*(Data!$G$2:$G$187390=$AC$4)*(Data!$B$2:$B$187390=$A37)*(Data!$H$2:$H$187390=AF$5)*(Data!$I$2:$I$187390))</f>
        <v>0</v>
      </c>
      <c r="AG37" s="64" cm="1">
        <f t="array" ref="AG37">SUMPRODUCT((Data!$A$2:$A$187390=$A$3)*(Data!$G$2:$G$187390=$AC$4)*(Data!$B$2:$B$187390=$A37)*(Data!$H$2:$H$187390=AG$5)*(Data!$I$2:$I$187390))</f>
        <v>0</v>
      </c>
      <c r="AH37" s="64" cm="1">
        <f t="array" ref="AH37">SUMPRODUCT((Data!$A$2:$A$187390=$A$3)*(Data!$G$2:$G$187390=$AC$4)*(Data!$B$2:$B$187390=$A37)*(Data!$H$2:$H$187390=AH$5)*(Data!$I$2:$I$187390))</f>
        <v>0</v>
      </c>
      <c r="AI37" s="65">
        <f t="shared" si="7"/>
        <v>0</v>
      </c>
      <c r="AJ37" s="65">
        <f t="shared" si="8"/>
        <v>0</v>
      </c>
      <c r="AK37" s="59"/>
      <c r="AL37" s="64" cm="1">
        <f t="array" ref="AL37">SUMPRODUCT((Data!$A$2:$A$187390=$A$3)*(Data!$G$2:$G$187390=$AL$4)*(Data!$B$2:$B$187390=$A37)*(Data!$H$2:$H$187390=AL$5)*(Data!$I$2:$I$187390))</f>
        <v>11</v>
      </c>
      <c r="AM37" s="64" cm="1">
        <f t="array" ref="AM37">SUMPRODUCT((Data!$A$2:$A$187390=$A$3)*(Data!$G$2:$G$187390=$AL$4)*(Data!$B$2:$B$187390=$A37)*(Data!$H$2:$H$187390=AM$5)*(Data!$I$2:$I$187390))</f>
        <v>1</v>
      </c>
      <c r="AN37" s="64" cm="1">
        <f t="array" ref="AN37">SUMPRODUCT((Data!$A$2:$A$187390=$A$3)*(Data!$G$2:$G$187390=$AL$4)*(Data!$B$2:$B$187390=$A37)*(Data!$H$2:$H$187390=AN$5)*(Data!$I$2:$I$187390))</f>
        <v>0</v>
      </c>
      <c r="AO37" s="64" cm="1">
        <f t="array" ref="AO37">SUMPRODUCT((Data!$A$2:$A$187390=$A$3)*(Data!$G$2:$G$187390=$AL$4)*(Data!$B$2:$B$187390=$A37)*(Data!$H$2:$H$187390=AO$5)*(Data!$I$2:$I$187390))</f>
        <v>0</v>
      </c>
      <c r="AP37" s="64" cm="1">
        <f t="array" ref="AP37">SUMPRODUCT((Data!$A$2:$A$187390=$A$3)*(Data!$G$2:$G$187390=$AL$4)*(Data!$B$2:$B$187390=$A37)*(Data!$H$2:$H$187390=AP$5)*(Data!$I$2:$I$187390))</f>
        <v>0</v>
      </c>
      <c r="AQ37" s="64" cm="1">
        <f t="array" ref="AQ37">SUMPRODUCT((Data!$A$2:$A$187390=$A$3)*(Data!$G$2:$G$187390=$AL$4)*(Data!$B$2:$B$187390=$A37)*(Data!$H$2:$H$187390=AQ$5)*(Data!$I$2:$I$187390))</f>
        <v>3</v>
      </c>
      <c r="AR37" s="65">
        <f t="shared" si="9"/>
        <v>8.3333333333333329E-2</v>
      </c>
      <c r="AS37" s="65">
        <f t="shared" si="10"/>
        <v>0.2</v>
      </c>
      <c r="AT37" s="59"/>
      <c r="AU37" s="66">
        <f t="shared" si="11"/>
        <v>39</v>
      </c>
      <c r="AV37" s="66">
        <f t="shared" si="11"/>
        <v>2</v>
      </c>
      <c r="AW37" s="66">
        <f t="shared" si="11"/>
        <v>2</v>
      </c>
      <c r="AX37" s="66">
        <f t="shared" si="11"/>
        <v>0</v>
      </c>
      <c r="AY37" s="66">
        <f t="shared" si="11"/>
        <v>0</v>
      </c>
      <c r="AZ37" s="66">
        <f t="shared" si="11"/>
        <v>6</v>
      </c>
      <c r="BA37" s="65">
        <f t="shared" si="12"/>
        <v>9.3023255813953487E-2</v>
      </c>
      <c r="BB37" s="65">
        <f t="shared" si="13"/>
        <v>0.12244897959183673</v>
      </c>
    </row>
    <row r="38" spans="1:54" ht="15" customHeight="1" x14ac:dyDescent="0.35">
      <c r="A38" s="59" t="s">
        <v>30</v>
      </c>
      <c r="B38" s="64" cm="1">
        <f t="array" ref="B38">SUMPRODUCT((Data!$A$2:$A$187390=$A$3)*(Data!$G$2:$G$187390=$B$4)*(Data!$B$2:$B$187390=$A38)*(Data!$H$2:$H$187390=B$5)*(Data!$I$2:$I$187390))</f>
        <v>4</v>
      </c>
      <c r="C38" s="64" cm="1">
        <f t="array" ref="C38">SUMPRODUCT((Data!$A$2:$A$187390=$A$3)*(Data!$G$2:$G$187390=$B$4)*(Data!$B$2:$B$187390=$A38)*(Data!$H$2:$H$187390=C$5)*(Data!$I$2:$I$187390))</f>
        <v>1</v>
      </c>
      <c r="D38" s="64" cm="1">
        <f t="array" ref="D38">SUMPRODUCT((Data!$A$2:$A$187390=$A$3)*(Data!$G$2:$G$187390=$B$4)*(Data!$B$2:$B$187390=$A38)*(Data!$H$2:$H$187390=D$5)*(Data!$I$2:$I$187390))</f>
        <v>0</v>
      </c>
      <c r="E38" s="64" cm="1">
        <f t="array" ref="E38">SUMPRODUCT((Data!$A$2:$A$187390=$A$3)*(Data!$G$2:$G$187390=$B$4)*(Data!$B$2:$B$187390=$A38)*(Data!$H$2:$H$187390=E$5)*(Data!$I$2:$I$187390))</f>
        <v>0</v>
      </c>
      <c r="F38" s="64" cm="1">
        <f t="array" ref="F38">SUMPRODUCT((Data!$A$2:$A$187390=$A$3)*(Data!$G$2:$G$187390=$B$4)*(Data!$B$2:$B$187390=$A38)*(Data!$H$2:$H$187390=F$5)*(Data!$I$2:$I$187390))</f>
        <v>0</v>
      </c>
      <c r="G38" s="64" cm="1">
        <f t="array" ref="G38">SUMPRODUCT((Data!$A$2:$A$187390=$A$3)*(Data!$G$2:$G$187390=$B$4)*(Data!$B$2:$B$187390=$A38)*(Data!$H$2:$H$187390=G$5)*(Data!$I$2:$I$187390))</f>
        <v>0</v>
      </c>
      <c r="H38" s="65">
        <f t="shared" si="14"/>
        <v>0.2</v>
      </c>
      <c r="I38" s="65">
        <f t="shared" si="15"/>
        <v>0</v>
      </c>
      <c r="J38" s="59"/>
      <c r="K38" s="64" cm="1">
        <f t="array" ref="K38">SUMPRODUCT((Data!$A$2:$A$187390=$A$3)*(Data!$G$2:$G$187390=$K$4)*(Data!$B$2:$B$187390=$A38)*(Data!$H$2:$H$187390=K$5)*(Data!$I$2:$I$187390))</f>
        <v>48</v>
      </c>
      <c r="L38" s="64" cm="1">
        <f t="array" ref="L38">SUMPRODUCT((Data!$A$2:$A$187390=$A$3)*(Data!$G$2:$G$187390=$K$4)*(Data!$B$2:$B$187390=$A38)*(Data!$H$2:$H$187390=L$5)*(Data!$I$2:$I$187390))</f>
        <v>0</v>
      </c>
      <c r="M38" s="64" cm="1">
        <f t="array" ref="M38">SUMPRODUCT((Data!$A$2:$A$187390=$A$3)*(Data!$G$2:$G$187390=$K$4)*(Data!$B$2:$B$187390=$A38)*(Data!$H$2:$H$187390=M$5)*(Data!$I$2:$I$187390))</f>
        <v>0</v>
      </c>
      <c r="N38" s="64" cm="1">
        <f t="array" ref="N38">SUMPRODUCT((Data!$A$2:$A$187390=$A$3)*(Data!$G$2:$G$187390=$K$4)*(Data!$B$2:$B$187390=$A38)*(Data!$H$2:$H$187390=N$5)*(Data!$I$2:$I$187390))</f>
        <v>0</v>
      </c>
      <c r="O38" s="64" cm="1">
        <f t="array" ref="O38">SUMPRODUCT((Data!$A$2:$A$187390=$A$3)*(Data!$G$2:$G$187390=$K$4)*(Data!$B$2:$B$187390=$A38)*(Data!$H$2:$H$187390=O$5)*(Data!$I$2:$I$187390))</f>
        <v>0</v>
      </c>
      <c r="P38" s="64" cm="1">
        <f t="array" ref="P38">SUMPRODUCT((Data!$A$2:$A$187390=$A$3)*(Data!$G$2:$G$187390=$K$4)*(Data!$B$2:$B$187390=$A38)*(Data!$H$2:$H$187390=P$5)*(Data!$I$2:$I$187390))</f>
        <v>1</v>
      </c>
      <c r="Q38" s="65">
        <f t="shared" si="2"/>
        <v>0</v>
      </c>
      <c r="R38" s="65">
        <f t="shared" si="3"/>
        <v>2.0408163265306121E-2</v>
      </c>
      <c r="S38" s="59"/>
      <c r="T38" s="66">
        <f t="shared" si="4"/>
        <v>52</v>
      </c>
      <c r="U38" s="66">
        <f t="shared" si="4"/>
        <v>1</v>
      </c>
      <c r="V38" s="66">
        <f t="shared" si="4"/>
        <v>0</v>
      </c>
      <c r="W38" s="66">
        <f t="shared" si="4"/>
        <v>0</v>
      </c>
      <c r="X38" s="66">
        <f t="shared" si="4"/>
        <v>0</v>
      </c>
      <c r="Y38" s="66">
        <f t="shared" si="4"/>
        <v>1</v>
      </c>
      <c r="Z38" s="65">
        <f t="shared" si="5"/>
        <v>1.8867924528301886E-2</v>
      </c>
      <c r="AA38" s="65">
        <f t="shared" si="6"/>
        <v>1.8518518518518517E-2</v>
      </c>
      <c r="AB38" s="59"/>
      <c r="AC38" s="64" cm="1">
        <f t="array" ref="AC38">SUMPRODUCT((Data!$A$2:$A$187390=$A$3)*(Data!$G$2:$G$187390=$AC$4)*(Data!$B$2:$B$187390=$A38)*(Data!$H$2:$H$187390=AC$5)*(Data!$I$2:$I$187390))</f>
        <v>6</v>
      </c>
      <c r="AD38" s="64" cm="1">
        <f t="array" ref="AD38">SUMPRODUCT((Data!$A$2:$A$187390=$A$3)*(Data!$G$2:$G$187390=$AC$4)*(Data!$B$2:$B$187390=$A38)*(Data!$H$2:$H$187390=AD$5)*(Data!$I$2:$I$187390))</f>
        <v>0</v>
      </c>
      <c r="AE38" s="64" cm="1">
        <f t="array" ref="AE38">SUMPRODUCT((Data!$A$2:$A$187390=$A$3)*(Data!$G$2:$G$187390=$AC$4)*(Data!$B$2:$B$187390=$A38)*(Data!$H$2:$H$187390=AE$5)*(Data!$I$2:$I$187390))</f>
        <v>0</v>
      </c>
      <c r="AF38" s="64" cm="1">
        <f t="array" ref="AF38">SUMPRODUCT((Data!$A$2:$A$187390=$A$3)*(Data!$G$2:$G$187390=$AC$4)*(Data!$B$2:$B$187390=$A38)*(Data!$H$2:$H$187390=AF$5)*(Data!$I$2:$I$187390))</f>
        <v>0</v>
      </c>
      <c r="AG38" s="64" cm="1">
        <f t="array" ref="AG38">SUMPRODUCT((Data!$A$2:$A$187390=$A$3)*(Data!$G$2:$G$187390=$AC$4)*(Data!$B$2:$B$187390=$A38)*(Data!$H$2:$H$187390=AG$5)*(Data!$I$2:$I$187390))</f>
        <v>0</v>
      </c>
      <c r="AH38" s="64" cm="1">
        <f t="array" ref="AH38">SUMPRODUCT((Data!$A$2:$A$187390=$A$3)*(Data!$G$2:$G$187390=$AC$4)*(Data!$B$2:$B$187390=$A38)*(Data!$H$2:$H$187390=AH$5)*(Data!$I$2:$I$187390))</f>
        <v>0</v>
      </c>
      <c r="AI38" s="65">
        <f t="shared" si="7"/>
        <v>0</v>
      </c>
      <c r="AJ38" s="65">
        <f t="shared" si="8"/>
        <v>0</v>
      </c>
      <c r="AK38" s="59"/>
      <c r="AL38" s="64" cm="1">
        <f t="array" ref="AL38">SUMPRODUCT((Data!$A$2:$A$187390=$A$3)*(Data!$G$2:$G$187390=$AL$4)*(Data!$B$2:$B$187390=$A38)*(Data!$H$2:$H$187390=AL$5)*(Data!$I$2:$I$187390))</f>
        <v>6</v>
      </c>
      <c r="AM38" s="64" cm="1">
        <f t="array" ref="AM38">SUMPRODUCT((Data!$A$2:$A$187390=$A$3)*(Data!$G$2:$G$187390=$AL$4)*(Data!$B$2:$B$187390=$A38)*(Data!$H$2:$H$187390=AM$5)*(Data!$I$2:$I$187390))</f>
        <v>0</v>
      </c>
      <c r="AN38" s="64" cm="1">
        <f t="array" ref="AN38">SUMPRODUCT((Data!$A$2:$A$187390=$A$3)*(Data!$G$2:$G$187390=$AL$4)*(Data!$B$2:$B$187390=$A38)*(Data!$H$2:$H$187390=AN$5)*(Data!$I$2:$I$187390))</f>
        <v>0</v>
      </c>
      <c r="AO38" s="64" cm="1">
        <f t="array" ref="AO38">SUMPRODUCT((Data!$A$2:$A$187390=$A$3)*(Data!$G$2:$G$187390=$AL$4)*(Data!$B$2:$B$187390=$A38)*(Data!$H$2:$H$187390=AO$5)*(Data!$I$2:$I$187390))</f>
        <v>0</v>
      </c>
      <c r="AP38" s="64" cm="1">
        <f t="array" ref="AP38">SUMPRODUCT((Data!$A$2:$A$187390=$A$3)*(Data!$G$2:$G$187390=$AL$4)*(Data!$B$2:$B$187390=$A38)*(Data!$H$2:$H$187390=AP$5)*(Data!$I$2:$I$187390))</f>
        <v>0</v>
      </c>
      <c r="AQ38" s="64" cm="1">
        <f t="array" ref="AQ38">SUMPRODUCT((Data!$A$2:$A$187390=$A$3)*(Data!$G$2:$G$187390=$AL$4)*(Data!$B$2:$B$187390=$A38)*(Data!$H$2:$H$187390=AQ$5)*(Data!$I$2:$I$187390))</f>
        <v>1</v>
      </c>
      <c r="AR38" s="65">
        <f t="shared" si="9"/>
        <v>0</v>
      </c>
      <c r="AS38" s="65">
        <f t="shared" si="10"/>
        <v>0.14285714285714285</v>
      </c>
      <c r="AT38" s="59"/>
      <c r="AU38" s="66">
        <f t="shared" si="11"/>
        <v>64</v>
      </c>
      <c r="AV38" s="66">
        <f t="shared" si="11"/>
        <v>1</v>
      </c>
      <c r="AW38" s="66">
        <f t="shared" si="11"/>
        <v>0</v>
      </c>
      <c r="AX38" s="66">
        <f t="shared" si="11"/>
        <v>0</v>
      </c>
      <c r="AY38" s="66">
        <f t="shared" si="11"/>
        <v>0</v>
      </c>
      <c r="AZ38" s="66">
        <f t="shared" si="11"/>
        <v>2</v>
      </c>
      <c r="BA38" s="65">
        <f t="shared" si="12"/>
        <v>1.5384615384615385E-2</v>
      </c>
      <c r="BB38" s="65">
        <f t="shared" si="13"/>
        <v>2.9850746268656716E-2</v>
      </c>
    </row>
    <row r="39" spans="1:54" ht="15" customHeight="1" x14ac:dyDescent="0.35">
      <c r="A39" s="59" t="s">
        <v>46</v>
      </c>
      <c r="B39" s="64" cm="1">
        <f t="array" ref="B39">SUMPRODUCT((Data!$A$2:$A$187390=$A$3)*(Data!$G$2:$G$187390=$B$4)*(Data!$B$2:$B$187390=$A39)*(Data!$H$2:$H$187390=B$5)*(Data!$I$2:$I$187390))</f>
        <v>52</v>
      </c>
      <c r="C39" s="64" cm="1">
        <f t="array" ref="C39">SUMPRODUCT((Data!$A$2:$A$187390=$A$3)*(Data!$G$2:$G$187390=$B$4)*(Data!$B$2:$B$187390=$A39)*(Data!$H$2:$H$187390=C$5)*(Data!$I$2:$I$187390))</f>
        <v>0</v>
      </c>
      <c r="D39" s="64" cm="1">
        <f t="array" ref="D39">SUMPRODUCT((Data!$A$2:$A$187390=$A$3)*(Data!$G$2:$G$187390=$B$4)*(Data!$B$2:$B$187390=$A39)*(Data!$H$2:$H$187390=D$5)*(Data!$I$2:$I$187390))</f>
        <v>0</v>
      </c>
      <c r="E39" s="64" cm="1">
        <f t="array" ref="E39">SUMPRODUCT((Data!$A$2:$A$187390=$A$3)*(Data!$G$2:$G$187390=$B$4)*(Data!$B$2:$B$187390=$A39)*(Data!$H$2:$H$187390=E$5)*(Data!$I$2:$I$187390))</f>
        <v>0</v>
      </c>
      <c r="F39" s="64" cm="1">
        <f t="array" ref="F39">SUMPRODUCT((Data!$A$2:$A$187390=$A$3)*(Data!$G$2:$G$187390=$B$4)*(Data!$B$2:$B$187390=$A39)*(Data!$H$2:$H$187390=F$5)*(Data!$I$2:$I$187390))</f>
        <v>0</v>
      </c>
      <c r="G39" s="64" cm="1">
        <f t="array" ref="G39">SUMPRODUCT((Data!$A$2:$A$187390=$A$3)*(Data!$G$2:$G$187390=$B$4)*(Data!$B$2:$B$187390=$A39)*(Data!$H$2:$H$187390=G$5)*(Data!$I$2:$I$187390))</f>
        <v>0</v>
      </c>
      <c r="H39" s="65">
        <f t="shared" si="14"/>
        <v>0</v>
      </c>
      <c r="I39" s="65">
        <f t="shared" si="15"/>
        <v>0</v>
      </c>
      <c r="J39" s="59"/>
      <c r="K39" s="64" cm="1">
        <f t="array" ref="K39">SUMPRODUCT((Data!$A$2:$A$187390=$A$3)*(Data!$G$2:$G$187390=$K$4)*(Data!$B$2:$B$187390=$A39)*(Data!$H$2:$H$187390=K$5)*(Data!$I$2:$I$187390))</f>
        <v>10</v>
      </c>
      <c r="L39" s="64" cm="1">
        <f t="array" ref="L39">SUMPRODUCT((Data!$A$2:$A$187390=$A$3)*(Data!$G$2:$G$187390=$K$4)*(Data!$B$2:$B$187390=$A39)*(Data!$H$2:$H$187390=L$5)*(Data!$I$2:$I$187390))</f>
        <v>0</v>
      </c>
      <c r="M39" s="64" cm="1">
        <f t="array" ref="M39">SUMPRODUCT((Data!$A$2:$A$187390=$A$3)*(Data!$G$2:$G$187390=$K$4)*(Data!$B$2:$B$187390=$A39)*(Data!$H$2:$H$187390=M$5)*(Data!$I$2:$I$187390))</f>
        <v>0</v>
      </c>
      <c r="N39" s="64" cm="1">
        <f t="array" ref="N39">SUMPRODUCT((Data!$A$2:$A$187390=$A$3)*(Data!$G$2:$G$187390=$K$4)*(Data!$B$2:$B$187390=$A39)*(Data!$H$2:$H$187390=N$5)*(Data!$I$2:$I$187390))</f>
        <v>0</v>
      </c>
      <c r="O39" s="64" cm="1">
        <f t="array" ref="O39">SUMPRODUCT((Data!$A$2:$A$187390=$A$3)*(Data!$G$2:$G$187390=$K$4)*(Data!$B$2:$B$187390=$A39)*(Data!$H$2:$H$187390=O$5)*(Data!$I$2:$I$187390))</f>
        <v>0</v>
      </c>
      <c r="P39" s="64" cm="1">
        <f t="array" ref="P39">SUMPRODUCT((Data!$A$2:$A$187390=$A$3)*(Data!$G$2:$G$187390=$K$4)*(Data!$B$2:$B$187390=$A39)*(Data!$H$2:$H$187390=P$5)*(Data!$I$2:$I$187390))</f>
        <v>0</v>
      </c>
      <c r="Q39" s="65">
        <f t="shared" si="2"/>
        <v>0</v>
      </c>
      <c r="R39" s="65">
        <f t="shared" si="3"/>
        <v>0</v>
      </c>
      <c r="S39" s="59"/>
      <c r="T39" s="66">
        <f t="shared" si="4"/>
        <v>62</v>
      </c>
      <c r="U39" s="66">
        <f t="shared" si="4"/>
        <v>0</v>
      </c>
      <c r="V39" s="66">
        <f t="shared" si="4"/>
        <v>0</v>
      </c>
      <c r="W39" s="66">
        <f t="shared" si="4"/>
        <v>0</v>
      </c>
      <c r="X39" s="66">
        <f t="shared" si="4"/>
        <v>0</v>
      </c>
      <c r="Y39" s="66">
        <f t="shared" si="4"/>
        <v>0</v>
      </c>
      <c r="Z39" s="65">
        <f t="shared" si="5"/>
        <v>0</v>
      </c>
      <c r="AA39" s="65">
        <f t="shared" si="6"/>
        <v>0</v>
      </c>
      <c r="AB39" s="59"/>
      <c r="AC39" s="64" cm="1">
        <f t="array" ref="AC39">SUMPRODUCT((Data!$A$2:$A$187390=$A$3)*(Data!$G$2:$G$187390=$AC$4)*(Data!$B$2:$B$187390=$A39)*(Data!$H$2:$H$187390=AC$5)*(Data!$I$2:$I$187390))</f>
        <v>1</v>
      </c>
      <c r="AD39" s="64" cm="1">
        <f t="array" ref="AD39">SUMPRODUCT((Data!$A$2:$A$187390=$A$3)*(Data!$G$2:$G$187390=$AC$4)*(Data!$B$2:$B$187390=$A39)*(Data!$H$2:$H$187390=AD$5)*(Data!$I$2:$I$187390))</f>
        <v>0</v>
      </c>
      <c r="AE39" s="64" cm="1">
        <f t="array" ref="AE39">SUMPRODUCT((Data!$A$2:$A$187390=$A$3)*(Data!$G$2:$G$187390=$AC$4)*(Data!$B$2:$B$187390=$A39)*(Data!$H$2:$H$187390=AE$5)*(Data!$I$2:$I$187390))</f>
        <v>0</v>
      </c>
      <c r="AF39" s="64" cm="1">
        <f t="array" ref="AF39">SUMPRODUCT((Data!$A$2:$A$187390=$A$3)*(Data!$G$2:$G$187390=$AC$4)*(Data!$B$2:$B$187390=$A39)*(Data!$H$2:$H$187390=AF$5)*(Data!$I$2:$I$187390))</f>
        <v>0</v>
      </c>
      <c r="AG39" s="64" cm="1">
        <f t="array" ref="AG39">SUMPRODUCT((Data!$A$2:$A$187390=$A$3)*(Data!$G$2:$G$187390=$AC$4)*(Data!$B$2:$B$187390=$A39)*(Data!$H$2:$H$187390=AG$5)*(Data!$I$2:$I$187390))</f>
        <v>0</v>
      </c>
      <c r="AH39" s="64" cm="1">
        <f t="array" ref="AH39">SUMPRODUCT((Data!$A$2:$A$187390=$A$3)*(Data!$G$2:$G$187390=$AC$4)*(Data!$B$2:$B$187390=$A39)*(Data!$H$2:$H$187390=AH$5)*(Data!$I$2:$I$187390))</f>
        <v>0</v>
      </c>
      <c r="AI39" s="65">
        <f t="shared" si="7"/>
        <v>0</v>
      </c>
      <c r="AJ39" s="65">
        <f t="shared" si="8"/>
        <v>0</v>
      </c>
      <c r="AK39" s="59"/>
      <c r="AL39" s="64" cm="1">
        <f t="array" ref="AL39">SUMPRODUCT((Data!$A$2:$A$187390=$A$3)*(Data!$G$2:$G$187390=$AL$4)*(Data!$B$2:$B$187390=$A39)*(Data!$H$2:$H$187390=AL$5)*(Data!$I$2:$I$187390))</f>
        <v>36</v>
      </c>
      <c r="AM39" s="64" cm="1">
        <f t="array" ref="AM39">SUMPRODUCT((Data!$A$2:$A$187390=$A$3)*(Data!$G$2:$G$187390=$AL$4)*(Data!$B$2:$B$187390=$A39)*(Data!$H$2:$H$187390=AM$5)*(Data!$I$2:$I$187390))</f>
        <v>0</v>
      </c>
      <c r="AN39" s="64" cm="1">
        <f t="array" ref="AN39">SUMPRODUCT((Data!$A$2:$A$187390=$A$3)*(Data!$G$2:$G$187390=$AL$4)*(Data!$B$2:$B$187390=$A39)*(Data!$H$2:$H$187390=AN$5)*(Data!$I$2:$I$187390))</f>
        <v>2</v>
      </c>
      <c r="AO39" s="64" cm="1">
        <f t="array" ref="AO39">SUMPRODUCT((Data!$A$2:$A$187390=$A$3)*(Data!$G$2:$G$187390=$AL$4)*(Data!$B$2:$B$187390=$A39)*(Data!$H$2:$H$187390=AO$5)*(Data!$I$2:$I$187390))</f>
        <v>0</v>
      </c>
      <c r="AP39" s="64" cm="1">
        <f t="array" ref="AP39">SUMPRODUCT((Data!$A$2:$A$187390=$A$3)*(Data!$G$2:$G$187390=$AL$4)*(Data!$B$2:$B$187390=$A39)*(Data!$H$2:$H$187390=AP$5)*(Data!$I$2:$I$187390))</f>
        <v>0</v>
      </c>
      <c r="AQ39" s="64" cm="1">
        <f t="array" ref="AQ39">SUMPRODUCT((Data!$A$2:$A$187390=$A$3)*(Data!$G$2:$G$187390=$AL$4)*(Data!$B$2:$B$187390=$A39)*(Data!$H$2:$H$187390=AQ$5)*(Data!$I$2:$I$187390))</f>
        <v>0</v>
      </c>
      <c r="AR39" s="65">
        <f t="shared" si="9"/>
        <v>5.2631578947368418E-2</v>
      </c>
      <c r="AS39" s="65">
        <f t="shared" si="10"/>
        <v>0</v>
      </c>
      <c r="AT39" s="59"/>
      <c r="AU39" s="66">
        <f t="shared" si="11"/>
        <v>99</v>
      </c>
      <c r="AV39" s="66">
        <f t="shared" si="11"/>
        <v>0</v>
      </c>
      <c r="AW39" s="66">
        <f t="shared" si="11"/>
        <v>2</v>
      </c>
      <c r="AX39" s="66">
        <f t="shared" si="11"/>
        <v>0</v>
      </c>
      <c r="AY39" s="66">
        <f t="shared" si="11"/>
        <v>0</v>
      </c>
      <c r="AZ39" s="66">
        <f t="shared" si="11"/>
        <v>0</v>
      </c>
      <c r="BA39" s="65">
        <f t="shared" si="12"/>
        <v>1.9801980198019802E-2</v>
      </c>
      <c r="BB39" s="65">
        <f t="shared" si="13"/>
        <v>0</v>
      </c>
    </row>
    <row r="40" spans="1:54" ht="15" customHeight="1" x14ac:dyDescent="0.35">
      <c r="A40" s="59" t="s">
        <v>31</v>
      </c>
      <c r="B40" s="64" cm="1">
        <f t="array" ref="B40">SUMPRODUCT((Data!$A$2:$A$187390=$A$3)*(Data!$G$2:$G$187390=$B$4)*(Data!$B$2:$B$187390=$A40)*(Data!$H$2:$H$187390=B$5)*(Data!$I$2:$I$187390))</f>
        <v>3</v>
      </c>
      <c r="C40" s="64" cm="1">
        <f t="array" ref="C40">SUMPRODUCT((Data!$A$2:$A$187390=$A$3)*(Data!$G$2:$G$187390=$B$4)*(Data!$B$2:$B$187390=$A40)*(Data!$H$2:$H$187390=C$5)*(Data!$I$2:$I$187390))</f>
        <v>0</v>
      </c>
      <c r="D40" s="64" cm="1">
        <f t="array" ref="D40">SUMPRODUCT((Data!$A$2:$A$187390=$A$3)*(Data!$G$2:$G$187390=$B$4)*(Data!$B$2:$B$187390=$A40)*(Data!$H$2:$H$187390=D$5)*(Data!$I$2:$I$187390))</f>
        <v>0</v>
      </c>
      <c r="E40" s="64" cm="1">
        <f t="array" ref="E40">SUMPRODUCT((Data!$A$2:$A$187390=$A$3)*(Data!$G$2:$G$187390=$B$4)*(Data!$B$2:$B$187390=$A40)*(Data!$H$2:$H$187390=E$5)*(Data!$I$2:$I$187390))</f>
        <v>0</v>
      </c>
      <c r="F40" s="64" cm="1">
        <f t="array" ref="F40">SUMPRODUCT((Data!$A$2:$A$187390=$A$3)*(Data!$G$2:$G$187390=$B$4)*(Data!$B$2:$B$187390=$A40)*(Data!$H$2:$H$187390=F$5)*(Data!$I$2:$I$187390))</f>
        <v>0</v>
      </c>
      <c r="G40" s="64" cm="1">
        <f t="array" ref="G40">SUMPRODUCT((Data!$A$2:$A$187390=$A$3)*(Data!$G$2:$G$187390=$B$4)*(Data!$B$2:$B$187390=$A40)*(Data!$H$2:$H$187390=G$5)*(Data!$I$2:$I$187390))</f>
        <v>10</v>
      </c>
      <c r="H40" s="65">
        <f t="shared" si="14"/>
        <v>0</v>
      </c>
      <c r="I40" s="65">
        <f t="shared" si="15"/>
        <v>0.76923076923076927</v>
      </c>
      <c r="J40" s="59"/>
      <c r="K40" s="64" cm="1">
        <f t="array" ref="K40">SUMPRODUCT((Data!$A$2:$A$187390=$A$3)*(Data!$G$2:$G$187390=$K$4)*(Data!$B$2:$B$187390=$A40)*(Data!$H$2:$H$187390=K$5)*(Data!$I$2:$I$187390))</f>
        <v>2</v>
      </c>
      <c r="L40" s="64" cm="1">
        <f t="array" ref="L40">SUMPRODUCT((Data!$A$2:$A$187390=$A$3)*(Data!$G$2:$G$187390=$K$4)*(Data!$B$2:$B$187390=$A40)*(Data!$H$2:$H$187390=L$5)*(Data!$I$2:$I$187390))</f>
        <v>0</v>
      </c>
      <c r="M40" s="64" cm="1">
        <f t="array" ref="M40">SUMPRODUCT((Data!$A$2:$A$187390=$A$3)*(Data!$G$2:$G$187390=$K$4)*(Data!$B$2:$B$187390=$A40)*(Data!$H$2:$H$187390=M$5)*(Data!$I$2:$I$187390))</f>
        <v>0</v>
      </c>
      <c r="N40" s="64" cm="1">
        <f t="array" ref="N40">SUMPRODUCT((Data!$A$2:$A$187390=$A$3)*(Data!$G$2:$G$187390=$K$4)*(Data!$B$2:$B$187390=$A40)*(Data!$H$2:$H$187390=N$5)*(Data!$I$2:$I$187390))</f>
        <v>0</v>
      </c>
      <c r="O40" s="64" cm="1">
        <f t="array" ref="O40">SUMPRODUCT((Data!$A$2:$A$187390=$A$3)*(Data!$G$2:$G$187390=$K$4)*(Data!$B$2:$B$187390=$A40)*(Data!$H$2:$H$187390=O$5)*(Data!$I$2:$I$187390))</f>
        <v>0</v>
      </c>
      <c r="P40" s="64" cm="1">
        <f t="array" ref="P40">SUMPRODUCT((Data!$A$2:$A$187390=$A$3)*(Data!$G$2:$G$187390=$K$4)*(Data!$B$2:$B$187390=$A40)*(Data!$H$2:$H$187390=P$5)*(Data!$I$2:$I$187390))</f>
        <v>35</v>
      </c>
      <c r="Q40" s="65">
        <f t="shared" si="2"/>
        <v>0</v>
      </c>
      <c r="R40" s="65">
        <f t="shared" si="3"/>
        <v>0.94594594594594594</v>
      </c>
      <c r="S40" s="59"/>
      <c r="T40" s="66">
        <f t="shared" si="4"/>
        <v>5</v>
      </c>
      <c r="U40" s="66">
        <f t="shared" si="4"/>
        <v>0</v>
      </c>
      <c r="V40" s="66">
        <f t="shared" si="4"/>
        <v>0</v>
      </c>
      <c r="W40" s="66">
        <f t="shared" si="4"/>
        <v>0</v>
      </c>
      <c r="X40" s="66">
        <f t="shared" si="4"/>
        <v>0</v>
      </c>
      <c r="Y40" s="66">
        <f t="shared" si="4"/>
        <v>45</v>
      </c>
      <c r="Z40" s="65">
        <f t="shared" si="5"/>
        <v>0</v>
      </c>
      <c r="AA40" s="65">
        <f t="shared" si="6"/>
        <v>0.9</v>
      </c>
      <c r="AB40" s="59"/>
      <c r="AC40" s="64" cm="1">
        <f t="array" ref="AC40">SUMPRODUCT((Data!$A$2:$A$187390=$A$3)*(Data!$G$2:$G$187390=$AC$4)*(Data!$B$2:$B$187390=$A40)*(Data!$H$2:$H$187390=AC$5)*(Data!$I$2:$I$187390))</f>
        <v>1</v>
      </c>
      <c r="AD40" s="64" cm="1">
        <f t="array" ref="AD40">SUMPRODUCT((Data!$A$2:$A$187390=$A$3)*(Data!$G$2:$G$187390=$AC$4)*(Data!$B$2:$B$187390=$A40)*(Data!$H$2:$H$187390=AD$5)*(Data!$I$2:$I$187390))</f>
        <v>0</v>
      </c>
      <c r="AE40" s="64" cm="1">
        <f t="array" ref="AE40">SUMPRODUCT((Data!$A$2:$A$187390=$A$3)*(Data!$G$2:$G$187390=$AC$4)*(Data!$B$2:$B$187390=$A40)*(Data!$H$2:$H$187390=AE$5)*(Data!$I$2:$I$187390))</f>
        <v>0</v>
      </c>
      <c r="AF40" s="64" cm="1">
        <f t="array" ref="AF40">SUMPRODUCT((Data!$A$2:$A$187390=$A$3)*(Data!$G$2:$G$187390=$AC$4)*(Data!$B$2:$B$187390=$A40)*(Data!$H$2:$H$187390=AF$5)*(Data!$I$2:$I$187390))</f>
        <v>0</v>
      </c>
      <c r="AG40" s="64" cm="1">
        <f t="array" ref="AG40">SUMPRODUCT((Data!$A$2:$A$187390=$A$3)*(Data!$G$2:$G$187390=$AC$4)*(Data!$B$2:$B$187390=$A40)*(Data!$H$2:$H$187390=AG$5)*(Data!$I$2:$I$187390))</f>
        <v>0</v>
      </c>
      <c r="AH40" s="64" cm="1">
        <f t="array" ref="AH40">SUMPRODUCT((Data!$A$2:$A$187390=$A$3)*(Data!$G$2:$G$187390=$AC$4)*(Data!$B$2:$B$187390=$A40)*(Data!$H$2:$H$187390=AH$5)*(Data!$I$2:$I$187390))</f>
        <v>2</v>
      </c>
      <c r="AI40" s="65">
        <f t="shared" si="7"/>
        <v>0</v>
      </c>
      <c r="AJ40" s="65">
        <f t="shared" si="8"/>
        <v>0.66666666666666663</v>
      </c>
      <c r="AK40" s="59"/>
      <c r="AL40" s="64" cm="1">
        <f t="array" ref="AL40">SUMPRODUCT((Data!$A$2:$A$187390=$A$3)*(Data!$G$2:$G$187390=$AL$4)*(Data!$B$2:$B$187390=$A40)*(Data!$H$2:$H$187390=AL$5)*(Data!$I$2:$I$187390))</f>
        <v>7</v>
      </c>
      <c r="AM40" s="64" cm="1">
        <f t="array" ref="AM40">SUMPRODUCT((Data!$A$2:$A$187390=$A$3)*(Data!$G$2:$G$187390=$AL$4)*(Data!$B$2:$B$187390=$A40)*(Data!$H$2:$H$187390=AM$5)*(Data!$I$2:$I$187390))</f>
        <v>0</v>
      </c>
      <c r="AN40" s="64" cm="1">
        <f t="array" ref="AN40">SUMPRODUCT((Data!$A$2:$A$187390=$A$3)*(Data!$G$2:$G$187390=$AL$4)*(Data!$B$2:$B$187390=$A40)*(Data!$H$2:$H$187390=AN$5)*(Data!$I$2:$I$187390))</f>
        <v>0</v>
      </c>
      <c r="AO40" s="64" cm="1">
        <f t="array" ref="AO40">SUMPRODUCT((Data!$A$2:$A$187390=$A$3)*(Data!$G$2:$G$187390=$AL$4)*(Data!$B$2:$B$187390=$A40)*(Data!$H$2:$H$187390=AO$5)*(Data!$I$2:$I$187390))</f>
        <v>0</v>
      </c>
      <c r="AP40" s="64" cm="1">
        <f t="array" ref="AP40">SUMPRODUCT((Data!$A$2:$A$187390=$A$3)*(Data!$G$2:$G$187390=$AL$4)*(Data!$B$2:$B$187390=$A40)*(Data!$H$2:$H$187390=AP$5)*(Data!$I$2:$I$187390))</f>
        <v>0</v>
      </c>
      <c r="AQ40" s="64" cm="1">
        <f t="array" ref="AQ40">SUMPRODUCT((Data!$A$2:$A$187390=$A$3)*(Data!$G$2:$G$187390=$AL$4)*(Data!$B$2:$B$187390=$A40)*(Data!$H$2:$H$187390=AQ$5)*(Data!$I$2:$I$187390))</f>
        <v>9</v>
      </c>
      <c r="AR40" s="65">
        <f t="shared" si="9"/>
        <v>0</v>
      </c>
      <c r="AS40" s="65">
        <f t="shared" si="10"/>
        <v>0.5625</v>
      </c>
      <c r="AT40" s="59"/>
      <c r="AU40" s="66">
        <f t="shared" si="11"/>
        <v>13</v>
      </c>
      <c r="AV40" s="66">
        <f t="shared" si="11"/>
        <v>0</v>
      </c>
      <c r="AW40" s="66">
        <f t="shared" si="11"/>
        <v>0</v>
      </c>
      <c r="AX40" s="66">
        <f t="shared" si="11"/>
        <v>0</v>
      </c>
      <c r="AY40" s="66">
        <f t="shared" si="11"/>
        <v>0</v>
      </c>
      <c r="AZ40" s="66">
        <f t="shared" si="11"/>
        <v>56</v>
      </c>
      <c r="BA40" s="65">
        <f t="shared" si="12"/>
        <v>0</v>
      </c>
      <c r="BB40" s="65">
        <f t="shared" si="13"/>
        <v>0.81159420289855078</v>
      </c>
    </row>
    <row r="41" spans="1:54" ht="15" customHeight="1" x14ac:dyDescent="0.35">
      <c r="A41" s="59" t="s">
        <v>32</v>
      </c>
      <c r="B41" s="64" cm="1">
        <f t="array" ref="B41">SUMPRODUCT((Data!$A$2:$A$187390=$A$3)*(Data!$G$2:$G$187390=$B$4)*(Data!$B$2:$B$187390=$A41)*(Data!$H$2:$H$187390=B$5)*(Data!$I$2:$I$187390))</f>
        <v>0</v>
      </c>
      <c r="C41" s="64" cm="1">
        <f t="array" ref="C41">SUMPRODUCT((Data!$A$2:$A$187390=$A$3)*(Data!$G$2:$G$187390=$B$4)*(Data!$B$2:$B$187390=$A41)*(Data!$H$2:$H$187390=C$5)*(Data!$I$2:$I$187390))</f>
        <v>0</v>
      </c>
      <c r="D41" s="64" cm="1">
        <f t="array" ref="D41">SUMPRODUCT((Data!$A$2:$A$187390=$A$3)*(Data!$G$2:$G$187390=$B$4)*(Data!$B$2:$B$187390=$A41)*(Data!$H$2:$H$187390=D$5)*(Data!$I$2:$I$187390))</f>
        <v>0</v>
      </c>
      <c r="E41" s="64" cm="1">
        <f t="array" ref="E41">SUMPRODUCT((Data!$A$2:$A$187390=$A$3)*(Data!$G$2:$G$187390=$B$4)*(Data!$B$2:$B$187390=$A41)*(Data!$H$2:$H$187390=E$5)*(Data!$I$2:$I$187390))</f>
        <v>0</v>
      </c>
      <c r="F41" s="64" cm="1">
        <f t="array" ref="F41">SUMPRODUCT((Data!$A$2:$A$187390=$A$3)*(Data!$G$2:$G$187390=$B$4)*(Data!$B$2:$B$187390=$A41)*(Data!$H$2:$H$187390=F$5)*(Data!$I$2:$I$187390))</f>
        <v>0</v>
      </c>
      <c r="G41" s="64" cm="1">
        <f t="array" ref="G41">SUMPRODUCT((Data!$A$2:$A$187390=$A$3)*(Data!$G$2:$G$187390=$B$4)*(Data!$B$2:$B$187390=$A41)*(Data!$H$2:$H$187390=G$5)*(Data!$I$2:$I$187390))</f>
        <v>0</v>
      </c>
      <c r="H41" s="65" t="str">
        <f t="shared" si="14"/>
        <v>-</v>
      </c>
      <c r="I41" s="65" t="str">
        <f t="shared" si="15"/>
        <v>-</v>
      </c>
      <c r="J41" s="59"/>
      <c r="K41" s="64" cm="1">
        <f t="array" ref="K41">SUMPRODUCT((Data!$A$2:$A$187390=$A$3)*(Data!$G$2:$G$187390=$K$4)*(Data!$B$2:$B$187390=$A41)*(Data!$H$2:$H$187390=K$5)*(Data!$I$2:$I$187390))</f>
        <v>0</v>
      </c>
      <c r="L41" s="64" cm="1">
        <f t="array" ref="L41">SUMPRODUCT((Data!$A$2:$A$187390=$A$3)*(Data!$G$2:$G$187390=$K$4)*(Data!$B$2:$B$187390=$A41)*(Data!$H$2:$H$187390=L$5)*(Data!$I$2:$I$187390))</f>
        <v>0</v>
      </c>
      <c r="M41" s="64" cm="1">
        <f t="array" ref="M41">SUMPRODUCT((Data!$A$2:$A$187390=$A$3)*(Data!$G$2:$G$187390=$K$4)*(Data!$B$2:$B$187390=$A41)*(Data!$H$2:$H$187390=M$5)*(Data!$I$2:$I$187390))</f>
        <v>0</v>
      </c>
      <c r="N41" s="64" cm="1">
        <f t="array" ref="N41">SUMPRODUCT((Data!$A$2:$A$187390=$A$3)*(Data!$G$2:$G$187390=$K$4)*(Data!$B$2:$B$187390=$A41)*(Data!$H$2:$H$187390=N$5)*(Data!$I$2:$I$187390))</f>
        <v>0</v>
      </c>
      <c r="O41" s="64" cm="1">
        <f t="array" ref="O41">SUMPRODUCT((Data!$A$2:$A$187390=$A$3)*(Data!$G$2:$G$187390=$K$4)*(Data!$B$2:$B$187390=$A41)*(Data!$H$2:$H$187390=O$5)*(Data!$I$2:$I$187390))</f>
        <v>0</v>
      </c>
      <c r="P41" s="64" cm="1">
        <f t="array" ref="P41">SUMPRODUCT((Data!$A$2:$A$187390=$A$3)*(Data!$G$2:$G$187390=$K$4)*(Data!$B$2:$B$187390=$A41)*(Data!$H$2:$H$187390=P$5)*(Data!$I$2:$I$187390))</f>
        <v>0</v>
      </c>
      <c r="Q41" s="65" t="str">
        <f t="shared" si="2"/>
        <v>-</v>
      </c>
      <c r="R41" s="65" t="str">
        <f t="shared" si="3"/>
        <v>-</v>
      </c>
      <c r="S41" s="59"/>
      <c r="T41" s="66">
        <f t="shared" si="4"/>
        <v>0</v>
      </c>
      <c r="U41" s="66">
        <f t="shared" si="4"/>
        <v>0</v>
      </c>
      <c r="V41" s="66">
        <f t="shared" si="4"/>
        <v>0</v>
      </c>
      <c r="W41" s="66">
        <f t="shared" si="4"/>
        <v>0</v>
      </c>
      <c r="X41" s="66">
        <f t="shared" si="4"/>
        <v>0</v>
      </c>
      <c r="Y41" s="66">
        <f t="shared" si="4"/>
        <v>0</v>
      </c>
      <c r="Z41" s="65" t="str">
        <f t="shared" si="5"/>
        <v>-</v>
      </c>
      <c r="AA41" s="65" t="str">
        <f t="shared" si="6"/>
        <v>-</v>
      </c>
      <c r="AB41" s="59"/>
      <c r="AC41" s="64" cm="1">
        <f t="array" ref="AC41">SUMPRODUCT((Data!$A$2:$A$187390=$A$3)*(Data!$G$2:$G$187390=$AC$4)*(Data!$B$2:$B$187390=$A41)*(Data!$H$2:$H$187390=AC$5)*(Data!$I$2:$I$187390))</f>
        <v>0</v>
      </c>
      <c r="AD41" s="64" cm="1">
        <f t="array" ref="AD41">SUMPRODUCT((Data!$A$2:$A$187390=$A$3)*(Data!$G$2:$G$187390=$AC$4)*(Data!$B$2:$B$187390=$A41)*(Data!$H$2:$H$187390=AD$5)*(Data!$I$2:$I$187390))</f>
        <v>0</v>
      </c>
      <c r="AE41" s="64" cm="1">
        <f t="array" ref="AE41">SUMPRODUCT((Data!$A$2:$A$187390=$A$3)*(Data!$G$2:$G$187390=$AC$4)*(Data!$B$2:$B$187390=$A41)*(Data!$H$2:$H$187390=AE$5)*(Data!$I$2:$I$187390))</f>
        <v>0</v>
      </c>
      <c r="AF41" s="64" cm="1">
        <f t="array" ref="AF41">SUMPRODUCT((Data!$A$2:$A$187390=$A$3)*(Data!$G$2:$G$187390=$AC$4)*(Data!$B$2:$B$187390=$A41)*(Data!$H$2:$H$187390=AF$5)*(Data!$I$2:$I$187390))</f>
        <v>0</v>
      </c>
      <c r="AG41" s="64" cm="1">
        <f t="array" ref="AG41">SUMPRODUCT((Data!$A$2:$A$187390=$A$3)*(Data!$G$2:$G$187390=$AC$4)*(Data!$B$2:$B$187390=$A41)*(Data!$H$2:$H$187390=AG$5)*(Data!$I$2:$I$187390))</f>
        <v>0</v>
      </c>
      <c r="AH41" s="64" cm="1">
        <f t="array" ref="AH41">SUMPRODUCT((Data!$A$2:$A$187390=$A$3)*(Data!$G$2:$G$187390=$AC$4)*(Data!$B$2:$B$187390=$A41)*(Data!$H$2:$H$187390=AH$5)*(Data!$I$2:$I$187390))</f>
        <v>0</v>
      </c>
      <c r="AI41" s="65" t="str">
        <f t="shared" si="7"/>
        <v>-</v>
      </c>
      <c r="AJ41" s="65" t="str">
        <f t="shared" si="8"/>
        <v>-</v>
      </c>
      <c r="AK41" s="59"/>
      <c r="AL41" s="64" cm="1">
        <f t="array" ref="AL41">SUMPRODUCT((Data!$A$2:$A$187390=$A$3)*(Data!$G$2:$G$187390=$AL$4)*(Data!$B$2:$B$187390=$A41)*(Data!$H$2:$H$187390=AL$5)*(Data!$I$2:$I$187390))</f>
        <v>0</v>
      </c>
      <c r="AM41" s="64" cm="1">
        <f t="array" ref="AM41">SUMPRODUCT((Data!$A$2:$A$187390=$A$3)*(Data!$G$2:$G$187390=$AL$4)*(Data!$B$2:$B$187390=$A41)*(Data!$H$2:$H$187390=AM$5)*(Data!$I$2:$I$187390))</f>
        <v>0</v>
      </c>
      <c r="AN41" s="64" cm="1">
        <f t="array" ref="AN41">SUMPRODUCT((Data!$A$2:$A$187390=$A$3)*(Data!$G$2:$G$187390=$AL$4)*(Data!$B$2:$B$187390=$A41)*(Data!$H$2:$H$187390=AN$5)*(Data!$I$2:$I$187390))</f>
        <v>0</v>
      </c>
      <c r="AO41" s="64" cm="1">
        <f t="array" ref="AO41">SUMPRODUCT((Data!$A$2:$A$187390=$A$3)*(Data!$G$2:$G$187390=$AL$4)*(Data!$B$2:$B$187390=$A41)*(Data!$H$2:$H$187390=AO$5)*(Data!$I$2:$I$187390))</f>
        <v>0</v>
      </c>
      <c r="AP41" s="64" cm="1">
        <f t="array" ref="AP41">SUMPRODUCT((Data!$A$2:$A$187390=$A$3)*(Data!$G$2:$G$187390=$AL$4)*(Data!$B$2:$B$187390=$A41)*(Data!$H$2:$H$187390=AP$5)*(Data!$I$2:$I$187390))</f>
        <v>0</v>
      </c>
      <c r="AQ41" s="64" cm="1">
        <f t="array" ref="AQ41">SUMPRODUCT((Data!$A$2:$A$187390=$A$3)*(Data!$G$2:$G$187390=$AL$4)*(Data!$B$2:$B$187390=$A41)*(Data!$H$2:$H$187390=AQ$5)*(Data!$I$2:$I$187390))</f>
        <v>0</v>
      </c>
      <c r="AR41" s="65" t="str">
        <f t="shared" si="9"/>
        <v>-</v>
      </c>
      <c r="AS41" s="65" t="str">
        <f t="shared" si="10"/>
        <v>-</v>
      </c>
      <c r="AT41" s="59"/>
      <c r="AU41" s="66">
        <f t="shared" si="11"/>
        <v>0</v>
      </c>
      <c r="AV41" s="66">
        <f t="shared" si="11"/>
        <v>0</v>
      </c>
      <c r="AW41" s="66">
        <f t="shared" si="11"/>
        <v>0</v>
      </c>
      <c r="AX41" s="66">
        <f t="shared" si="11"/>
        <v>0</v>
      </c>
      <c r="AY41" s="66">
        <f t="shared" si="11"/>
        <v>0</v>
      </c>
      <c r="AZ41" s="66">
        <f t="shared" si="11"/>
        <v>0</v>
      </c>
      <c r="BA41" s="65" t="str">
        <f t="shared" si="12"/>
        <v>-</v>
      </c>
      <c r="BB41" s="65" t="str">
        <f t="shared" si="13"/>
        <v>-</v>
      </c>
    </row>
    <row r="42" spans="1:54" ht="15" customHeight="1" x14ac:dyDescent="0.35">
      <c r="A42" s="59" t="s">
        <v>33</v>
      </c>
      <c r="B42" s="64" cm="1">
        <f t="array" ref="B42">SUMPRODUCT((Data!$A$2:$A$187390=$A$3)*(Data!$G$2:$G$187390=$B$4)*(Data!$B$2:$B$187390=$A42)*(Data!$H$2:$H$187390=B$5)*(Data!$I$2:$I$187390))</f>
        <v>22</v>
      </c>
      <c r="C42" s="64" cm="1">
        <f t="array" ref="C42">SUMPRODUCT((Data!$A$2:$A$187390=$A$3)*(Data!$G$2:$G$187390=$B$4)*(Data!$B$2:$B$187390=$A42)*(Data!$H$2:$H$187390=C$5)*(Data!$I$2:$I$187390))</f>
        <v>0</v>
      </c>
      <c r="D42" s="64" cm="1">
        <f t="array" ref="D42">SUMPRODUCT((Data!$A$2:$A$187390=$A$3)*(Data!$G$2:$G$187390=$B$4)*(Data!$B$2:$B$187390=$A42)*(Data!$H$2:$H$187390=D$5)*(Data!$I$2:$I$187390))</f>
        <v>0</v>
      </c>
      <c r="E42" s="64" cm="1">
        <f t="array" ref="E42">SUMPRODUCT((Data!$A$2:$A$187390=$A$3)*(Data!$G$2:$G$187390=$B$4)*(Data!$B$2:$B$187390=$A42)*(Data!$H$2:$H$187390=E$5)*(Data!$I$2:$I$187390))</f>
        <v>0</v>
      </c>
      <c r="F42" s="64" cm="1">
        <f t="array" ref="F42">SUMPRODUCT((Data!$A$2:$A$187390=$A$3)*(Data!$G$2:$G$187390=$B$4)*(Data!$B$2:$B$187390=$A42)*(Data!$H$2:$H$187390=F$5)*(Data!$I$2:$I$187390))</f>
        <v>0</v>
      </c>
      <c r="G42" s="64" cm="1">
        <f t="array" ref="G42">SUMPRODUCT((Data!$A$2:$A$187390=$A$3)*(Data!$G$2:$G$187390=$B$4)*(Data!$B$2:$B$187390=$A42)*(Data!$H$2:$H$187390=G$5)*(Data!$I$2:$I$187390))</f>
        <v>4</v>
      </c>
      <c r="H42" s="65">
        <f t="shared" si="14"/>
        <v>0</v>
      </c>
      <c r="I42" s="65">
        <f t="shared" si="15"/>
        <v>0.15384615384615385</v>
      </c>
      <c r="J42" s="59"/>
      <c r="K42" s="64" cm="1">
        <f t="array" ref="K42">SUMPRODUCT((Data!$A$2:$A$187390=$A$3)*(Data!$G$2:$G$187390=$K$4)*(Data!$B$2:$B$187390=$A42)*(Data!$H$2:$H$187390=K$5)*(Data!$I$2:$I$187390))</f>
        <v>34</v>
      </c>
      <c r="L42" s="64" cm="1">
        <f t="array" ref="L42">SUMPRODUCT((Data!$A$2:$A$187390=$A$3)*(Data!$G$2:$G$187390=$K$4)*(Data!$B$2:$B$187390=$A42)*(Data!$H$2:$H$187390=L$5)*(Data!$I$2:$I$187390))</f>
        <v>0</v>
      </c>
      <c r="M42" s="64" cm="1">
        <f t="array" ref="M42">SUMPRODUCT((Data!$A$2:$A$187390=$A$3)*(Data!$G$2:$G$187390=$K$4)*(Data!$B$2:$B$187390=$A42)*(Data!$H$2:$H$187390=M$5)*(Data!$I$2:$I$187390))</f>
        <v>1</v>
      </c>
      <c r="N42" s="64" cm="1">
        <f t="array" ref="N42">SUMPRODUCT((Data!$A$2:$A$187390=$A$3)*(Data!$G$2:$G$187390=$K$4)*(Data!$B$2:$B$187390=$A42)*(Data!$H$2:$H$187390=N$5)*(Data!$I$2:$I$187390))</f>
        <v>0</v>
      </c>
      <c r="O42" s="64" cm="1">
        <f t="array" ref="O42">SUMPRODUCT((Data!$A$2:$A$187390=$A$3)*(Data!$G$2:$G$187390=$K$4)*(Data!$B$2:$B$187390=$A42)*(Data!$H$2:$H$187390=O$5)*(Data!$I$2:$I$187390))</f>
        <v>0</v>
      </c>
      <c r="P42" s="64" cm="1">
        <f t="array" ref="P42">SUMPRODUCT((Data!$A$2:$A$187390=$A$3)*(Data!$G$2:$G$187390=$K$4)*(Data!$B$2:$B$187390=$A42)*(Data!$H$2:$H$187390=P$5)*(Data!$I$2:$I$187390))</f>
        <v>4</v>
      </c>
      <c r="Q42" s="65">
        <f t="shared" si="2"/>
        <v>2.8571428571428571E-2</v>
      </c>
      <c r="R42" s="65">
        <f t="shared" si="3"/>
        <v>0.10256410256410256</v>
      </c>
      <c r="S42" s="59"/>
      <c r="T42" s="66">
        <f t="shared" si="4"/>
        <v>56</v>
      </c>
      <c r="U42" s="66">
        <f t="shared" si="4"/>
        <v>0</v>
      </c>
      <c r="V42" s="66">
        <f t="shared" si="4"/>
        <v>1</v>
      </c>
      <c r="W42" s="66">
        <f t="shared" si="4"/>
        <v>0</v>
      </c>
      <c r="X42" s="66">
        <f t="shared" si="4"/>
        <v>0</v>
      </c>
      <c r="Y42" s="66">
        <f t="shared" si="4"/>
        <v>8</v>
      </c>
      <c r="Z42" s="65">
        <f t="shared" si="5"/>
        <v>1.7543859649122806E-2</v>
      </c>
      <c r="AA42" s="65">
        <f t="shared" si="6"/>
        <v>0.12307692307692308</v>
      </c>
      <c r="AB42" s="59"/>
      <c r="AC42" s="64" cm="1">
        <f t="array" ref="AC42">SUMPRODUCT((Data!$A$2:$A$187390=$A$3)*(Data!$G$2:$G$187390=$AC$4)*(Data!$B$2:$B$187390=$A42)*(Data!$H$2:$H$187390=AC$5)*(Data!$I$2:$I$187390))</f>
        <v>3</v>
      </c>
      <c r="AD42" s="64" cm="1">
        <f t="array" ref="AD42">SUMPRODUCT((Data!$A$2:$A$187390=$A$3)*(Data!$G$2:$G$187390=$AC$4)*(Data!$B$2:$B$187390=$A42)*(Data!$H$2:$H$187390=AD$5)*(Data!$I$2:$I$187390))</f>
        <v>0</v>
      </c>
      <c r="AE42" s="64" cm="1">
        <f t="array" ref="AE42">SUMPRODUCT((Data!$A$2:$A$187390=$A$3)*(Data!$G$2:$G$187390=$AC$4)*(Data!$B$2:$B$187390=$A42)*(Data!$H$2:$H$187390=AE$5)*(Data!$I$2:$I$187390))</f>
        <v>0</v>
      </c>
      <c r="AF42" s="64" cm="1">
        <f t="array" ref="AF42">SUMPRODUCT((Data!$A$2:$A$187390=$A$3)*(Data!$G$2:$G$187390=$AC$4)*(Data!$B$2:$B$187390=$A42)*(Data!$H$2:$H$187390=AF$5)*(Data!$I$2:$I$187390))</f>
        <v>0</v>
      </c>
      <c r="AG42" s="64" cm="1">
        <f t="array" ref="AG42">SUMPRODUCT((Data!$A$2:$A$187390=$A$3)*(Data!$G$2:$G$187390=$AC$4)*(Data!$B$2:$B$187390=$A42)*(Data!$H$2:$H$187390=AG$5)*(Data!$I$2:$I$187390))</f>
        <v>0</v>
      </c>
      <c r="AH42" s="64" cm="1">
        <f t="array" ref="AH42">SUMPRODUCT((Data!$A$2:$A$187390=$A$3)*(Data!$G$2:$G$187390=$AC$4)*(Data!$B$2:$B$187390=$A42)*(Data!$H$2:$H$187390=AH$5)*(Data!$I$2:$I$187390))</f>
        <v>0</v>
      </c>
      <c r="AI42" s="65">
        <f t="shared" si="7"/>
        <v>0</v>
      </c>
      <c r="AJ42" s="65">
        <f t="shared" si="8"/>
        <v>0</v>
      </c>
      <c r="AK42" s="59"/>
      <c r="AL42" s="64" cm="1">
        <f t="array" ref="AL42">SUMPRODUCT((Data!$A$2:$A$187390=$A$3)*(Data!$G$2:$G$187390=$AL$4)*(Data!$B$2:$B$187390=$A42)*(Data!$H$2:$H$187390=AL$5)*(Data!$I$2:$I$187390))</f>
        <v>10</v>
      </c>
      <c r="AM42" s="64" cm="1">
        <f t="array" ref="AM42">SUMPRODUCT((Data!$A$2:$A$187390=$A$3)*(Data!$G$2:$G$187390=$AL$4)*(Data!$B$2:$B$187390=$A42)*(Data!$H$2:$H$187390=AM$5)*(Data!$I$2:$I$187390))</f>
        <v>0</v>
      </c>
      <c r="AN42" s="64" cm="1">
        <f t="array" ref="AN42">SUMPRODUCT((Data!$A$2:$A$187390=$A$3)*(Data!$G$2:$G$187390=$AL$4)*(Data!$B$2:$B$187390=$A42)*(Data!$H$2:$H$187390=AN$5)*(Data!$I$2:$I$187390))</f>
        <v>0</v>
      </c>
      <c r="AO42" s="64" cm="1">
        <f t="array" ref="AO42">SUMPRODUCT((Data!$A$2:$A$187390=$A$3)*(Data!$G$2:$G$187390=$AL$4)*(Data!$B$2:$B$187390=$A42)*(Data!$H$2:$H$187390=AO$5)*(Data!$I$2:$I$187390))</f>
        <v>0</v>
      </c>
      <c r="AP42" s="64" cm="1">
        <f t="array" ref="AP42">SUMPRODUCT((Data!$A$2:$A$187390=$A$3)*(Data!$G$2:$G$187390=$AL$4)*(Data!$B$2:$B$187390=$A42)*(Data!$H$2:$H$187390=AP$5)*(Data!$I$2:$I$187390))</f>
        <v>0</v>
      </c>
      <c r="AQ42" s="64" cm="1">
        <f t="array" ref="AQ42">SUMPRODUCT((Data!$A$2:$A$187390=$A$3)*(Data!$G$2:$G$187390=$AL$4)*(Data!$B$2:$B$187390=$A42)*(Data!$H$2:$H$187390=AQ$5)*(Data!$I$2:$I$187390))</f>
        <v>1</v>
      </c>
      <c r="AR42" s="65">
        <f t="shared" si="9"/>
        <v>0</v>
      </c>
      <c r="AS42" s="65">
        <f t="shared" si="10"/>
        <v>9.0909090909090912E-2</v>
      </c>
      <c r="AT42" s="59"/>
      <c r="AU42" s="66">
        <f t="shared" si="11"/>
        <v>69</v>
      </c>
      <c r="AV42" s="66">
        <f t="shared" si="11"/>
        <v>0</v>
      </c>
      <c r="AW42" s="66">
        <f t="shared" si="11"/>
        <v>1</v>
      </c>
      <c r="AX42" s="66">
        <f t="shared" si="11"/>
        <v>0</v>
      </c>
      <c r="AY42" s="66">
        <f t="shared" si="11"/>
        <v>0</v>
      </c>
      <c r="AZ42" s="66">
        <f t="shared" si="11"/>
        <v>9</v>
      </c>
      <c r="BA42" s="65">
        <f t="shared" si="12"/>
        <v>1.4285714285714285E-2</v>
      </c>
      <c r="BB42" s="65">
        <f t="shared" si="13"/>
        <v>0.11392405063291139</v>
      </c>
    </row>
    <row r="43" spans="1:54" ht="15" customHeight="1" x14ac:dyDescent="0.35">
      <c r="A43" s="59" t="s">
        <v>34</v>
      </c>
      <c r="B43" s="64" cm="1">
        <f t="array" ref="B43">SUMPRODUCT((Data!$A$2:$A$187390=$A$3)*(Data!$G$2:$G$187390=$B$4)*(Data!$B$2:$B$187390=$A43)*(Data!$H$2:$H$187390=B$5)*(Data!$I$2:$I$187390))</f>
        <v>17</v>
      </c>
      <c r="C43" s="64" cm="1">
        <f t="array" ref="C43">SUMPRODUCT((Data!$A$2:$A$187390=$A$3)*(Data!$G$2:$G$187390=$B$4)*(Data!$B$2:$B$187390=$A43)*(Data!$H$2:$H$187390=C$5)*(Data!$I$2:$I$187390))</f>
        <v>0</v>
      </c>
      <c r="D43" s="64" cm="1">
        <f t="array" ref="D43">SUMPRODUCT((Data!$A$2:$A$187390=$A$3)*(Data!$G$2:$G$187390=$B$4)*(Data!$B$2:$B$187390=$A43)*(Data!$H$2:$H$187390=D$5)*(Data!$I$2:$I$187390))</f>
        <v>0</v>
      </c>
      <c r="E43" s="64" cm="1">
        <f t="array" ref="E43">SUMPRODUCT((Data!$A$2:$A$187390=$A$3)*(Data!$G$2:$G$187390=$B$4)*(Data!$B$2:$B$187390=$A43)*(Data!$H$2:$H$187390=E$5)*(Data!$I$2:$I$187390))</f>
        <v>0</v>
      </c>
      <c r="F43" s="64" cm="1">
        <f t="array" ref="F43">SUMPRODUCT((Data!$A$2:$A$187390=$A$3)*(Data!$G$2:$G$187390=$B$4)*(Data!$B$2:$B$187390=$A43)*(Data!$H$2:$H$187390=F$5)*(Data!$I$2:$I$187390))</f>
        <v>0</v>
      </c>
      <c r="G43" s="64" cm="1">
        <f t="array" ref="G43">SUMPRODUCT((Data!$A$2:$A$187390=$A$3)*(Data!$G$2:$G$187390=$B$4)*(Data!$B$2:$B$187390=$A43)*(Data!$H$2:$H$187390=G$5)*(Data!$I$2:$I$187390))</f>
        <v>1</v>
      </c>
      <c r="H43" s="65">
        <f t="shared" si="14"/>
        <v>0</v>
      </c>
      <c r="I43" s="65">
        <f t="shared" si="15"/>
        <v>5.5555555555555552E-2</v>
      </c>
      <c r="J43" s="59"/>
      <c r="K43" s="64" cm="1">
        <f t="array" ref="K43">SUMPRODUCT((Data!$A$2:$A$187390=$A$3)*(Data!$G$2:$G$187390=$K$4)*(Data!$B$2:$B$187390=$A43)*(Data!$H$2:$H$187390=K$5)*(Data!$I$2:$I$187390))</f>
        <v>12</v>
      </c>
      <c r="L43" s="64" cm="1">
        <f t="array" ref="L43">SUMPRODUCT((Data!$A$2:$A$187390=$A$3)*(Data!$G$2:$G$187390=$K$4)*(Data!$B$2:$B$187390=$A43)*(Data!$H$2:$H$187390=L$5)*(Data!$I$2:$I$187390))</f>
        <v>0</v>
      </c>
      <c r="M43" s="64" cm="1">
        <f t="array" ref="M43">SUMPRODUCT((Data!$A$2:$A$187390=$A$3)*(Data!$G$2:$G$187390=$K$4)*(Data!$B$2:$B$187390=$A43)*(Data!$H$2:$H$187390=M$5)*(Data!$I$2:$I$187390))</f>
        <v>0</v>
      </c>
      <c r="N43" s="64" cm="1">
        <f t="array" ref="N43">SUMPRODUCT((Data!$A$2:$A$187390=$A$3)*(Data!$G$2:$G$187390=$K$4)*(Data!$B$2:$B$187390=$A43)*(Data!$H$2:$H$187390=N$5)*(Data!$I$2:$I$187390))</f>
        <v>0</v>
      </c>
      <c r="O43" s="64" cm="1">
        <f t="array" ref="O43">SUMPRODUCT((Data!$A$2:$A$187390=$A$3)*(Data!$G$2:$G$187390=$K$4)*(Data!$B$2:$B$187390=$A43)*(Data!$H$2:$H$187390=O$5)*(Data!$I$2:$I$187390))</f>
        <v>0</v>
      </c>
      <c r="P43" s="64" cm="1">
        <f t="array" ref="P43">SUMPRODUCT((Data!$A$2:$A$187390=$A$3)*(Data!$G$2:$G$187390=$K$4)*(Data!$B$2:$B$187390=$A43)*(Data!$H$2:$H$187390=P$5)*(Data!$I$2:$I$187390))</f>
        <v>8</v>
      </c>
      <c r="Q43" s="65">
        <f t="shared" si="2"/>
        <v>0</v>
      </c>
      <c r="R43" s="65">
        <f t="shared" si="3"/>
        <v>0.4</v>
      </c>
      <c r="S43" s="59"/>
      <c r="T43" s="66">
        <f t="shared" si="4"/>
        <v>29</v>
      </c>
      <c r="U43" s="66">
        <f t="shared" si="4"/>
        <v>0</v>
      </c>
      <c r="V43" s="66">
        <f t="shared" si="4"/>
        <v>0</v>
      </c>
      <c r="W43" s="66">
        <f t="shared" si="4"/>
        <v>0</v>
      </c>
      <c r="X43" s="66">
        <f t="shared" si="4"/>
        <v>0</v>
      </c>
      <c r="Y43" s="66">
        <f t="shared" si="4"/>
        <v>9</v>
      </c>
      <c r="Z43" s="65">
        <f t="shared" si="5"/>
        <v>0</v>
      </c>
      <c r="AA43" s="65">
        <f t="shared" si="6"/>
        <v>0.23684210526315788</v>
      </c>
      <c r="AB43" s="59"/>
      <c r="AC43" s="64" cm="1">
        <f t="array" ref="AC43">SUMPRODUCT((Data!$A$2:$A$187390=$A$3)*(Data!$G$2:$G$187390=$AC$4)*(Data!$B$2:$B$187390=$A43)*(Data!$H$2:$H$187390=AC$5)*(Data!$I$2:$I$187390))</f>
        <v>0</v>
      </c>
      <c r="AD43" s="64" cm="1">
        <f t="array" ref="AD43">SUMPRODUCT((Data!$A$2:$A$187390=$A$3)*(Data!$G$2:$G$187390=$AC$4)*(Data!$B$2:$B$187390=$A43)*(Data!$H$2:$H$187390=AD$5)*(Data!$I$2:$I$187390))</f>
        <v>0</v>
      </c>
      <c r="AE43" s="64" cm="1">
        <f t="array" ref="AE43">SUMPRODUCT((Data!$A$2:$A$187390=$A$3)*(Data!$G$2:$G$187390=$AC$4)*(Data!$B$2:$B$187390=$A43)*(Data!$H$2:$H$187390=AE$5)*(Data!$I$2:$I$187390))</f>
        <v>0</v>
      </c>
      <c r="AF43" s="64" cm="1">
        <f t="array" ref="AF43">SUMPRODUCT((Data!$A$2:$A$187390=$A$3)*(Data!$G$2:$G$187390=$AC$4)*(Data!$B$2:$B$187390=$A43)*(Data!$H$2:$H$187390=AF$5)*(Data!$I$2:$I$187390))</f>
        <v>0</v>
      </c>
      <c r="AG43" s="64" cm="1">
        <f t="array" ref="AG43">SUMPRODUCT((Data!$A$2:$A$187390=$A$3)*(Data!$G$2:$G$187390=$AC$4)*(Data!$B$2:$B$187390=$A43)*(Data!$H$2:$H$187390=AG$5)*(Data!$I$2:$I$187390))</f>
        <v>0</v>
      </c>
      <c r="AH43" s="64" cm="1">
        <f t="array" ref="AH43">SUMPRODUCT((Data!$A$2:$A$187390=$A$3)*(Data!$G$2:$G$187390=$AC$4)*(Data!$B$2:$B$187390=$A43)*(Data!$H$2:$H$187390=AH$5)*(Data!$I$2:$I$187390))</f>
        <v>1</v>
      </c>
      <c r="AI43" s="65" t="str">
        <f t="shared" si="7"/>
        <v>-</v>
      </c>
      <c r="AJ43" s="65">
        <f t="shared" si="8"/>
        <v>1</v>
      </c>
      <c r="AK43" s="59"/>
      <c r="AL43" s="64" cm="1">
        <f t="array" ref="AL43">SUMPRODUCT((Data!$A$2:$A$187390=$A$3)*(Data!$G$2:$G$187390=$AL$4)*(Data!$B$2:$B$187390=$A43)*(Data!$H$2:$H$187390=AL$5)*(Data!$I$2:$I$187390))</f>
        <v>4</v>
      </c>
      <c r="AM43" s="64" cm="1">
        <f t="array" ref="AM43">SUMPRODUCT((Data!$A$2:$A$187390=$A$3)*(Data!$G$2:$G$187390=$AL$4)*(Data!$B$2:$B$187390=$A43)*(Data!$H$2:$H$187390=AM$5)*(Data!$I$2:$I$187390))</f>
        <v>0</v>
      </c>
      <c r="AN43" s="64" cm="1">
        <f t="array" ref="AN43">SUMPRODUCT((Data!$A$2:$A$187390=$A$3)*(Data!$G$2:$G$187390=$AL$4)*(Data!$B$2:$B$187390=$A43)*(Data!$H$2:$H$187390=AN$5)*(Data!$I$2:$I$187390))</f>
        <v>0</v>
      </c>
      <c r="AO43" s="64" cm="1">
        <f t="array" ref="AO43">SUMPRODUCT((Data!$A$2:$A$187390=$A$3)*(Data!$G$2:$G$187390=$AL$4)*(Data!$B$2:$B$187390=$A43)*(Data!$H$2:$H$187390=AO$5)*(Data!$I$2:$I$187390))</f>
        <v>0</v>
      </c>
      <c r="AP43" s="64" cm="1">
        <f t="array" ref="AP43">SUMPRODUCT((Data!$A$2:$A$187390=$A$3)*(Data!$G$2:$G$187390=$AL$4)*(Data!$B$2:$B$187390=$A43)*(Data!$H$2:$H$187390=AP$5)*(Data!$I$2:$I$187390))</f>
        <v>0</v>
      </c>
      <c r="AQ43" s="64" cm="1">
        <f t="array" ref="AQ43">SUMPRODUCT((Data!$A$2:$A$187390=$A$3)*(Data!$G$2:$G$187390=$AL$4)*(Data!$B$2:$B$187390=$A43)*(Data!$H$2:$H$187390=AQ$5)*(Data!$I$2:$I$187390))</f>
        <v>1</v>
      </c>
      <c r="AR43" s="65">
        <f t="shared" si="9"/>
        <v>0</v>
      </c>
      <c r="AS43" s="65">
        <f t="shared" si="10"/>
        <v>0.2</v>
      </c>
      <c r="AT43" s="59"/>
      <c r="AU43" s="66">
        <f t="shared" si="11"/>
        <v>33</v>
      </c>
      <c r="AV43" s="66">
        <f t="shared" si="11"/>
        <v>0</v>
      </c>
      <c r="AW43" s="66">
        <f t="shared" si="11"/>
        <v>0</v>
      </c>
      <c r="AX43" s="66">
        <f t="shared" si="11"/>
        <v>0</v>
      </c>
      <c r="AY43" s="66">
        <f t="shared" si="11"/>
        <v>0</v>
      </c>
      <c r="AZ43" s="66">
        <f t="shared" si="11"/>
        <v>11</v>
      </c>
      <c r="BA43" s="65">
        <f t="shared" si="12"/>
        <v>0</v>
      </c>
      <c r="BB43" s="65">
        <f t="shared" si="13"/>
        <v>0.25</v>
      </c>
    </row>
    <row r="44" spans="1:54" ht="15" customHeight="1" x14ac:dyDescent="0.35">
      <c r="A44" s="59" t="s">
        <v>35</v>
      </c>
      <c r="B44" s="64" cm="1">
        <f t="array" ref="B44">SUMPRODUCT((Data!$A$2:$A$187390=$A$3)*(Data!$G$2:$G$187390=$B$4)*(Data!$B$2:$B$187390=$A44)*(Data!$H$2:$H$187390=B$5)*(Data!$I$2:$I$187390))</f>
        <v>0</v>
      </c>
      <c r="C44" s="64" cm="1">
        <f t="array" ref="C44">SUMPRODUCT((Data!$A$2:$A$187390=$A$3)*(Data!$G$2:$G$187390=$B$4)*(Data!$B$2:$B$187390=$A44)*(Data!$H$2:$H$187390=C$5)*(Data!$I$2:$I$187390))</f>
        <v>0</v>
      </c>
      <c r="D44" s="64" cm="1">
        <f t="array" ref="D44">SUMPRODUCT((Data!$A$2:$A$187390=$A$3)*(Data!$G$2:$G$187390=$B$4)*(Data!$B$2:$B$187390=$A44)*(Data!$H$2:$H$187390=D$5)*(Data!$I$2:$I$187390))</f>
        <v>0</v>
      </c>
      <c r="E44" s="64" cm="1">
        <f t="array" ref="E44">SUMPRODUCT((Data!$A$2:$A$187390=$A$3)*(Data!$G$2:$G$187390=$B$4)*(Data!$B$2:$B$187390=$A44)*(Data!$H$2:$H$187390=E$5)*(Data!$I$2:$I$187390))</f>
        <v>0</v>
      </c>
      <c r="F44" s="64" cm="1">
        <f t="array" ref="F44">SUMPRODUCT((Data!$A$2:$A$187390=$A$3)*(Data!$G$2:$G$187390=$B$4)*(Data!$B$2:$B$187390=$A44)*(Data!$H$2:$H$187390=F$5)*(Data!$I$2:$I$187390))</f>
        <v>0</v>
      </c>
      <c r="G44" s="64" cm="1">
        <f t="array" ref="G44">SUMPRODUCT((Data!$A$2:$A$187390=$A$3)*(Data!$G$2:$G$187390=$B$4)*(Data!$B$2:$B$187390=$A44)*(Data!$H$2:$H$187390=G$5)*(Data!$I$2:$I$187390))</f>
        <v>9</v>
      </c>
      <c r="H44" s="65" t="str">
        <f t="shared" si="14"/>
        <v>-</v>
      </c>
      <c r="I44" s="65">
        <f t="shared" si="15"/>
        <v>1</v>
      </c>
      <c r="J44" s="59"/>
      <c r="K44" s="64" cm="1">
        <f t="array" ref="K44">SUMPRODUCT((Data!$A$2:$A$187390=$A$3)*(Data!$G$2:$G$187390=$K$4)*(Data!$B$2:$B$187390=$A44)*(Data!$H$2:$H$187390=K$5)*(Data!$I$2:$I$187390))</f>
        <v>0</v>
      </c>
      <c r="L44" s="64" cm="1">
        <f t="array" ref="L44">SUMPRODUCT((Data!$A$2:$A$187390=$A$3)*(Data!$G$2:$G$187390=$K$4)*(Data!$B$2:$B$187390=$A44)*(Data!$H$2:$H$187390=L$5)*(Data!$I$2:$I$187390))</f>
        <v>0</v>
      </c>
      <c r="M44" s="64" cm="1">
        <f t="array" ref="M44">SUMPRODUCT((Data!$A$2:$A$187390=$A$3)*(Data!$G$2:$G$187390=$K$4)*(Data!$B$2:$B$187390=$A44)*(Data!$H$2:$H$187390=M$5)*(Data!$I$2:$I$187390))</f>
        <v>0</v>
      </c>
      <c r="N44" s="64" cm="1">
        <f t="array" ref="N44">SUMPRODUCT((Data!$A$2:$A$187390=$A$3)*(Data!$G$2:$G$187390=$K$4)*(Data!$B$2:$B$187390=$A44)*(Data!$H$2:$H$187390=N$5)*(Data!$I$2:$I$187390))</f>
        <v>0</v>
      </c>
      <c r="O44" s="64" cm="1">
        <f t="array" ref="O44">SUMPRODUCT((Data!$A$2:$A$187390=$A$3)*(Data!$G$2:$G$187390=$K$4)*(Data!$B$2:$B$187390=$A44)*(Data!$H$2:$H$187390=O$5)*(Data!$I$2:$I$187390))</f>
        <v>0</v>
      </c>
      <c r="P44" s="64" cm="1">
        <f t="array" ref="P44">SUMPRODUCT((Data!$A$2:$A$187390=$A$3)*(Data!$G$2:$G$187390=$K$4)*(Data!$B$2:$B$187390=$A44)*(Data!$H$2:$H$187390=P$5)*(Data!$I$2:$I$187390))</f>
        <v>12</v>
      </c>
      <c r="Q44" s="65" t="str">
        <f t="shared" si="2"/>
        <v>-</v>
      </c>
      <c r="R44" s="65">
        <f t="shared" si="3"/>
        <v>1</v>
      </c>
      <c r="S44" s="59"/>
      <c r="T44" s="66">
        <f t="shared" si="4"/>
        <v>0</v>
      </c>
      <c r="U44" s="66">
        <f t="shared" si="4"/>
        <v>0</v>
      </c>
      <c r="V44" s="66">
        <f t="shared" si="4"/>
        <v>0</v>
      </c>
      <c r="W44" s="66">
        <f t="shared" si="4"/>
        <v>0</v>
      </c>
      <c r="X44" s="66">
        <f t="shared" si="4"/>
        <v>0</v>
      </c>
      <c r="Y44" s="66">
        <f t="shared" si="4"/>
        <v>21</v>
      </c>
      <c r="Z44" s="65" t="str">
        <f t="shared" si="5"/>
        <v>-</v>
      </c>
      <c r="AA44" s="65">
        <f t="shared" si="6"/>
        <v>1</v>
      </c>
      <c r="AB44" s="59"/>
      <c r="AC44" s="64" cm="1">
        <f t="array" ref="AC44">SUMPRODUCT((Data!$A$2:$A$187390=$A$3)*(Data!$G$2:$G$187390=$AC$4)*(Data!$B$2:$B$187390=$A44)*(Data!$H$2:$H$187390=AC$5)*(Data!$I$2:$I$187390))</f>
        <v>0</v>
      </c>
      <c r="AD44" s="64" cm="1">
        <f t="array" ref="AD44">SUMPRODUCT((Data!$A$2:$A$187390=$A$3)*(Data!$G$2:$G$187390=$AC$4)*(Data!$B$2:$B$187390=$A44)*(Data!$H$2:$H$187390=AD$5)*(Data!$I$2:$I$187390))</f>
        <v>0</v>
      </c>
      <c r="AE44" s="64" cm="1">
        <f t="array" ref="AE44">SUMPRODUCT((Data!$A$2:$A$187390=$A$3)*(Data!$G$2:$G$187390=$AC$4)*(Data!$B$2:$B$187390=$A44)*(Data!$H$2:$H$187390=AE$5)*(Data!$I$2:$I$187390))</f>
        <v>0</v>
      </c>
      <c r="AF44" s="64" cm="1">
        <f t="array" ref="AF44">SUMPRODUCT((Data!$A$2:$A$187390=$A$3)*(Data!$G$2:$G$187390=$AC$4)*(Data!$B$2:$B$187390=$A44)*(Data!$H$2:$H$187390=AF$5)*(Data!$I$2:$I$187390))</f>
        <v>0</v>
      </c>
      <c r="AG44" s="64" cm="1">
        <f t="array" ref="AG44">SUMPRODUCT((Data!$A$2:$A$187390=$A$3)*(Data!$G$2:$G$187390=$AC$4)*(Data!$B$2:$B$187390=$A44)*(Data!$H$2:$H$187390=AG$5)*(Data!$I$2:$I$187390))</f>
        <v>0</v>
      </c>
      <c r="AH44" s="64" cm="1">
        <f t="array" ref="AH44">SUMPRODUCT((Data!$A$2:$A$187390=$A$3)*(Data!$G$2:$G$187390=$AC$4)*(Data!$B$2:$B$187390=$A44)*(Data!$H$2:$H$187390=AH$5)*(Data!$I$2:$I$187390))</f>
        <v>0</v>
      </c>
      <c r="AI44" s="65" t="str">
        <f t="shared" si="7"/>
        <v>-</v>
      </c>
      <c r="AJ44" s="65" t="str">
        <f t="shared" si="8"/>
        <v>-</v>
      </c>
      <c r="AK44" s="59"/>
      <c r="AL44" s="64" cm="1">
        <f t="array" ref="AL44">SUMPRODUCT((Data!$A$2:$A$187390=$A$3)*(Data!$G$2:$G$187390=$AL$4)*(Data!$B$2:$B$187390=$A44)*(Data!$H$2:$H$187390=AL$5)*(Data!$I$2:$I$187390))</f>
        <v>0</v>
      </c>
      <c r="AM44" s="64" cm="1">
        <f t="array" ref="AM44">SUMPRODUCT((Data!$A$2:$A$187390=$A$3)*(Data!$G$2:$G$187390=$AL$4)*(Data!$B$2:$B$187390=$A44)*(Data!$H$2:$H$187390=AM$5)*(Data!$I$2:$I$187390))</f>
        <v>0</v>
      </c>
      <c r="AN44" s="64" cm="1">
        <f t="array" ref="AN44">SUMPRODUCT((Data!$A$2:$A$187390=$A$3)*(Data!$G$2:$G$187390=$AL$4)*(Data!$B$2:$B$187390=$A44)*(Data!$H$2:$H$187390=AN$5)*(Data!$I$2:$I$187390))</f>
        <v>0</v>
      </c>
      <c r="AO44" s="64" cm="1">
        <f t="array" ref="AO44">SUMPRODUCT((Data!$A$2:$A$187390=$A$3)*(Data!$G$2:$G$187390=$AL$4)*(Data!$B$2:$B$187390=$A44)*(Data!$H$2:$H$187390=AO$5)*(Data!$I$2:$I$187390))</f>
        <v>0</v>
      </c>
      <c r="AP44" s="64" cm="1">
        <f t="array" ref="AP44">SUMPRODUCT((Data!$A$2:$A$187390=$A$3)*(Data!$G$2:$G$187390=$AL$4)*(Data!$B$2:$B$187390=$A44)*(Data!$H$2:$H$187390=AP$5)*(Data!$I$2:$I$187390))</f>
        <v>0</v>
      </c>
      <c r="AQ44" s="64" cm="1">
        <f t="array" ref="AQ44">SUMPRODUCT((Data!$A$2:$A$187390=$A$3)*(Data!$G$2:$G$187390=$AL$4)*(Data!$B$2:$B$187390=$A44)*(Data!$H$2:$H$187390=AQ$5)*(Data!$I$2:$I$187390))</f>
        <v>5</v>
      </c>
      <c r="AR44" s="65" t="str">
        <f t="shared" si="9"/>
        <v>-</v>
      </c>
      <c r="AS44" s="65">
        <f t="shared" si="10"/>
        <v>1</v>
      </c>
      <c r="AT44" s="59"/>
      <c r="AU44" s="66">
        <f t="shared" si="11"/>
        <v>0</v>
      </c>
      <c r="AV44" s="66">
        <f t="shared" si="11"/>
        <v>0</v>
      </c>
      <c r="AW44" s="66">
        <f t="shared" si="11"/>
        <v>0</v>
      </c>
      <c r="AX44" s="66">
        <f t="shared" si="11"/>
        <v>0</v>
      </c>
      <c r="AY44" s="66">
        <f t="shared" si="11"/>
        <v>0</v>
      </c>
      <c r="AZ44" s="66">
        <f t="shared" si="11"/>
        <v>26</v>
      </c>
      <c r="BA44" s="65" t="str">
        <f t="shared" si="12"/>
        <v>-</v>
      </c>
      <c r="BB44" s="65">
        <f t="shared" si="13"/>
        <v>1</v>
      </c>
    </row>
    <row r="45" spans="1:54" ht="15" customHeight="1" x14ac:dyDescent="0.35">
      <c r="A45" s="59" t="s">
        <v>36</v>
      </c>
      <c r="B45" s="64" cm="1">
        <f t="array" ref="B45">SUMPRODUCT((Data!$A$2:$A$187390=$A$3)*(Data!$G$2:$G$187390=$B$4)*(Data!$B$2:$B$187390=$A45)*(Data!$H$2:$H$187390=B$5)*(Data!$I$2:$I$187390))</f>
        <v>19</v>
      </c>
      <c r="C45" s="64" cm="1">
        <f t="array" ref="C45">SUMPRODUCT((Data!$A$2:$A$187390=$A$3)*(Data!$G$2:$G$187390=$B$4)*(Data!$B$2:$B$187390=$A45)*(Data!$H$2:$H$187390=C$5)*(Data!$I$2:$I$187390))</f>
        <v>0</v>
      </c>
      <c r="D45" s="64" cm="1">
        <f t="array" ref="D45">SUMPRODUCT((Data!$A$2:$A$187390=$A$3)*(Data!$G$2:$G$187390=$B$4)*(Data!$B$2:$B$187390=$A45)*(Data!$H$2:$H$187390=D$5)*(Data!$I$2:$I$187390))</f>
        <v>0</v>
      </c>
      <c r="E45" s="64" cm="1">
        <f t="array" ref="E45">SUMPRODUCT((Data!$A$2:$A$187390=$A$3)*(Data!$G$2:$G$187390=$B$4)*(Data!$B$2:$B$187390=$A45)*(Data!$H$2:$H$187390=E$5)*(Data!$I$2:$I$187390))</f>
        <v>0</v>
      </c>
      <c r="F45" s="64" cm="1">
        <f t="array" ref="F45">SUMPRODUCT((Data!$A$2:$A$187390=$A$3)*(Data!$G$2:$G$187390=$B$4)*(Data!$B$2:$B$187390=$A45)*(Data!$H$2:$H$187390=F$5)*(Data!$I$2:$I$187390))</f>
        <v>0</v>
      </c>
      <c r="G45" s="64" cm="1">
        <f t="array" ref="G45">SUMPRODUCT((Data!$A$2:$A$187390=$A$3)*(Data!$G$2:$G$187390=$B$4)*(Data!$B$2:$B$187390=$A45)*(Data!$H$2:$H$187390=G$5)*(Data!$I$2:$I$187390))</f>
        <v>1</v>
      </c>
      <c r="H45" s="65">
        <f t="shared" si="14"/>
        <v>0</v>
      </c>
      <c r="I45" s="65">
        <f t="shared" si="15"/>
        <v>0.05</v>
      </c>
      <c r="J45" s="59"/>
      <c r="K45" s="64" cm="1">
        <f t="array" ref="K45">SUMPRODUCT((Data!$A$2:$A$187390=$A$3)*(Data!$G$2:$G$187390=$K$4)*(Data!$B$2:$B$187390=$A45)*(Data!$H$2:$H$187390=K$5)*(Data!$I$2:$I$187390))</f>
        <v>15</v>
      </c>
      <c r="L45" s="64" cm="1">
        <f t="array" ref="L45">SUMPRODUCT((Data!$A$2:$A$187390=$A$3)*(Data!$G$2:$G$187390=$K$4)*(Data!$B$2:$B$187390=$A45)*(Data!$H$2:$H$187390=L$5)*(Data!$I$2:$I$187390))</f>
        <v>0</v>
      </c>
      <c r="M45" s="64" cm="1">
        <f t="array" ref="M45">SUMPRODUCT((Data!$A$2:$A$187390=$A$3)*(Data!$G$2:$G$187390=$K$4)*(Data!$B$2:$B$187390=$A45)*(Data!$H$2:$H$187390=M$5)*(Data!$I$2:$I$187390))</f>
        <v>0</v>
      </c>
      <c r="N45" s="64" cm="1">
        <f t="array" ref="N45">SUMPRODUCT((Data!$A$2:$A$187390=$A$3)*(Data!$G$2:$G$187390=$K$4)*(Data!$B$2:$B$187390=$A45)*(Data!$H$2:$H$187390=N$5)*(Data!$I$2:$I$187390))</f>
        <v>0</v>
      </c>
      <c r="O45" s="64" cm="1">
        <f t="array" ref="O45">SUMPRODUCT((Data!$A$2:$A$187390=$A$3)*(Data!$G$2:$G$187390=$K$4)*(Data!$B$2:$B$187390=$A45)*(Data!$H$2:$H$187390=O$5)*(Data!$I$2:$I$187390))</f>
        <v>0</v>
      </c>
      <c r="P45" s="64" cm="1">
        <f t="array" ref="P45">SUMPRODUCT((Data!$A$2:$A$187390=$A$3)*(Data!$G$2:$G$187390=$K$4)*(Data!$B$2:$B$187390=$A45)*(Data!$H$2:$H$187390=P$5)*(Data!$I$2:$I$187390))</f>
        <v>0</v>
      </c>
      <c r="Q45" s="65">
        <f t="shared" si="2"/>
        <v>0</v>
      </c>
      <c r="R45" s="65">
        <f t="shared" si="3"/>
        <v>0</v>
      </c>
      <c r="S45" s="59"/>
      <c r="T45" s="66">
        <f t="shared" si="4"/>
        <v>34</v>
      </c>
      <c r="U45" s="66">
        <f t="shared" si="4"/>
        <v>0</v>
      </c>
      <c r="V45" s="66">
        <f t="shared" si="4"/>
        <v>0</v>
      </c>
      <c r="W45" s="66">
        <f t="shared" si="4"/>
        <v>0</v>
      </c>
      <c r="X45" s="66">
        <f t="shared" si="4"/>
        <v>0</v>
      </c>
      <c r="Y45" s="66">
        <f t="shared" si="4"/>
        <v>1</v>
      </c>
      <c r="Z45" s="65">
        <f t="shared" si="5"/>
        <v>0</v>
      </c>
      <c r="AA45" s="65">
        <f t="shared" si="6"/>
        <v>2.8571428571428571E-2</v>
      </c>
      <c r="AB45" s="59"/>
      <c r="AC45" s="64" cm="1">
        <f t="array" ref="AC45">SUMPRODUCT((Data!$A$2:$A$187390=$A$3)*(Data!$G$2:$G$187390=$AC$4)*(Data!$B$2:$B$187390=$A45)*(Data!$H$2:$H$187390=AC$5)*(Data!$I$2:$I$187390))</f>
        <v>0</v>
      </c>
      <c r="AD45" s="64" cm="1">
        <f t="array" ref="AD45">SUMPRODUCT((Data!$A$2:$A$187390=$A$3)*(Data!$G$2:$G$187390=$AC$4)*(Data!$B$2:$B$187390=$A45)*(Data!$H$2:$H$187390=AD$5)*(Data!$I$2:$I$187390))</f>
        <v>0</v>
      </c>
      <c r="AE45" s="64" cm="1">
        <f t="array" ref="AE45">SUMPRODUCT((Data!$A$2:$A$187390=$A$3)*(Data!$G$2:$G$187390=$AC$4)*(Data!$B$2:$B$187390=$A45)*(Data!$H$2:$H$187390=AE$5)*(Data!$I$2:$I$187390))</f>
        <v>0</v>
      </c>
      <c r="AF45" s="64" cm="1">
        <f t="array" ref="AF45">SUMPRODUCT((Data!$A$2:$A$187390=$A$3)*(Data!$G$2:$G$187390=$AC$4)*(Data!$B$2:$B$187390=$A45)*(Data!$H$2:$H$187390=AF$5)*(Data!$I$2:$I$187390))</f>
        <v>0</v>
      </c>
      <c r="AG45" s="64" cm="1">
        <f t="array" ref="AG45">SUMPRODUCT((Data!$A$2:$A$187390=$A$3)*(Data!$G$2:$G$187390=$AC$4)*(Data!$B$2:$B$187390=$A45)*(Data!$H$2:$H$187390=AG$5)*(Data!$I$2:$I$187390))</f>
        <v>0</v>
      </c>
      <c r="AH45" s="64" cm="1">
        <f t="array" ref="AH45">SUMPRODUCT((Data!$A$2:$A$187390=$A$3)*(Data!$G$2:$G$187390=$AC$4)*(Data!$B$2:$B$187390=$A45)*(Data!$H$2:$H$187390=AH$5)*(Data!$I$2:$I$187390))</f>
        <v>0</v>
      </c>
      <c r="AI45" s="65" t="str">
        <f t="shared" si="7"/>
        <v>-</v>
      </c>
      <c r="AJ45" s="65" t="str">
        <f t="shared" si="8"/>
        <v>-</v>
      </c>
      <c r="AK45" s="59"/>
      <c r="AL45" s="64" cm="1">
        <f t="array" ref="AL45">SUMPRODUCT((Data!$A$2:$A$187390=$A$3)*(Data!$G$2:$G$187390=$AL$4)*(Data!$B$2:$B$187390=$A45)*(Data!$H$2:$H$187390=AL$5)*(Data!$I$2:$I$187390))</f>
        <v>20</v>
      </c>
      <c r="AM45" s="64" cm="1">
        <f t="array" ref="AM45">SUMPRODUCT((Data!$A$2:$A$187390=$A$3)*(Data!$G$2:$G$187390=$AL$4)*(Data!$B$2:$B$187390=$A45)*(Data!$H$2:$H$187390=AM$5)*(Data!$I$2:$I$187390))</f>
        <v>0</v>
      </c>
      <c r="AN45" s="64" cm="1">
        <f t="array" ref="AN45">SUMPRODUCT((Data!$A$2:$A$187390=$A$3)*(Data!$G$2:$G$187390=$AL$4)*(Data!$B$2:$B$187390=$A45)*(Data!$H$2:$H$187390=AN$5)*(Data!$I$2:$I$187390))</f>
        <v>0</v>
      </c>
      <c r="AO45" s="64" cm="1">
        <f t="array" ref="AO45">SUMPRODUCT((Data!$A$2:$A$187390=$A$3)*(Data!$G$2:$G$187390=$AL$4)*(Data!$B$2:$B$187390=$A45)*(Data!$H$2:$H$187390=AO$5)*(Data!$I$2:$I$187390))</f>
        <v>0</v>
      </c>
      <c r="AP45" s="64" cm="1">
        <f t="array" ref="AP45">SUMPRODUCT((Data!$A$2:$A$187390=$A$3)*(Data!$G$2:$G$187390=$AL$4)*(Data!$B$2:$B$187390=$A45)*(Data!$H$2:$H$187390=AP$5)*(Data!$I$2:$I$187390))</f>
        <v>0</v>
      </c>
      <c r="AQ45" s="64" cm="1">
        <f t="array" ref="AQ45">SUMPRODUCT((Data!$A$2:$A$187390=$A$3)*(Data!$G$2:$G$187390=$AL$4)*(Data!$B$2:$B$187390=$A45)*(Data!$H$2:$H$187390=AQ$5)*(Data!$I$2:$I$187390))</f>
        <v>2</v>
      </c>
      <c r="AR45" s="65">
        <f t="shared" si="9"/>
        <v>0</v>
      </c>
      <c r="AS45" s="65">
        <f t="shared" si="10"/>
        <v>9.0909090909090912E-2</v>
      </c>
      <c r="AT45" s="59"/>
      <c r="AU45" s="66">
        <f t="shared" si="11"/>
        <v>54</v>
      </c>
      <c r="AV45" s="66">
        <f t="shared" si="11"/>
        <v>0</v>
      </c>
      <c r="AW45" s="66">
        <f t="shared" si="11"/>
        <v>0</v>
      </c>
      <c r="AX45" s="66">
        <f t="shared" si="11"/>
        <v>0</v>
      </c>
      <c r="AY45" s="66">
        <f t="shared" si="11"/>
        <v>0</v>
      </c>
      <c r="AZ45" s="66">
        <f t="shared" si="11"/>
        <v>3</v>
      </c>
      <c r="BA45" s="65">
        <f t="shared" si="12"/>
        <v>0</v>
      </c>
      <c r="BB45" s="65">
        <f t="shared" si="13"/>
        <v>5.2631578947368418E-2</v>
      </c>
    </row>
    <row r="46" spans="1:54" ht="15" customHeight="1" x14ac:dyDescent="0.35">
      <c r="A46" s="59" t="s">
        <v>37</v>
      </c>
      <c r="B46" s="64" cm="1">
        <f t="array" ref="B46">SUMPRODUCT((Data!$A$2:$A$187390=$A$3)*(Data!$G$2:$G$187390=$B$4)*(Data!$B$2:$B$187390=$A46)*(Data!$H$2:$H$187390=B$5)*(Data!$I$2:$I$187390))</f>
        <v>10</v>
      </c>
      <c r="C46" s="64" cm="1">
        <f t="array" ref="C46">SUMPRODUCT((Data!$A$2:$A$187390=$A$3)*(Data!$G$2:$G$187390=$B$4)*(Data!$B$2:$B$187390=$A46)*(Data!$H$2:$H$187390=C$5)*(Data!$I$2:$I$187390))</f>
        <v>0</v>
      </c>
      <c r="D46" s="64" cm="1">
        <f t="array" ref="D46">SUMPRODUCT((Data!$A$2:$A$187390=$A$3)*(Data!$G$2:$G$187390=$B$4)*(Data!$B$2:$B$187390=$A46)*(Data!$H$2:$H$187390=D$5)*(Data!$I$2:$I$187390))</f>
        <v>0</v>
      </c>
      <c r="E46" s="64" cm="1">
        <f t="array" ref="E46">SUMPRODUCT((Data!$A$2:$A$187390=$A$3)*(Data!$G$2:$G$187390=$B$4)*(Data!$B$2:$B$187390=$A46)*(Data!$H$2:$H$187390=E$5)*(Data!$I$2:$I$187390))</f>
        <v>0</v>
      </c>
      <c r="F46" s="64" cm="1">
        <f t="array" ref="F46">SUMPRODUCT((Data!$A$2:$A$187390=$A$3)*(Data!$G$2:$G$187390=$B$4)*(Data!$B$2:$B$187390=$A46)*(Data!$H$2:$H$187390=F$5)*(Data!$I$2:$I$187390))</f>
        <v>0</v>
      </c>
      <c r="G46" s="64" cm="1">
        <f t="array" ref="G46">SUMPRODUCT((Data!$A$2:$A$187390=$A$3)*(Data!$G$2:$G$187390=$B$4)*(Data!$B$2:$B$187390=$A46)*(Data!$H$2:$H$187390=G$5)*(Data!$I$2:$I$187390))</f>
        <v>0</v>
      </c>
      <c r="H46" s="65">
        <f t="shared" si="14"/>
        <v>0</v>
      </c>
      <c r="I46" s="65">
        <f t="shared" si="15"/>
        <v>0</v>
      </c>
      <c r="J46" s="59"/>
      <c r="K46" s="64" cm="1">
        <f t="array" ref="K46">SUMPRODUCT((Data!$A$2:$A$187390=$A$3)*(Data!$G$2:$G$187390=$K$4)*(Data!$B$2:$B$187390=$A46)*(Data!$H$2:$H$187390=K$5)*(Data!$I$2:$I$187390))</f>
        <v>57</v>
      </c>
      <c r="L46" s="64" cm="1">
        <f t="array" ref="L46">SUMPRODUCT((Data!$A$2:$A$187390=$A$3)*(Data!$G$2:$G$187390=$K$4)*(Data!$B$2:$B$187390=$A46)*(Data!$H$2:$H$187390=L$5)*(Data!$I$2:$I$187390))</f>
        <v>0</v>
      </c>
      <c r="M46" s="64" cm="1">
        <f t="array" ref="M46">SUMPRODUCT((Data!$A$2:$A$187390=$A$3)*(Data!$G$2:$G$187390=$K$4)*(Data!$B$2:$B$187390=$A46)*(Data!$H$2:$H$187390=M$5)*(Data!$I$2:$I$187390))</f>
        <v>0</v>
      </c>
      <c r="N46" s="64" cm="1">
        <f t="array" ref="N46">SUMPRODUCT((Data!$A$2:$A$187390=$A$3)*(Data!$G$2:$G$187390=$K$4)*(Data!$B$2:$B$187390=$A46)*(Data!$H$2:$H$187390=N$5)*(Data!$I$2:$I$187390))</f>
        <v>0</v>
      </c>
      <c r="O46" s="64" cm="1">
        <f t="array" ref="O46">SUMPRODUCT((Data!$A$2:$A$187390=$A$3)*(Data!$G$2:$G$187390=$K$4)*(Data!$B$2:$B$187390=$A46)*(Data!$H$2:$H$187390=O$5)*(Data!$I$2:$I$187390))</f>
        <v>0</v>
      </c>
      <c r="P46" s="64" cm="1">
        <f t="array" ref="P46">SUMPRODUCT((Data!$A$2:$A$187390=$A$3)*(Data!$G$2:$G$187390=$K$4)*(Data!$B$2:$B$187390=$A46)*(Data!$H$2:$H$187390=P$5)*(Data!$I$2:$I$187390))</f>
        <v>2</v>
      </c>
      <c r="Q46" s="65">
        <f t="shared" si="2"/>
        <v>0</v>
      </c>
      <c r="R46" s="65">
        <f t="shared" si="3"/>
        <v>3.3898305084745763E-2</v>
      </c>
      <c r="S46" s="59"/>
      <c r="T46" s="66">
        <f t="shared" si="4"/>
        <v>67</v>
      </c>
      <c r="U46" s="66">
        <f t="shared" si="4"/>
        <v>0</v>
      </c>
      <c r="V46" s="66">
        <f t="shared" si="4"/>
        <v>0</v>
      </c>
      <c r="W46" s="66">
        <f t="shared" si="4"/>
        <v>0</v>
      </c>
      <c r="X46" s="66">
        <f t="shared" si="4"/>
        <v>0</v>
      </c>
      <c r="Y46" s="66">
        <f t="shared" si="4"/>
        <v>2</v>
      </c>
      <c r="Z46" s="65">
        <f t="shared" si="5"/>
        <v>0</v>
      </c>
      <c r="AA46" s="65">
        <f t="shared" si="6"/>
        <v>2.8985507246376812E-2</v>
      </c>
      <c r="AB46" s="59"/>
      <c r="AC46" s="64" cm="1">
        <f t="array" ref="AC46">SUMPRODUCT((Data!$A$2:$A$187390=$A$3)*(Data!$G$2:$G$187390=$AC$4)*(Data!$B$2:$B$187390=$A46)*(Data!$H$2:$H$187390=AC$5)*(Data!$I$2:$I$187390))</f>
        <v>0</v>
      </c>
      <c r="AD46" s="64" cm="1">
        <f t="array" ref="AD46">SUMPRODUCT((Data!$A$2:$A$187390=$A$3)*(Data!$G$2:$G$187390=$AC$4)*(Data!$B$2:$B$187390=$A46)*(Data!$H$2:$H$187390=AD$5)*(Data!$I$2:$I$187390))</f>
        <v>0</v>
      </c>
      <c r="AE46" s="64" cm="1">
        <f t="array" ref="AE46">SUMPRODUCT((Data!$A$2:$A$187390=$A$3)*(Data!$G$2:$G$187390=$AC$4)*(Data!$B$2:$B$187390=$A46)*(Data!$H$2:$H$187390=AE$5)*(Data!$I$2:$I$187390))</f>
        <v>0</v>
      </c>
      <c r="AF46" s="64" cm="1">
        <f t="array" ref="AF46">SUMPRODUCT((Data!$A$2:$A$187390=$A$3)*(Data!$G$2:$G$187390=$AC$4)*(Data!$B$2:$B$187390=$A46)*(Data!$H$2:$H$187390=AF$5)*(Data!$I$2:$I$187390))</f>
        <v>0</v>
      </c>
      <c r="AG46" s="64" cm="1">
        <f t="array" ref="AG46">SUMPRODUCT((Data!$A$2:$A$187390=$A$3)*(Data!$G$2:$G$187390=$AC$4)*(Data!$B$2:$B$187390=$A46)*(Data!$H$2:$H$187390=AG$5)*(Data!$I$2:$I$187390))</f>
        <v>0</v>
      </c>
      <c r="AH46" s="64" cm="1">
        <f t="array" ref="AH46">SUMPRODUCT((Data!$A$2:$A$187390=$A$3)*(Data!$G$2:$G$187390=$AC$4)*(Data!$B$2:$B$187390=$A46)*(Data!$H$2:$H$187390=AH$5)*(Data!$I$2:$I$187390))</f>
        <v>0</v>
      </c>
      <c r="AI46" s="65" t="str">
        <f t="shared" si="7"/>
        <v>-</v>
      </c>
      <c r="AJ46" s="65" t="str">
        <f t="shared" si="8"/>
        <v>-</v>
      </c>
      <c r="AK46" s="59"/>
      <c r="AL46" s="64" cm="1">
        <f t="array" ref="AL46">SUMPRODUCT((Data!$A$2:$A$187390=$A$3)*(Data!$G$2:$G$187390=$AL$4)*(Data!$B$2:$B$187390=$A46)*(Data!$H$2:$H$187390=AL$5)*(Data!$I$2:$I$187390))</f>
        <v>4</v>
      </c>
      <c r="AM46" s="64" cm="1">
        <f t="array" ref="AM46">SUMPRODUCT((Data!$A$2:$A$187390=$A$3)*(Data!$G$2:$G$187390=$AL$4)*(Data!$B$2:$B$187390=$A46)*(Data!$H$2:$H$187390=AM$5)*(Data!$I$2:$I$187390))</f>
        <v>0</v>
      </c>
      <c r="AN46" s="64" cm="1">
        <f t="array" ref="AN46">SUMPRODUCT((Data!$A$2:$A$187390=$A$3)*(Data!$G$2:$G$187390=$AL$4)*(Data!$B$2:$B$187390=$A46)*(Data!$H$2:$H$187390=AN$5)*(Data!$I$2:$I$187390))</f>
        <v>0</v>
      </c>
      <c r="AO46" s="64" cm="1">
        <f t="array" ref="AO46">SUMPRODUCT((Data!$A$2:$A$187390=$A$3)*(Data!$G$2:$G$187390=$AL$4)*(Data!$B$2:$B$187390=$A46)*(Data!$H$2:$H$187390=AO$5)*(Data!$I$2:$I$187390))</f>
        <v>0</v>
      </c>
      <c r="AP46" s="64" cm="1">
        <f t="array" ref="AP46">SUMPRODUCT((Data!$A$2:$A$187390=$A$3)*(Data!$G$2:$G$187390=$AL$4)*(Data!$B$2:$B$187390=$A46)*(Data!$H$2:$H$187390=AP$5)*(Data!$I$2:$I$187390))</f>
        <v>0</v>
      </c>
      <c r="AQ46" s="64" cm="1">
        <f t="array" ref="AQ46">SUMPRODUCT((Data!$A$2:$A$187390=$A$3)*(Data!$G$2:$G$187390=$AL$4)*(Data!$B$2:$B$187390=$A46)*(Data!$H$2:$H$187390=AQ$5)*(Data!$I$2:$I$187390))</f>
        <v>0</v>
      </c>
      <c r="AR46" s="65">
        <f t="shared" si="9"/>
        <v>0</v>
      </c>
      <c r="AS46" s="65">
        <f t="shared" si="10"/>
        <v>0</v>
      </c>
      <c r="AT46" s="59"/>
      <c r="AU46" s="66">
        <f t="shared" si="11"/>
        <v>71</v>
      </c>
      <c r="AV46" s="66">
        <f t="shared" si="11"/>
        <v>0</v>
      </c>
      <c r="AW46" s="66">
        <f t="shared" si="11"/>
        <v>0</v>
      </c>
      <c r="AX46" s="66">
        <f t="shared" si="11"/>
        <v>0</v>
      </c>
      <c r="AY46" s="66">
        <f t="shared" si="11"/>
        <v>0</v>
      </c>
      <c r="AZ46" s="66">
        <f t="shared" si="11"/>
        <v>2</v>
      </c>
      <c r="BA46" s="65">
        <f t="shared" si="12"/>
        <v>0</v>
      </c>
      <c r="BB46" s="65">
        <f t="shared" si="13"/>
        <v>2.7397260273972601E-2</v>
      </c>
    </row>
    <row r="47" spans="1:54" ht="15" customHeight="1" x14ac:dyDescent="0.35">
      <c r="A47" s="59" t="s">
        <v>38</v>
      </c>
      <c r="B47" s="64" cm="1">
        <f t="array" ref="B47">SUMPRODUCT((Data!$A$2:$A$187390=$A$3)*(Data!$G$2:$G$187390=$B$4)*(Data!$B$2:$B$187390=$A47)*(Data!$H$2:$H$187390=B$5)*(Data!$I$2:$I$187390))</f>
        <v>7</v>
      </c>
      <c r="C47" s="64" cm="1">
        <f t="array" ref="C47">SUMPRODUCT((Data!$A$2:$A$187390=$A$3)*(Data!$G$2:$G$187390=$B$4)*(Data!$B$2:$B$187390=$A47)*(Data!$H$2:$H$187390=C$5)*(Data!$I$2:$I$187390))</f>
        <v>1</v>
      </c>
      <c r="D47" s="64" cm="1">
        <f t="array" ref="D47">SUMPRODUCT((Data!$A$2:$A$187390=$A$3)*(Data!$G$2:$G$187390=$B$4)*(Data!$B$2:$B$187390=$A47)*(Data!$H$2:$H$187390=D$5)*(Data!$I$2:$I$187390))</f>
        <v>0</v>
      </c>
      <c r="E47" s="64" cm="1">
        <f t="array" ref="E47">SUMPRODUCT((Data!$A$2:$A$187390=$A$3)*(Data!$G$2:$G$187390=$B$4)*(Data!$B$2:$B$187390=$A47)*(Data!$H$2:$H$187390=E$5)*(Data!$I$2:$I$187390))</f>
        <v>0</v>
      </c>
      <c r="F47" s="64" cm="1">
        <f t="array" ref="F47">SUMPRODUCT((Data!$A$2:$A$187390=$A$3)*(Data!$G$2:$G$187390=$B$4)*(Data!$B$2:$B$187390=$A47)*(Data!$H$2:$H$187390=F$5)*(Data!$I$2:$I$187390))</f>
        <v>0</v>
      </c>
      <c r="G47" s="64" cm="1">
        <f t="array" ref="G47">SUMPRODUCT((Data!$A$2:$A$187390=$A$3)*(Data!$G$2:$G$187390=$B$4)*(Data!$B$2:$B$187390=$A47)*(Data!$H$2:$H$187390=G$5)*(Data!$I$2:$I$187390))</f>
        <v>1</v>
      </c>
      <c r="H47" s="65">
        <f t="shared" si="14"/>
        <v>0.125</v>
      </c>
      <c r="I47" s="65">
        <f t="shared" si="15"/>
        <v>0.1111111111111111</v>
      </c>
      <c r="J47" s="59"/>
      <c r="K47" s="64" cm="1">
        <f t="array" ref="K47">SUMPRODUCT((Data!$A$2:$A$187390=$A$3)*(Data!$G$2:$G$187390=$K$4)*(Data!$B$2:$B$187390=$A47)*(Data!$H$2:$H$187390=K$5)*(Data!$I$2:$I$187390))</f>
        <v>18</v>
      </c>
      <c r="L47" s="64" cm="1">
        <f t="array" ref="L47">SUMPRODUCT((Data!$A$2:$A$187390=$A$3)*(Data!$G$2:$G$187390=$K$4)*(Data!$B$2:$B$187390=$A47)*(Data!$H$2:$H$187390=L$5)*(Data!$I$2:$I$187390))</f>
        <v>0</v>
      </c>
      <c r="M47" s="64" cm="1">
        <f t="array" ref="M47">SUMPRODUCT((Data!$A$2:$A$187390=$A$3)*(Data!$G$2:$G$187390=$K$4)*(Data!$B$2:$B$187390=$A47)*(Data!$H$2:$H$187390=M$5)*(Data!$I$2:$I$187390))</f>
        <v>0</v>
      </c>
      <c r="N47" s="64" cm="1">
        <f t="array" ref="N47">SUMPRODUCT((Data!$A$2:$A$187390=$A$3)*(Data!$G$2:$G$187390=$K$4)*(Data!$B$2:$B$187390=$A47)*(Data!$H$2:$H$187390=N$5)*(Data!$I$2:$I$187390))</f>
        <v>0</v>
      </c>
      <c r="O47" s="64" cm="1">
        <f t="array" ref="O47">SUMPRODUCT((Data!$A$2:$A$187390=$A$3)*(Data!$G$2:$G$187390=$K$4)*(Data!$B$2:$B$187390=$A47)*(Data!$H$2:$H$187390=O$5)*(Data!$I$2:$I$187390))</f>
        <v>0</v>
      </c>
      <c r="P47" s="64" cm="1">
        <f t="array" ref="P47">SUMPRODUCT((Data!$A$2:$A$187390=$A$3)*(Data!$G$2:$G$187390=$K$4)*(Data!$B$2:$B$187390=$A47)*(Data!$H$2:$H$187390=P$5)*(Data!$I$2:$I$187390))</f>
        <v>4</v>
      </c>
      <c r="Q47" s="65">
        <f t="shared" si="2"/>
        <v>0</v>
      </c>
      <c r="R47" s="65">
        <f t="shared" si="3"/>
        <v>0.18181818181818182</v>
      </c>
      <c r="S47" s="59"/>
      <c r="T47" s="66">
        <f t="shared" si="4"/>
        <v>25</v>
      </c>
      <c r="U47" s="66">
        <f t="shared" si="4"/>
        <v>1</v>
      </c>
      <c r="V47" s="66">
        <f t="shared" si="4"/>
        <v>0</v>
      </c>
      <c r="W47" s="66">
        <f t="shared" si="4"/>
        <v>0</v>
      </c>
      <c r="X47" s="66">
        <f t="shared" si="4"/>
        <v>0</v>
      </c>
      <c r="Y47" s="66">
        <f t="shared" si="4"/>
        <v>5</v>
      </c>
      <c r="Z47" s="65">
        <f t="shared" si="5"/>
        <v>3.8461538461538464E-2</v>
      </c>
      <c r="AA47" s="65">
        <f t="shared" si="6"/>
        <v>0.16129032258064516</v>
      </c>
      <c r="AB47" s="59"/>
      <c r="AC47" s="64" cm="1">
        <f t="array" ref="AC47">SUMPRODUCT((Data!$A$2:$A$187390=$A$3)*(Data!$G$2:$G$187390=$AC$4)*(Data!$B$2:$B$187390=$A47)*(Data!$H$2:$H$187390=AC$5)*(Data!$I$2:$I$187390))</f>
        <v>0</v>
      </c>
      <c r="AD47" s="64" cm="1">
        <f t="array" ref="AD47">SUMPRODUCT((Data!$A$2:$A$187390=$A$3)*(Data!$G$2:$G$187390=$AC$4)*(Data!$B$2:$B$187390=$A47)*(Data!$H$2:$H$187390=AD$5)*(Data!$I$2:$I$187390))</f>
        <v>0</v>
      </c>
      <c r="AE47" s="64" cm="1">
        <f t="array" ref="AE47">SUMPRODUCT((Data!$A$2:$A$187390=$A$3)*(Data!$G$2:$G$187390=$AC$4)*(Data!$B$2:$B$187390=$A47)*(Data!$H$2:$H$187390=AE$5)*(Data!$I$2:$I$187390))</f>
        <v>0</v>
      </c>
      <c r="AF47" s="64" cm="1">
        <f t="array" ref="AF47">SUMPRODUCT((Data!$A$2:$A$187390=$A$3)*(Data!$G$2:$G$187390=$AC$4)*(Data!$B$2:$B$187390=$A47)*(Data!$H$2:$H$187390=AF$5)*(Data!$I$2:$I$187390))</f>
        <v>0</v>
      </c>
      <c r="AG47" s="64" cm="1">
        <f t="array" ref="AG47">SUMPRODUCT((Data!$A$2:$A$187390=$A$3)*(Data!$G$2:$G$187390=$AC$4)*(Data!$B$2:$B$187390=$A47)*(Data!$H$2:$H$187390=AG$5)*(Data!$I$2:$I$187390))</f>
        <v>0</v>
      </c>
      <c r="AH47" s="64" cm="1">
        <f t="array" ref="AH47">SUMPRODUCT((Data!$A$2:$A$187390=$A$3)*(Data!$G$2:$G$187390=$AC$4)*(Data!$B$2:$B$187390=$A47)*(Data!$H$2:$H$187390=AH$5)*(Data!$I$2:$I$187390))</f>
        <v>1</v>
      </c>
      <c r="AI47" s="65" t="str">
        <f t="shared" si="7"/>
        <v>-</v>
      </c>
      <c r="AJ47" s="65">
        <f t="shared" si="8"/>
        <v>1</v>
      </c>
      <c r="AK47" s="59"/>
      <c r="AL47" s="64" cm="1">
        <f t="array" ref="AL47">SUMPRODUCT((Data!$A$2:$A$187390=$A$3)*(Data!$G$2:$G$187390=$AL$4)*(Data!$B$2:$B$187390=$A47)*(Data!$H$2:$H$187390=AL$5)*(Data!$I$2:$I$187390))</f>
        <v>12</v>
      </c>
      <c r="AM47" s="64" cm="1">
        <f t="array" ref="AM47">SUMPRODUCT((Data!$A$2:$A$187390=$A$3)*(Data!$G$2:$G$187390=$AL$4)*(Data!$B$2:$B$187390=$A47)*(Data!$H$2:$H$187390=AM$5)*(Data!$I$2:$I$187390))</f>
        <v>0</v>
      </c>
      <c r="AN47" s="64" cm="1">
        <f t="array" ref="AN47">SUMPRODUCT((Data!$A$2:$A$187390=$A$3)*(Data!$G$2:$G$187390=$AL$4)*(Data!$B$2:$B$187390=$A47)*(Data!$H$2:$H$187390=AN$5)*(Data!$I$2:$I$187390))</f>
        <v>0</v>
      </c>
      <c r="AO47" s="64" cm="1">
        <f t="array" ref="AO47">SUMPRODUCT((Data!$A$2:$A$187390=$A$3)*(Data!$G$2:$G$187390=$AL$4)*(Data!$B$2:$B$187390=$A47)*(Data!$H$2:$H$187390=AO$5)*(Data!$I$2:$I$187390))</f>
        <v>0</v>
      </c>
      <c r="AP47" s="64" cm="1">
        <f t="array" ref="AP47">SUMPRODUCT((Data!$A$2:$A$187390=$A$3)*(Data!$G$2:$G$187390=$AL$4)*(Data!$B$2:$B$187390=$A47)*(Data!$H$2:$H$187390=AP$5)*(Data!$I$2:$I$187390))</f>
        <v>0</v>
      </c>
      <c r="AQ47" s="64" cm="1">
        <f t="array" ref="AQ47">SUMPRODUCT((Data!$A$2:$A$187390=$A$3)*(Data!$G$2:$G$187390=$AL$4)*(Data!$B$2:$B$187390=$A47)*(Data!$H$2:$H$187390=AQ$5)*(Data!$I$2:$I$187390))</f>
        <v>1</v>
      </c>
      <c r="AR47" s="65">
        <f t="shared" si="9"/>
        <v>0</v>
      </c>
      <c r="AS47" s="65">
        <f t="shared" si="10"/>
        <v>7.6923076923076927E-2</v>
      </c>
      <c r="AT47" s="59"/>
      <c r="AU47" s="66">
        <f t="shared" si="11"/>
        <v>37</v>
      </c>
      <c r="AV47" s="66">
        <f t="shared" si="11"/>
        <v>1</v>
      </c>
      <c r="AW47" s="66">
        <f t="shared" si="11"/>
        <v>0</v>
      </c>
      <c r="AX47" s="66">
        <f t="shared" si="11"/>
        <v>0</v>
      </c>
      <c r="AY47" s="66">
        <f t="shared" si="11"/>
        <v>0</v>
      </c>
      <c r="AZ47" s="66">
        <f t="shared" si="11"/>
        <v>7</v>
      </c>
      <c r="BA47" s="65">
        <f t="shared" si="12"/>
        <v>2.6315789473684209E-2</v>
      </c>
      <c r="BB47" s="65">
        <f t="shared" si="13"/>
        <v>0.15555555555555556</v>
      </c>
    </row>
    <row r="48" spans="1:54" ht="15" customHeight="1" x14ac:dyDescent="0.35">
      <c r="A48" s="59" t="s">
        <v>47</v>
      </c>
      <c r="B48" s="64" cm="1">
        <f t="array" ref="B48">SUMPRODUCT((Data!$A$2:$A$187390=$A$3)*(Data!$G$2:$G$187390=$B$4)*(Data!$B$2:$B$187390=$A48)*(Data!$H$2:$H$187390=B$5)*(Data!$I$2:$I$187390))</f>
        <v>53</v>
      </c>
      <c r="C48" s="64" cm="1">
        <f t="array" ref="C48">SUMPRODUCT((Data!$A$2:$A$187390=$A$3)*(Data!$G$2:$G$187390=$B$4)*(Data!$B$2:$B$187390=$A48)*(Data!$H$2:$H$187390=C$5)*(Data!$I$2:$I$187390))</f>
        <v>0</v>
      </c>
      <c r="D48" s="64" cm="1">
        <f t="array" ref="D48">SUMPRODUCT((Data!$A$2:$A$187390=$A$3)*(Data!$G$2:$G$187390=$B$4)*(Data!$B$2:$B$187390=$A48)*(Data!$H$2:$H$187390=D$5)*(Data!$I$2:$I$187390))</f>
        <v>0</v>
      </c>
      <c r="E48" s="64" cm="1">
        <f t="array" ref="E48">SUMPRODUCT((Data!$A$2:$A$187390=$A$3)*(Data!$G$2:$G$187390=$B$4)*(Data!$B$2:$B$187390=$A48)*(Data!$H$2:$H$187390=E$5)*(Data!$I$2:$I$187390))</f>
        <v>0</v>
      </c>
      <c r="F48" s="64" cm="1">
        <f t="array" ref="F48">SUMPRODUCT((Data!$A$2:$A$187390=$A$3)*(Data!$G$2:$G$187390=$B$4)*(Data!$B$2:$B$187390=$A48)*(Data!$H$2:$H$187390=F$5)*(Data!$I$2:$I$187390))</f>
        <v>0</v>
      </c>
      <c r="G48" s="64" cm="1">
        <f t="array" ref="G48">SUMPRODUCT((Data!$A$2:$A$187390=$A$3)*(Data!$G$2:$G$187390=$B$4)*(Data!$B$2:$B$187390=$A48)*(Data!$H$2:$H$187390=G$5)*(Data!$I$2:$I$187390))</f>
        <v>0</v>
      </c>
      <c r="H48" s="65">
        <f t="shared" si="14"/>
        <v>0</v>
      </c>
      <c r="I48" s="65">
        <f t="shared" si="15"/>
        <v>0</v>
      </c>
      <c r="J48" s="67"/>
      <c r="K48" s="64" cm="1">
        <f t="array" ref="K48">SUMPRODUCT((Data!$A$2:$A$187390=$A$3)*(Data!$G$2:$G$187390=$K$4)*(Data!$B$2:$B$187390=$A48)*(Data!$H$2:$H$187390=K$5)*(Data!$I$2:$I$187390))</f>
        <v>7</v>
      </c>
      <c r="L48" s="64" cm="1">
        <f t="array" ref="L48">SUMPRODUCT((Data!$A$2:$A$187390=$A$3)*(Data!$G$2:$G$187390=$K$4)*(Data!$B$2:$B$187390=$A48)*(Data!$H$2:$H$187390=L$5)*(Data!$I$2:$I$187390))</f>
        <v>1</v>
      </c>
      <c r="M48" s="64" cm="1">
        <f t="array" ref="M48">SUMPRODUCT((Data!$A$2:$A$187390=$A$3)*(Data!$G$2:$G$187390=$K$4)*(Data!$B$2:$B$187390=$A48)*(Data!$H$2:$H$187390=M$5)*(Data!$I$2:$I$187390))</f>
        <v>0</v>
      </c>
      <c r="N48" s="64" cm="1">
        <f t="array" ref="N48">SUMPRODUCT((Data!$A$2:$A$187390=$A$3)*(Data!$G$2:$G$187390=$K$4)*(Data!$B$2:$B$187390=$A48)*(Data!$H$2:$H$187390=N$5)*(Data!$I$2:$I$187390))</f>
        <v>0</v>
      </c>
      <c r="O48" s="64" cm="1">
        <f t="array" ref="O48">SUMPRODUCT((Data!$A$2:$A$187390=$A$3)*(Data!$G$2:$G$187390=$K$4)*(Data!$B$2:$B$187390=$A48)*(Data!$H$2:$H$187390=O$5)*(Data!$I$2:$I$187390))</f>
        <v>0</v>
      </c>
      <c r="P48" s="64" cm="1">
        <f t="array" ref="P48">SUMPRODUCT((Data!$A$2:$A$187390=$A$3)*(Data!$G$2:$G$187390=$K$4)*(Data!$B$2:$B$187390=$A48)*(Data!$H$2:$H$187390=P$5)*(Data!$I$2:$I$187390))</f>
        <v>0</v>
      </c>
      <c r="Q48" s="65">
        <f t="shared" si="2"/>
        <v>0.125</v>
      </c>
      <c r="R48" s="65">
        <f t="shared" si="3"/>
        <v>0</v>
      </c>
      <c r="S48" s="59"/>
      <c r="T48" s="66">
        <f t="shared" si="4"/>
        <v>60</v>
      </c>
      <c r="U48" s="66">
        <f t="shared" si="4"/>
        <v>1</v>
      </c>
      <c r="V48" s="66">
        <f t="shared" si="4"/>
        <v>0</v>
      </c>
      <c r="W48" s="66">
        <f t="shared" si="4"/>
        <v>0</v>
      </c>
      <c r="X48" s="66">
        <f t="shared" si="4"/>
        <v>0</v>
      </c>
      <c r="Y48" s="66">
        <f t="shared" si="4"/>
        <v>0</v>
      </c>
      <c r="Z48" s="65">
        <f t="shared" si="5"/>
        <v>1.6393442622950821E-2</v>
      </c>
      <c r="AA48" s="65">
        <f t="shared" si="6"/>
        <v>0</v>
      </c>
      <c r="AB48" s="59"/>
      <c r="AC48" s="64" cm="1">
        <f t="array" ref="AC48">SUMPRODUCT((Data!$A$2:$A$187390=$A$3)*(Data!$G$2:$G$187390=$AC$4)*(Data!$B$2:$B$187390=$A48)*(Data!$H$2:$H$187390=AC$5)*(Data!$I$2:$I$187390))</f>
        <v>2</v>
      </c>
      <c r="AD48" s="64" cm="1">
        <f t="array" ref="AD48">SUMPRODUCT((Data!$A$2:$A$187390=$A$3)*(Data!$G$2:$G$187390=$AC$4)*(Data!$B$2:$B$187390=$A48)*(Data!$H$2:$H$187390=AD$5)*(Data!$I$2:$I$187390))</f>
        <v>0</v>
      </c>
      <c r="AE48" s="64" cm="1">
        <f t="array" ref="AE48">SUMPRODUCT((Data!$A$2:$A$187390=$A$3)*(Data!$G$2:$G$187390=$AC$4)*(Data!$B$2:$B$187390=$A48)*(Data!$H$2:$H$187390=AE$5)*(Data!$I$2:$I$187390))</f>
        <v>0</v>
      </c>
      <c r="AF48" s="64" cm="1">
        <f t="array" ref="AF48">SUMPRODUCT((Data!$A$2:$A$187390=$A$3)*(Data!$G$2:$G$187390=$AC$4)*(Data!$B$2:$B$187390=$A48)*(Data!$H$2:$H$187390=AF$5)*(Data!$I$2:$I$187390))</f>
        <v>0</v>
      </c>
      <c r="AG48" s="64" cm="1">
        <f t="array" ref="AG48">SUMPRODUCT((Data!$A$2:$A$187390=$A$3)*(Data!$G$2:$G$187390=$AC$4)*(Data!$B$2:$B$187390=$A48)*(Data!$H$2:$H$187390=AG$5)*(Data!$I$2:$I$187390))</f>
        <v>0</v>
      </c>
      <c r="AH48" s="64" cm="1">
        <f t="array" ref="AH48">SUMPRODUCT((Data!$A$2:$A$187390=$A$3)*(Data!$G$2:$G$187390=$AC$4)*(Data!$B$2:$B$187390=$A48)*(Data!$H$2:$H$187390=AH$5)*(Data!$I$2:$I$187390))</f>
        <v>0</v>
      </c>
      <c r="AI48" s="65">
        <f t="shared" si="7"/>
        <v>0</v>
      </c>
      <c r="AJ48" s="65">
        <f t="shared" si="8"/>
        <v>0</v>
      </c>
      <c r="AK48" s="59"/>
      <c r="AL48" s="64" cm="1">
        <f t="array" ref="AL48">SUMPRODUCT((Data!$A$2:$A$187390=$A$3)*(Data!$G$2:$G$187390=$AL$4)*(Data!$B$2:$B$187390=$A48)*(Data!$H$2:$H$187390=AL$5)*(Data!$I$2:$I$187390))</f>
        <v>17</v>
      </c>
      <c r="AM48" s="64" cm="1">
        <f t="array" ref="AM48">SUMPRODUCT((Data!$A$2:$A$187390=$A$3)*(Data!$G$2:$G$187390=$AL$4)*(Data!$B$2:$B$187390=$A48)*(Data!$H$2:$H$187390=AM$5)*(Data!$I$2:$I$187390))</f>
        <v>0</v>
      </c>
      <c r="AN48" s="64" cm="1">
        <f t="array" ref="AN48">SUMPRODUCT((Data!$A$2:$A$187390=$A$3)*(Data!$G$2:$G$187390=$AL$4)*(Data!$B$2:$B$187390=$A48)*(Data!$H$2:$H$187390=AN$5)*(Data!$I$2:$I$187390))</f>
        <v>1</v>
      </c>
      <c r="AO48" s="64" cm="1">
        <f t="array" ref="AO48">SUMPRODUCT((Data!$A$2:$A$187390=$A$3)*(Data!$G$2:$G$187390=$AL$4)*(Data!$B$2:$B$187390=$A48)*(Data!$H$2:$H$187390=AO$5)*(Data!$I$2:$I$187390))</f>
        <v>0</v>
      </c>
      <c r="AP48" s="64" cm="1">
        <f t="array" ref="AP48">SUMPRODUCT((Data!$A$2:$A$187390=$A$3)*(Data!$G$2:$G$187390=$AL$4)*(Data!$B$2:$B$187390=$A48)*(Data!$H$2:$H$187390=AP$5)*(Data!$I$2:$I$187390))</f>
        <v>1</v>
      </c>
      <c r="AQ48" s="64" cm="1">
        <f t="array" ref="AQ48">SUMPRODUCT((Data!$A$2:$A$187390=$A$3)*(Data!$G$2:$G$187390=$AL$4)*(Data!$B$2:$B$187390=$A48)*(Data!$H$2:$H$187390=AQ$5)*(Data!$I$2:$I$187390))</f>
        <v>6</v>
      </c>
      <c r="AR48" s="65">
        <f t="shared" si="9"/>
        <v>0.10526315789473684</v>
      </c>
      <c r="AS48" s="65">
        <f t="shared" si="10"/>
        <v>0.24</v>
      </c>
      <c r="AT48" s="59"/>
      <c r="AU48" s="66">
        <f t="shared" si="11"/>
        <v>79</v>
      </c>
      <c r="AV48" s="66">
        <f t="shared" si="11"/>
        <v>1</v>
      </c>
      <c r="AW48" s="66">
        <f t="shared" si="11"/>
        <v>1</v>
      </c>
      <c r="AX48" s="66">
        <f t="shared" si="11"/>
        <v>0</v>
      </c>
      <c r="AY48" s="66">
        <f t="shared" si="11"/>
        <v>1</v>
      </c>
      <c r="AZ48" s="66">
        <f t="shared" si="11"/>
        <v>6</v>
      </c>
      <c r="BA48" s="65">
        <f t="shared" si="12"/>
        <v>3.6585365853658534E-2</v>
      </c>
      <c r="BB48" s="65">
        <f t="shared" si="13"/>
        <v>6.8181818181818177E-2</v>
      </c>
    </row>
    <row r="49" spans="1:54" ht="15" customHeight="1" x14ac:dyDescent="0.35">
      <c r="A49" s="59" t="s">
        <v>39</v>
      </c>
      <c r="B49" s="64" cm="1">
        <f t="array" ref="B49">SUMPRODUCT((Data!$A$2:$A$187390=$A$3)*(Data!$G$2:$G$187390=$B$4)*(Data!$B$2:$B$187390=$A49)*(Data!$H$2:$H$187390=B$5)*(Data!$I$2:$I$187390))</f>
        <v>15</v>
      </c>
      <c r="C49" s="64" cm="1">
        <f t="array" ref="C49">SUMPRODUCT((Data!$A$2:$A$187390=$A$3)*(Data!$G$2:$G$187390=$B$4)*(Data!$B$2:$B$187390=$A49)*(Data!$H$2:$H$187390=C$5)*(Data!$I$2:$I$187390))</f>
        <v>1</v>
      </c>
      <c r="D49" s="64" cm="1">
        <f t="array" ref="D49">SUMPRODUCT((Data!$A$2:$A$187390=$A$3)*(Data!$G$2:$G$187390=$B$4)*(Data!$B$2:$B$187390=$A49)*(Data!$H$2:$H$187390=D$5)*(Data!$I$2:$I$187390))</f>
        <v>0</v>
      </c>
      <c r="E49" s="64" cm="1">
        <f t="array" ref="E49">SUMPRODUCT((Data!$A$2:$A$187390=$A$3)*(Data!$G$2:$G$187390=$B$4)*(Data!$B$2:$B$187390=$A49)*(Data!$H$2:$H$187390=E$5)*(Data!$I$2:$I$187390))</f>
        <v>0</v>
      </c>
      <c r="F49" s="64" cm="1">
        <f t="array" ref="F49">SUMPRODUCT((Data!$A$2:$A$187390=$A$3)*(Data!$G$2:$G$187390=$B$4)*(Data!$B$2:$B$187390=$A49)*(Data!$H$2:$H$187390=F$5)*(Data!$I$2:$I$187390))</f>
        <v>0</v>
      </c>
      <c r="G49" s="64" cm="1">
        <f t="array" ref="G49">SUMPRODUCT((Data!$A$2:$A$187390=$A$3)*(Data!$G$2:$G$187390=$B$4)*(Data!$B$2:$B$187390=$A49)*(Data!$H$2:$H$187390=G$5)*(Data!$I$2:$I$187390))</f>
        <v>0</v>
      </c>
      <c r="H49" s="65">
        <f t="shared" si="14"/>
        <v>6.25E-2</v>
      </c>
      <c r="I49" s="65">
        <f t="shared" si="15"/>
        <v>0</v>
      </c>
      <c r="J49" s="67"/>
      <c r="K49" s="64" cm="1">
        <f t="array" ref="K49">SUMPRODUCT((Data!$A$2:$A$187390=$A$3)*(Data!$G$2:$G$187390=$K$4)*(Data!$B$2:$B$187390=$A49)*(Data!$H$2:$H$187390=K$5)*(Data!$I$2:$I$187390))</f>
        <v>33</v>
      </c>
      <c r="L49" s="64" cm="1">
        <f t="array" ref="L49">SUMPRODUCT((Data!$A$2:$A$187390=$A$3)*(Data!$G$2:$G$187390=$K$4)*(Data!$B$2:$B$187390=$A49)*(Data!$H$2:$H$187390=L$5)*(Data!$I$2:$I$187390))</f>
        <v>1</v>
      </c>
      <c r="M49" s="64" cm="1">
        <f t="array" ref="M49">SUMPRODUCT((Data!$A$2:$A$187390=$A$3)*(Data!$G$2:$G$187390=$K$4)*(Data!$B$2:$B$187390=$A49)*(Data!$H$2:$H$187390=M$5)*(Data!$I$2:$I$187390))</f>
        <v>0</v>
      </c>
      <c r="N49" s="64" cm="1">
        <f t="array" ref="N49">SUMPRODUCT((Data!$A$2:$A$187390=$A$3)*(Data!$G$2:$G$187390=$K$4)*(Data!$B$2:$B$187390=$A49)*(Data!$H$2:$H$187390=N$5)*(Data!$I$2:$I$187390))</f>
        <v>0</v>
      </c>
      <c r="O49" s="64" cm="1">
        <f t="array" ref="O49">SUMPRODUCT((Data!$A$2:$A$187390=$A$3)*(Data!$G$2:$G$187390=$K$4)*(Data!$B$2:$B$187390=$A49)*(Data!$H$2:$H$187390=O$5)*(Data!$I$2:$I$187390))</f>
        <v>0</v>
      </c>
      <c r="P49" s="64" cm="1">
        <f t="array" ref="P49">SUMPRODUCT((Data!$A$2:$A$187390=$A$3)*(Data!$G$2:$G$187390=$K$4)*(Data!$B$2:$B$187390=$A49)*(Data!$H$2:$H$187390=P$5)*(Data!$I$2:$I$187390))</f>
        <v>0</v>
      </c>
      <c r="Q49" s="65">
        <f t="shared" si="2"/>
        <v>2.9411764705882353E-2</v>
      </c>
      <c r="R49" s="65">
        <f t="shared" si="3"/>
        <v>0</v>
      </c>
      <c r="S49" s="59"/>
      <c r="T49" s="66">
        <f t="shared" si="4"/>
        <v>48</v>
      </c>
      <c r="U49" s="66">
        <f t="shared" si="4"/>
        <v>2</v>
      </c>
      <c r="V49" s="66">
        <f t="shared" si="4"/>
        <v>0</v>
      </c>
      <c r="W49" s="66">
        <f t="shared" si="4"/>
        <v>0</v>
      </c>
      <c r="X49" s="66">
        <f t="shared" si="4"/>
        <v>0</v>
      </c>
      <c r="Y49" s="66">
        <f t="shared" si="4"/>
        <v>0</v>
      </c>
      <c r="Z49" s="65">
        <f t="shared" si="5"/>
        <v>0.04</v>
      </c>
      <c r="AA49" s="65">
        <f t="shared" si="6"/>
        <v>0</v>
      </c>
      <c r="AB49" s="59"/>
      <c r="AC49" s="64" cm="1">
        <f t="array" ref="AC49">SUMPRODUCT((Data!$A$2:$A$187390=$A$3)*(Data!$G$2:$G$187390=$AC$4)*(Data!$B$2:$B$187390=$A49)*(Data!$H$2:$H$187390=AC$5)*(Data!$I$2:$I$187390))</f>
        <v>0</v>
      </c>
      <c r="AD49" s="64" cm="1">
        <f t="array" ref="AD49">SUMPRODUCT((Data!$A$2:$A$187390=$A$3)*(Data!$G$2:$G$187390=$AC$4)*(Data!$B$2:$B$187390=$A49)*(Data!$H$2:$H$187390=AD$5)*(Data!$I$2:$I$187390))</f>
        <v>0</v>
      </c>
      <c r="AE49" s="64" cm="1">
        <f t="array" ref="AE49">SUMPRODUCT((Data!$A$2:$A$187390=$A$3)*(Data!$G$2:$G$187390=$AC$4)*(Data!$B$2:$B$187390=$A49)*(Data!$H$2:$H$187390=AE$5)*(Data!$I$2:$I$187390))</f>
        <v>0</v>
      </c>
      <c r="AF49" s="64" cm="1">
        <f t="array" ref="AF49">SUMPRODUCT((Data!$A$2:$A$187390=$A$3)*(Data!$G$2:$G$187390=$AC$4)*(Data!$B$2:$B$187390=$A49)*(Data!$H$2:$H$187390=AF$5)*(Data!$I$2:$I$187390))</f>
        <v>0</v>
      </c>
      <c r="AG49" s="64" cm="1">
        <f t="array" ref="AG49">SUMPRODUCT((Data!$A$2:$A$187390=$A$3)*(Data!$G$2:$G$187390=$AC$4)*(Data!$B$2:$B$187390=$A49)*(Data!$H$2:$H$187390=AG$5)*(Data!$I$2:$I$187390))</f>
        <v>0</v>
      </c>
      <c r="AH49" s="64" cm="1">
        <f t="array" ref="AH49">SUMPRODUCT((Data!$A$2:$A$187390=$A$3)*(Data!$G$2:$G$187390=$AC$4)*(Data!$B$2:$B$187390=$A49)*(Data!$H$2:$H$187390=AH$5)*(Data!$I$2:$I$187390))</f>
        <v>0</v>
      </c>
      <c r="AI49" s="65" t="str">
        <f t="shared" si="7"/>
        <v>-</v>
      </c>
      <c r="AJ49" s="65" t="str">
        <f t="shared" si="8"/>
        <v>-</v>
      </c>
      <c r="AK49" s="59"/>
      <c r="AL49" s="64" cm="1">
        <f t="array" ref="AL49">SUMPRODUCT((Data!$A$2:$A$187390=$A$3)*(Data!$G$2:$G$187390=$AL$4)*(Data!$B$2:$B$187390=$A49)*(Data!$H$2:$H$187390=AL$5)*(Data!$I$2:$I$187390))</f>
        <v>19</v>
      </c>
      <c r="AM49" s="64" cm="1">
        <f t="array" ref="AM49">SUMPRODUCT((Data!$A$2:$A$187390=$A$3)*(Data!$G$2:$G$187390=$AL$4)*(Data!$B$2:$B$187390=$A49)*(Data!$H$2:$H$187390=AM$5)*(Data!$I$2:$I$187390))</f>
        <v>0</v>
      </c>
      <c r="AN49" s="64" cm="1">
        <f t="array" ref="AN49">SUMPRODUCT((Data!$A$2:$A$187390=$A$3)*(Data!$G$2:$G$187390=$AL$4)*(Data!$B$2:$B$187390=$A49)*(Data!$H$2:$H$187390=AN$5)*(Data!$I$2:$I$187390))</f>
        <v>0</v>
      </c>
      <c r="AO49" s="64" cm="1">
        <f t="array" ref="AO49">SUMPRODUCT((Data!$A$2:$A$187390=$A$3)*(Data!$G$2:$G$187390=$AL$4)*(Data!$B$2:$B$187390=$A49)*(Data!$H$2:$H$187390=AO$5)*(Data!$I$2:$I$187390))</f>
        <v>1</v>
      </c>
      <c r="AP49" s="64" cm="1">
        <f t="array" ref="AP49">SUMPRODUCT((Data!$A$2:$A$187390=$A$3)*(Data!$G$2:$G$187390=$AL$4)*(Data!$B$2:$B$187390=$A49)*(Data!$H$2:$H$187390=AP$5)*(Data!$I$2:$I$187390))</f>
        <v>0</v>
      </c>
      <c r="AQ49" s="64" cm="1">
        <f t="array" ref="AQ49">SUMPRODUCT((Data!$A$2:$A$187390=$A$3)*(Data!$G$2:$G$187390=$AL$4)*(Data!$B$2:$B$187390=$A49)*(Data!$H$2:$H$187390=AQ$5)*(Data!$I$2:$I$187390))</f>
        <v>0</v>
      </c>
      <c r="AR49" s="65">
        <f t="shared" si="9"/>
        <v>0.05</v>
      </c>
      <c r="AS49" s="65">
        <f t="shared" si="10"/>
        <v>0</v>
      </c>
      <c r="AT49" s="59"/>
      <c r="AU49" s="66">
        <f t="shared" si="11"/>
        <v>67</v>
      </c>
      <c r="AV49" s="66">
        <f t="shared" si="11"/>
        <v>2</v>
      </c>
      <c r="AW49" s="66">
        <f t="shared" si="11"/>
        <v>0</v>
      </c>
      <c r="AX49" s="66">
        <f t="shared" si="11"/>
        <v>1</v>
      </c>
      <c r="AY49" s="66">
        <f t="shared" si="11"/>
        <v>0</v>
      </c>
      <c r="AZ49" s="66">
        <f t="shared" si="11"/>
        <v>0</v>
      </c>
      <c r="BA49" s="65">
        <f t="shared" si="12"/>
        <v>4.2857142857142858E-2</v>
      </c>
      <c r="BB49" s="65">
        <f t="shared" si="13"/>
        <v>0</v>
      </c>
    </row>
    <row r="50" spans="1:54" ht="15" customHeight="1" x14ac:dyDescent="0.35">
      <c r="A50" s="59" t="s">
        <v>40</v>
      </c>
      <c r="B50" s="64" cm="1">
        <f t="array" ref="B50">SUMPRODUCT((Data!$A$2:$A$187390=$A$3)*(Data!$G$2:$G$187390=$B$4)*(Data!$B$2:$B$187390=$A50)*(Data!$H$2:$H$187390=B$5)*(Data!$I$2:$I$187390))</f>
        <v>14</v>
      </c>
      <c r="C50" s="64" cm="1">
        <f t="array" ref="C50">SUMPRODUCT((Data!$A$2:$A$187390=$A$3)*(Data!$G$2:$G$187390=$B$4)*(Data!$B$2:$B$187390=$A50)*(Data!$H$2:$H$187390=C$5)*(Data!$I$2:$I$187390))</f>
        <v>1</v>
      </c>
      <c r="D50" s="64" cm="1">
        <f t="array" ref="D50">SUMPRODUCT((Data!$A$2:$A$187390=$A$3)*(Data!$G$2:$G$187390=$B$4)*(Data!$B$2:$B$187390=$A50)*(Data!$H$2:$H$187390=D$5)*(Data!$I$2:$I$187390))</f>
        <v>0</v>
      </c>
      <c r="E50" s="64" cm="1">
        <f t="array" ref="E50">SUMPRODUCT((Data!$A$2:$A$187390=$A$3)*(Data!$G$2:$G$187390=$B$4)*(Data!$B$2:$B$187390=$A50)*(Data!$H$2:$H$187390=E$5)*(Data!$I$2:$I$187390))</f>
        <v>0</v>
      </c>
      <c r="F50" s="64" cm="1">
        <f t="array" ref="F50">SUMPRODUCT((Data!$A$2:$A$187390=$A$3)*(Data!$G$2:$G$187390=$B$4)*(Data!$B$2:$B$187390=$A50)*(Data!$H$2:$H$187390=F$5)*(Data!$I$2:$I$187390))</f>
        <v>0</v>
      </c>
      <c r="G50" s="64" cm="1">
        <f t="array" ref="G50">SUMPRODUCT((Data!$A$2:$A$187390=$A$3)*(Data!$G$2:$G$187390=$B$4)*(Data!$B$2:$B$187390=$A50)*(Data!$H$2:$H$187390=G$5)*(Data!$I$2:$I$187390))</f>
        <v>3</v>
      </c>
      <c r="H50" s="65">
        <f t="shared" si="14"/>
        <v>6.6666666666666666E-2</v>
      </c>
      <c r="I50" s="65">
        <f t="shared" si="15"/>
        <v>0.16666666666666666</v>
      </c>
      <c r="J50" s="67"/>
      <c r="K50" s="64" cm="1">
        <f t="array" ref="K50">SUMPRODUCT((Data!$A$2:$A$187390=$A$3)*(Data!$G$2:$G$187390=$K$4)*(Data!$B$2:$B$187390=$A50)*(Data!$H$2:$H$187390=K$5)*(Data!$I$2:$I$187390))</f>
        <v>18</v>
      </c>
      <c r="L50" s="64" cm="1">
        <f t="array" ref="L50">SUMPRODUCT((Data!$A$2:$A$187390=$A$3)*(Data!$G$2:$G$187390=$K$4)*(Data!$B$2:$B$187390=$A50)*(Data!$H$2:$H$187390=L$5)*(Data!$I$2:$I$187390))</f>
        <v>0</v>
      </c>
      <c r="M50" s="64" cm="1">
        <f t="array" ref="M50">SUMPRODUCT((Data!$A$2:$A$187390=$A$3)*(Data!$G$2:$G$187390=$K$4)*(Data!$B$2:$B$187390=$A50)*(Data!$H$2:$H$187390=M$5)*(Data!$I$2:$I$187390))</f>
        <v>0</v>
      </c>
      <c r="N50" s="64" cm="1">
        <f t="array" ref="N50">SUMPRODUCT((Data!$A$2:$A$187390=$A$3)*(Data!$G$2:$G$187390=$K$4)*(Data!$B$2:$B$187390=$A50)*(Data!$H$2:$H$187390=N$5)*(Data!$I$2:$I$187390))</f>
        <v>0</v>
      </c>
      <c r="O50" s="64" cm="1">
        <f t="array" ref="O50">SUMPRODUCT((Data!$A$2:$A$187390=$A$3)*(Data!$G$2:$G$187390=$K$4)*(Data!$B$2:$B$187390=$A50)*(Data!$H$2:$H$187390=O$5)*(Data!$I$2:$I$187390))</f>
        <v>0</v>
      </c>
      <c r="P50" s="64" cm="1">
        <f t="array" ref="P50">SUMPRODUCT((Data!$A$2:$A$187390=$A$3)*(Data!$G$2:$G$187390=$K$4)*(Data!$B$2:$B$187390=$A50)*(Data!$H$2:$H$187390=P$5)*(Data!$I$2:$I$187390))</f>
        <v>16</v>
      </c>
      <c r="Q50" s="65">
        <f t="shared" si="2"/>
        <v>0</v>
      </c>
      <c r="R50" s="65">
        <f t="shared" si="3"/>
        <v>0.47058823529411764</v>
      </c>
      <c r="S50" s="59"/>
      <c r="T50" s="66">
        <f t="shared" si="4"/>
        <v>32</v>
      </c>
      <c r="U50" s="66">
        <f t="shared" si="4"/>
        <v>1</v>
      </c>
      <c r="V50" s="66">
        <f t="shared" si="4"/>
        <v>0</v>
      </c>
      <c r="W50" s="66">
        <f t="shared" si="4"/>
        <v>0</v>
      </c>
      <c r="X50" s="66">
        <f t="shared" si="4"/>
        <v>0</v>
      </c>
      <c r="Y50" s="66">
        <f t="shared" si="4"/>
        <v>19</v>
      </c>
      <c r="Z50" s="65">
        <f t="shared" si="5"/>
        <v>3.0303030303030304E-2</v>
      </c>
      <c r="AA50" s="65">
        <f t="shared" si="6"/>
        <v>0.36538461538461536</v>
      </c>
      <c r="AB50" s="59"/>
      <c r="AC50" s="64" cm="1">
        <f t="array" ref="AC50">SUMPRODUCT((Data!$A$2:$A$187390=$A$3)*(Data!$G$2:$G$187390=$AC$4)*(Data!$B$2:$B$187390=$A50)*(Data!$H$2:$H$187390=AC$5)*(Data!$I$2:$I$187390))</f>
        <v>0</v>
      </c>
      <c r="AD50" s="64" cm="1">
        <f t="array" ref="AD50">SUMPRODUCT((Data!$A$2:$A$187390=$A$3)*(Data!$G$2:$G$187390=$AC$4)*(Data!$B$2:$B$187390=$A50)*(Data!$H$2:$H$187390=AD$5)*(Data!$I$2:$I$187390))</f>
        <v>0</v>
      </c>
      <c r="AE50" s="64" cm="1">
        <f t="array" ref="AE50">SUMPRODUCT((Data!$A$2:$A$187390=$A$3)*(Data!$G$2:$G$187390=$AC$4)*(Data!$B$2:$B$187390=$A50)*(Data!$H$2:$H$187390=AE$5)*(Data!$I$2:$I$187390))</f>
        <v>0</v>
      </c>
      <c r="AF50" s="64" cm="1">
        <f t="array" ref="AF50">SUMPRODUCT((Data!$A$2:$A$187390=$A$3)*(Data!$G$2:$G$187390=$AC$4)*(Data!$B$2:$B$187390=$A50)*(Data!$H$2:$H$187390=AF$5)*(Data!$I$2:$I$187390))</f>
        <v>0</v>
      </c>
      <c r="AG50" s="64" cm="1">
        <f t="array" ref="AG50">SUMPRODUCT((Data!$A$2:$A$187390=$A$3)*(Data!$G$2:$G$187390=$AC$4)*(Data!$B$2:$B$187390=$A50)*(Data!$H$2:$H$187390=AG$5)*(Data!$I$2:$I$187390))</f>
        <v>0</v>
      </c>
      <c r="AH50" s="64" cm="1">
        <f t="array" ref="AH50">SUMPRODUCT((Data!$A$2:$A$187390=$A$3)*(Data!$G$2:$G$187390=$AC$4)*(Data!$B$2:$B$187390=$A50)*(Data!$H$2:$H$187390=AH$5)*(Data!$I$2:$I$187390))</f>
        <v>0</v>
      </c>
      <c r="AI50" s="65" t="str">
        <f t="shared" si="7"/>
        <v>-</v>
      </c>
      <c r="AJ50" s="65" t="str">
        <f t="shared" si="8"/>
        <v>-</v>
      </c>
      <c r="AK50" s="59"/>
      <c r="AL50" s="64" cm="1">
        <f t="array" ref="AL50">SUMPRODUCT((Data!$A$2:$A$187390=$A$3)*(Data!$G$2:$G$187390=$AL$4)*(Data!$B$2:$B$187390=$A50)*(Data!$H$2:$H$187390=AL$5)*(Data!$I$2:$I$187390))</f>
        <v>9</v>
      </c>
      <c r="AM50" s="64" cm="1">
        <f t="array" ref="AM50">SUMPRODUCT((Data!$A$2:$A$187390=$A$3)*(Data!$G$2:$G$187390=$AL$4)*(Data!$B$2:$B$187390=$A50)*(Data!$H$2:$H$187390=AM$5)*(Data!$I$2:$I$187390))</f>
        <v>2</v>
      </c>
      <c r="AN50" s="64" cm="1">
        <f t="array" ref="AN50">SUMPRODUCT((Data!$A$2:$A$187390=$A$3)*(Data!$G$2:$G$187390=$AL$4)*(Data!$B$2:$B$187390=$A50)*(Data!$H$2:$H$187390=AN$5)*(Data!$I$2:$I$187390))</f>
        <v>0</v>
      </c>
      <c r="AO50" s="64" cm="1">
        <f t="array" ref="AO50">SUMPRODUCT((Data!$A$2:$A$187390=$A$3)*(Data!$G$2:$G$187390=$AL$4)*(Data!$B$2:$B$187390=$A50)*(Data!$H$2:$H$187390=AO$5)*(Data!$I$2:$I$187390))</f>
        <v>0</v>
      </c>
      <c r="AP50" s="64" cm="1">
        <f t="array" ref="AP50">SUMPRODUCT((Data!$A$2:$A$187390=$A$3)*(Data!$G$2:$G$187390=$AL$4)*(Data!$B$2:$B$187390=$A50)*(Data!$H$2:$H$187390=AP$5)*(Data!$I$2:$I$187390))</f>
        <v>0</v>
      </c>
      <c r="AQ50" s="64" cm="1">
        <f t="array" ref="AQ50">SUMPRODUCT((Data!$A$2:$A$187390=$A$3)*(Data!$G$2:$G$187390=$AL$4)*(Data!$B$2:$B$187390=$A50)*(Data!$H$2:$H$187390=AQ$5)*(Data!$I$2:$I$187390))</f>
        <v>1</v>
      </c>
      <c r="AR50" s="65">
        <f t="shared" si="9"/>
        <v>0.18181818181818182</v>
      </c>
      <c r="AS50" s="65">
        <f t="shared" si="10"/>
        <v>8.3333333333333329E-2</v>
      </c>
      <c r="AT50" s="59"/>
      <c r="AU50" s="66">
        <f t="shared" si="11"/>
        <v>41</v>
      </c>
      <c r="AV50" s="66">
        <f t="shared" si="11"/>
        <v>3</v>
      </c>
      <c r="AW50" s="66">
        <f t="shared" si="11"/>
        <v>0</v>
      </c>
      <c r="AX50" s="66">
        <f t="shared" si="11"/>
        <v>0</v>
      </c>
      <c r="AY50" s="66">
        <f t="shared" si="11"/>
        <v>0</v>
      </c>
      <c r="AZ50" s="66">
        <f t="shared" si="11"/>
        <v>20</v>
      </c>
      <c r="BA50" s="65">
        <f t="shared" si="12"/>
        <v>6.8181818181818177E-2</v>
      </c>
      <c r="BB50" s="65">
        <f t="shared" si="13"/>
        <v>0.3125</v>
      </c>
    </row>
    <row r="51" spans="1:54" ht="15" customHeight="1" x14ac:dyDescent="0.35">
      <c r="A51" s="59" t="s">
        <v>41</v>
      </c>
      <c r="B51" s="64" cm="1">
        <f t="array" ref="B51">SUMPRODUCT((Data!$A$2:$A$187390=$A$3)*(Data!$G$2:$G$187390=$B$4)*(Data!$B$2:$B$187390=$A51)*(Data!$H$2:$H$187390=B$5)*(Data!$I$2:$I$187390))</f>
        <v>46</v>
      </c>
      <c r="C51" s="64" cm="1">
        <f t="array" ref="C51">SUMPRODUCT((Data!$A$2:$A$187390=$A$3)*(Data!$G$2:$G$187390=$B$4)*(Data!$B$2:$B$187390=$A51)*(Data!$H$2:$H$187390=C$5)*(Data!$I$2:$I$187390))</f>
        <v>1</v>
      </c>
      <c r="D51" s="64" cm="1">
        <f t="array" ref="D51">SUMPRODUCT((Data!$A$2:$A$187390=$A$3)*(Data!$G$2:$G$187390=$B$4)*(Data!$B$2:$B$187390=$A51)*(Data!$H$2:$H$187390=D$5)*(Data!$I$2:$I$187390))</f>
        <v>1</v>
      </c>
      <c r="E51" s="64" cm="1">
        <f t="array" ref="E51">SUMPRODUCT((Data!$A$2:$A$187390=$A$3)*(Data!$G$2:$G$187390=$B$4)*(Data!$B$2:$B$187390=$A51)*(Data!$H$2:$H$187390=E$5)*(Data!$I$2:$I$187390))</f>
        <v>1</v>
      </c>
      <c r="F51" s="64" cm="1">
        <f t="array" ref="F51">SUMPRODUCT((Data!$A$2:$A$187390=$A$3)*(Data!$G$2:$G$187390=$B$4)*(Data!$B$2:$B$187390=$A51)*(Data!$H$2:$H$187390=F$5)*(Data!$I$2:$I$187390))</f>
        <v>0</v>
      </c>
      <c r="G51" s="64" cm="1">
        <f t="array" ref="G51">SUMPRODUCT((Data!$A$2:$A$187390=$A$3)*(Data!$G$2:$G$187390=$B$4)*(Data!$B$2:$B$187390=$A51)*(Data!$H$2:$H$187390=G$5)*(Data!$I$2:$I$187390))</f>
        <v>4</v>
      </c>
      <c r="H51" s="65">
        <f t="shared" si="14"/>
        <v>6.1224489795918366E-2</v>
      </c>
      <c r="I51" s="65">
        <f t="shared" si="15"/>
        <v>7.5471698113207544E-2</v>
      </c>
      <c r="J51" s="67"/>
      <c r="K51" s="64" cm="1">
        <f t="array" ref="K51">SUMPRODUCT((Data!$A$2:$A$187390=$A$3)*(Data!$G$2:$G$187390=$K$4)*(Data!$B$2:$B$187390=$A51)*(Data!$H$2:$H$187390=K$5)*(Data!$I$2:$I$187390))</f>
        <v>11</v>
      </c>
      <c r="L51" s="64" cm="1">
        <f t="array" ref="L51">SUMPRODUCT((Data!$A$2:$A$187390=$A$3)*(Data!$G$2:$G$187390=$K$4)*(Data!$B$2:$B$187390=$A51)*(Data!$H$2:$H$187390=L$5)*(Data!$I$2:$I$187390))</f>
        <v>0</v>
      </c>
      <c r="M51" s="64" cm="1">
        <f t="array" ref="M51">SUMPRODUCT((Data!$A$2:$A$187390=$A$3)*(Data!$G$2:$G$187390=$K$4)*(Data!$B$2:$B$187390=$A51)*(Data!$H$2:$H$187390=M$5)*(Data!$I$2:$I$187390))</f>
        <v>0</v>
      </c>
      <c r="N51" s="64" cm="1">
        <f t="array" ref="N51">SUMPRODUCT((Data!$A$2:$A$187390=$A$3)*(Data!$G$2:$G$187390=$K$4)*(Data!$B$2:$B$187390=$A51)*(Data!$H$2:$H$187390=N$5)*(Data!$I$2:$I$187390))</f>
        <v>0</v>
      </c>
      <c r="O51" s="64" cm="1">
        <f t="array" ref="O51">SUMPRODUCT((Data!$A$2:$A$187390=$A$3)*(Data!$G$2:$G$187390=$K$4)*(Data!$B$2:$B$187390=$A51)*(Data!$H$2:$H$187390=O$5)*(Data!$I$2:$I$187390))</f>
        <v>0</v>
      </c>
      <c r="P51" s="64" cm="1">
        <f t="array" ref="P51">SUMPRODUCT((Data!$A$2:$A$187390=$A$3)*(Data!$G$2:$G$187390=$K$4)*(Data!$B$2:$B$187390=$A51)*(Data!$H$2:$H$187390=P$5)*(Data!$I$2:$I$187390))</f>
        <v>0</v>
      </c>
      <c r="Q51" s="65">
        <f t="shared" si="2"/>
        <v>0</v>
      </c>
      <c r="R51" s="65">
        <f t="shared" si="3"/>
        <v>0</v>
      </c>
      <c r="S51" s="59"/>
      <c r="T51" s="66">
        <f t="shared" si="4"/>
        <v>57</v>
      </c>
      <c r="U51" s="66">
        <f t="shared" si="4"/>
        <v>1</v>
      </c>
      <c r="V51" s="66">
        <f t="shared" si="4"/>
        <v>1</v>
      </c>
      <c r="W51" s="66">
        <f t="shared" si="4"/>
        <v>1</v>
      </c>
      <c r="X51" s="66">
        <f t="shared" si="4"/>
        <v>0</v>
      </c>
      <c r="Y51" s="66">
        <f t="shared" si="4"/>
        <v>4</v>
      </c>
      <c r="Z51" s="65">
        <f t="shared" si="5"/>
        <v>0.05</v>
      </c>
      <c r="AA51" s="65">
        <f t="shared" si="6"/>
        <v>6.25E-2</v>
      </c>
      <c r="AB51" s="59"/>
      <c r="AC51" s="64" cm="1">
        <f t="array" ref="AC51">SUMPRODUCT((Data!$A$2:$A$187390=$A$3)*(Data!$G$2:$G$187390=$AC$4)*(Data!$B$2:$B$187390=$A51)*(Data!$H$2:$H$187390=AC$5)*(Data!$I$2:$I$187390))</f>
        <v>5</v>
      </c>
      <c r="AD51" s="64" cm="1">
        <f t="array" ref="AD51">SUMPRODUCT((Data!$A$2:$A$187390=$A$3)*(Data!$G$2:$G$187390=$AC$4)*(Data!$B$2:$B$187390=$A51)*(Data!$H$2:$H$187390=AD$5)*(Data!$I$2:$I$187390))</f>
        <v>0</v>
      </c>
      <c r="AE51" s="64" cm="1">
        <f t="array" ref="AE51">SUMPRODUCT((Data!$A$2:$A$187390=$A$3)*(Data!$G$2:$G$187390=$AC$4)*(Data!$B$2:$B$187390=$A51)*(Data!$H$2:$H$187390=AE$5)*(Data!$I$2:$I$187390))</f>
        <v>0</v>
      </c>
      <c r="AF51" s="64" cm="1">
        <f t="array" ref="AF51">SUMPRODUCT((Data!$A$2:$A$187390=$A$3)*(Data!$G$2:$G$187390=$AC$4)*(Data!$B$2:$B$187390=$A51)*(Data!$H$2:$H$187390=AF$5)*(Data!$I$2:$I$187390))</f>
        <v>0</v>
      </c>
      <c r="AG51" s="64" cm="1">
        <f t="array" ref="AG51">SUMPRODUCT((Data!$A$2:$A$187390=$A$3)*(Data!$G$2:$G$187390=$AC$4)*(Data!$B$2:$B$187390=$A51)*(Data!$H$2:$H$187390=AG$5)*(Data!$I$2:$I$187390))</f>
        <v>0</v>
      </c>
      <c r="AH51" s="64" cm="1">
        <f t="array" ref="AH51">SUMPRODUCT((Data!$A$2:$A$187390=$A$3)*(Data!$G$2:$G$187390=$AC$4)*(Data!$B$2:$B$187390=$A51)*(Data!$H$2:$H$187390=AH$5)*(Data!$I$2:$I$187390))</f>
        <v>0</v>
      </c>
      <c r="AI51" s="65">
        <f t="shared" si="7"/>
        <v>0</v>
      </c>
      <c r="AJ51" s="65">
        <f t="shared" si="8"/>
        <v>0</v>
      </c>
      <c r="AK51" s="59"/>
      <c r="AL51" s="64" cm="1">
        <f t="array" ref="AL51">SUMPRODUCT((Data!$A$2:$A$187390=$A$3)*(Data!$G$2:$G$187390=$AL$4)*(Data!$B$2:$B$187390=$A51)*(Data!$H$2:$H$187390=AL$5)*(Data!$I$2:$I$187390))</f>
        <v>18</v>
      </c>
      <c r="AM51" s="64" cm="1">
        <f t="array" ref="AM51">SUMPRODUCT((Data!$A$2:$A$187390=$A$3)*(Data!$G$2:$G$187390=$AL$4)*(Data!$B$2:$B$187390=$A51)*(Data!$H$2:$H$187390=AM$5)*(Data!$I$2:$I$187390))</f>
        <v>0</v>
      </c>
      <c r="AN51" s="64" cm="1">
        <f t="array" ref="AN51">SUMPRODUCT((Data!$A$2:$A$187390=$A$3)*(Data!$G$2:$G$187390=$AL$4)*(Data!$B$2:$B$187390=$A51)*(Data!$H$2:$H$187390=AN$5)*(Data!$I$2:$I$187390))</f>
        <v>0</v>
      </c>
      <c r="AO51" s="64" cm="1">
        <f t="array" ref="AO51">SUMPRODUCT((Data!$A$2:$A$187390=$A$3)*(Data!$G$2:$G$187390=$AL$4)*(Data!$B$2:$B$187390=$A51)*(Data!$H$2:$H$187390=AO$5)*(Data!$I$2:$I$187390))</f>
        <v>1</v>
      </c>
      <c r="AP51" s="64" cm="1">
        <f t="array" ref="AP51">SUMPRODUCT((Data!$A$2:$A$187390=$A$3)*(Data!$G$2:$G$187390=$AL$4)*(Data!$B$2:$B$187390=$A51)*(Data!$H$2:$H$187390=AP$5)*(Data!$I$2:$I$187390))</f>
        <v>0</v>
      </c>
      <c r="AQ51" s="64" cm="1">
        <f t="array" ref="AQ51">SUMPRODUCT((Data!$A$2:$A$187390=$A$3)*(Data!$G$2:$G$187390=$AL$4)*(Data!$B$2:$B$187390=$A51)*(Data!$H$2:$H$187390=AQ$5)*(Data!$I$2:$I$187390))</f>
        <v>4</v>
      </c>
      <c r="AR51" s="65">
        <f t="shared" si="9"/>
        <v>5.2631578947368418E-2</v>
      </c>
      <c r="AS51" s="65">
        <f t="shared" si="10"/>
        <v>0.17391304347826086</v>
      </c>
      <c r="AT51" s="59"/>
      <c r="AU51" s="66">
        <f t="shared" si="11"/>
        <v>80</v>
      </c>
      <c r="AV51" s="66">
        <f t="shared" si="11"/>
        <v>1</v>
      </c>
      <c r="AW51" s="66">
        <f t="shared" si="11"/>
        <v>1</v>
      </c>
      <c r="AX51" s="66">
        <f t="shared" si="11"/>
        <v>2</v>
      </c>
      <c r="AY51" s="66">
        <f t="shared" si="11"/>
        <v>0</v>
      </c>
      <c r="AZ51" s="66">
        <f t="shared" si="11"/>
        <v>8</v>
      </c>
      <c r="BA51" s="65">
        <f t="shared" si="12"/>
        <v>4.7619047619047616E-2</v>
      </c>
      <c r="BB51" s="65">
        <f t="shared" si="13"/>
        <v>8.6956521739130432E-2</v>
      </c>
    </row>
    <row r="52" spans="1:54" ht="15" customHeight="1" x14ac:dyDescent="0.35">
      <c r="A52" s="59" t="s">
        <v>48</v>
      </c>
      <c r="B52" s="64" cm="1">
        <f t="array" ref="B52">SUMPRODUCT((Data!$A$2:$A$187390=$A$3)*(Data!$G$2:$G$187390=$B$4)*(Data!$B$2:$B$187390=$A52)*(Data!$H$2:$H$187390=B$5)*(Data!$I$2:$I$187390))</f>
        <v>38</v>
      </c>
      <c r="C52" s="64" cm="1">
        <f t="array" ref="C52">SUMPRODUCT((Data!$A$2:$A$187390=$A$3)*(Data!$G$2:$G$187390=$B$4)*(Data!$B$2:$B$187390=$A52)*(Data!$H$2:$H$187390=C$5)*(Data!$I$2:$I$187390))</f>
        <v>0</v>
      </c>
      <c r="D52" s="64" cm="1">
        <f t="array" ref="D52">SUMPRODUCT((Data!$A$2:$A$187390=$A$3)*(Data!$G$2:$G$187390=$B$4)*(Data!$B$2:$B$187390=$A52)*(Data!$H$2:$H$187390=D$5)*(Data!$I$2:$I$187390))</f>
        <v>0</v>
      </c>
      <c r="E52" s="64" cm="1">
        <f t="array" ref="E52">SUMPRODUCT((Data!$A$2:$A$187390=$A$3)*(Data!$G$2:$G$187390=$B$4)*(Data!$B$2:$B$187390=$A52)*(Data!$H$2:$H$187390=E$5)*(Data!$I$2:$I$187390))</f>
        <v>0</v>
      </c>
      <c r="F52" s="64" cm="1">
        <f t="array" ref="F52">SUMPRODUCT((Data!$A$2:$A$187390=$A$3)*(Data!$G$2:$G$187390=$B$4)*(Data!$B$2:$B$187390=$A52)*(Data!$H$2:$H$187390=F$5)*(Data!$I$2:$I$187390))</f>
        <v>0</v>
      </c>
      <c r="G52" s="64" cm="1">
        <f t="array" ref="G52">SUMPRODUCT((Data!$A$2:$A$187390=$A$3)*(Data!$G$2:$G$187390=$B$4)*(Data!$B$2:$B$187390=$A52)*(Data!$H$2:$H$187390=G$5)*(Data!$I$2:$I$187390))</f>
        <v>4</v>
      </c>
      <c r="H52" s="65">
        <f t="shared" si="14"/>
        <v>0</v>
      </c>
      <c r="I52" s="65">
        <f t="shared" si="15"/>
        <v>9.5238095238095233E-2</v>
      </c>
      <c r="J52" s="67"/>
      <c r="K52" s="64" cm="1">
        <f t="array" ref="K52">SUMPRODUCT((Data!$A$2:$A$187390=$A$3)*(Data!$G$2:$G$187390=$K$4)*(Data!$B$2:$B$187390=$A52)*(Data!$H$2:$H$187390=K$5)*(Data!$I$2:$I$187390))</f>
        <v>2</v>
      </c>
      <c r="L52" s="64" cm="1">
        <f t="array" ref="L52">SUMPRODUCT((Data!$A$2:$A$187390=$A$3)*(Data!$G$2:$G$187390=$K$4)*(Data!$B$2:$B$187390=$A52)*(Data!$H$2:$H$187390=L$5)*(Data!$I$2:$I$187390))</f>
        <v>0</v>
      </c>
      <c r="M52" s="64" cm="1">
        <f t="array" ref="M52">SUMPRODUCT((Data!$A$2:$A$187390=$A$3)*(Data!$G$2:$G$187390=$K$4)*(Data!$B$2:$B$187390=$A52)*(Data!$H$2:$H$187390=M$5)*(Data!$I$2:$I$187390))</f>
        <v>0</v>
      </c>
      <c r="N52" s="64" cm="1">
        <f t="array" ref="N52">SUMPRODUCT((Data!$A$2:$A$187390=$A$3)*(Data!$G$2:$G$187390=$K$4)*(Data!$B$2:$B$187390=$A52)*(Data!$H$2:$H$187390=N$5)*(Data!$I$2:$I$187390))</f>
        <v>0</v>
      </c>
      <c r="O52" s="64" cm="1">
        <f t="array" ref="O52">SUMPRODUCT((Data!$A$2:$A$187390=$A$3)*(Data!$G$2:$G$187390=$K$4)*(Data!$B$2:$B$187390=$A52)*(Data!$H$2:$H$187390=O$5)*(Data!$I$2:$I$187390))</f>
        <v>0</v>
      </c>
      <c r="P52" s="64" cm="1">
        <f t="array" ref="P52">SUMPRODUCT((Data!$A$2:$A$187390=$A$3)*(Data!$G$2:$G$187390=$K$4)*(Data!$B$2:$B$187390=$A52)*(Data!$H$2:$H$187390=P$5)*(Data!$I$2:$I$187390))</f>
        <v>0</v>
      </c>
      <c r="Q52" s="65">
        <f t="shared" si="2"/>
        <v>0</v>
      </c>
      <c r="R52" s="65">
        <f t="shared" si="3"/>
        <v>0</v>
      </c>
      <c r="S52" s="59"/>
      <c r="T52" s="66">
        <f t="shared" si="4"/>
        <v>40</v>
      </c>
      <c r="U52" s="66">
        <f t="shared" si="4"/>
        <v>0</v>
      </c>
      <c r="V52" s="66">
        <f t="shared" si="4"/>
        <v>0</v>
      </c>
      <c r="W52" s="66">
        <f t="shared" si="4"/>
        <v>0</v>
      </c>
      <c r="X52" s="66">
        <f t="shared" si="4"/>
        <v>0</v>
      </c>
      <c r="Y52" s="66">
        <f t="shared" si="4"/>
        <v>4</v>
      </c>
      <c r="Z52" s="65">
        <f t="shared" si="5"/>
        <v>0</v>
      </c>
      <c r="AA52" s="65">
        <f t="shared" si="6"/>
        <v>9.0909090909090912E-2</v>
      </c>
      <c r="AB52" s="59"/>
      <c r="AC52" s="64" cm="1">
        <f t="array" ref="AC52">SUMPRODUCT((Data!$A$2:$A$187390=$A$3)*(Data!$G$2:$G$187390=$AC$4)*(Data!$B$2:$B$187390=$A52)*(Data!$H$2:$H$187390=AC$5)*(Data!$I$2:$I$187390))</f>
        <v>5</v>
      </c>
      <c r="AD52" s="64" cm="1">
        <f t="array" ref="AD52">SUMPRODUCT((Data!$A$2:$A$187390=$A$3)*(Data!$G$2:$G$187390=$AC$4)*(Data!$B$2:$B$187390=$A52)*(Data!$H$2:$H$187390=AD$5)*(Data!$I$2:$I$187390))</f>
        <v>0</v>
      </c>
      <c r="AE52" s="64" cm="1">
        <f t="array" ref="AE52">SUMPRODUCT((Data!$A$2:$A$187390=$A$3)*(Data!$G$2:$G$187390=$AC$4)*(Data!$B$2:$B$187390=$A52)*(Data!$H$2:$H$187390=AE$5)*(Data!$I$2:$I$187390))</f>
        <v>0</v>
      </c>
      <c r="AF52" s="64" cm="1">
        <f t="array" ref="AF52">SUMPRODUCT((Data!$A$2:$A$187390=$A$3)*(Data!$G$2:$G$187390=$AC$4)*(Data!$B$2:$B$187390=$A52)*(Data!$H$2:$H$187390=AF$5)*(Data!$I$2:$I$187390))</f>
        <v>0</v>
      </c>
      <c r="AG52" s="64" cm="1">
        <f t="array" ref="AG52">SUMPRODUCT((Data!$A$2:$A$187390=$A$3)*(Data!$G$2:$G$187390=$AC$4)*(Data!$B$2:$B$187390=$A52)*(Data!$H$2:$H$187390=AG$5)*(Data!$I$2:$I$187390))</f>
        <v>0</v>
      </c>
      <c r="AH52" s="64" cm="1">
        <f t="array" ref="AH52">SUMPRODUCT((Data!$A$2:$A$187390=$A$3)*(Data!$G$2:$G$187390=$AC$4)*(Data!$B$2:$B$187390=$A52)*(Data!$H$2:$H$187390=AH$5)*(Data!$I$2:$I$187390))</f>
        <v>0</v>
      </c>
      <c r="AI52" s="65">
        <f t="shared" si="7"/>
        <v>0</v>
      </c>
      <c r="AJ52" s="65">
        <f t="shared" si="8"/>
        <v>0</v>
      </c>
      <c r="AK52" s="59"/>
      <c r="AL52" s="64" cm="1">
        <f t="array" ref="AL52">SUMPRODUCT((Data!$A$2:$A$187390=$A$3)*(Data!$G$2:$G$187390=$AL$4)*(Data!$B$2:$B$187390=$A52)*(Data!$H$2:$H$187390=AL$5)*(Data!$I$2:$I$187390))</f>
        <v>25</v>
      </c>
      <c r="AM52" s="64" cm="1">
        <f t="array" ref="AM52">SUMPRODUCT((Data!$A$2:$A$187390=$A$3)*(Data!$G$2:$G$187390=$AL$4)*(Data!$B$2:$B$187390=$A52)*(Data!$H$2:$H$187390=AM$5)*(Data!$I$2:$I$187390))</f>
        <v>1</v>
      </c>
      <c r="AN52" s="64" cm="1">
        <f t="array" ref="AN52">SUMPRODUCT((Data!$A$2:$A$187390=$A$3)*(Data!$G$2:$G$187390=$AL$4)*(Data!$B$2:$B$187390=$A52)*(Data!$H$2:$H$187390=AN$5)*(Data!$I$2:$I$187390))</f>
        <v>0</v>
      </c>
      <c r="AO52" s="64" cm="1">
        <f t="array" ref="AO52">SUMPRODUCT((Data!$A$2:$A$187390=$A$3)*(Data!$G$2:$G$187390=$AL$4)*(Data!$B$2:$B$187390=$A52)*(Data!$H$2:$H$187390=AO$5)*(Data!$I$2:$I$187390))</f>
        <v>0</v>
      </c>
      <c r="AP52" s="64" cm="1">
        <f t="array" ref="AP52">SUMPRODUCT((Data!$A$2:$A$187390=$A$3)*(Data!$G$2:$G$187390=$AL$4)*(Data!$B$2:$B$187390=$A52)*(Data!$H$2:$H$187390=AP$5)*(Data!$I$2:$I$187390))</f>
        <v>0</v>
      </c>
      <c r="AQ52" s="64" cm="1">
        <f t="array" ref="AQ52">SUMPRODUCT((Data!$A$2:$A$187390=$A$3)*(Data!$G$2:$G$187390=$AL$4)*(Data!$B$2:$B$187390=$A52)*(Data!$H$2:$H$187390=AQ$5)*(Data!$I$2:$I$187390))</f>
        <v>1</v>
      </c>
      <c r="AR52" s="65">
        <f t="shared" si="9"/>
        <v>3.8461538461538464E-2</v>
      </c>
      <c r="AS52" s="65">
        <f t="shared" si="10"/>
        <v>3.7037037037037035E-2</v>
      </c>
      <c r="AT52" s="59"/>
      <c r="AU52" s="66">
        <f t="shared" si="11"/>
        <v>70</v>
      </c>
      <c r="AV52" s="66">
        <f t="shared" si="11"/>
        <v>1</v>
      </c>
      <c r="AW52" s="66">
        <f t="shared" si="11"/>
        <v>0</v>
      </c>
      <c r="AX52" s="66">
        <f t="shared" si="11"/>
        <v>0</v>
      </c>
      <c r="AY52" s="66">
        <f t="shared" si="11"/>
        <v>0</v>
      </c>
      <c r="AZ52" s="66">
        <f t="shared" si="11"/>
        <v>5</v>
      </c>
      <c r="BA52" s="65">
        <f t="shared" si="12"/>
        <v>1.4084507042253521E-2</v>
      </c>
      <c r="BB52" s="65">
        <f t="shared" si="13"/>
        <v>6.5789473684210523E-2</v>
      </c>
    </row>
    <row r="53" spans="1:54" ht="15" customHeight="1" x14ac:dyDescent="0.35">
      <c r="A53" s="59" t="s">
        <v>42</v>
      </c>
      <c r="B53" s="64" cm="1">
        <f t="array" ref="B53">SUMPRODUCT((Data!$A$2:$A$187390=$A$3)*(Data!$G$2:$G$187390=$B$4)*(Data!$B$2:$B$187390=$A53)*(Data!$H$2:$H$187390=B$5)*(Data!$I$2:$I$187390))</f>
        <v>19</v>
      </c>
      <c r="C53" s="64" cm="1">
        <f t="array" ref="C53">SUMPRODUCT((Data!$A$2:$A$187390=$A$3)*(Data!$G$2:$G$187390=$B$4)*(Data!$B$2:$B$187390=$A53)*(Data!$H$2:$H$187390=C$5)*(Data!$I$2:$I$187390))</f>
        <v>1</v>
      </c>
      <c r="D53" s="64" cm="1">
        <f t="array" ref="D53">SUMPRODUCT((Data!$A$2:$A$187390=$A$3)*(Data!$G$2:$G$187390=$B$4)*(Data!$B$2:$B$187390=$A53)*(Data!$H$2:$H$187390=D$5)*(Data!$I$2:$I$187390))</f>
        <v>0</v>
      </c>
      <c r="E53" s="64" cm="1">
        <f t="array" ref="E53">SUMPRODUCT((Data!$A$2:$A$187390=$A$3)*(Data!$G$2:$G$187390=$B$4)*(Data!$B$2:$B$187390=$A53)*(Data!$H$2:$H$187390=E$5)*(Data!$I$2:$I$187390))</f>
        <v>0</v>
      </c>
      <c r="F53" s="64" cm="1">
        <f t="array" ref="F53">SUMPRODUCT((Data!$A$2:$A$187390=$A$3)*(Data!$G$2:$G$187390=$B$4)*(Data!$B$2:$B$187390=$A53)*(Data!$H$2:$H$187390=F$5)*(Data!$I$2:$I$187390))</f>
        <v>0</v>
      </c>
      <c r="G53" s="64" cm="1">
        <f t="array" ref="G53">SUMPRODUCT((Data!$A$2:$A$187390=$A$3)*(Data!$G$2:$G$187390=$B$4)*(Data!$B$2:$B$187390=$A53)*(Data!$H$2:$H$187390=G$5)*(Data!$I$2:$I$187390))</f>
        <v>1</v>
      </c>
      <c r="H53" s="65">
        <f t="shared" si="14"/>
        <v>0.05</v>
      </c>
      <c r="I53" s="65">
        <f t="shared" si="15"/>
        <v>4.7619047619047616E-2</v>
      </c>
      <c r="J53" s="67"/>
      <c r="K53" s="64" cm="1">
        <f t="array" ref="K53">SUMPRODUCT((Data!$A$2:$A$187390=$A$3)*(Data!$G$2:$G$187390=$K$4)*(Data!$B$2:$B$187390=$A53)*(Data!$H$2:$H$187390=K$5)*(Data!$I$2:$I$187390))</f>
        <v>9</v>
      </c>
      <c r="L53" s="64" cm="1">
        <f t="array" ref="L53">SUMPRODUCT((Data!$A$2:$A$187390=$A$3)*(Data!$G$2:$G$187390=$K$4)*(Data!$B$2:$B$187390=$A53)*(Data!$H$2:$H$187390=L$5)*(Data!$I$2:$I$187390))</f>
        <v>1</v>
      </c>
      <c r="M53" s="64" cm="1">
        <f t="array" ref="M53">SUMPRODUCT((Data!$A$2:$A$187390=$A$3)*(Data!$G$2:$G$187390=$K$4)*(Data!$B$2:$B$187390=$A53)*(Data!$H$2:$H$187390=M$5)*(Data!$I$2:$I$187390))</f>
        <v>0</v>
      </c>
      <c r="N53" s="64" cm="1">
        <f t="array" ref="N53">SUMPRODUCT((Data!$A$2:$A$187390=$A$3)*(Data!$G$2:$G$187390=$K$4)*(Data!$B$2:$B$187390=$A53)*(Data!$H$2:$H$187390=N$5)*(Data!$I$2:$I$187390))</f>
        <v>0</v>
      </c>
      <c r="O53" s="64" cm="1">
        <f t="array" ref="O53">SUMPRODUCT((Data!$A$2:$A$187390=$A$3)*(Data!$G$2:$G$187390=$K$4)*(Data!$B$2:$B$187390=$A53)*(Data!$H$2:$H$187390=O$5)*(Data!$I$2:$I$187390))</f>
        <v>0</v>
      </c>
      <c r="P53" s="64" cm="1">
        <f t="array" ref="P53">SUMPRODUCT((Data!$A$2:$A$187390=$A$3)*(Data!$G$2:$G$187390=$K$4)*(Data!$B$2:$B$187390=$A53)*(Data!$H$2:$H$187390=P$5)*(Data!$I$2:$I$187390))</f>
        <v>1</v>
      </c>
      <c r="Q53" s="65">
        <f t="shared" si="2"/>
        <v>0.1</v>
      </c>
      <c r="R53" s="65">
        <f t="shared" si="3"/>
        <v>9.0909090909090912E-2</v>
      </c>
      <c r="S53" s="59"/>
      <c r="T53" s="66">
        <f t="shared" si="4"/>
        <v>28</v>
      </c>
      <c r="U53" s="66">
        <f t="shared" si="4"/>
        <v>2</v>
      </c>
      <c r="V53" s="66">
        <f t="shared" si="4"/>
        <v>0</v>
      </c>
      <c r="W53" s="66">
        <f t="shared" si="4"/>
        <v>0</v>
      </c>
      <c r="X53" s="66">
        <f t="shared" si="4"/>
        <v>0</v>
      </c>
      <c r="Y53" s="66">
        <f t="shared" si="4"/>
        <v>2</v>
      </c>
      <c r="Z53" s="65">
        <f t="shared" si="5"/>
        <v>6.6666666666666666E-2</v>
      </c>
      <c r="AA53" s="65">
        <f t="shared" si="6"/>
        <v>6.25E-2</v>
      </c>
      <c r="AB53" s="59"/>
      <c r="AC53" s="64" cm="1">
        <f t="array" ref="AC53">SUMPRODUCT((Data!$A$2:$A$187390=$A$3)*(Data!$G$2:$G$187390=$AC$4)*(Data!$B$2:$B$187390=$A53)*(Data!$H$2:$H$187390=AC$5)*(Data!$I$2:$I$187390))</f>
        <v>3</v>
      </c>
      <c r="AD53" s="64" cm="1">
        <f t="array" ref="AD53">SUMPRODUCT((Data!$A$2:$A$187390=$A$3)*(Data!$G$2:$G$187390=$AC$4)*(Data!$B$2:$B$187390=$A53)*(Data!$H$2:$H$187390=AD$5)*(Data!$I$2:$I$187390))</f>
        <v>0</v>
      </c>
      <c r="AE53" s="64" cm="1">
        <f t="array" ref="AE53">SUMPRODUCT((Data!$A$2:$A$187390=$A$3)*(Data!$G$2:$G$187390=$AC$4)*(Data!$B$2:$B$187390=$A53)*(Data!$H$2:$H$187390=AE$5)*(Data!$I$2:$I$187390))</f>
        <v>1</v>
      </c>
      <c r="AF53" s="64" cm="1">
        <f t="array" ref="AF53">SUMPRODUCT((Data!$A$2:$A$187390=$A$3)*(Data!$G$2:$G$187390=$AC$4)*(Data!$B$2:$B$187390=$A53)*(Data!$H$2:$H$187390=AF$5)*(Data!$I$2:$I$187390))</f>
        <v>0</v>
      </c>
      <c r="AG53" s="64" cm="1">
        <f t="array" ref="AG53">SUMPRODUCT((Data!$A$2:$A$187390=$A$3)*(Data!$G$2:$G$187390=$AC$4)*(Data!$B$2:$B$187390=$A53)*(Data!$H$2:$H$187390=AG$5)*(Data!$I$2:$I$187390))</f>
        <v>0</v>
      </c>
      <c r="AH53" s="64" cm="1">
        <f t="array" ref="AH53">SUMPRODUCT((Data!$A$2:$A$187390=$A$3)*(Data!$G$2:$G$187390=$AC$4)*(Data!$B$2:$B$187390=$A53)*(Data!$H$2:$H$187390=AH$5)*(Data!$I$2:$I$187390))</f>
        <v>0</v>
      </c>
      <c r="AI53" s="65">
        <f t="shared" si="7"/>
        <v>0.25</v>
      </c>
      <c r="AJ53" s="65">
        <f t="shared" si="8"/>
        <v>0</v>
      </c>
      <c r="AK53" s="59"/>
      <c r="AL53" s="64" cm="1">
        <f t="array" ref="AL53">SUMPRODUCT((Data!$A$2:$A$187390=$A$3)*(Data!$G$2:$G$187390=$AL$4)*(Data!$B$2:$B$187390=$A53)*(Data!$H$2:$H$187390=AL$5)*(Data!$I$2:$I$187390))</f>
        <v>10</v>
      </c>
      <c r="AM53" s="64" cm="1">
        <f t="array" ref="AM53">SUMPRODUCT((Data!$A$2:$A$187390=$A$3)*(Data!$G$2:$G$187390=$AL$4)*(Data!$B$2:$B$187390=$A53)*(Data!$H$2:$H$187390=AM$5)*(Data!$I$2:$I$187390))</f>
        <v>1</v>
      </c>
      <c r="AN53" s="64" cm="1">
        <f t="array" ref="AN53">SUMPRODUCT((Data!$A$2:$A$187390=$A$3)*(Data!$G$2:$G$187390=$AL$4)*(Data!$B$2:$B$187390=$A53)*(Data!$H$2:$H$187390=AN$5)*(Data!$I$2:$I$187390))</f>
        <v>0</v>
      </c>
      <c r="AO53" s="64" cm="1">
        <f t="array" ref="AO53">SUMPRODUCT((Data!$A$2:$A$187390=$A$3)*(Data!$G$2:$G$187390=$AL$4)*(Data!$B$2:$B$187390=$A53)*(Data!$H$2:$H$187390=AO$5)*(Data!$I$2:$I$187390))</f>
        <v>0</v>
      </c>
      <c r="AP53" s="64" cm="1">
        <f t="array" ref="AP53">SUMPRODUCT((Data!$A$2:$A$187390=$A$3)*(Data!$G$2:$G$187390=$AL$4)*(Data!$B$2:$B$187390=$A53)*(Data!$H$2:$H$187390=AP$5)*(Data!$I$2:$I$187390))</f>
        <v>0</v>
      </c>
      <c r="AQ53" s="64" cm="1">
        <f t="array" ref="AQ53">SUMPRODUCT((Data!$A$2:$A$187390=$A$3)*(Data!$G$2:$G$187390=$AL$4)*(Data!$B$2:$B$187390=$A53)*(Data!$H$2:$H$187390=AQ$5)*(Data!$I$2:$I$187390))</f>
        <v>1</v>
      </c>
      <c r="AR53" s="65">
        <f t="shared" si="9"/>
        <v>9.0909090909090912E-2</v>
      </c>
      <c r="AS53" s="65">
        <f t="shared" si="10"/>
        <v>8.3333333333333329E-2</v>
      </c>
      <c r="AT53" s="59"/>
      <c r="AU53" s="66">
        <f t="shared" si="11"/>
        <v>41</v>
      </c>
      <c r="AV53" s="66">
        <f t="shared" si="11"/>
        <v>3</v>
      </c>
      <c r="AW53" s="66">
        <f t="shared" si="11"/>
        <v>1</v>
      </c>
      <c r="AX53" s="66">
        <f t="shared" si="11"/>
        <v>0</v>
      </c>
      <c r="AY53" s="66">
        <f t="shared" si="11"/>
        <v>0</v>
      </c>
      <c r="AZ53" s="66">
        <f t="shared" si="11"/>
        <v>3</v>
      </c>
      <c r="BA53" s="65">
        <f t="shared" si="12"/>
        <v>8.8888888888888892E-2</v>
      </c>
      <c r="BB53" s="65">
        <f t="shared" si="13"/>
        <v>6.25E-2</v>
      </c>
    </row>
    <row r="54" spans="1:54" x14ac:dyDescent="0.35">
      <c r="A54" s="59" t="s">
        <v>49</v>
      </c>
      <c r="B54" s="64" cm="1">
        <f t="array" ref="B54">SUMPRODUCT((Data!$A$2:$A$187390=$A$3)*(Data!$G$2:$G$187390=$B$4)*(Data!$B$2:$B$187390=$A54)*(Data!$H$2:$H$187390=B$5)*(Data!$I$2:$I$187390))</f>
        <v>65</v>
      </c>
      <c r="C54" s="64" cm="1">
        <f t="array" ref="C54">SUMPRODUCT((Data!$A$2:$A$187390=$A$3)*(Data!$G$2:$G$187390=$B$4)*(Data!$B$2:$B$187390=$A54)*(Data!$H$2:$H$187390=C$5)*(Data!$I$2:$I$187390))</f>
        <v>6</v>
      </c>
      <c r="D54" s="64" cm="1">
        <f t="array" ref="D54">SUMPRODUCT((Data!$A$2:$A$187390=$A$3)*(Data!$G$2:$G$187390=$B$4)*(Data!$B$2:$B$187390=$A54)*(Data!$H$2:$H$187390=D$5)*(Data!$I$2:$I$187390))</f>
        <v>1</v>
      </c>
      <c r="E54" s="64" cm="1">
        <f t="array" ref="E54">SUMPRODUCT((Data!$A$2:$A$187390=$A$3)*(Data!$G$2:$G$187390=$B$4)*(Data!$B$2:$B$187390=$A54)*(Data!$H$2:$H$187390=E$5)*(Data!$I$2:$I$187390))</f>
        <v>6</v>
      </c>
      <c r="F54" s="64" cm="1">
        <f t="array" ref="F54">SUMPRODUCT((Data!$A$2:$A$187390=$A$3)*(Data!$G$2:$G$187390=$B$4)*(Data!$B$2:$B$187390=$A54)*(Data!$H$2:$H$187390=F$5)*(Data!$I$2:$I$187390))</f>
        <v>1</v>
      </c>
      <c r="G54" s="64" cm="1">
        <f t="array" ref="G54">SUMPRODUCT((Data!$A$2:$A$187390=$A$3)*(Data!$G$2:$G$187390=$B$4)*(Data!$B$2:$B$187390=$A54)*(Data!$H$2:$H$187390=G$5)*(Data!$I$2:$I$187390))</f>
        <v>3</v>
      </c>
      <c r="H54" s="65">
        <f t="shared" si="14"/>
        <v>0.17721518987341772</v>
      </c>
      <c r="I54" s="65">
        <f t="shared" si="15"/>
        <v>3.6585365853658534E-2</v>
      </c>
      <c r="J54" s="59"/>
      <c r="K54" s="64" cm="1">
        <f t="array" ref="K54">SUMPRODUCT((Data!$A$2:$A$187390=$A$3)*(Data!$G$2:$G$187390=$K$4)*(Data!$B$2:$B$187390=$A54)*(Data!$H$2:$H$187390=K$5)*(Data!$I$2:$I$187390))</f>
        <v>0</v>
      </c>
      <c r="L54" s="64" cm="1">
        <f t="array" ref="L54">SUMPRODUCT((Data!$A$2:$A$187390=$A$3)*(Data!$G$2:$G$187390=$K$4)*(Data!$B$2:$B$187390=$A54)*(Data!$H$2:$H$187390=L$5)*(Data!$I$2:$I$187390))</f>
        <v>0</v>
      </c>
      <c r="M54" s="64" cm="1">
        <f t="array" ref="M54">SUMPRODUCT((Data!$A$2:$A$187390=$A$3)*(Data!$G$2:$G$187390=$K$4)*(Data!$B$2:$B$187390=$A54)*(Data!$H$2:$H$187390=M$5)*(Data!$I$2:$I$187390))</f>
        <v>0</v>
      </c>
      <c r="N54" s="64" cm="1">
        <f t="array" ref="N54">SUMPRODUCT((Data!$A$2:$A$187390=$A$3)*(Data!$G$2:$G$187390=$K$4)*(Data!$B$2:$B$187390=$A54)*(Data!$H$2:$H$187390=N$5)*(Data!$I$2:$I$187390))</f>
        <v>0</v>
      </c>
      <c r="O54" s="64" cm="1">
        <f t="array" ref="O54">SUMPRODUCT((Data!$A$2:$A$187390=$A$3)*(Data!$G$2:$G$187390=$K$4)*(Data!$B$2:$B$187390=$A54)*(Data!$H$2:$H$187390=O$5)*(Data!$I$2:$I$187390))</f>
        <v>0</v>
      </c>
      <c r="P54" s="64" cm="1">
        <f t="array" ref="P54">SUMPRODUCT((Data!$A$2:$A$187390=$A$3)*(Data!$G$2:$G$187390=$K$4)*(Data!$B$2:$B$187390=$A54)*(Data!$H$2:$H$187390=P$5)*(Data!$I$2:$I$187390))</f>
        <v>0</v>
      </c>
      <c r="Q54" s="65" t="str">
        <f t="shared" si="2"/>
        <v>-</v>
      </c>
      <c r="R54" s="65" t="str">
        <f t="shared" si="3"/>
        <v>-</v>
      </c>
      <c r="S54" s="59"/>
      <c r="T54" s="66">
        <f t="shared" si="4"/>
        <v>65</v>
      </c>
      <c r="U54" s="66">
        <f t="shared" si="4"/>
        <v>6</v>
      </c>
      <c r="V54" s="66">
        <f t="shared" si="4"/>
        <v>1</v>
      </c>
      <c r="W54" s="66">
        <f t="shared" si="4"/>
        <v>6</v>
      </c>
      <c r="X54" s="66">
        <f t="shared" si="4"/>
        <v>1</v>
      </c>
      <c r="Y54" s="66">
        <f t="shared" si="4"/>
        <v>3</v>
      </c>
      <c r="Z54" s="65">
        <f t="shared" si="5"/>
        <v>0.17721518987341772</v>
      </c>
      <c r="AA54" s="65">
        <f t="shared" si="6"/>
        <v>3.6585365853658534E-2</v>
      </c>
      <c r="AB54" s="59"/>
      <c r="AC54" s="64" cm="1">
        <f t="array" ref="AC54">SUMPRODUCT((Data!$A$2:$A$187390=$A$3)*(Data!$G$2:$G$187390=$AC$4)*(Data!$B$2:$B$187390=$A54)*(Data!$H$2:$H$187390=AC$5)*(Data!$I$2:$I$187390))</f>
        <v>3</v>
      </c>
      <c r="AD54" s="64" cm="1">
        <f t="array" ref="AD54">SUMPRODUCT((Data!$A$2:$A$187390=$A$3)*(Data!$G$2:$G$187390=$AC$4)*(Data!$B$2:$B$187390=$A54)*(Data!$H$2:$H$187390=AD$5)*(Data!$I$2:$I$187390))</f>
        <v>0</v>
      </c>
      <c r="AE54" s="64" cm="1">
        <f t="array" ref="AE54">SUMPRODUCT((Data!$A$2:$A$187390=$A$3)*(Data!$G$2:$G$187390=$AC$4)*(Data!$B$2:$B$187390=$A54)*(Data!$H$2:$H$187390=AE$5)*(Data!$I$2:$I$187390))</f>
        <v>0</v>
      </c>
      <c r="AF54" s="64" cm="1">
        <f t="array" ref="AF54">SUMPRODUCT((Data!$A$2:$A$187390=$A$3)*(Data!$G$2:$G$187390=$AC$4)*(Data!$B$2:$B$187390=$A54)*(Data!$H$2:$H$187390=AF$5)*(Data!$I$2:$I$187390))</f>
        <v>2</v>
      </c>
      <c r="AG54" s="64" cm="1">
        <f t="array" ref="AG54">SUMPRODUCT((Data!$A$2:$A$187390=$A$3)*(Data!$G$2:$G$187390=$AC$4)*(Data!$B$2:$B$187390=$A54)*(Data!$H$2:$H$187390=AG$5)*(Data!$I$2:$I$187390))</f>
        <v>0</v>
      </c>
      <c r="AH54" s="64" cm="1">
        <f t="array" ref="AH54">SUMPRODUCT((Data!$A$2:$A$187390=$A$3)*(Data!$G$2:$G$187390=$AC$4)*(Data!$B$2:$B$187390=$A54)*(Data!$H$2:$H$187390=AH$5)*(Data!$I$2:$I$187390))</f>
        <v>0</v>
      </c>
      <c r="AI54" s="65">
        <f t="shared" si="7"/>
        <v>0.4</v>
      </c>
      <c r="AJ54" s="65">
        <f t="shared" si="8"/>
        <v>0</v>
      </c>
      <c r="AK54" s="59"/>
      <c r="AL54" s="64" cm="1">
        <f t="array" ref="AL54">SUMPRODUCT((Data!$A$2:$A$187390=$A$3)*(Data!$G$2:$G$187390=$AL$4)*(Data!$B$2:$B$187390=$A54)*(Data!$H$2:$H$187390=AL$5)*(Data!$I$2:$I$187390))</f>
        <v>23</v>
      </c>
      <c r="AM54" s="64" cm="1">
        <f t="array" ref="AM54">SUMPRODUCT((Data!$A$2:$A$187390=$A$3)*(Data!$G$2:$G$187390=$AL$4)*(Data!$B$2:$B$187390=$A54)*(Data!$H$2:$H$187390=AM$5)*(Data!$I$2:$I$187390))</f>
        <v>2</v>
      </c>
      <c r="AN54" s="64" cm="1">
        <f t="array" ref="AN54">SUMPRODUCT((Data!$A$2:$A$187390=$A$3)*(Data!$G$2:$G$187390=$AL$4)*(Data!$B$2:$B$187390=$A54)*(Data!$H$2:$H$187390=AN$5)*(Data!$I$2:$I$187390))</f>
        <v>6</v>
      </c>
      <c r="AO54" s="64" cm="1">
        <f t="array" ref="AO54">SUMPRODUCT((Data!$A$2:$A$187390=$A$3)*(Data!$G$2:$G$187390=$AL$4)*(Data!$B$2:$B$187390=$A54)*(Data!$H$2:$H$187390=AO$5)*(Data!$I$2:$I$187390))</f>
        <v>0</v>
      </c>
      <c r="AP54" s="64" cm="1">
        <f t="array" ref="AP54">SUMPRODUCT((Data!$A$2:$A$187390=$A$3)*(Data!$G$2:$G$187390=$AL$4)*(Data!$B$2:$B$187390=$A54)*(Data!$H$2:$H$187390=AP$5)*(Data!$I$2:$I$187390))</f>
        <v>0</v>
      </c>
      <c r="AQ54" s="64" cm="1">
        <f t="array" ref="AQ54">SUMPRODUCT((Data!$A$2:$A$187390=$A$3)*(Data!$G$2:$G$187390=$AL$4)*(Data!$B$2:$B$187390=$A54)*(Data!$H$2:$H$187390=AQ$5)*(Data!$I$2:$I$187390))</f>
        <v>6</v>
      </c>
      <c r="AR54" s="65">
        <f t="shared" si="9"/>
        <v>0.25806451612903225</v>
      </c>
      <c r="AS54" s="65">
        <f t="shared" si="10"/>
        <v>0.16216216216216217</v>
      </c>
      <c r="AT54" s="59"/>
      <c r="AU54" s="66">
        <f t="shared" si="11"/>
        <v>91</v>
      </c>
      <c r="AV54" s="66">
        <f t="shared" si="11"/>
        <v>8</v>
      </c>
      <c r="AW54" s="66">
        <f t="shared" si="11"/>
        <v>7</v>
      </c>
      <c r="AX54" s="66">
        <f t="shared" si="11"/>
        <v>8</v>
      </c>
      <c r="AY54" s="66">
        <f t="shared" si="11"/>
        <v>1</v>
      </c>
      <c r="AZ54" s="66">
        <f t="shared" si="11"/>
        <v>9</v>
      </c>
      <c r="BA54" s="65">
        <f t="shared" si="12"/>
        <v>0.20869565217391303</v>
      </c>
      <c r="BB54" s="65">
        <f t="shared" si="13"/>
        <v>7.2580645161290328E-2</v>
      </c>
    </row>
    <row r="55" spans="1:54" ht="15" customHeight="1" x14ac:dyDescent="0.35">
      <c r="A55" s="59" t="s">
        <v>43</v>
      </c>
      <c r="B55" s="64" cm="1">
        <f t="array" ref="B55">SUMPRODUCT((Data!$A$2:$A$187390=$A$3)*(Data!$G$2:$G$187390=$B$4)*(Data!$B$2:$B$187390=$A55)*(Data!$H$2:$H$187390=B$5)*(Data!$I$2:$I$187390))</f>
        <v>18</v>
      </c>
      <c r="C55" s="64" cm="1">
        <f t="array" ref="C55">SUMPRODUCT((Data!$A$2:$A$187390=$A$3)*(Data!$G$2:$G$187390=$B$4)*(Data!$B$2:$B$187390=$A55)*(Data!$H$2:$H$187390=C$5)*(Data!$I$2:$I$187390))</f>
        <v>0</v>
      </c>
      <c r="D55" s="64" cm="1">
        <f t="array" ref="D55">SUMPRODUCT((Data!$A$2:$A$187390=$A$3)*(Data!$G$2:$G$187390=$B$4)*(Data!$B$2:$B$187390=$A55)*(Data!$H$2:$H$187390=D$5)*(Data!$I$2:$I$187390))</f>
        <v>0</v>
      </c>
      <c r="E55" s="64" cm="1">
        <f t="array" ref="E55">SUMPRODUCT((Data!$A$2:$A$187390=$A$3)*(Data!$G$2:$G$187390=$B$4)*(Data!$B$2:$B$187390=$A55)*(Data!$H$2:$H$187390=E$5)*(Data!$I$2:$I$187390))</f>
        <v>0</v>
      </c>
      <c r="F55" s="64" cm="1">
        <f t="array" ref="F55">SUMPRODUCT((Data!$A$2:$A$187390=$A$3)*(Data!$G$2:$G$187390=$B$4)*(Data!$B$2:$B$187390=$A55)*(Data!$H$2:$H$187390=F$5)*(Data!$I$2:$I$187390))</f>
        <v>4</v>
      </c>
      <c r="G55" s="64" cm="1">
        <f t="array" ref="G55">SUMPRODUCT((Data!$A$2:$A$187390=$A$3)*(Data!$G$2:$G$187390=$B$4)*(Data!$B$2:$B$187390=$A55)*(Data!$H$2:$H$187390=G$5)*(Data!$I$2:$I$187390))</f>
        <v>0</v>
      </c>
      <c r="H55" s="65">
        <f t="shared" si="14"/>
        <v>0.18181818181818182</v>
      </c>
      <c r="I55" s="65">
        <f t="shared" si="15"/>
        <v>0</v>
      </c>
      <c r="J55" s="59"/>
      <c r="K55" s="64" cm="1">
        <f t="array" ref="K55">SUMPRODUCT((Data!$A$2:$A$187390=$A$3)*(Data!$G$2:$G$187390=$K$4)*(Data!$B$2:$B$187390=$A55)*(Data!$H$2:$H$187390=K$5)*(Data!$I$2:$I$187390))</f>
        <v>29</v>
      </c>
      <c r="L55" s="64" cm="1">
        <f t="array" ref="L55">SUMPRODUCT((Data!$A$2:$A$187390=$A$3)*(Data!$G$2:$G$187390=$K$4)*(Data!$B$2:$B$187390=$A55)*(Data!$H$2:$H$187390=L$5)*(Data!$I$2:$I$187390))</f>
        <v>0</v>
      </c>
      <c r="M55" s="64" cm="1">
        <f t="array" ref="M55">SUMPRODUCT((Data!$A$2:$A$187390=$A$3)*(Data!$G$2:$G$187390=$K$4)*(Data!$B$2:$B$187390=$A55)*(Data!$H$2:$H$187390=M$5)*(Data!$I$2:$I$187390))</f>
        <v>0</v>
      </c>
      <c r="N55" s="64" cm="1">
        <f t="array" ref="N55">SUMPRODUCT((Data!$A$2:$A$187390=$A$3)*(Data!$G$2:$G$187390=$K$4)*(Data!$B$2:$B$187390=$A55)*(Data!$H$2:$H$187390=N$5)*(Data!$I$2:$I$187390))</f>
        <v>0</v>
      </c>
      <c r="O55" s="64" cm="1">
        <f t="array" ref="O55">SUMPRODUCT((Data!$A$2:$A$187390=$A$3)*(Data!$G$2:$G$187390=$K$4)*(Data!$B$2:$B$187390=$A55)*(Data!$H$2:$H$187390=O$5)*(Data!$I$2:$I$187390))</f>
        <v>6</v>
      </c>
      <c r="P55" s="64" cm="1">
        <f t="array" ref="P55">SUMPRODUCT((Data!$A$2:$A$187390=$A$3)*(Data!$G$2:$G$187390=$K$4)*(Data!$B$2:$B$187390=$A55)*(Data!$H$2:$H$187390=P$5)*(Data!$I$2:$I$187390))</f>
        <v>0</v>
      </c>
      <c r="Q55" s="65">
        <f t="shared" si="2"/>
        <v>0.17142857142857143</v>
      </c>
      <c r="R55" s="65">
        <f t="shared" si="3"/>
        <v>0</v>
      </c>
      <c r="S55" s="59"/>
      <c r="T55" s="66">
        <f t="shared" si="4"/>
        <v>47</v>
      </c>
      <c r="U55" s="66">
        <f t="shared" si="4"/>
        <v>0</v>
      </c>
      <c r="V55" s="66">
        <f t="shared" si="4"/>
        <v>0</v>
      </c>
      <c r="W55" s="66">
        <f t="shared" si="4"/>
        <v>0</v>
      </c>
      <c r="X55" s="66">
        <f t="shared" si="4"/>
        <v>10</v>
      </c>
      <c r="Y55" s="66">
        <f t="shared" si="4"/>
        <v>0</v>
      </c>
      <c r="Z55" s="65">
        <f t="shared" si="5"/>
        <v>0.17543859649122806</v>
      </c>
      <c r="AA55" s="65">
        <f t="shared" si="6"/>
        <v>0</v>
      </c>
      <c r="AB55" s="59"/>
      <c r="AC55" s="64" cm="1">
        <f t="array" ref="AC55">SUMPRODUCT((Data!$A$2:$A$187390=$A$3)*(Data!$G$2:$G$187390=$AC$4)*(Data!$B$2:$B$187390=$A55)*(Data!$H$2:$H$187390=AC$5)*(Data!$I$2:$I$187390))</f>
        <v>0</v>
      </c>
      <c r="AD55" s="64" cm="1">
        <f t="array" ref="AD55">SUMPRODUCT((Data!$A$2:$A$187390=$A$3)*(Data!$G$2:$G$187390=$AC$4)*(Data!$B$2:$B$187390=$A55)*(Data!$H$2:$H$187390=AD$5)*(Data!$I$2:$I$187390))</f>
        <v>0</v>
      </c>
      <c r="AE55" s="64" cm="1">
        <f t="array" ref="AE55">SUMPRODUCT((Data!$A$2:$A$187390=$A$3)*(Data!$G$2:$G$187390=$AC$4)*(Data!$B$2:$B$187390=$A55)*(Data!$H$2:$H$187390=AE$5)*(Data!$I$2:$I$187390))</f>
        <v>0</v>
      </c>
      <c r="AF55" s="64" cm="1">
        <f t="array" ref="AF55">SUMPRODUCT((Data!$A$2:$A$187390=$A$3)*(Data!$G$2:$G$187390=$AC$4)*(Data!$B$2:$B$187390=$A55)*(Data!$H$2:$H$187390=AF$5)*(Data!$I$2:$I$187390))</f>
        <v>0</v>
      </c>
      <c r="AG55" s="64" cm="1">
        <f t="array" ref="AG55">SUMPRODUCT((Data!$A$2:$A$187390=$A$3)*(Data!$G$2:$G$187390=$AC$4)*(Data!$B$2:$B$187390=$A55)*(Data!$H$2:$H$187390=AG$5)*(Data!$I$2:$I$187390))</f>
        <v>0</v>
      </c>
      <c r="AH55" s="64" cm="1">
        <f t="array" ref="AH55">SUMPRODUCT((Data!$A$2:$A$187390=$A$3)*(Data!$G$2:$G$187390=$AC$4)*(Data!$B$2:$B$187390=$A55)*(Data!$H$2:$H$187390=AH$5)*(Data!$I$2:$I$187390))</f>
        <v>0</v>
      </c>
      <c r="AI55" s="65" t="str">
        <f t="shared" si="7"/>
        <v>-</v>
      </c>
      <c r="AJ55" s="65" t="str">
        <f t="shared" si="8"/>
        <v>-</v>
      </c>
      <c r="AK55" s="59"/>
      <c r="AL55" s="64" cm="1">
        <f t="array" ref="AL55">SUMPRODUCT((Data!$A$2:$A$187390=$A$3)*(Data!$G$2:$G$187390=$AL$4)*(Data!$B$2:$B$187390=$A55)*(Data!$H$2:$H$187390=AL$5)*(Data!$I$2:$I$187390))</f>
        <v>5</v>
      </c>
      <c r="AM55" s="64" cm="1">
        <f t="array" ref="AM55">SUMPRODUCT((Data!$A$2:$A$187390=$A$3)*(Data!$G$2:$G$187390=$AL$4)*(Data!$B$2:$B$187390=$A55)*(Data!$H$2:$H$187390=AM$5)*(Data!$I$2:$I$187390))</f>
        <v>0</v>
      </c>
      <c r="AN55" s="64" cm="1">
        <f t="array" ref="AN55">SUMPRODUCT((Data!$A$2:$A$187390=$A$3)*(Data!$G$2:$G$187390=$AL$4)*(Data!$B$2:$B$187390=$A55)*(Data!$H$2:$H$187390=AN$5)*(Data!$I$2:$I$187390))</f>
        <v>0</v>
      </c>
      <c r="AO55" s="64" cm="1">
        <f t="array" ref="AO55">SUMPRODUCT((Data!$A$2:$A$187390=$A$3)*(Data!$G$2:$G$187390=$AL$4)*(Data!$B$2:$B$187390=$A55)*(Data!$H$2:$H$187390=AO$5)*(Data!$I$2:$I$187390))</f>
        <v>0</v>
      </c>
      <c r="AP55" s="64" cm="1">
        <f t="array" ref="AP55">SUMPRODUCT((Data!$A$2:$A$187390=$A$3)*(Data!$G$2:$G$187390=$AL$4)*(Data!$B$2:$B$187390=$A55)*(Data!$H$2:$H$187390=AP$5)*(Data!$I$2:$I$187390))</f>
        <v>5</v>
      </c>
      <c r="AQ55" s="64" cm="1">
        <f t="array" ref="AQ55">SUMPRODUCT((Data!$A$2:$A$187390=$A$3)*(Data!$G$2:$G$187390=$AL$4)*(Data!$B$2:$B$187390=$A55)*(Data!$H$2:$H$187390=AQ$5)*(Data!$I$2:$I$187390))</f>
        <v>0</v>
      </c>
      <c r="AR55" s="65">
        <f t="shared" si="9"/>
        <v>0.5</v>
      </c>
      <c r="AS55" s="65">
        <f t="shared" si="10"/>
        <v>0</v>
      </c>
      <c r="AT55" s="59"/>
      <c r="AU55" s="66">
        <f t="shared" si="11"/>
        <v>52</v>
      </c>
      <c r="AV55" s="66">
        <f t="shared" si="11"/>
        <v>0</v>
      </c>
      <c r="AW55" s="66">
        <f t="shared" si="11"/>
        <v>0</v>
      </c>
      <c r="AX55" s="66">
        <f t="shared" si="11"/>
        <v>0</v>
      </c>
      <c r="AY55" s="66">
        <f t="shared" si="11"/>
        <v>15</v>
      </c>
      <c r="AZ55" s="66">
        <f t="shared" si="11"/>
        <v>0</v>
      </c>
      <c r="BA55" s="65">
        <f t="shared" si="12"/>
        <v>0.22388059701492538</v>
      </c>
      <c r="BB55" s="65">
        <f t="shared" si="13"/>
        <v>0</v>
      </c>
    </row>
    <row r="56" spans="1:54" ht="15" customHeight="1" x14ac:dyDescent="0.35">
      <c r="A56" s="59" t="s">
        <v>50</v>
      </c>
      <c r="B56" s="64" cm="1">
        <f t="array" ref="B56">SUMPRODUCT((Data!$A$2:$A$187390=$A$3)*(Data!$G$2:$G$187390=$B$4)*(Data!$B$2:$B$187390=$A56)*(Data!$H$2:$H$187390=B$5)*(Data!$I$2:$I$187390))</f>
        <v>48</v>
      </c>
      <c r="C56" s="64" cm="1">
        <f t="array" ref="C56">SUMPRODUCT((Data!$A$2:$A$187390=$A$3)*(Data!$G$2:$G$187390=$B$4)*(Data!$B$2:$B$187390=$A56)*(Data!$H$2:$H$187390=C$5)*(Data!$I$2:$I$187390))</f>
        <v>0</v>
      </c>
      <c r="D56" s="64" cm="1">
        <f t="array" ref="D56">SUMPRODUCT((Data!$A$2:$A$187390=$A$3)*(Data!$G$2:$G$187390=$B$4)*(Data!$B$2:$B$187390=$A56)*(Data!$H$2:$H$187390=D$5)*(Data!$I$2:$I$187390))</f>
        <v>1</v>
      </c>
      <c r="E56" s="64" cm="1">
        <f t="array" ref="E56">SUMPRODUCT((Data!$A$2:$A$187390=$A$3)*(Data!$G$2:$G$187390=$B$4)*(Data!$B$2:$B$187390=$A56)*(Data!$H$2:$H$187390=E$5)*(Data!$I$2:$I$187390))</f>
        <v>0</v>
      </c>
      <c r="F56" s="64" cm="1">
        <f t="array" ref="F56">SUMPRODUCT((Data!$A$2:$A$187390=$A$3)*(Data!$G$2:$G$187390=$B$4)*(Data!$B$2:$B$187390=$A56)*(Data!$H$2:$H$187390=F$5)*(Data!$I$2:$I$187390))</f>
        <v>1</v>
      </c>
      <c r="G56" s="64" cm="1">
        <f t="array" ref="G56">SUMPRODUCT((Data!$A$2:$A$187390=$A$3)*(Data!$G$2:$G$187390=$B$4)*(Data!$B$2:$B$187390=$A56)*(Data!$H$2:$H$187390=G$5)*(Data!$I$2:$I$187390))</f>
        <v>0</v>
      </c>
      <c r="H56" s="65">
        <f t="shared" si="14"/>
        <v>0.04</v>
      </c>
      <c r="I56" s="65">
        <f t="shared" si="15"/>
        <v>0</v>
      </c>
      <c r="J56" s="59"/>
      <c r="K56" s="64" cm="1">
        <f t="array" ref="K56">SUMPRODUCT((Data!$A$2:$A$187390=$A$3)*(Data!$G$2:$G$187390=$K$4)*(Data!$B$2:$B$187390=$A56)*(Data!$H$2:$H$187390=K$5)*(Data!$I$2:$I$187390))</f>
        <v>16</v>
      </c>
      <c r="L56" s="64" cm="1">
        <f t="array" ref="L56">SUMPRODUCT((Data!$A$2:$A$187390=$A$3)*(Data!$G$2:$G$187390=$K$4)*(Data!$B$2:$B$187390=$A56)*(Data!$H$2:$H$187390=L$5)*(Data!$I$2:$I$187390))</f>
        <v>0</v>
      </c>
      <c r="M56" s="64" cm="1">
        <f t="array" ref="M56">SUMPRODUCT((Data!$A$2:$A$187390=$A$3)*(Data!$G$2:$G$187390=$K$4)*(Data!$B$2:$B$187390=$A56)*(Data!$H$2:$H$187390=M$5)*(Data!$I$2:$I$187390))</f>
        <v>0</v>
      </c>
      <c r="N56" s="64" cm="1">
        <f t="array" ref="N56">SUMPRODUCT((Data!$A$2:$A$187390=$A$3)*(Data!$G$2:$G$187390=$K$4)*(Data!$B$2:$B$187390=$A56)*(Data!$H$2:$H$187390=N$5)*(Data!$I$2:$I$187390))</f>
        <v>0</v>
      </c>
      <c r="O56" s="64" cm="1">
        <f t="array" ref="O56">SUMPRODUCT((Data!$A$2:$A$187390=$A$3)*(Data!$G$2:$G$187390=$K$4)*(Data!$B$2:$B$187390=$A56)*(Data!$H$2:$H$187390=O$5)*(Data!$I$2:$I$187390))</f>
        <v>0</v>
      </c>
      <c r="P56" s="64" cm="1">
        <f t="array" ref="P56">SUMPRODUCT((Data!$A$2:$A$187390=$A$3)*(Data!$G$2:$G$187390=$K$4)*(Data!$B$2:$B$187390=$A56)*(Data!$H$2:$H$187390=P$5)*(Data!$I$2:$I$187390))</f>
        <v>1</v>
      </c>
      <c r="Q56" s="65">
        <f t="shared" si="2"/>
        <v>0</v>
      </c>
      <c r="R56" s="65">
        <f t="shared" si="3"/>
        <v>5.8823529411764705E-2</v>
      </c>
      <c r="S56" s="59"/>
      <c r="T56" s="66">
        <f t="shared" si="4"/>
        <v>64</v>
      </c>
      <c r="U56" s="66">
        <f t="shared" si="4"/>
        <v>0</v>
      </c>
      <c r="V56" s="66">
        <f t="shared" si="4"/>
        <v>1</v>
      </c>
      <c r="W56" s="66">
        <f t="shared" si="4"/>
        <v>0</v>
      </c>
      <c r="X56" s="66">
        <f t="shared" si="4"/>
        <v>1</v>
      </c>
      <c r="Y56" s="66">
        <f t="shared" si="4"/>
        <v>1</v>
      </c>
      <c r="Z56" s="65">
        <f t="shared" si="5"/>
        <v>3.0303030303030304E-2</v>
      </c>
      <c r="AA56" s="65">
        <f t="shared" si="6"/>
        <v>1.4925373134328358E-2</v>
      </c>
      <c r="AB56" s="59"/>
      <c r="AC56" s="64" cm="1">
        <f t="array" ref="AC56">SUMPRODUCT((Data!$A$2:$A$187390=$A$3)*(Data!$G$2:$G$187390=$AC$4)*(Data!$B$2:$B$187390=$A56)*(Data!$H$2:$H$187390=AC$5)*(Data!$I$2:$I$187390))</f>
        <v>7</v>
      </c>
      <c r="AD56" s="64" cm="1">
        <f t="array" ref="AD56">SUMPRODUCT((Data!$A$2:$A$187390=$A$3)*(Data!$G$2:$G$187390=$AC$4)*(Data!$B$2:$B$187390=$A56)*(Data!$H$2:$H$187390=AD$5)*(Data!$I$2:$I$187390))</f>
        <v>0</v>
      </c>
      <c r="AE56" s="64" cm="1">
        <f t="array" ref="AE56">SUMPRODUCT((Data!$A$2:$A$187390=$A$3)*(Data!$G$2:$G$187390=$AC$4)*(Data!$B$2:$B$187390=$A56)*(Data!$H$2:$H$187390=AE$5)*(Data!$I$2:$I$187390))</f>
        <v>0</v>
      </c>
      <c r="AF56" s="64" cm="1">
        <f t="array" ref="AF56">SUMPRODUCT((Data!$A$2:$A$187390=$A$3)*(Data!$G$2:$G$187390=$AC$4)*(Data!$B$2:$B$187390=$A56)*(Data!$H$2:$H$187390=AF$5)*(Data!$I$2:$I$187390))</f>
        <v>0</v>
      </c>
      <c r="AG56" s="64" cm="1">
        <f t="array" ref="AG56">SUMPRODUCT((Data!$A$2:$A$187390=$A$3)*(Data!$G$2:$G$187390=$AC$4)*(Data!$B$2:$B$187390=$A56)*(Data!$H$2:$H$187390=AG$5)*(Data!$I$2:$I$187390))</f>
        <v>0</v>
      </c>
      <c r="AH56" s="64" cm="1">
        <f t="array" ref="AH56">SUMPRODUCT((Data!$A$2:$A$187390=$A$3)*(Data!$G$2:$G$187390=$AC$4)*(Data!$B$2:$B$187390=$A56)*(Data!$H$2:$H$187390=AH$5)*(Data!$I$2:$I$187390))</f>
        <v>0</v>
      </c>
      <c r="AI56" s="65">
        <f t="shared" si="7"/>
        <v>0</v>
      </c>
      <c r="AJ56" s="65">
        <f t="shared" si="8"/>
        <v>0</v>
      </c>
      <c r="AK56" s="59"/>
      <c r="AL56" s="64" cm="1">
        <f t="array" ref="AL56">SUMPRODUCT((Data!$A$2:$A$187390=$A$3)*(Data!$G$2:$G$187390=$AL$4)*(Data!$B$2:$B$187390=$A56)*(Data!$H$2:$H$187390=AL$5)*(Data!$I$2:$I$187390))</f>
        <v>36</v>
      </c>
      <c r="AM56" s="64" cm="1">
        <f t="array" ref="AM56">SUMPRODUCT((Data!$A$2:$A$187390=$A$3)*(Data!$G$2:$G$187390=$AL$4)*(Data!$B$2:$B$187390=$A56)*(Data!$H$2:$H$187390=AM$5)*(Data!$I$2:$I$187390))</f>
        <v>0</v>
      </c>
      <c r="AN56" s="64" cm="1">
        <f t="array" ref="AN56">SUMPRODUCT((Data!$A$2:$A$187390=$A$3)*(Data!$G$2:$G$187390=$AL$4)*(Data!$B$2:$B$187390=$A56)*(Data!$H$2:$H$187390=AN$5)*(Data!$I$2:$I$187390))</f>
        <v>3</v>
      </c>
      <c r="AO56" s="64" cm="1">
        <f t="array" ref="AO56">SUMPRODUCT((Data!$A$2:$A$187390=$A$3)*(Data!$G$2:$G$187390=$AL$4)*(Data!$B$2:$B$187390=$A56)*(Data!$H$2:$H$187390=AO$5)*(Data!$I$2:$I$187390))</f>
        <v>0</v>
      </c>
      <c r="AP56" s="64" cm="1">
        <f t="array" ref="AP56">SUMPRODUCT((Data!$A$2:$A$187390=$A$3)*(Data!$G$2:$G$187390=$AL$4)*(Data!$B$2:$B$187390=$A56)*(Data!$H$2:$H$187390=AP$5)*(Data!$I$2:$I$187390))</f>
        <v>0</v>
      </c>
      <c r="AQ56" s="64" cm="1">
        <f t="array" ref="AQ56">SUMPRODUCT((Data!$A$2:$A$187390=$A$3)*(Data!$G$2:$G$187390=$AL$4)*(Data!$B$2:$B$187390=$A56)*(Data!$H$2:$H$187390=AQ$5)*(Data!$I$2:$I$187390))</f>
        <v>6</v>
      </c>
      <c r="AR56" s="65">
        <f t="shared" si="9"/>
        <v>7.6923076923076927E-2</v>
      </c>
      <c r="AS56" s="65">
        <f t="shared" si="10"/>
        <v>0.13333333333333333</v>
      </c>
      <c r="AT56" s="59"/>
      <c r="AU56" s="66">
        <f t="shared" si="11"/>
        <v>107</v>
      </c>
      <c r="AV56" s="66">
        <f t="shared" si="11"/>
        <v>0</v>
      </c>
      <c r="AW56" s="66">
        <f t="shared" si="11"/>
        <v>4</v>
      </c>
      <c r="AX56" s="66">
        <f t="shared" si="11"/>
        <v>0</v>
      </c>
      <c r="AY56" s="66">
        <f t="shared" si="11"/>
        <v>1</v>
      </c>
      <c r="AZ56" s="66">
        <f t="shared" si="11"/>
        <v>7</v>
      </c>
      <c r="BA56" s="65">
        <f t="shared" si="12"/>
        <v>4.4642857142857144E-2</v>
      </c>
      <c r="BB56" s="65">
        <f t="shared" si="13"/>
        <v>5.8823529411764705E-2</v>
      </c>
    </row>
    <row r="57" spans="1:54" ht="15" customHeight="1" x14ac:dyDescent="0.35">
      <c r="A57" s="68"/>
      <c r="B57" s="68"/>
      <c r="C57" s="68"/>
      <c r="D57" s="68"/>
      <c r="E57" s="68"/>
      <c r="F57" s="68"/>
      <c r="G57" s="68"/>
      <c r="H57" s="68"/>
      <c r="I57" s="68"/>
      <c r="J57" s="59"/>
      <c r="K57" s="68"/>
      <c r="L57" s="68"/>
      <c r="M57" s="68"/>
      <c r="N57" s="68"/>
      <c r="O57" s="68"/>
      <c r="P57" s="68"/>
      <c r="Q57" s="68"/>
      <c r="R57" s="68"/>
      <c r="S57" s="59"/>
      <c r="T57" s="59"/>
      <c r="U57" s="59"/>
      <c r="V57" s="59"/>
      <c r="W57" s="59"/>
      <c r="X57" s="59"/>
      <c r="Y57" s="59"/>
      <c r="Z57" s="68"/>
      <c r="AA57" s="68"/>
      <c r="AB57" s="59"/>
      <c r="AC57" s="68"/>
      <c r="AD57" s="68"/>
      <c r="AE57" s="68"/>
      <c r="AF57" s="68"/>
      <c r="AG57" s="68"/>
      <c r="AH57" s="68"/>
      <c r="AI57" s="68"/>
      <c r="AJ57" s="68"/>
      <c r="AK57" s="59"/>
      <c r="AL57" s="68"/>
      <c r="AM57" s="68"/>
      <c r="AN57" s="68"/>
      <c r="AO57" s="68"/>
      <c r="AP57" s="68"/>
      <c r="AQ57" s="68"/>
      <c r="AR57" s="68"/>
      <c r="AS57" s="68"/>
      <c r="AT57" s="59"/>
      <c r="AU57" s="59"/>
      <c r="AV57" s="59"/>
      <c r="AW57" s="59"/>
      <c r="AX57" s="59"/>
      <c r="AY57" s="59"/>
      <c r="AZ57" s="59"/>
      <c r="BA57" s="68"/>
      <c r="BB57" s="68"/>
    </row>
    <row r="58" spans="1:54" ht="15" customHeight="1" x14ac:dyDescent="0.35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</row>
    <row r="59" spans="1:54" ht="15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</row>
    <row r="60" spans="1:54" ht="30" customHeight="1" x14ac:dyDescent="0.35">
      <c r="A60" s="69"/>
      <c r="B60" s="69"/>
      <c r="C60" s="69"/>
      <c r="D60" s="69"/>
      <c r="E60" s="69"/>
      <c r="F60" s="69"/>
      <c r="G60" s="69"/>
      <c r="H60" s="69"/>
      <c r="I60" s="69"/>
      <c r="J60" s="59"/>
      <c r="K60" s="69"/>
      <c r="L60" s="69"/>
      <c r="M60" s="69"/>
      <c r="N60" s="69"/>
      <c r="O60" s="69"/>
      <c r="P60" s="69"/>
      <c r="Q60" s="69"/>
      <c r="R60" s="69"/>
      <c r="S60" s="59"/>
      <c r="T60" s="59"/>
      <c r="U60" s="59"/>
      <c r="V60" s="59"/>
      <c r="W60" s="59"/>
      <c r="X60" s="59"/>
      <c r="Y60" s="59"/>
      <c r="Z60" s="69"/>
      <c r="AA60" s="69"/>
      <c r="AB60" s="59"/>
      <c r="AC60" s="69"/>
      <c r="AD60" s="69"/>
      <c r="AE60" s="69"/>
      <c r="AF60" s="69"/>
      <c r="AG60" s="69"/>
      <c r="AH60" s="69"/>
      <c r="AI60" s="69"/>
      <c r="AJ60" s="69"/>
      <c r="AK60" s="59"/>
      <c r="AL60" s="69"/>
      <c r="AM60" s="69"/>
      <c r="AN60" s="69"/>
      <c r="AO60" s="69"/>
      <c r="AP60" s="69"/>
      <c r="AQ60" s="69"/>
      <c r="AR60" s="69"/>
      <c r="AS60" s="69"/>
      <c r="AT60" s="59"/>
      <c r="AU60" s="59"/>
      <c r="AV60" s="59"/>
      <c r="AW60" s="59"/>
      <c r="AX60" s="59"/>
      <c r="AY60" s="59"/>
      <c r="AZ60" s="59"/>
      <c r="BA60" s="69"/>
      <c r="BB60" s="69"/>
    </row>
    <row r="61" spans="1:54" x14ac:dyDescent="0.35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</row>
    <row r="62" spans="1:54" ht="15" customHeight="1" x14ac:dyDescent="0.35">
      <c r="A62" s="59"/>
      <c r="B62" s="60"/>
      <c r="C62" s="60"/>
      <c r="D62" s="60"/>
      <c r="E62" s="60"/>
      <c r="F62" s="60"/>
      <c r="G62" s="60"/>
      <c r="H62" s="60"/>
      <c r="I62" s="60"/>
      <c r="J62" s="59"/>
      <c r="K62" s="60"/>
      <c r="L62" s="60"/>
      <c r="M62" s="60"/>
      <c r="N62" s="60"/>
      <c r="O62" s="60"/>
      <c r="P62" s="60"/>
      <c r="Q62" s="60"/>
      <c r="R62" s="60"/>
      <c r="S62" s="59"/>
      <c r="T62" s="59"/>
      <c r="U62" s="59"/>
      <c r="V62" s="59"/>
      <c r="W62" s="59"/>
      <c r="X62" s="59"/>
      <c r="Y62" s="59"/>
      <c r="Z62" s="60"/>
      <c r="AA62" s="60"/>
      <c r="AB62" s="59"/>
      <c r="AC62" s="60"/>
      <c r="AD62" s="60"/>
      <c r="AE62" s="60"/>
      <c r="AF62" s="60"/>
      <c r="AG62" s="60"/>
      <c r="AH62" s="60"/>
      <c r="AI62" s="60"/>
      <c r="AJ62" s="60"/>
      <c r="AK62" s="59"/>
      <c r="AL62" s="60"/>
      <c r="AM62" s="60"/>
      <c r="AN62" s="60"/>
      <c r="AO62" s="60"/>
      <c r="AP62" s="60"/>
      <c r="AQ62" s="60"/>
      <c r="AR62" s="60"/>
      <c r="AS62" s="60"/>
      <c r="AT62" s="59"/>
      <c r="AU62" s="59"/>
      <c r="AV62" s="59"/>
      <c r="AW62" s="59"/>
      <c r="AX62" s="59"/>
      <c r="AY62" s="59"/>
      <c r="AZ62" s="59"/>
      <c r="BA62" s="60"/>
      <c r="BB62" s="60"/>
    </row>
    <row r="63" spans="1:54" ht="15" customHeight="1" x14ac:dyDescent="0.35">
      <c r="A63" s="70"/>
      <c r="B63" s="60"/>
      <c r="C63" s="60"/>
      <c r="D63" s="60"/>
      <c r="E63" s="60"/>
      <c r="F63" s="60"/>
      <c r="G63" s="60"/>
      <c r="H63" s="60"/>
      <c r="I63" s="60"/>
      <c r="J63" s="59"/>
      <c r="K63" s="60"/>
      <c r="L63" s="60"/>
      <c r="M63" s="60"/>
      <c r="N63" s="60"/>
      <c r="O63" s="60"/>
      <c r="P63" s="60"/>
      <c r="Q63" s="60"/>
      <c r="R63" s="60"/>
      <c r="S63" s="59"/>
      <c r="T63" s="59"/>
      <c r="U63" s="59"/>
      <c r="V63" s="59"/>
      <c r="W63" s="59"/>
      <c r="X63" s="59"/>
      <c r="Y63" s="59"/>
      <c r="Z63" s="60"/>
      <c r="AA63" s="60"/>
      <c r="AB63" s="59"/>
      <c r="AC63" s="60"/>
      <c r="AD63" s="60"/>
      <c r="AE63" s="60"/>
      <c r="AF63" s="60"/>
      <c r="AG63" s="60"/>
      <c r="AH63" s="60"/>
      <c r="AI63" s="60"/>
      <c r="AJ63" s="60"/>
      <c r="AK63" s="59"/>
      <c r="AL63" s="60"/>
      <c r="AM63" s="60"/>
      <c r="AN63" s="60"/>
      <c r="AO63" s="60"/>
      <c r="AP63" s="60"/>
      <c r="AQ63" s="60"/>
      <c r="AR63" s="60"/>
      <c r="AS63" s="60"/>
      <c r="AT63" s="59"/>
      <c r="AU63" s="59"/>
      <c r="AV63" s="59"/>
      <c r="AW63" s="59"/>
      <c r="AX63" s="59"/>
      <c r="AY63" s="59"/>
      <c r="AZ63" s="59"/>
      <c r="BA63" s="60"/>
      <c r="BB63" s="60"/>
    </row>
    <row r="64" spans="1:54" x14ac:dyDescent="0.35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</row>
    <row r="65" spans="1:54" ht="15" customHeight="1" x14ac:dyDescent="0.35">
      <c r="A65" s="108"/>
      <c r="B65" s="108"/>
      <c r="C65" s="108"/>
      <c r="D65" s="108"/>
      <c r="E65" s="108"/>
      <c r="F65" s="108"/>
      <c r="G65" s="108"/>
      <c r="H65" s="108"/>
      <c r="I65" s="108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</row>
    <row r="66" spans="1:54" x14ac:dyDescent="0.35">
      <c r="A66" s="70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59"/>
      <c r="AZ66" s="59"/>
      <c r="BA66" s="59"/>
      <c r="BB66" s="59"/>
    </row>
    <row r="67" spans="1:54" x14ac:dyDescent="0.35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59"/>
      <c r="BB67" s="59"/>
    </row>
    <row r="68" spans="1:54" x14ac:dyDescent="0.35">
      <c r="A68" s="70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</row>
  </sheetData>
  <mergeCells count="1">
    <mergeCell ref="A65:I65"/>
  </mergeCells>
  <pageMargins left="0.7" right="0.7" top="0.75" bottom="0.75" header="0.3" footer="0.3"/>
  <pageSetup paperSize="9" orientation="portrait" r:id="rId1"/>
  <headerFooter>
    <oddHeader>&amp;C&amp;"Calibri"&amp;10&amp;K000000 OFFICIAL-SENSITIVE - MHCLG ONLY&amp;1#_x000D_</oddHeader>
    <oddFooter>&amp;C_x000D_&amp;1#&amp;"Calibri"&amp;10&amp;K000000 OFFICIAL-SENSITIVE - MHCLG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02795-D15A-45D7-A165-70665D25186B}">
  <sheetPr codeName="Sheet5"/>
  <dimension ref="A1:BI147"/>
  <sheetViews>
    <sheetView tabSelected="1" topLeftCell="AO1" zoomScaleNormal="100" workbookViewId="0">
      <selection activeCell="BA5" sqref="BA5"/>
    </sheetView>
  </sheetViews>
  <sheetFormatPr defaultColWidth="9.453125" defaultRowHeight="15.5" x14ac:dyDescent="0.35"/>
  <cols>
    <col min="1" max="1" width="41.54296875" style="11" customWidth="1"/>
    <col min="2" max="7" width="9.7265625" style="11" customWidth="1"/>
    <col min="8" max="9" width="12.7265625" style="11" customWidth="1"/>
    <col min="10" max="10" width="5.54296875" style="11" customWidth="1"/>
    <col min="11" max="16" width="9.7265625" style="11" customWidth="1"/>
    <col min="17" max="18" width="12.7265625" style="11" customWidth="1"/>
    <col min="19" max="19" width="6" style="11" customWidth="1"/>
    <col min="20" max="25" width="9.7265625" style="11" customWidth="1"/>
    <col min="26" max="27" width="12.7265625" style="11" customWidth="1"/>
    <col min="28" max="28" width="3.54296875" style="11" customWidth="1"/>
    <col min="29" max="34" width="9.7265625" style="11" customWidth="1"/>
    <col min="35" max="36" width="12.7265625" style="11" customWidth="1"/>
    <col min="37" max="37" width="5.54296875" style="11" customWidth="1"/>
    <col min="38" max="43" width="9.7265625" style="11" customWidth="1"/>
    <col min="44" max="45" width="12.7265625" style="11" customWidth="1"/>
    <col min="46" max="46" width="5.453125" style="11" customWidth="1"/>
    <col min="47" max="52" width="9.7265625" style="11" customWidth="1"/>
    <col min="53" max="54" width="12.7265625" style="11" customWidth="1"/>
    <col min="55" max="55" width="21.54296875" style="11" bestFit="1" customWidth="1"/>
    <col min="56" max="60" width="9.453125" style="11"/>
    <col min="61" max="61" width="0" style="11" hidden="1" customWidth="1"/>
    <col min="62" max="16384" width="9.453125" style="11"/>
  </cols>
  <sheetData>
    <row r="1" spans="1:61" s="8" customFormat="1" ht="17.5" x14ac:dyDescent="0.35">
      <c r="A1" s="71" t="s">
        <v>251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59"/>
      <c r="BF1" s="59"/>
      <c r="BG1" s="59"/>
      <c r="BH1" s="59"/>
      <c r="BI1" s="59"/>
    </row>
    <row r="2" spans="1:61" s="8" customFormat="1" ht="24" customHeight="1" x14ac:dyDescent="0.35">
      <c r="A2" s="72" t="s">
        <v>131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23"/>
      <c r="BD2" s="23"/>
      <c r="BE2" s="59"/>
      <c r="BF2" s="59"/>
      <c r="BG2" s="59"/>
      <c r="BH2" s="59"/>
      <c r="BI2" s="59"/>
    </row>
    <row r="3" spans="1:61" s="8" customFormat="1" ht="15" customHeight="1" x14ac:dyDescent="0.35">
      <c r="A3" s="73" t="s">
        <v>121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59"/>
      <c r="BD3" s="59"/>
      <c r="BE3" s="59"/>
      <c r="BF3" s="59"/>
      <c r="BG3" s="59"/>
      <c r="BH3" s="59"/>
      <c r="BI3" s="59"/>
    </row>
    <row r="4" spans="1:61" s="8" customFormat="1" ht="32.15" customHeight="1" thickBot="1" x14ac:dyDescent="0.4">
      <c r="A4" s="23"/>
      <c r="B4" s="74" t="s">
        <v>54</v>
      </c>
      <c r="C4" s="74"/>
      <c r="D4" s="74"/>
      <c r="E4" s="74"/>
      <c r="F4" s="74"/>
      <c r="G4" s="74"/>
      <c r="H4" s="74"/>
      <c r="I4" s="74"/>
      <c r="J4" s="19" t="s">
        <v>64</v>
      </c>
      <c r="K4" s="74" t="s">
        <v>252</v>
      </c>
      <c r="L4" s="74"/>
      <c r="M4" s="74"/>
      <c r="N4" s="74"/>
      <c r="O4" s="74"/>
      <c r="P4" s="74"/>
      <c r="Q4" s="74"/>
      <c r="R4" s="74"/>
      <c r="S4" s="19" t="s">
        <v>64</v>
      </c>
      <c r="T4" s="75" t="s">
        <v>71</v>
      </c>
      <c r="U4" s="75"/>
      <c r="V4" s="75"/>
      <c r="W4" s="75"/>
      <c r="X4" s="75"/>
      <c r="Y4" s="75"/>
      <c r="Z4" s="75"/>
      <c r="AA4" s="75"/>
      <c r="AB4" s="19" t="s">
        <v>64</v>
      </c>
      <c r="AC4" s="74" t="s">
        <v>0</v>
      </c>
      <c r="AD4" s="74"/>
      <c r="AE4" s="74"/>
      <c r="AF4" s="74"/>
      <c r="AG4" s="74"/>
      <c r="AH4" s="74"/>
      <c r="AI4" s="74"/>
      <c r="AJ4" s="74"/>
      <c r="AK4" s="19" t="s">
        <v>64</v>
      </c>
      <c r="AL4" s="74" t="s">
        <v>1</v>
      </c>
      <c r="AM4" s="74"/>
      <c r="AN4" s="74"/>
      <c r="AO4" s="74"/>
      <c r="AP4" s="74"/>
      <c r="AQ4" s="74"/>
      <c r="AR4" s="74"/>
      <c r="AS4" s="74"/>
      <c r="AT4" s="19" t="s">
        <v>64</v>
      </c>
      <c r="AU4" s="75" t="s">
        <v>2</v>
      </c>
      <c r="AV4" s="75"/>
      <c r="AW4" s="75"/>
      <c r="AX4" s="75"/>
      <c r="AY4" s="75"/>
      <c r="AZ4" s="75"/>
      <c r="BA4" s="75"/>
      <c r="BB4" s="75"/>
      <c r="BC4" s="23"/>
      <c r="BD4" s="23"/>
      <c r="BE4" s="59"/>
      <c r="BF4" s="59"/>
      <c r="BG4" s="59"/>
      <c r="BH4" s="59"/>
      <c r="BI4" s="59"/>
    </row>
    <row r="5" spans="1:61" s="16" customFormat="1" ht="60" customHeight="1" thickBot="1" x14ac:dyDescent="0.4">
      <c r="A5" s="76" t="s">
        <v>253</v>
      </c>
      <c r="B5" s="76" t="s">
        <v>110</v>
      </c>
      <c r="C5" s="76" t="s">
        <v>3</v>
      </c>
      <c r="D5" s="76" t="s">
        <v>4</v>
      </c>
      <c r="E5" s="76" t="s">
        <v>5</v>
      </c>
      <c r="F5" s="76" t="s">
        <v>111</v>
      </c>
      <c r="G5" s="76" t="s">
        <v>6</v>
      </c>
      <c r="H5" s="77" t="s">
        <v>256</v>
      </c>
      <c r="I5" s="77" t="s">
        <v>254</v>
      </c>
      <c r="J5" s="24" t="s">
        <v>64</v>
      </c>
      <c r="K5" s="76" t="s">
        <v>110</v>
      </c>
      <c r="L5" s="76" t="s">
        <v>3</v>
      </c>
      <c r="M5" s="76" t="s">
        <v>4</v>
      </c>
      <c r="N5" s="76" t="s">
        <v>5</v>
      </c>
      <c r="O5" s="76" t="s">
        <v>111</v>
      </c>
      <c r="P5" s="76" t="s">
        <v>6</v>
      </c>
      <c r="Q5" s="77" t="s">
        <v>256</v>
      </c>
      <c r="R5" s="77" t="s">
        <v>254</v>
      </c>
      <c r="S5" s="24" t="s">
        <v>64</v>
      </c>
      <c r="T5" s="76" t="s">
        <v>110</v>
      </c>
      <c r="U5" s="76" t="s">
        <v>3</v>
      </c>
      <c r="V5" s="76" t="s">
        <v>4</v>
      </c>
      <c r="W5" s="76" t="s">
        <v>5</v>
      </c>
      <c r="X5" s="76" t="s">
        <v>111</v>
      </c>
      <c r="Y5" s="76" t="s">
        <v>6</v>
      </c>
      <c r="Z5" s="77" t="s">
        <v>256</v>
      </c>
      <c r="AA5" s="77" t="s">
        <v>254</v>
      </c>
      <c r="AB5" s="24" t="s">
        <v>64</v>
      </c>
      <c r="AC5" s="76" t="s">
        <v>110</v>
      </c>
      <c r="AD5" s="76" t="s">
        <v>3</v>
      </c>
      <c r="AE5" s="76" t="s">
        <v>4</v>
      </c>
      <c r="AF5" s="76" t="s">
        <v>5</v>
      </c>
      <c r="AG5" s="76" t="s">
        <v>111</v>
      </c>
      <c r="AH5" s="76" t="s">
        <v>6</v>
      </c>
      <c r="AI5" s="77" t="s">
        <v>256</v>
      </c>
      <c r="AJ5" s="77" t="s">
        <v>254</v>
      </c>
      <c r="AK5" s="24" t="s">
        <v>64</v>
      </c>
      <c r="AL5" s="76" t="s">
        <v>110</v>
      </c>
      <c r="AM5" s="76" t="s">
        <v>3</v>
      </c>
      <c r="AN5" s="76" t="s">
        <v>4</v>
      </c>
      <c r="AO5" s="76" t="s">
        <v>5</v>
      </c>
      <c r="AP5" s="76" t="s">
        <v>111</v>
      </c>
      <c r="AQ5" s="76" t="s">
        <v>6</v>
      </c>
      <c r="AR5" s="77" t="s">
        <v>256</v>
      </c>
      <c r="AS5" s="77" t="s">
        <v>254</v>
      </c>
      <c r="AT5" s="24" t="s">
        <v>64</v>
      </c>
      <c r="AU5" s="76" t="s">
        <v>110</v>
      </c>
      <c r="AV5" s="76" t="s">
        <v>3</v>
      </c>
      <c r="AW5" s="76" t="s">
        <v>4</v>
      </c>
      <c r="AX5" s="76" t="s">
        <v>5</v>
      </c>
      <c r="AY5" s="76" t="s">
        <v>111</v>
      </c>
      <c r="AZ5" s="76" t="s">
        <v>6</v>
      </c>
      <c r="BA5" s="77" t="s">
        <v>256</v>
      </c>
      <c r="BB5" s="77" t="s">
        <v>254</v>
      </c>
      <c r="BC5" s="20" t="s">
        <v>64</v>
      </c>
      <c r="BD5" s="78"/>
      <c r="BE5" s="78"/>
      <c r="BF5" s="78"/>
      <c r="BG5" s="78"/>
      <c r="BH5" s="78"/>
      <c r="BI5" s="78"/>
    </row>
    <row r="6" spans="1:61" s="12" customFormat="1" ht="15" customHeight="1" x14ac:dyDescent="0.35">
      <c r="A6" s="79" t="s">
        <v>7</v>
      </c>
      <c r="B6" s="80">
        <f>ROUND(FIRE1114_working!B6,0)</f>
        <v>1307</v>
      </c>
      <c r="C6" s="80">
        <f>ROUND(FIRE1114_working!C6,0)</f>
        <v>31</v>
      </c>
      <c r="D6" s="80">
        <f>ROUND(FIRE1114_working!D6,0)</f>
        <v>17</v>
      </c>
      <c r="E6" s="80">
        <f>ROUND(FIRE1114_working!E6,0)</f>
        <v>23</v>
      </c>
      <c r="F6" s="80">
        <f>ROUND(FIRE1114_working!F6,0)</f>
        <v>9</v>
      </c>
      <c r="G6" s="80">
        <f>ROUND(FIRE1114_working!G6,0)</f>
        <v>121</v>
      </c>
      <c r="H6" s="81">
        <f>IF(FIRE1114_working!H6="-","-",ROUND(FIRE1114_working!H6,3))</f>
        <v>5.8000000000000003E-2</v>
      </c>
      <c r="I6" s="81">
        <f>IF(FIRE1114_working!I6="-","-",ROUND(FIRE1114_working!I6,3))</f>
        <v>0.08</v>
      </c>
      <c r="J6" s="25" t="s">
        <v>64</v>
      </c>
      <c r="K6" s="80">
        <f>ROUND(FIRE1114_working!K6,0)</f>
        <v>951</v>
      </c>
      <c r="L6" s="80">
        <f>ROUND(FIRE1114_working!L6,0)</f>
        <v>13</v>
      </c>
      <c r="M6" s="80">
        <f>ROUND(FIRE1114_working!M6,0)</f>
        <v>6</v>
      </c>
      <c r="N6" s="80">
        <f>ROUND(FIRE1114_working!N6,0)</f>
        <v>2</v>
      </c>
      <c r="O6" s="80">
        <f>ROUND(FIRE1114_working!O6,0)</f>
        <v>8</v>
      </c>
      <c r="P6" s="80">
        <f>ROUND(FIRE1114_working!P6,0)</f>
        <v>167</v>
      </c>
      <c r="Q6" s="81">
        <f>IF(FIRE1114_working!Q6="-","-",ROUND(FIRE1114_working!Q6,3))</f>
        <v>0.03</v>
      </c>
      <c r="R6" s="81">
        <f>IF(FIRE1114_working!R6="-","-",ROUND(FIRE1114_working!R6,3))</f>
        <v>0.14599999999999999</v>
      </c>
      <c r="S6" s="25" t="s">
        <v>64</v>
      </c>
      <c r="T6" s="80">
        <f>ROUND(FIRE1114_working!T6,0)</f>
        <v>2258</v>
      </c>
      <c r="U6" s="80">
        <f>ROUND(FIRE1114_working!U6,0)</f>
        <v>44</v>
      </c>
      <c r="V6" s="80">
        <f>ROUND(FIRE1114_working!V6,0)</f>
        <v>23</v>
      </c>
      <c r="W6" s="80">
        <f>ROUND(FIRE1114_working!W6,0)</f>
        <v>25</v>
      </c>
      <c r="X6" s="80">
        <f>ROUND(FIRE1114_working!X6,0)</f>
        <v>17</v>
      </c>
      <c r="Y6" s="80">
        <f>ROUND(FIRE1114_working!Y6,0)</f>
        <v>288</v>
      </c>
      <c r="Z6" s="81">
        <f>IF(FIRE1114_working!Z6="-","-",ROUND(FIRE1114_working!Z6,3))</f>
        <v>4.5999999999999999E-2</v>
      </c>
      <c r="AA6" s="81">
        <f>IF(FIRE1114_working!AA6="-","-",ROUND(FIRE1114_working!AA6,3))</f>
        <v>0.108</v>
      </c>
      <c r="AB6" s="25" t="s">
        <v>64</v>
      </c>
      <c r="AC6" s="80">
        <f>ROUND(FIRE1114_working!AC6,0)</f>
        <v>92</v>
      </c>
      <c r="AD6" s="80">
        <f>ROUND(FIRE1114_working!AD6,0)</f>
        <v>2</v>
      </c>
      <c r="AE6" s="80">
        <f>ROUND(FIRE1114_working!AE6,0)</f>
        <v>1</v>
      </c>
      <c r="AF6" s="80">
        <f>ROUND(FIRE1114_working!AF6,0)</f>
        <v>5</v>
      </c>
      <c r="AG6" s="80">
        <f>ROUND(FIRE1114_working!AG6,0)</f>
        <v>0</v>
      </c>
      <c r="AH6" s="80">
        <f>ROUND(FIRE1114_working!AH6,0)</f>
        <v>6</v>
      </c>
      <c r="AI6" s="81">
        <f>IF(FIRE1114_working!AI6="-","-",ROUND(FIRE1114_working!AI6,3))</f>
        <v>0.08</v>
      </c>
      <c r="AJ6" s="81">
        <f>IF(FIRE1114_working!AJ6="-","-",ROUND(FIRE1114_working!AJ6,3))</f>
        <v>5.7000000000000002E-2</v>
      </c>
      <c r="AK6" s="25" t="s">
        <v>64</v>
      </c>
      <c r="AL6" s="80">
        <f>ROUND(FIRE1114_working!AL6,0)</f>
        <v>831</v>
      </c>
      <c r="AM6" s="80">
        <f>ROUND(FIRE1114_working!AM6,0)</f>
        <v>26</v>
      </c>
      <c r="AN6" s="80">
        <f>ROUND(FIRE1114_working!AN6,0)</f>
        <v>40</v>
      </c>
      <c r="AO6" s="80">
        <f>ROUND(FIRE1114_working!AO6,0)</f>
        <v>26</v>
      </c>
      <c r="AP6" s="80">
        <f>ROUND(FIRE1114_working!AP6,0)</f>
        <v>13</v>
      </c>
      <c r="AQ6" s="80">
        <f>ROUND(FIRE1114_working!AQ6,0)</f>
        <v>105</v>
      </c>
      <c r="AR6" s="81">
        <f>IF(FIRE1114_working!AR6="-","-",ROUND(FIRE1114_working!AR6,3))</f>
        <v>0.112</v>
      </c>
      <c r="AS6" s="81">
        <f>IF(FIRE1114_working!AS6="-","-",ROUND(FIRE1114_working!AS6,3))</f>
        <v>0.10100000000000001</v>
      </c>
      <c r="AT6" s="25" t="s">
        <v>64</v>
      </c>
      <c r="AU6" s="80">
        <f>ROUND(FIRE1114_working!AU6,0)</f>
        <v>3181</v>
      </c>
      <c r="AV6" s="80">
        <f>ROUND(FIRE1114_working!AV6,0)</f>
        <v>72</v>
      </c>
      <c r="AW6" s="80">
        <f>ROUND(FIRE1114_working!AW6,0)</f>
        <v>64</v>
      </c>
      <c r="AX6" s="80">
        <f>ROUND(FIRE1114_working!AX6,0)</f>
        <v>56</v>
      </c>
      <c r="AY6" s="80">
        <f>ROUND(FIRE1114_working!AY6,0)</f>
        <v>30</v>
      </c>
      <c r="AZ6" s="80">
        <f>ROUND(FIRE1114_working!AZ6,0)</f>
        <v>399</v>
      </c>
      <c r="BA6" s="81">
        <f>IF(FIRE1114_working!BA6="-","-",ROUND(FIRE1114_working!BA6,3))</f>
        <v>6.5000000000000002E-2</v>
      </c>
      <c r="BB6" s="81">
        <f>IF(FIRE1114_working!BB6="-","-",ROUND(FIRE1114_working!BB6,3))</f>
        <v>0.105</v>
      </c>
      <c r="BC6" s="21" t="s">
        <v>64</v>
      </c>
      <c r="BD6" s="82"/>
      <c r="BE6" s="83"/>
      <c r="BF6" s="83"/>
      <c r="BG6" s="83"/>
      <c r="BH6" s="83"/>
      <c r="BI6" s="83"/>
    </row>
    <row r="7" spans="1:61" s="12" customFormat="1" ht="15" customHeight="1" x14ac:dyDescent="0.35">
      <c r="A7" s="82" t="s">
        <v>75</v>
      </c>
      <c r="B7" s="84">
        <f>ROUND(FIRE1114_working!B7,0)</f>
        <v>794</v>
      </c>
      <c r="C7" s="84">
        <f>ROUND(FIRE1114_working!C7,0)</f>
        <v>12</v>
      </c>
      <c r="D7" s="84">
        <f>ROUND(FIRE1114_working!D7,0)</f>
        <v>10</v>
      </c>
      <c r="E7" s="84">
        <f>ROUND(FIRE1114_working!E7,0)</f>
        <v>7</v>
      </c>
      <c r="F7" s="84">
        <f>ROUND(FIRE1114_working!F7,0)</f>
        <v>5</v>
      </c>
      <c r="G7" s="84">
        <f>ROUND(FIRE1114_working!G7,0)</f>
        <v>96</v>
      </c>
      <c r="H7" s="65">
        <f>IF(FIRE1114_working!H7="-","-",ROUND(FIRE1114_working!H7,3))</f>
        <v>4.1000000000000002E-2</v>
      </c>
      <c r="I7" s="65">
        <f>IF(FIRE1114_working!I7="-","-",ROUND(FIRE1114_working!I7,3))</f>
        <v>0.104</v>
      </c>
      <c r="J7" s="21" t="s">
        <v>64</v>
      </c>
      <c r="K7" s="84">
        <f>ROUND(FIRE1114_working!K7,0)</f>
        <v>916</v>
      </c>
      <c r="L7" s="84">
        <f>ROUND(FIRE1114_working!L7,0)</f>
        <v>12</v>
      </c>
      <c r="M7" s="84">
        <f>ROUND(FIRE1114_working!M7,0)</f>
        <v>6</v>
      </c>
      <c r="N7" s="84">
        <f>ROUND(FIRE1114_working!N7,0)</f>
        <v>2</v>
      </c>
      <c r="O7" s="84">
        <f>ROUND(FIRE1114_working!O7,0)</f>
        <v>8</v>
      </c>
      <c r="P7" s="84">
        <f>ROUND(FIRE1114_working!P7,0)</f>
        <v>166</v>
      </c>
      <c r="Q7" s="65">
        <f>IF(FIRE1114_working!Q7="-","-",ROUND(FIRE1114_working!Q7,3))</f>
        <v>0.03</v>
      </c>
      <c r="R7" s="65">
        <f>IF(FIRE1114_working!R7="-","-",ROUND(FIRE1114_working!R7,3))</f>
        <v>0.15</v>
      </c>
      <c r="S7" s="21" t="s">
        <v>64</v>
      </c>
      <c r="T7" s="84">
        <f>ROUND(FIRE1114_working!T7,0)</f>
        <v>1710</v>
      </c>
      <c r="U7" s="84">
        <f>ROUND(FIRE1114_working!U7,0)</f>
        <v>24</v>
      </c>
      <c r="V7" s="84">
        <f>ROUND(FIRE1114_working!V7,0)</f>
        <v>16</v>
      </c>
      <c r="W7" s="84">
        <f>ROUND(FIRE1114_working!W7,0)</f>
        <v>9</v>
      </c>
      <c r="X7" s="84">
        <f>ROUND(FIRE1114_working!X7,0)</f>
        <v>13</v>
      </c>
      <c r="Y7" s="84">
        <f>ROUND(FIRE1114_working!Y7,0)</f>
        <v>262</v>
      </c>
      <c r="Z7" s="65">
        <f>IF(FIRE1114_working!Z7="-","-",ROUND(FIRE1114_working!Z7,3))</f>
        <v>3.5000000000000003E-2</v>
      </c>
      <c r="AA7" s="65">
        <f>IF(FIRE1114_working!AA7="-","-",ROUND(FIRE1114_working!AA7,3))</f>
        <v>0.129</v>
      </c>
      <c r="AB7" s="21" t="s">
        <v>64</v>
      </c>
      <c r="AC7" s="84">
        <f>ROUND(FIRE1114_working!AC7,0)</f>
        <v>67</v>
      </c>
      <c r="AD7" s="84">
        <f>ROUND(FIRE1114_working!AD7,0)</f>
        <v>1</v>
      </c>
      <c r="AE7" s="84">
        <f>ROUND(FIRE1114_working!AE7,0)</f>
        <v>1</v>
      </c>
      <c r="AF7" s="84">
        <f>ROUND(FIRE1114_working!AF7,0)</f>
        <v>0</v>
      </c>
      <c r="AG7" s="84">
        <f>ROUND(FIRE1114_working!AG7,0)</f>
        <v>0</v>
      </c>
      <c r="AH7" s="84">
        <f>ROUND(FIRE1114_working!AH7,0)</f>
        <v>6</v>
      </c>
      <c r="AI7" s="65">
        <f>IF(FIRE1114_working!AI7="-","-",ROUND(FIRE1114_working!AI7,3))</f>
        <v>2.9000000000000001E-2</v>
      </c>
      <c r="AJ7" s="65">
        <f>IF(FIRE1114_working!AJ7="-","-",ROUND(FIRE1114_working!AJ7,3))</f>
        <v>0.08</v>
      </c>
      <c r="AK7" s="21" t="s">
        <v>64</v>
      </c>
      <c r="AL7" s="84">
        <f>ROUND(FIRE1114_working!AL7,0)</f>
        <v>595</v>
      </c>
      <c r="AM7" s="84">
        <f>ROUND(FIRE1114_working!AM7,0)</f>
        <v>14</v>
      </c>
      <c r="AN7" s="84">
        <f>ROUND(FIRE1114_working!AN7,0)</f>
        <v>14</v>
      </c>
      <c r="AO7" s="84">
        <f>ROUND(FIRE1114_working!AO7,0)</f>
        <v>13</v>
      </c>
      <c r="AP7" s="84">
        <f>ROUND(FIRE1114_working!AP7,0)</f>
        <v>11</v>
      </c>
      <c r="AQ7" s="84">
        <f>ROUND(FIRE1114_working!AQ7,0)</f>
        <v>80</v>
      </c>
      <c r="AR7" s="65">
        <f>IF(FIRE1114_working!AR7="-","-",ROUND(FIRE1114_working!AR7,3))</f>
        <v>0.08</v>
      </c>
      <c r="AS7" s="65">
        <f>IF(FIRE1114_working!AS7="-","-",ROUND(FIRE1114_working!AS7,3))</f>
        <v>0.11</v>
      </c>
      <c r="AT7" s="21" t="s">
        <v>64</v>
      </c>
      <c r="AU7" s="84">
        <f>ROUND(FIRE1114_working!AU7,0)</f>
        <v>2372</v>
      </c>
      <c r="AV7" s="84">
        <f>ROUND(FIRE1114_working!AV7,0)</f>
        <v>39</v>
      </c>
      <c r="AW7" s="84">
        <f>ROUND(FIRE1114_working!AW7,0)</f>
        <v>31</v>
      </c>
      <c r="AX7" s="84">
        <f>ROUND(FIRE1114_working!AX7,0)</f>
        <v>22</v>
      </c>
      <c r="AY7" s="84">
        <f>ROUND(FIRE1114_working!AY7,0)</f>
        <v>24</v>
      </c>
      <c r="AZ7" s="84">
        <f>ROUND(FIRE1114_working!AZ7,0)</f>
        <v>348</v>
      </c>
      <c r="BA7" s="65">
        <f>IF(FIRE1114_working!BA7="-","-",ROUND(FIRE1114_working!BA7,3))</f>
        <v>4.7E-2</v>
      </c>
      <c r="BB7" s="65">
        <f>IF(FIRE1114_working!BB7="-","-",ROUND(FIRE1114_working!BB7,3))</f>
        <v>0.123</v>
      </c>
      <c r="BC7" s="21" t="s">
        <v>64</v>
      </c>
      <c r="BD7" s="82"/>
      <c r="BE7" s="83"/>
      <c r="BF7" s="83"/>
      <c r="BG7" s="83"/>
      <c r="BH7" s="83"/>
      <c r="BI7" s="83"/>
    </row>
    <row r="8" spans="1:61" s="12" customFormat="1" ht="15" customHeight="1" x14ac:dyDescent="0.35">
      <c r="A8" s="82" t="s">
        <v>76</v>
      </c>
      <c r="B8" s="84">
        <f>ROUND(FIRE1114_working!B8,0)</f>
        <v>513</v>
      </c>
      <c r="C8" s="84">
        <f>ROUND(FIRE1114_working!C8,0)</f>
        <v>19</v>
      </c>
      <c r="D8" s="84">
        <f>ROUND(FIRE1114_working!D8,0)</f>
        <v>7</v>
      </c>
      <c r="E8" s="84">
        <f>ROUND(FIRE1114_working!E8,0)</f>
        <v>16</v>
      </c>
      <c r="F8" s="84">
        <f>ROUND(FIRE1114_working!F8,0)</f>
        <v>4</v>
      </c>
      <c r="G8" s="84">
        <f>ROUND(FIRE1114_working!G8,0)</f>
        <v>25</v>
      </c>
      <c r="H8" s="65">
        <f>IF(FIRE1114_working!H8="-","-",ROUND(FIRE1114_working!H8,3))</f>
        <v>8.2000000000000003E-2</v>
      </c>
      <c r="I8" s="65">
        <f>IF(FIRE1114_working!I8="-","-",ROUND(FIRE1114_working!I8,3))</f>
        <v>4.2999999999999997E-2</v>
      </c>
      <c r="J8" s="21" t="s">
        <v>64</v>
      </c>
      <c r="K8" s="84">
        <f>ROUND(FIRE1114_working!K8,0)</f>
        <v>35</v>
      </c>
      <c r="L8" s="84">
        <f>ROUND(FIRE1114_working!L8,0)</f>
        <v>1</v>
      </c>
      <c r="M8" s="84">
        <f>ROUND(FIRE1114_working!M8,0)</f>
        <v>0</v>
      </c>
      <c r="N8" s="84">
        <f>ROUND(FIRE1114_working!N8,0)</f>
        <v>0</v>
      </c>
      <c r="O8" s="84">
        <f>ROUND(FIRE1114_working!O8,0)</f>
        <v>0</v>
      </c>
      <c r="P8" s="84">
        <f>ROUND(FIRE1114_working!P8,0)</f>
        <v>1</v>
      </c>
      <c r="Q8" s="65">
        <f>IF(FIRE1114_working!Q8="-","-",ROUND(FIRE1114_working!Q8,3))</f>
        <v>2.8000000000000001E-2</v>
      </c>
      <c r="R8" s="65">
        <f>IF(FIRE1114_working!R8="-","-",ROUND(FIRE1114_working!R8,3))</f>
        <v>2.7E-2</v>
      </c>
      <c r="S8" s="21" t="s">
        <v>64</v>
      </c>
      <c r="T8" s="84">
        <f>ROUND(FIRE1114_working!T8,0)</f>
        <v>548</v>
      </c>
      <c r="U8" s="84">
        <f>ROUND(FIRE1114_working!U8,0)</f>
        <v>20</v>
      </c>
      <c r="V8" s="84">
        <f>ROUND(FIRE1114_working!V8,0)</f>
        <v>7</v>
      </c>
      <c r="W8" s="84">
        <f>ROUND(FIRE1114_working!W8,0)</f>
        <v>16</v>
      </c>
      <c r="X8" s="84">
        <f>ROUND(FIRE1114_working!X8,0)</f>
        <v>4</v>
      </c>
      <c r="Y8" s="84">
        <f>ROUND(FIRE1114_working!Y8,0)</f>
        <v>26</v>
      </c>
      <c r="Z8" s="65">
        <f>IF(FIRE1114_working!Z8="-","-",ROUND(FIRE1114_working!Z8,3))</f>
        <v>7.9000000000000001E-2</v>
      </c>
      <c r="AA8" s="65">
        <f>IF(FIRE1114_working!AA8="-","-",ROUND(FIRE1114_working!AA8,3))</f>
        <v>4.2000000000000003E-2</v>
      </c>
      <c r="AB8" s="21" t="s">
        <v>64</v>
      </c>
      <c r="AC8" s="84">
        <f>ROUND(FIRE1114_working!AC8,0)</f>
        <v>25</v>
      </c>
      <c r="AD8" s="84">
        <f>ROUND(FIRE1114_working!AD8,0)</f>
        <v>1</v>
      </c>
      <c r="AE8" s="84">
        <f>ROUND(FIRE1114_working!AE8,0)</f>
        <v>0</v>
      </c>
      <c r="AF8" s="84">
        <f>ROUND(FIRE1114_working!AF8,0)</f>
        <v>5</v>
      </c>
      <c r="AG8" s="84">
        <f>ROUND(FIRE1114_working!AG8,0)</f>
        <v>0</v>
      </c>
      <c r="AH8" s="84">
        <f>ROUND(FIRE1114_working!AH8,0)</f>
        <v>0</v>
      </c>
      <c r="AI8" s="65">
        <f>IF(FIRE1114_working!AI8="-","-",ROUND(FIRE1114_working!AI8,3))</f>
        <v>0.19400000000000001</v>
      </c>
      <c r="AJ8" s="65">
        <f>IF(FIRE1114_working!AJ8="-","-",ROUND(FIRE1114_working!AJ8,3))</f>
        <v>0</v>
      </c>
      <c r="AK8" s="21" t="s">
        <v>64</v>
      </c>
      <c r="AL8" s="84">
        <f>ROUND(FIRE1114_working!AL8,0)</f>
        <v>236</v>
      </c>
      <c r="AM8" s="84">
        <f>ROUND(FIRE1114_working!AM8,0)</f>
        <v>12</v>
      </c>
      <c r="AN8" s="84">
        <f>ROUND(FIRE1114_working!AN8,0)</f>
        <v>26</v>
      </c>
      <c r="AO8" s="84">
        <f>ROUND(FIRE1114_working!AO8,0)</f>
        <v>13</v>
      </c>
      <c r="AP8" s="84">
        <f>ROUND(FIRE1114_working!AP8,0)</f>
        <v>2</v>
      </c>
      <c r="AQ8" s="84">
        <f>ROUND(FIRE1114_working!AQ8,0)</f>
        <v>25</v>
      </c>
      <c r="AR8" s="65">
        <f>IF(FIRE1114_working!AR8="-","-",ROUND(FIRE1114_working!AR8,3))</f>
        <v>0.183</v>
      </c>
      <c r="AS8" s="65">
        <f>IF(FIRE1114_working!AS8="-","-",ROUND(FIRE1114_working!AS8,3))</f>
        <v>0.08</v>
      </c>
      <c r="AT8" s="21" t="s">
        <v>64</v>
      </c>
      <c r="AU8" s="84">
        <f>ROUND(FIRE1114_working!AU8,0)</f>
        <v>809</v>
      </c>
      <c r="AV8" s="84">
        <f>ROUND(FIRE1114_working!AV8,0)</f>
        <v>33</v>
      </c>
      <c r="AW8" s="84">
        <f>ROUND(FIRE1114_working!AW8,0)</f>
        <v>33</v>
      </c>
      <c r="AX8" s="84">
        <f>ROUND(FIRE1114_working!AX8,0)</f>
        <v>34</v>
      </c>
      <c r="AY8" s="84">
        <f>ROUND(FIRE1114_working!AY8,0)</f>
        <v>6</v>
      </c>
      <c r="AZ8" s="84">
        <f>ROUND(FIRE1114_working!AZ8,0)</f>
        <v>51</v>
      </c>
      <c r="BA8" s="65">
        <f>IF(FIRE1114_working!BA8="-","-",ROUND(FIRE1114_working!BA8,3))</f>
        <v>0.11600000000000001</v>
      </c>
      <c r="BB8" s="65">
        <f>IF(FIRE1114_working!BB8="-","-",ROUND(FIRE1114_working!BB8,3))</f>
        <v>5.2999999999999999E-2</v>
      </c>
      <c r="BC8" s="21" t="s">
        <v>64</v>
      </c>
      <c r="BD8" s="82"/>
      <c r="BE8" s="83"/>
      <c r="BF8" s="83"/>
      <c r="BG8" s="83"/>
      <c r="BH8" s="83"/>
      <c r="BI8" s="83"/>
    </row>
    <row r="9" spans="1:61" s="12" customFormat="1" ht="15" customHeight="1" x14ac:dyDescent="0.35">
      <c r="A9" s="82" t="s">
        <v>77</v>
      </c>
      <c r="B9" s="84">
        <f>ROUND(FIRE1114_working!B9,0)</f>
        <v>728</v>
      </c>
      <c r="C9" s="84">
        <f>ROUND(FIRE1114_working!C9,0)</f>
        <v>24</v>
      </c>
      <c r="D9" s="84">
        <f>ROUND(FIRE1114_working!D9,0)</f>
        <v>10</v>
      </c>
      <c r="E9" s="84">
        <f>ROUND(FIRE1114_working!E9,0)</f>
        <v>19</v>
      </c>
      <c r="F9" s="84">
        <f>ROUND(FIRE1114_working!F9,0)</f>
        <v>5</v>
      </c>
      <c r="G9" s="84">
        <f>ROUND(FIRE1114_working!G9,0)</f>
        <v>41</v>
      </c>
      <c r="H9" s="65">
        <f>IF(FIRE1114_working!H9="-","-",ROUND(FIRE1114_working!H9,3))</f>
        <v>7.3999999999999996E-2</v>
      </c>
      <c r="I9" s="65">
        <f>IF(FIRE1114_working!I9="-","-",ROUND(FIRE1114_working!I9,3))</f>
        <v>0.05</v>
      </c>
      <c r="J9" s="21" t="s">
        <v>64</v>
      </c>
      <c r="K9" s="84">
        <f>ROUND(FIRE1114_working!K9,0)</f>
        <v>148</v>
      </c>
      <c r="L9" s="84">
        <f>ROUND(FIRE1114_working!L9,0)</f>
        <v>3</v>
      </c>
      <c r="M9" s="84">
        <f>ROUND(FIRE1114_working!M9,0)</f>
        <v>1</v>
      </c>
      <c r="N9" s="84">
        <f>ROUND(FIRE1114_working!N9,0)</f>
        <v>1</v>
      </c>
      <c r="O9" s="84">
        <f>ROUND(FIRE1114_working!O9,0)</f>
        <v>1</v>
      </c>
      <c r="P9" s="84">
        <f>ROUND(FIRE1114_working!P9,0)</f>
        <v>6</v>
      </c>
      <c r="Q9" s="65">
        <f>IF(FIRE1114_working!Q9="-","-",ROUND(FIRE1114_working!Q9,3))</f>
        <v>3.9E-2</v>
      </c>
      <c r="R9" s="65">
        <f>IF(FIRE1114_working!R9="-","-",ROUND(FIRE1114_working!R9,3))</f>
        <v>3.7999999999999999E-2</v>
      </c>
      <c r="S9" s="21" t="s">
        <v>64</v>
      </c>
      <c r="T9" s="84">
        <f>ROUND(FIRE1114_working!T9,0)</f>
        <v>876</v>
      </c>
      <c r="U9" s="84">
        <f>ROUND(FIRE1114_working!U9,0)</f>
        <v>27</v>
      </c>
      <c r="V9" s="84">
        <f>ROUND(FIRE1114_working!V9,0)</f>
        <v>11</v>
      </c>
      <c r="W9" s="84">
        <f>ROUND(FIRE1114_working!W9,0)</f>
        <v>20</v>
      </c>
      <c r="X9" s="84">
        <f>ROUND(FIRE1114_working!X9,0)</f>
        <v>6</v>
      </c>
      <c r="Y9" s="84">
        <f>ROUND(FIRE1114_working!Y9,0)</f>
        <v>47</v>
      </c>
      <c r="Z9" s="65">
        <f>IF(FIRE1114_working!Z9="-","-",ROUND(FIRE1114_working!Z9,3))</f>
        <v>6.8000000000000005E-2</v>
      </c>
      <c r="AA9" s="65">
        <f>IF(FIRE1114_working!AA9="-","-",ROUND(FIRE1114_working!AA9,3))</f>
        <v>4.8000000000000001E-2</v>
      </c>
      <c r="AB9" s="21" t="s">
        <v>64</v>
      </c>
      <c r="AC9" s="84">
        <f>ROUND(FIRE1114_working!AC9,0)</f>
        <v>36</v>
      </c>
      <c r="AD9" s="84">
        <f>ROUND(FIRE1114_working!AD9,0)</f>
        <v>1</v>
      </c>
      <c r="AE9" s="84">
        <f>ROUND(FIRE1114_working!AE9,0)</f>
        <v>0</v>
      </c>
      <c r="AF9" s="84">
        <f>ROUND(FIRE1114_working!AF9,0)</f>
        <v>5</v>
      </c>
      <c r="AG9" s="84">
        <f>ROUND(FIRE1114_working!AG9,0)</f>
        <v>0</v>
      </c>
      <c r="AH9" s="84">
        <f>ROUND(FIRE1114_working!AH9,0)</f>
        <v>0</v>
      </c>
      <c r="AI9" s="65">
        <f>IF(FIRE1114_working!AI9="-","-",ROUND(FIRE1114_working!AI9,3))</f>
        <v>0.14299999999999999</v>
      </c>
      <c r="AJ9" s="65">
        <f>IF(FIRE1114_working!AJ9="-","-",ROUND(FIRE1114_working!AJ9,3))</f>
        <v>0</v>
      </c>
      <c r="AK9" s="21" t="s">
        <v>64</v>
      </c>
      <c r="AL9" s="84">
        <f>ROUND(FIRE1114_working!AL9,0)</f>
        <v>371</v>
      </c>
      <c r="AM9" s="84">
        <f>ROUND(FIRE1114_working!AM9,0)</f>
        <v>19</v>
      </c>
      <c r="AN9" s="84">
        <f>ROUND(FIRE1114_working!AN9,0)</f>
        <v>32</v>
      </c>
      <c r="AO9" s="84">
        <f>ROUND(FIRE1114_working!AO9,0)</f>
        <v>17</v>
      </c>
      <c r="AP9" s="84">
        <f>ROUND(FIRE1114_working!AP9,0)</f>
        <v>3</v>
      </c>
      <c r="AQ9" s="84">
        <f>ROUND(FIRE1114_working!AQ9,0)</f>
        <v>37</v>
      </c>
      <c r="AR9" s="65">
        <f>IF(FIRE1114_working!AR9="-","-",ROUND(FIRE1114_working!AR9,3))</f>
        <v>0.161</v>
      </c>
      <c r="AS9" s="65">
        <f>IF(FIRE1114_working!AS9="-","-",ROUND(FIRE1114_working!AS9,3))</f>
        <v>7.6999999999999999E-2</v>
      </c>
      <c r="AT9" s="21" t="s">
        <v>64</v>
      </c>
      <c r="AU9" s="84">
        <f>ROUND(FIRE1114_working!AU9,0)</f>
        <v>1283</v>
      </c>
      <c r="AV9" s="84">
        <f>ROUND(FIRE1114_working!AV9,0)</f>
        <v>47</v>
      </c>
      <c r="AW9" s="84">
        <f>ROUND(FIRE1114_working!AW9,0)</f>
        <v>43</v>
      </c>
      <c r="AX9" s="84">
        <f>ROUND(FIRE1114_working!AX9,0)</f>
        <v>42</v>
      </c>
      <c r="AY9" s="84">
        <f>ROUND(FIRE1114_working!AY9,0)</f>
        <v>9</v>
      </c>
      <c r="AZ9" s="84">
        <f>ROUND(FIRE1114_working!AZ9,0)</f>
        <v>84</v>
      </c>
      <c r="BA9" s="65">
        <f>IF(FIRE1114_working!BA9="-","-",ROUND(FIRE1114_working!BA9,3))</f>
        <v>9.9000000000000005E-2</v>
      </c>
      <c r="BB9" s="65">
        <f>IF(FIRE1114_working!BB9="-","-",ROUND(FIRE1114_working!BB9,3))</f>
        <v>5.6000000000000001E-2</v>
      </c>
      <c r="BC9" s="21" t="s">
        <v>64</v>
      </c>
      <c r="BD9" s="82"/>
      <c r="BE9" s="83"/>
      <c r="BF9" s="83"/>
      <c r="BG9" s="83"/>
      <c r="BH9" s="83"/>
      <c r="BI9" s="83"/>
    </row>
    <row r="10" spans="1:61" s="12" customFormat="1" ht="15" customHeight="1" x14ac:dyDescent="0.35">
      <c r="A10" s="82" t="s">
        <v>78</v>
      </c>
      <c r="B10" s="84">
        <f>ROUND(FIRE1114_working!B10,0)</f>
        <v>433</v>
      </c>
      <c r="C10" s="84">
        <f>ROUND(FIRE1114_working!C10,0)</f>
        <v>4</v>
      </c>
      <c r="D10" s="84">
        <f>ROUND(FIRE1114_working!D10,0)</f>
        <v>7</v>
      </c>
      <c r="E10" s="84">
        <f>ROUND(FIRE1114_working!E10,0)</f>
        <v>4</v>
      </c>
      <c r="F10" s="84">
        <f>ROUND(FIRE1114_working!F10,0)</f>
        <v>4</v>
      </c>
      <c r="G10" s="84">
        <f>ROUND(FIRE1114_working!G10,0)</f>
        <v>40</v>
      </c>
      <c r="H10" s="65">
        <f>IF(FIRE1114_working!H10="-","-",ROUND(FIRE1114_working!H10,3))</f>
        <v>4.2000000000000003E-2</v>
      </c>
      <c r="I10" s="65">
        <f>IF(FIRE1114_working!I10="-","-",ROUND(FIRE1114_working!I10,3))</f>
        <v>8.1000000000000003E-2</v>
      </c>
      <c r="J10" s="21" t="s">
        <v>64</v>
      </c>
      <c r="K10" s="84">
        <f>ROUND(FIRE1114_working!K10,0)</f>
        <v>495</v>
      </c>
      <c r="L10" s="84">
        <f>ROUND(FIRE1114_working!L10,0)</f>
        <v>6</v>
      </c>
      <c r="M10" s="84">
        <f>ROUND(FIRE1114_working!M10,0)</f>
        <v>2</v>
      </c>
      <c r="N10" s="84">
        <f>ROUND(FIRE1114_working!N10,0)</f>
        <v>1</v>
      </c>
      <c r="O10" s="84">
        <f>ROUND(FIRE1114_working!O10,0)</f>
        <v>7</v>
      </c>
      <c r="P10" s="84">
        <f>ROUND(FIRE1114_working!P10,0)</f>
        <v>56</v>
      </c>
      <c r="Q10" s="65">
        <f>IF(FIRE1114_working!Q10="-","-",ROUND(FIRE1114_working!Q10,3))</f>
        <v>3.1E-2</v>
      </c>
      <c r="R10" s="65">
        <f>IF(FIRE1114_working!R10="-","-",ROUND(FIRE1114_working!R10,3))</f>
        <v>9.9000000000000005E-2</v>
      </c>
      <c r="S10" s="21" t="s">
        <v>64</v>
      </c>
      <c r="T10" s="84">
        <f>ROUND(FIRE1114_working!T10,0)</f>
        <v>928</v>
      </c>
      <c r="U10" s="84">
        <f>ROUND(FIRE1114_working!U10,0)</f>
        <v>10</v>
      </c>
      <c r="V10" s="84">
        <f>ROUND(FIRE1114_working!V10,0)</f>
        <v>9</v>
      </c>
      <c r="W10" s="84">
        <f>ROUND(FIRE1114_working!W10,0)</f>
        <v>5</v>
      </c>
      <c r="X10" s="84">
        <f>ROUND(FIRE1114_working!X10,0)</f>
        <v>11</v>
      </c>
      <c r="Y10" s="84">
        <f>ROUND(FIRE1114_working!Y10,0)</f>
        <v>96</v>
      </c>
      <c r="Z10" s="65">
        <f>IF(FIRE1114_working!Z10="-","-",ROUND(FIRE1114_working!Z10,3))</f>
        <v>3.5999999999999997E-2</v>
      </c>
      <c r="AA10" s="65">
        <f>IF(FIRE1114_working!AA10="-","-",ROUND(FIRE1114_working!AA10,3))</f>
        <v>9.0999999999999998E-2</v>
      </c>
      <c r="AB10" s="21" t="s">
        <v>64</v>
      </c>
      <c r="AC10" s="84">
        <f>ROUND(FIRE1114_working!AC10,0)</f>
        <v>37</v>
      </c>
      <c r="AD10" s="84">
        <f>ROUND(FIRE1114_working!AD10,0)</f>
        <v>1</v>
      </c>
      <c r="AE10" s="84">
        <f>ROUND(FIRE1114_working!AE10,0)</f>
        <v>1</v>
      </c>
      <c r="AF10" s="84">
        <f>ROUND(FIRE1114_working!AF10,0)</f>
        <v>0</v>
      </c>
      <c r="AG10" s="84">
        <f>ROUND(FIRE1114_working!AG10,0)</f>
        <v>0</v>
      </c>
      <c r="AH10" s="84">
        <f>ROUND(FIRE1114_working!AH10,0)</f>
        <v>3</v>
      </c>
      <c r="AI10" s="65">
        <f>IF(FIRE1114_working!AI10="-","-",ROUND(FIRE1114_working!AI10,3))</f>
        <v>5.0999999999999997E-2</v>
      </c>
      <c r="AJ10" s="65">
        <f>IF(FIRE1114_working!AJ10="-","-",ROUND(FIRE1114_working!AJ10,3))</f>
        <v>7.0999999999999994E-2</v>
      </c>
      <c r="AK10" s="21" t="s">
        <v>64</v>
      </c>
      <c r="AL10" s="84">
        <f>ROUND(FIRE1114_working!AL10,0)</f>
        <v>354</v>
      </c>
      <c r="AM10" s="84">
        <f>ROUND(FIRE1114_working!AM10,0)</f>
        <v>5</v>
      </c>
      <c r="AN10" s="84">
        <f>ROUND(FIRE1114_working!AN10,0)</f>
        <v>7</v>
      </c>
      <c r="AO10" s="84">
        <f>ROUND(FIRE1114_working!AO10,0)</f>
        <v>8</v>
      </c>
      <c r="AP10" s="84">
        <f>ROUND(FIRE1114_working!AP10,0)</f>
        <v>10</v>
      </c>
      <c r="AQ10" s="84">
        <f>ROUND(FIRE1114_working!AQ10,0)</f>
        <v>39</v>
      </c>
      <c r="AR10" s="65">
        <f>IF(FIRE1114_working!AR10="-","-",ROUND(FIRE1114_working!AR10,3))</f>
        <v>7.8E-2</v>
      </c>
      <c r="AS10" s="65">
        <f>IF(FIRE1114_working!AS10="-","-",ROUND(FIRE1114_working!AS10,3))</f>
        <v>9.1999999999999998E-2</v>
      </c>
      <c r="AT10" s="21" t="s">
        <v>64</v>
      </c>
      <c r="AU10" s="84">
        <f>ROUND(FIRE1114_working!AU10,0)</f>
        <v>1319</v>
      </c>
      <c r="AV10" s="84">
        <f>ROUND(FIRE1114_working!AV10,0)</f>
        <v>16</v>
      </c>
      <c r="AW10" s="84">
        <f>ROUND(FIRE1114_working!AW10,0)</f>
        <v>17</v>
      </c>
      <c r="AX10" s="84">
        <f>ROUND(FIRE1114_working!AX10,0)</f>
        <v>13</v>
      </c>
      <c r="AY10" s="84">
        <f>ROUND(FIRE1114_working!AY10,0)</f>
        <v>21</v>
      </c>
      <c r="AZ10" s="84">
        <f>ROUND(FIRE1114_working!AZ10,0)</f>
        <v>138</v>
      </c>
      <c r="BA10" s="65">
        <f>IF(FIRE1114_working!BA10="-","-",ROUND(FIRE1114_working!BA10,3))</f>
        <v>4.8000000000000001E-2</v>
      </c>
      <c r="BB10" s="65">
        <f>IF(FIRE1114_working!BB10="-","-",ROUND(FIRE1114_working!BB10,3))</f>
        <v>9.0999999999999998E-2</v>
      </c>
      <c r="BC10" s="21" t="s">
        <v>64</v>
      </c>
      <c r="BD10" s="82"/>
      <c r="BE10" s="83"/>
      <c r="BF10" s="83"/>
      <c r="BG10" s="83"/>
      <c r="BH10" s="83"/>
      <c r="BI10" s="83"/>
    </row>
    <row r="11" spans="1:61" s="12" customFormat="1" ht="15" customHeight="1" x14ac:dyDescent="0.35">
      <c r="A11" s="82" t="s">
        <v>79</v>
      </c>
      <c r="B11" s="84">
        <f>ROUND(FIRE1114_working!B11,0)</f>
        <v>146</v>
      </c>
      <c r="C11" s="84">
        <f>ROUND(FIRE1114_working!C11,0)</f>
        <v>3</v>
      </c>
      <c r="D11" s="84">
        <f>ROUND(FIRE1114_working!D11,0)</f>
        <v>0</v>
      </c>
      <c r="E11" s="84">
        <f>ROUND(FIRE1114_working!E11,0)</f>
        <v>0</v>
      </c>
      <c r="F11" s="84">
        <f>ROUND(FIRE1114_working!F11,0)</f>
        <v>0</v>
      </c>
      <c r="G11" s="84">
        <f>ROUND(FIRE1114_working!G11,0)</f>
        <v>40</v>
      </c>
      <c r="H11" s="65">
        <f>IF(FIRE1114_working!H11="-","-",ROUND(FIRE1114_working!H11,3))</f>
        <v>0.02</v>
      </c>
      <c r="I11" s="65">
        <f>IF(FIRE1114_working!I11="-","-",ROUND(FIRE1114_working!I11,3))</f>
        <v>0.21199999999999999</v>
      </c>
      <c r="J11" s="21" t="s">
        <v>64</v>
      </c>
      <c r="K11" s="84">
        <f>ROUND(FIRE1114_working!K11,0)</f>
        <v>308</v>
      </c>
      <c r="L11" s="84">
        <f>ROUND(FIRE1114_working!L11,0)</f>
        <v>4</v>
      </c>
      <c r="M11" s="84">
        <f>ROUND(FIRE1114_working!M11,0)</f>
        <v>3</v>
      </c>
      <c r="N11" s="84">
        <f>ROUND(FIRE1114_working!N11,0)</f>
        <v>0</v>
      </c>
      <c r="O11" s="84">
        <f>ROUND(FIRE1114_working!O11,0)</f>
        <v>0</v>
      </c>
      <c r="P11" s="84">
        <f>ROUND(FIRE1114_working!P11,0)</f>
        <v>105</v>
      </c>
      <c r="Q11" s="65">
        <f>IF(FIRE1114_working!Q11="-","-",ROUND(FIRE1114_working!Q11,3))</f>
        <v>2.1999999999999999E-2</v>
      </c>
      <c r="R11" s="65">
        <f>IF(FIRE1114_working!R11="-","-",ROUND(FIRE1114_working!R11,3))</f>
        <v>0.25</v>
      </c>
      <c r="S11" s="21" t="s">
        <v>64</v>
      </c>
      <c r="T11" s="84">
        <f>ROUND(FIRE1114_working!T11,0)</f>
        <v>454</v>
      </c>
      <c r="U11" s="84">
        <f>ROUND(FIRE1114_working!U11,0)</f>
        <v>7</v>
      </c>
      <c r="V11" s="84">
        <f>ROUND(FIRE1114_working!V11,0)</f>
        <v>3</v>
      </c>
      <c r="W11" s="84">
        <f>ROUND(FIRE1114_working!W11,0)</f>
        <v>0</v>
      </c>
      <c r="X11" s="84">
        <f>ROUND(FIRE1114_working!X11,0)</f>
        <v>0</v>
      </c>
      <c r="Y11" s="84">
        <f>ROUND(FIRE1114_working!Y11,0)</f>
        <v>145</v>
      </c>
      <c r="Z11" s="65">
        <f>IF(FIRE1114_working!Z11="-","-",ROUND(FIRE1114_working!Z11,3))</f>
        <v>2.1999999999999999E-2</v>
      </c>
      <c r="AA11" s="65">
        <f>IF(FIRE1114_working!AA11="-","-",ROUND(FIRE1114_working!AA11,3))</f>
        <v>0.23799999999999999</v>
      </c>
      <c r="AB11" s="21" t="s">
        <v>64</v>
      </c>
      <c r="AC11" s="84">
        <f>ROUND(FIRE1114_working!AC11,0)</f>
        <v>19</v>
      </c>
      <c r="AD11" s="84">
        <f>ROUND(FIRE1114_working!AD11,0)</f>
        <v>0</v>
      </c>
      <c r="AE11" s="84">
        <f>ROUND(FIRE1114_working!AE11,0)</f>
        <v>0</v>
      </c>
      <c r="AF11" s="84">
        <f>ROUND(FIRE1114_working!AF11,0)</f>
        <v>0</v>
      </c>
      <c r="AG11" s="84">
        <f>ROUND(FIRE1114_working!AG11,0)</f>
        <v>0</v>
      </c>
      <c r="AH11" s="84">
        <f>ROUND(FIRE1114_working!AH11,0)</f>
        <v>3</v>
      </c>
      <c r="AI11" s="65">
        <f>IF(FIRE1114_working!AI11="-","-",ROUND(FIRE1114_working!AI11,3))</f>
        <v>0</v>
      </c>
      <c r="AJ11" s="65">
        <f>IF(FIRE1114_working!AJ11="-","-",ROUND(FIRE1114_working!AJ11,3))</f>
        <v>0.13600000000000001</v>
      </c>
      <c r="AK11" s="21" t="s">
        <v>64</v>
      </c>
      <c r="AL11" s="84">
        <f>ROUND(FIRE1114_working!AL11,0)</f>
        <v>106</v>
      </c>
      <c r="AM11" s="84">
        <f>ROUND(FIRE1114_working!AM11,0)</f>
        <v>2</v>
      </c>
      <c r="AN11" s="84">
        <f>ROUND(FIRE1114_working!AN11,0)</f>
        <v>1</v>
      </c>
      <c r="AO11" s="84">
        <f>ROUND(FIRE1114_working!AO11,0)</f>
        <v>1</v>
      </c>
      <c r="AP11" s="84">
        <f>ROUND(FIRE1114_working!AP11,0)</f>
        <v>0</v>
      </c>
      <c r="AQ11" s="84">
        <f>ROUND(FIRE1114_working!AQ11,0)</f>
        <v>29</v>
      </c>
      <c r="AR11" s="65">
        <f>IF(FIRE1114_working!AR11="-","-",ROUND(FIRE1114_working!AR11,3))</f>
        <v>3.5999999999999997E-2</v>
      </c>
      <c r="AS11" s="65">
        <f>IF(FIRE1114_working!AS11="-","-",ROUND(FIRE1114_working!AS11,3))</f>
        <v>0.20899999999999999</v>
      </c>
      <c r="AT11" s="21" t="s">
        <v>64</v>
      </c>
      <c r="AU11" s="84">
        <f>ROUND(FIRE1114_working!AU11,0)</f>
        <v>579</v>
      </c>
      <c r="AV11" s="84">
        <f>ROUND(FIRE1114_working!AV11,0)</f>
        <v>9</v>
      </c>
      <c r="AW11" s="84">
        <f>ROUND(FIRE1114_working!AW11,0)</f>
        <v>4</v>
      </c>
      <c r="AX11" s="84">
        <f>ROUND(FIRE1114_working!AX11,0)</f>
        <v>1</v>
      </c>
      <c r="AY11" s="84">
        <f>ROUND(FIRE1114_working!AY11,0)</f>
        <v>0</v>
      </c>
      <c r="AZ11" s="84">
        <f>ROUND(FIRE1114_working!AZ11,0)</f>
        <v>177</v>
      </c>
      <c r="BA11" s="65">
        <f>IF(FIRE1114_working!BA11="-","-",ROUND(FIRE1114_working!BA11,3))</f>
        <v>2.4E-2</v>
      </c>
      <c r="BB11" s="65">
        <f>IF(FIRE1114_working!BB11="-","-",ROUND(FIRE1114_working!BB11,3))</f>
        <v>0.23</v>
      </c>
      <c r="BC11" s="21" t="s">
        <v>64</v>
      </c>
      <c r="BD11" s="82"/>
      <c r="BE11" s="83"/>
      <c r="BF11" s="83"/>
      <c r="BG11" s="83"/>
      <c r="BH11" s="83"/>
      <c r="BI11" s="83"/>
    </row>
    <row r="12" spans="1:61" s="8" customFormat="1" ht="15" customHeight="1" x14ac:dyDescent="0.35">
      <c r="A12" s="23" t="s">
        <v>8</v>
      </c>
      <c r="B12" s="64">
        <f>ROUND(FIRE1114_working!B12,0)</f>
        <v>18</v>
      </c>
      <c r="C12" s="64">
        <f>ROUND(FIRE1114_working!C12,0)</f>
        <v>0</v>
      </c>
      <c r="D12" s="64">
        <f>ROUND(FIRE1114_working!D12,0)</f>
        <v>1</v>
      </c>
      <c r="E12" s="64">
        <f>ROUND(FIRE1114_working!E12,0)</f>
        <v>1</v>
      </c>
      <c r="F12" s="64">
        <f>ROUND(FIRE1114_working!F12,0)</f>
        <v>0</v>
      </c>
      <c r="G12" s="64">
        <f>ROUND(FIRE1114_working!G12,0)</f>
        <v>4</v>
      </c>
      <c r="H12" s="65">
        <f>IF(FIRE1114_working!H12="-","-",ROUND(FIRE1114_working!H12,3))</f>
        <v>0.1</v>
      </c>
      <c r="I12" s="65">
        <f>IF(FIRE1114_working!I12="-","-",ROUND(FIRE1114_working!I12,3))</f>
        <v>0.16700000000000001</v>
      </c>
      <c r="J12" s="22" t="s">
        <v>64</v>
      </c>
      <c r="K12" s="64">
        <f>ROUND(FIRE1114_working!K12,0)</f>
        <v>10</v>
      </c>
      <c r="L12" s="64">
        <f>ROUND(FIRE1114_working!L12,0)</f>
        <v>0</v>
      </c>
      <c r="M12" s="64">
        <f>ROUND(FIRE1114_working!M12,0)</f>
        <v>0</v>
      </c>
      <c r="N12" s="64">
        <f>ROUND(FIRE1114_working!N12,0)</f>
        <v>0</v>
      </c>
      <c r="O12" s="64">
        <f>ROUND(FIRE1114_working!O12,0)</f>
        <v>0</v>
      </c>
      <c r="P12" s="64">
        <f>ROUND(FIRE1114_working!P12,0)</f>
        <v>0</v>
      </c>
      <c r="Q12" s="65">
        <f>IF(FIRE1114_working!Q12="-","-",ROUND(FIRE1114_working!Q12,3))</f>
        <v>0</v>
      </c>
      <c r="R12" s="65">
        <f>IF(FIRE1114_working!R12="-","-",ROUND(FIRE1114_working!R12,3))</f>
        <v>0</v>
      </c>
      <c r="S12" s="22" t="s">
        <v>64</v>
      </c>
      <c r="T12" s="64">
        <f>ROUND(FIRE1114_working!T12,0)</f>
        <v>28</v>
      </c>
      <c r="U12" s="64">
        <f>ROUND(FIRE1114_working!U12,0)</f>
        <v>0</v>
      </c>
      <c r="V12" s="64">
        <f>ROUND(FIRE1114_working!V12,0)</f>
        <v>1</v>
      </c>
      <c r="W12" s="64">
        <f>ROUND(FIRE1114_working!W12,0)</f>
        <v>1</v>
      </c>
      <c r="X12" s="64">
        <f>ROUND(FIRE1114_working!X12,0)</f>
        <v>0</v>
      </c>
      <c r="Y12" s="64">
        <f>ROUND(FIRE1114_working!Y12,0)</f>
        <v>4</v>
      </c>
      <c r="Z12" s="65">
        <f>IF(FIRE1114_working!Z12="-","-",ROUND(FIRE1114_working!Z12,3))</f>
        <v>6.7000000000000004E-2</v>
      </c>
      <c r="AA12" s="65">
        <f>IF(FIRE1114_working!AA12="-","-",ROUND(FIRE1114_working!AA12,3))</f>
        <v>0.11799999999999999</v>
      </c>
      <c r="AB12" s="22" t="s">
        <v>64</v>
      </c>
      <c r="AC12" s="64">
        <f>ROUND(FIRE1114_working!AC12,0)</f>
        <v>1</v>
      </c>
      <c r="AD12" s="64">
        <f>ROUND(FIRE1114_working!AD12,0)</f>
        <v>0</v>
      </c>
      <c r="AE12" s="64">
        <f>ROUND(FIRE1114_working!AE12,0)</f>
        <v>0</v>
      </c>
      <c r="AF12" s="64">
        <f>ROUND(FIRE1114_working!AF12,0)</f>
        <v>0</v>
      </c>
      <c r="AG12" s="64">
        <f>ROUND(FIRE1114_working!AG12,0)</f>
        <v>0</v>
      </c>
      <c r="AH12" s="64">
        <f>ROUND(FIRE1114_working!AH12,0)</f>
        <v>0</v>
      </c>
      <c r="AI12" s="65">
        <f>IF(FIRE1114_working!AI12="-","-",ROUND(FIRE1114_working!AI12,3))</f>
        <v>0</v>
      </c>
      <c r="AJ12" s="65">
        <f>IF(FIRE1114_working!AJ12="-","-",ROUND(FIRE1114_working!AJ12,3))</f>
        <v>0</v>
      </c>
      <c r="AK12" s="22" t="s">
        <v>64</v>
      </c>
      <c r="AL12" s="64">
        <f>ROUND(FIRE1114_working!AL12,0)</f>
        <v>16</v>
      </c>
      <c r="AM12" s="64">
        <f>ROUND(FIRE1114_working!AM12,0)</f>
        <v>1</v>
      </c>
      <c r="AN12" s="64">
        <f>ROUND(FIRE1114_working!AN12,0)</f>
        <v>0</v>
      </c>
      <c r="AO12" s="64">
        <f>ROUND(FIRE1114_working!AO12,0)</f>
        <v>0</v>
      </c>
      <c r="AP12" s="64">
        <f>ROUND(FIRE1114_working!AP12,0)</f>
        <v>0</v>
      </c>
      <c r="AQ12" s="64">
        <f>ROUND(FIRE1114_working!AQ12,0)</f>
        <v>5</v>
      </c>
      <c r="AR12" s="65">
        <f>IF(FIRE1114_working!AR12="-","-",ROUND(FIRE1114_working!AR12,3))</f>
        <v>5.8999999999999997E-2</v>
      </c>
      <c r="AS12" s="65">
        <f>IF(FIRE1114_working!AS12="-","-",ROUND(FIRE1114_working!AS12,3))</f>
        <v>0.22700000000000001</v>
      </c>
      <c r="AT12" s="22" t="s">
        <v>64</v>
      </c>
      <c r="AU12" s="64">
        <f>ROUND(FIRE1114_working!AU12,0)</f>
        <v>45</v>
      </c>
      <c r="AV12" s="64">
        <f>ROUND(FIRE1114_working!AV12,0)</f>
        <v>1</v>
      </c>
      <c r="AW12" s="64">
        <f>ROUND(FIRE1114_working!AW12,0)</f>
        <v>1</v>
      </c>
      <c r="AX12" s="64">
        <f>ROUND(FIRE1114_working!AX12,0)</f>
        <v>1</v>
      </c>
      <c r="AY12" s="64">
        <f>ROUND(FIRE1114_working!AY12,0)</f>
        <v>0</v>
      </c>
      <c r="AZ12" s="64">
        <f>ROUND(FIRE1114_working!AZ12,0)</f>
        <v>9</v>
      </c>
      <c r="BA12" s="65">
        <f>IF(FIRE1114_working!BA12="-","-",ROUND(FIRE1114_working!BA12,3))</f>
        <v>6.3E-2</v>
      </c>
      <c r="BB12" s="65">
        <f>IF(FIRE1114_working!BB12="-","-",ROUND(FIRE1114_working!BB12,3))</f>
        <v>0.158</v>
      </c>
      <c r="BC12" s="22" t="s">
        <v>64</v>
      </c>
      <c r="BD12" s="23"/>
      <c r="BE12" s="85"/>
      <c r="BF12" s="85"/>
      <c r="BG12" s="85"/>
      <c r="BH12" s="85"/>
      <c r="BI12" s="85"/>
    </row>
    <row r="13" spans="1:61" s="8" customFormat="1" ht="15" customHeight="1" x14ac:dyDescent="0.35">
      <c r="A13" s="23" t="s">
        <v>9</v>
      </c>
      <c r="B13" s="64">
        <f>ROUND(FIRE1114_working!B13,0)</f>
        <v>27</v>
      </c>
      <c r="C13" s="64">
        <f>ROUND(FIRE1114_working!C13,0)</f>
        <v>1</v>
      </c>
      <c r="D13" s="64">
        <f>ROUND(FIRE1114_working!D13,0)</f>
        <v>2</v>
      </c>
      <c r="E13" s="64">
        <f>ROUND(FIRE1114_working!E13,0)</f>
        <v>0</v>
      </c>
      <c r="F13" s="64">
        <f>ROUND(FIRE1114_working!F13,0)</f>
        <v>0</v>
      </c>
      <c r="G13" s="64">
        <f>ROUND(FIRE1114_working!G13,0)</f>
        <v>1</v>
      </c>
      <c r="H13" s="65">
        <f>IF(FIRE1114_working!H13="-","-",ROUND(FIRE1114_working!H13,3))</f>
        <v>0.1</v>
      </c>
      <c r="I13" s="65">
        <f>IF(FIRE1114_working!I13="-","-",ROUND(FIRE1114_working!I13,3))</f>
        <v>3.2000000000000001E-2</v>
      </c>
      <c r="J13" s="22" t="s">
        <v>64</v>
      </c>
      <c r="K13" s="64">
        <f>ROUND(FIRE1114_working!K13,0)</f>
        <v>12</v>
      </c>
      <c r="L13" s="64">
        <f>ROUND(FIRE1114_working!L13,0)</f>
        <v>0</v>
      </c>
      <c r="M13" s="64">
        <f>ROUND(FIRE1114_working!M13,0)</f>
        <v>0</v>
      </c>
      <c r="N13" s="64">
        <f>ROUND(FIRE1114_working!N13,0)</f>
        <v>0</v>
      </c>
      <c r="O13" s="64">
        <f>ROUND(FIRE1114_working!O13,0)</f>
        <v>0</v>
      </c>
      <c r="P13" s="64">
        <f>ROUND(FIRE1114_working!P13,0)</f>
        <v>0</v>
      </c>
      <c r="Q13" s="65">
        <f>IF(FIRE1114_working!Q13="-","-",ROUND(FIRE1114_working!Q13,3))</f>
        <v>0</v>
      </c>
      <c r="R13" s="65">
        <f>IF(FIRE1114_working!R13="-","-",ROUND(FIRE1114_working!R13,3))</f>
        <v>0</v>
      </c>
      <c r="S13" s="22" t="s">
        <v>64</v>
      </c>
      <c r="T13" s="64">
        <f>ROUND(FIRE1114_working!T13,0)</f>
        <v>39</v>
      </c>
      <c r="U13" s="64">
        <f>ROUND(FIRE1114_working!U13,0)</f>
        <v>1</v>
      </c>
      <c r="V13" s="64">
        <f>ROUND(FIRE1114_working!V13,0)</f>
        <v>2</v>
      </c>
      <c r="W13" s="64">
        <f>ROUND(FIRE1114_working!W13,0)</f>
        <v>0</v>
      </c>
      <c r="X13" s="64">
        <f>ROUND(FIRE1114_working!X13,0)</f>
        <v>0</v>
      </c>
      <c r="Y13" s="64">
        <f>ROUND(FIRE1114_working!Y13,0)</f>
        <v>1</v>
      </c>
      <c r="Z13" s="65">
        <f>IF(FIRE1114_working!Z13="-","-",ROUND(FIRE1114_working!Z13,3))</f>
        <v>7.0999999999999994E-2</v>
      </c>
      <c r="AA13" s="65">
        <f>IF(FIRE1114_working!AA13="-","-",ROUND(FIRE1114_working!AA13,3))</f>
        <v>2.3E-2</v>
      </c>
      <c r="AB13" s="22" t="s">
        <v>64</v>
      </c>
      <c r="AC13" s="64">
        <f>ROUND(FIRE1114_working!AC13,0)</f>
        <v>6</v>
      </c>
      <c r="AD13" s="64">
        <f>ROUND(FIRE1114_working!AD13,0)</f>
        <v>0</v>
      </c>
      <c r="AE13" s="64">
        <f>ROUND(FIRE1114_working!AE13,0)</f>
        <v>0</v>
      </c>
      <c r="AF13" s="64">
        <f>ROUND(FIRE1114_working!AF13,0)</f>
        <v>0</v>
      </c>
      <c r="AG13" s="64">
        <f>ROUND(FIRE1114_working!AG13,0)</f>
        <v>0</v>
      </c>
      <c r="AH13" s="64">
        <f>ROUND(FIRE1114_working!AH13,0)</f>
        <v>0</v>
      </c>
      <c r="AI13" s="65">
        <f>IF(FIRE1114_working!AI13="-","-",ROUND(FIRE1114_working!AI13,3))</f>
        <v>0</v>
      </c>
      <c r="AJ13" s="65">
        <f>IF(FIRE1114_working!AJ13="-","-",ROUND(FIRE1114_working!AJ13,3))</f>
        <v>0</v>
      </c>
      <c r="AK13" s="22" t="s">
        <v>64</v>
      </c>
      <c r="AL13" s="64">
        <f>ROUND(FIRE1114_working!AL13,0)</f>
        <v>21</v>
      </c>
      <c r="AM13" s="64">
        <f>ROUND(FIRE1114_working!AM13,0)</f>
        <v>0</v>
      </c>
      <c r="AN13" s="64">
        <f>ROUND(FIRE1114_working!AN13,0)</f>
        <v>2</v>
      </c>
      <c r="AO13" s="64">
        <f>ROUND(FIRE1114_working!AO13,0)</f>
        <v>1</v>
      </c>
      <c r="AP13" s="64">
        <f>ROUND(FIRE1114_working!AP13,0)</f>
        <v>0</v>
      </c>
      <c r="AQ13" s="64">
        <f>ROUND(FIRE1114_working!AQ13,0)</f>
        <v>2</v>
      </c>
      <c r="AR13" s="65">
        <f>IF(FIRE1114_working!AR13="-","-",ROUND(FIRE1114_working!AR13,3))</f>
        <v>0.125</v>
      </c>
      <c r="AS13" s="65">
        <f>IF(FIRE1114_working!AS13="-","-",ROUND(FIRE1114_working!AS13,3))</f>
        <v>7.6999999999999999E-2</v>
      </c>
      <c r="AT13" s="22" t="s">
        <v>64</v>
      </c>
      <c r="AU13" s="64">
        <f>ROUND(FIRE1114_working!AU13,0)</f>
        <v>66</v>
      </c>
      <c r="AV13" s="64">
        <f>ROUND(FIRE1114_working!AV13,0)</f>
        <v>1</v>
      </c>
      <c r="AW13" s="64">
        <f>ROUND(FIRE1114_working!AW13,0)</f>
        <v>4</v>
      </c>
      <c r="AX13" s="64">
        <f>ROUND(FIRE1114_working!AX13,0)</f>
        <v>1</v>
      </c>
      <c r="AY13" s="64">
        <f>ROUND(FIRE1114_working!AY13,0)</f>
        <v>0</v>
      </c>
      <c r="AZ13" s="64">
        <f>ROUND(FIRE1114_working!AZ13,0)</f>
        <v>3</v>
      </c>
      <c r="BA13" s="65">
        <f>IF(FIRE1114_working!BA13="-","-",ROUND(FIRE1114_working!BA13,3))</f>
        <v>8.3000000000000004E-2</v>
      </c>
      <c r="BB13" s="65">
        <f>IF(FIRE1114_working!BB13="-","-",ROUND(FIRE1114_working!BB13,3))</f>
        <v>0.04</v>
      </c>
      <c r="BC13" s="22" t="s">
        <v>64</v>
      </c>
      <c r="BD13" s="23"/>
      <c r="BE13" s="85"/>
      <c r="BF13" s="85"/>
      <c r="BG13" s="85"/>
      <c r="BH13" s="85"/>
      <c r="BI13" s="85"/>
    </row>
    <row r="14" spans="1:61" s="8" customFormat="1" ht="15" customHeight="1" x14ac:dyDescent="0.35">
      <c r="A14" s="23" t="s">
        <v>10</v>
      </c>
      <c r="B14" s="64">
        <f>ROUND(FIRE1114_working!B14,0)</f>
        <v>26</v>
      </c>
      <c r="C14" s="64">
        <f>ROUND(FIRE1114_working!C14,0)</f>
        <v>1</v>
      </c>
      <c r="D14" s="64">
        <f>ROUND(FIRE1114_working!D14,0)</f>
        <v>0</v>
      </c>
      <c r="E14" s="64">
        <f>ROUND(FIRE1114_working!E14,0)</f>
        <v>0</v>
      </c>
      <c r="F14" s="64">
        <f>ROUND(FIRE1114_working!F14,0)</f>
        <v>1</v>
      </c>
      <c r="G14" s="64">
        <f>ROUND(FIRE1114_working!G14,0)</f>
        <v>0</v>
      </c>
      <c r="H14" s="65">
        <f>IF(FIRE1114_working!H14="-","-",ROUND(FIRE1114_working!H14,3))</f>
        <v>7.0999999999999994E-2</v>
      </c>
      <c r="I14" s="65">
        <f>IF(FIRE1114_working!I14="-","-",ROUND(FIRE1114_working!I14,3))</f>
        <v>0</v>
      </c>
      <c r="J14" s="22" t="s">
        <v>64</v>
      </c>
      <c r="K14" s="64">
        <f>ROUND(FIRE1114_working!K14,0)</f>
        <v>4</v>
      </c>
      <c r="L14" s="64">
        <f>ROUND(FIRE1114_working!L14,0)</f>
        <v>0</v>
      </c>
      <c r="M14" s="64">
        <f>ROUND(FIRE1114_working!M14,0)</f>
        <v>0</v>
      </c>
      <c r="N14" s="64">
        <f>ROUND(FIRE1114_working!N14,0)</f>
        <v>0</v>
      </c>
      <c r="O14" s="64">
        <f>ROUND(FIRE1114_working!O14,0)</f>
        <v>1</v>
      </c>
      <c r="P14" s="64">
        <f>ROUND(FIRE1114_working!P14,0)</f>
        <v>0</v>
      </c>
      <c r="Q14" s="65">
        <f>IF(FIRE1114_working!Q14="-","-",ROUND(FIRE1114_working!Q14,3))</f>
        <v>0.2</v>
      </c>
      <c r="R14" s="65">
        <f>IF(FIRE1114_working!R14="-","-",ROUND(FIRE1114_working!R14,3))</f>
        <v>0</v>
      </c>
      <c r="S14" s="22" t="s">
        <v>64</v>
      </c>
      <c r="T14" s="64">
        <f>ROUND(FIRE1114_working!T14,0)</f>
        <v>30</v>
      </c>
      <c r="U14" s="64">
        <f>ROUND(FIRE1114_working!U14,0)</f>
        <v>1</v>
      </c>
      <c r="V14" s="64">
        <f>ROUND(FIRE1114_working!V14,0)</f>
        <v>0</v>
      </c>
      <c r="W14" s="64">
        <f>ROUND(FIRE1114_working!W14,0)</f>
        <v>0</v>
      </c>
      <c r="X14" s="64">
        <f>ROUND(FIRE1114_working!X14,0)</f>
        <v>2</v>
      </c>
      <c r="Y14" s="64">
        <f>ROUND(FIRE1114_working!Y14,0)</f>
        <v>0</v>
      </c>
      <c r="Z14" s="65">
        <f>IF(FIRE1114_working!Z14="-","-",ROUND(FIRE1114_working!Z14,3))</f>
        <v>9.0999999999999998E-2</v>
      </c>
      <c r="AA14" s="65">
        <f>IF(FIRE1114_working!AA14="-","-",ROUND(FIRE1114_working!AA14,3))</f>
        <v>0</v>
      </c>
      <c r="AB14" s="22" t="s">
        <v>64</v>
      </c>
      <c r="AC14" s="64">
        <f>ROUND(FIRE1114_working!AC14,0)</f>
        <v>0</v>
      </c>
      <c r="AD14" s="64">
        <f>ROUND(FIRE1114_working!AD14,0)</f>
        <v>0</v>
      </c>
      <c r="AE14" s="64">
        <f>ROUND(FIRE1114_working!AE14,0)</f>
        <v>0</v>
      </c>
      <c r="AF14" s="64">
        <f>ROUND(FIRE1114_working!AF14,0)</f>
        <v>0</v>
      </c>
      <c r="AG14" s="64">
        <f>ROUND(FIRE1114_working!AG14,0)</f>
        <v>0</v>
      </c>
      <c r="AH14" s="64">
        <f>ROUND(FIRE1114_working!AH14,0)</f>
        <v>0</v>
      </c>
      <c r="AI14" s="65" t="str">
        <f>IF(FIRE1114_working!AI14="-","-",ROUND(FIRE1114_working!AI14,3))</f>
        <v>-</v>
      </c>
      <c r="AJ14" s="65" t="str">
        <f>IF(FIRE1114_working!AJ14="-","-",ROUND(FIRE1114_working!AJ14,3))</f>
        <v>-</v>
      </c>
      <c r="AK14" s="22" t="s">
        <v>64</v>
      </c>
      <c r="AL14" s="64">
        <f>ROUND(FIRE1114_working!AL14,0)</f>
        <v>16</v>
      </c>
      <c r="AM14" s="64">
        <f>ROUND(FIRE1114_working!AM14,0)</f>
        <v>3</v>
      </c>
      <c r="AN14" s="64">
        <f>ROUND(FIRE1114_working!AN14,0)</f>
        <v>5</v>
      </c>
      <c r="AO14" s="64">
        <f>ROUND(FIRE1114_working!AO14,0)</f>
        <v>2</v>
      </c>
      <c r="AP14" s="64">
        <f>ROUND(FIRE1114_working!AP14,0)</f>
        <v>0</v>
      </c>
      <c r="AQ14" s="64">
        <f>ROUND(FIRE1114_working!AQ14,0)</f>
        <v>0</v>
      </c>
      <c r="AR14" s="65">
        <f>IF(FIRE1114_working!AR14="-","-",ROUND(FIRE1114_working!AR14,3))</f>
        <v>0.38500000000000001</v>
      </c>
      <c r="AS14" s="65">
        <f>IF(FIRE1114_working!AS14="-","-",ROUND(FIRE1114_working!AS14,3))</f>
        <v>0</v>
      </c>
      <c r="AT14" s="22" t="s">
        <v>64</v>
      </c>
      <c r="AU14" s="64">
        <f>ROUND(FIRE1114_working!AU14,0)</f>
        <v>46</v>
      </c>
      <c r="AV14" s="64">
        <f>ROUND(FIRE1114_working!AV14,0)</f>
        <v>4</v>
      </c>
      <c r="AW14" s="64">
        <f>ROUND(FIRE1114_working!AW14,0)</f>
        <v>5</v>
      </c>
      <c r="AX14" s="64">
        <f>ROUND(FIRE1114_working!AX14,0)</f>
        <v>2</v>
      </c>
      <c r="AY14" s="64">
        <f>ROUND(FIRE1114_working!AY14,0)</f>
        <v>2</v>
      </c>
      <c r="AZ14" s="64">
        <f>ROUND(FIRE1114_working!AZ14,0)</f>
        <v>0</v>
      </c>
      <c r="BA14" s="65">
        <f>IF(FIRE1114_working!BA14="-","-",ROUND(FIRE1114_working!BA14,3))</f>
        <v>0.22</v>
      </c>
      <c r="BB14" s="65">
        <f>IF(FIRE1114_working!BB14="-","-",ROUND(FIRE1114_working!BB14,3))</f>
        <v>0</v>
      </c>
      <c r="BC14" s="22" t="s">
        <v>64</v>
      </c>
      <c r="BD14" s="23"/>
      <c r="BE14" s="85"/>
      <c r="BF14" s="85"/>
      <c r="BG14" s="85"/>
      <c r="BH14" s="85"/>
      <c r="BI14" s="85"/>
    </row>
    <row r="15" spans="1:61" s="8" customFormat="1" ht="15" customHeight="1" x14ac:dyDescent="0.35">
      <c r="A15" s="23" t="s">
        <v>11</v>
      </c>
      <c r="B15" s="64">
        <f>ROUND(FIRE1114_working!B15,0)</f>
        <v>9</v>
      </c>
      <c r="C15" s="64">
        <f>ROUND(FIRE1114_working!C15,0)</f>
        <v>0</v>
      </c>
      <c r="D15" s="64">
        <f>ROUND(FIRE1114_working!D15,0)</f>
        <v>0</v>
      </c>
      <c r="E15" s="64">
        <f>ROUND(FIRE1114_working!E15,0)</f>
        <v>1</v>
      </c>
      <c r="F15" s="64">
        <f>ROUND(FIRE1114_working!F15,0)</f>
        <v>0</v>
      </c>
      <c r="G15" s="64">
        <f>ROUND(FIRE1114_working!G15,0)</f>
        <v>1</v>
      </c>
      <c r="H15" s="65">
        <f>IF(FIRE1114_working!H15="-","-",ROUND(FIRE1114_working!H15,3))</f>
        <v>0.1</v>
      </c>
      <c r="I15" s="65">
        <f>IF(FIRE1114_working!I15="-","-",ROUND(FIRE1114_working!I15,3))</f>
        <v>9.0999999999999998E-2</v>
      </c>
      <c r="J15" s="22" t="s">
        <v>64</v>
      </c>
      <c r="K15" s="64">
        <f>ROUND(FIRE1114_working!K15,0)</f>
        <v>10</v>
      </c>
      <c r="L15" s="64">
        <f>ROUND(FIRE1114_working!L15,0)</f>
        <v>0</v>
      </c>
      <c r="M15" s="64">
        <f>ROUND(FIRE1114_working!M15,0)</f>
        <v>0</v>
      </c>
      <c r="N15" s="64">
        <f>ROUND(FIRE1114_working!N15,0)</f>
        <v>0</v>
      </c>
      <c r="O15" s="64">
        <f>ROUND(FIRE1114_working!O15,0)</f>
        <v>0</v>
      </c>
      <c r="P15" s="64">
        <f>ROUND(FIRE1114_working!P15,0)</f>
        <v>2</v>
      </c>
      <c r="Q15" s="65">
        <f>IF(FIRE1114_working!Q15="-","-",ROUND(FIRE1114_working!Q15,3))</f>
        <v>0</v>
      </c>
      <c r="R15" s="65">
        <f>IF(FIRE1114_working!R15="-","-",ROUND(FIRE1114_working!R15,3))</f>
        <v>0.16700000000000001</v>
      </c>
      <c r="S15" s="22" t="s">
        <v>64</v>
      </c>
      <c r="T15" s="64">
        <f>ROUND(FIRE1114_working!T15,0)</f>
        <v>19</v>
      </c>
      <c r="U15" s="64">
        <f>ROUND(FIRE1114_working!U15,0)</f>
        <v>0</v>
      </c>
      <c r="V15" s="64">
        <f>ROUND(FIRE1114_working!V15,0)</f>
        <v>0</v>
      </c>
      <c r="W15" s="64">
        <f>ROUND(FIRE1114_working!W15,0)</f>
        <v>1</v>
      </c>
      <c r="X15" s="64">
        <f>ROUND(FIRE1114_working!X15,0)</f>
        <v>0</v>
      </c>
      <c r="Y15" s="64">
        <f>ROUND(FIRE1114_working!Y15,0)</f>
        <v>3</v>
      </c>
      <c r="Z15" s="65">
        <f>IF(FIRE1114_working!Z15="-","-",ROUND(FIRE1114_working!Z15,3))</f>
        <v>0.05</v>
      </c>
      <c r="AA15" s="65">
        <f>IF(FIRE1114_working!AA15="-","-",ROUND(FIRE1114_working!AA15,3))</f>
        <v>0.13</v>
      </c>
      <c r="AB15" s="22" t="s">
        <v>64</v>
      </c>
      <c r="AC15" s="64">
        <f>ROUND(FIRE1114_working!AC15,0)</f>
        <v>0</v>
      </c>
      <c r="AD15" s="64">
        <f>ROUND(FIRE1114_working!AD15,0)</f>
        <v>0</v>
      </c>
      <c r="AE15" s="64">
        <f>ROUND(FIRE1114_working!AE15,0)</f>
        <v>0</v>
      </c>
      <c r="AF15" s="64">
        <f>ROUND(FIRE1114_working!AF15,0)</f>
        <v>0</v>
      </c>
      <c r="AG15" s="64">
        <f>ROUND(FIRE1114_working!AG15,0)</f>
        <v>0</v>
      </c>
      <c r="AH15" s="64">
        <f>ROUND(FIRE1114_working!AH15,0)</f>
        <v>0</v>
      </c>
      <c r="AI15" s="65" t="str">
        <f>IF(FIRE1114_working!AI15="-","-",ROUND(FIRE1114_working!AI15,3))</f>
        <v>-</v>
      </c>
      <c r="AJ15" s="65" t="str">
        <f>IF(FIRE1114_working!AJ15="-","-",ROUND(FIRE1114_working!AJ15,3))</f>
        <v>-</v>
      </c>
      <c r="AK15" s="22" t="s">
        <v>64</v>
      </c>
      <c r="AL15" s="64">
        <f>ROUND(FIRE1114_working!AL15,0)</f>
        <v>6</v>
      </c>
      <c r="AM15" s="64">
        <f>ROUND(FIRE1114_working!AM15,0)</f>
        <v>1</v>
      </c>
      <c r="AN15" s="64">
        <f>ROUND(FIRE1114_working!AN15,0)</f>
        <v>0</v>
      </c>
      <c r="AO15" s="64">
        <f>ROUND(FIRE1114_working!AO15,0)</f>
        <v>0</v>
      </c>
      <c r="AP15" s="64">
        <f>ROUND(FIRE1114_working!AP15,0)</f>
        <v>1</v>
      </c>
      <c r="AQ15" s="64">
        <f>ROUND(FIRE1114_working!AQ15,0)</f>
        <v>1</v>
      </c>
      <c r="AR15" s="65">
        <f>IF(FIRE1114_working!AR15="-","-",ROUND(FIRE1114_working!AR15,3))</f>
        <v>0.25</v>
      </c>
      <c r="AS15" s="65">
        <f>IF(FIRE1114_working!AS15="-","-",ROUND(FIRE1114_working!AS15,3))</f>
        <v>0.111</v>
      </c>
      <c r="AT15" s="22" t="s">
        <v>64</v>
      </c>
      <c r="AU15" s="64">
        <f>ROUND(FIRE1114_working!AU15,0)</f>
        <v>25</v>
      </c>
      <c r="AV15" s="64">
        <f>ROUND(FIRE1114_working!AV15,0)</f>
        <v>1</v>
      </c>
      <c r="AW15" s="64">
        <f>ROUND(FIRE1114_working!AW15,0)</f>
        <v>0</v>
      </c>
      <c r="AX15" s="64">
        <f>ROUND(FIRE1114_working!AX15,0)</f>
        <v>1</v>
      </c>
      <c r="AY15" s="64">
        <f>ROUND(FIRE1114_working!AY15,0)</f>
        <v>1</v>
      </c>
      <c r="AZ15" s="64">
        <f>ROUND(FIRE1114_working!AZ15,0)</f>
        <v>4</v>
      </c>
      <c r="BA15" s="65">
        <f>IF(FIRE1114_working!BA15="-","-",ROUND(FIRE1114_working!BA15,3))</f>
        <v>0.107</v>
      </c>
      <c r="BB15" s="65">
        <f>IF(FIRE1114_working!BB15="-","-",ROUND(FIRE1114_working!BB15,3))</f>
        <v>0.125</v>
      </c>
      <c r="BC15" s="22" t="s">
        <v>64</v>
      </c>
      <c r="BD15" s="23"/>
      <c r="BE15" s="85"/>
      <c r="BF15" s="85"/>
      <c r="BG15" s="85"/>
      <c r="BH15" s="85"/>
      <c r="BI15" s="85"/>
    </row>
    <row r="16" spans="1:61" s="8" customFormat="1" ht="15" customHeight="1" x14ac:dyDescent="0.35">
      <c r="A16" s="23" t="s">
        <v>12</v>
      </c>
      <c r="B16" s="64">
        <f>ROUND(FIRE1114_working!B16,0)</f>
        <v>8</v>
      </c>
      <c r="C16" s="64">
        <f>ROUND(FIRE1114_working!C16,0)</f>
        <v>0</v>
      </c>
      <c r="D16" s="64">
        <f>ROUND(FIRE1114_working!D16,0)</f>
        <v>0</v>
      </c>
      <c r="E16" s="64">
        <f>ROUND(FIRE1114_working!E16,0)</f>
        <v>0</v>
      </c>
      <c r="F16" s="64">
        <f>ROUND(FIRE1114_working!F16,0)</f>
        <v>0</v>
      </c>
      <c r="G16" s="64">
        <f>ROUND(FIRE1114_working!G16,0)</f>
        <v>2</v>
      </c>
      <c r="H16" s="65">
        <f>IF(FIRE1114_working!H16="-","-",ROUND(FIRE1114_working!H16,3))</f>
        <v>0</v>
      </c>
      <c r="I16" s="65">
        <f>IF(FIRE1114_working!I16="-","-",ROUND(FIRE1114_working!I16,3))</f>
        <v>0.2</v>
      </c>
      <c r="J16" s="22" t="s">
        <v>64</v>
      </c>
      <c r="K16" s="64">
        <f>ROUND(FIRE1114_working!K16,0)</f>
        <v>24</v>
      </c>
      <c r="L16" s="64">
        <f>ROUND(FIRE1114_working!L16,0)</f>
        <v>1</v>
      </c>
      <c r="M16" s="64">
        <f>ROUND(FIRE1114_working!M16,0)</f>
        <v>0</v>
      </c>
      <c r="N16" s="64">
        <f>ROUND(FIRE1114_working!N16,0)</f>
        <v>0</v>
      </c>
      <c r="O16" s="64">
        <f>ROUND(FIRE1114_working!O16,0)</f>
        <v>0</v>
      </c>
      <c r="P16" s="64">
        <f>ROUND(FIRE1114_working!P16,0)</f>
        <v>2</v>
      </c>
      <c r="Q16" s="65">
        <f>IF(FIRE1114_working!Q16="-","-",ROUND(FIRE1114_working!Q16,3))</f>
        <v>0.04</v>
      </c>
      <c r="R16" s="65">
        <f>IF(FIRE1114_working!R16="-","-",ROUND(FIRE1114_working!R16,3))</f>
        <v>7.3999999999999996E-2</v>
      </c>
      <c r="S16" s="22" t="s">
        <v>64</v>
      </c>
      <c r="T16" s="64">
        <f>ROUND(FIRE1114_working!T16,0)</f>
        <v>32</v>
      </c>
      <c r="U16" s="64">
        <f>ROUND(FIRE1114_working!U16,0)</f>
        <v>1</v>
      </c>
      <c r="V16" s="64">
        <f>ROUND(FIRE1114_working!V16,0)</f>
        <v>0</v>
      </c>
      <c r="W16" s="64">
        <f>ROUND(FIRE1114_working!W16,0)</f>
        <v>0</v>
      </c>
      <c r="X16" s="64">
        <f>ROUND(FIRE1114_working!X16,0)</f>
        <v>0</v>
      </c>
      <c r="Y16" s="64">
        <f>ROUND(FIRE1114_working!Y16,0)</f>
        <v>4</v>
      </c>
      <c r="Z16" s="65">
        <f>IF(FIRE1114_working!Z16="-","-",ROUND(FIRE1114_working!Z16,3))</f>
        <v>0.03</v>
      </c>
      <c r="AA16" s="65">
        <f>IF(FIRE1114_working!AA16="-","-",ROUND(FIRE1114_working!AA16,3))</f>
        <v>0.108</v>
      </c>
      <c r="AB16" s="22" t="s">
        <v>64</v>
      </c>
      <c r="AC16" s="64">
        <f>ROUND(FIRE1114_working!AC16,0)</f>
        <v>5</v>
      </c>
      <c r="AD16" s="64">
        <f>ROUND(FIRE1114_working!AD16,0)</f>
        <v>0</v>
      </c>
      <c r="AE16" s="64">
        <f>ROUND(FIRE1114_working!AE16,0)</f>
        <v>0</v>
      </c>
      <c r="AF16" s="64">
        <f>ROUND(FIRE1114_working!AF16,0)</f>
        <v>0</v>
      </c>
      <c r="AG16" s="64">
        <f>ROUND(FIRE1114_working!AG16,0)</f>
        <v>0</v>
      </c>
      <c r="AH16" s="64">
        <f>ROUND(FIRE1114_working!AH16,0)</f>
        <v>0</v>
      </c>
      <c r="AI16" s="65">
        <f>IF(FIRE1114_working!AI16="-","-",ROUND(FIRE1114_working!AI16,3))</f>
        <v>0</v>
      </c>
      <c r="AJ16" s="65">
        <f>IF(FIRE1114_working!AJ16="-","-",ROUND(FIRE1114_working!AJ16,3))</f>
        <v>0</v>
      </c>
      <c r="AK16" s="22" t="s">
        <v>64</v>
      </c>
      <c r="AL16" s="64">
        <f>ROUND(FIRE1114_working!AL16,0)</f>
        <v>12</v>
      </c>
      <c r="AM16" s="64">
        <f>ROUND(FIRE1114_working!AM16,0)</f>
        <v>0</v>
      </c>
      <c r="AN16" s="64">
        <f>ROUND(FIRE1114_working!AN16,0)</f>
        <v>0</v>
      </c>
      <c r="AO16" s="64">
        <f>ROUND(FIRE1114_working!AO16,0)</f>
        <v>0</v>
      </c>
      <c r="AP16" s="64">
        <f>ROUND(FIRE1114_working!AP16,0)</f>
        <v>0</v>
      </c>
      <c r="AQ16" s="64">
        <f>ROUND(FIRE1114_working!AQ16,0)</f>
        <v>2</v>
      </c>
      <c r="AR16" s="65">
        <f>IF(FIRE1114_working!AR16="-","-",ROUND(FIRE1114_working!AR16,3))</f>
        <v>0</v>
      </c>
      <c r="AS16" s="65">
        <f>IF(FIRE1114_working!AS16="-","-",ROUND(FIRE1114_working!AS16,3))</f>
        <v>0.14299999999999999</v>
      </c>
      <c r="AT16" s="22" t="s">
        <v>64</v>
      </c>
      <c r="AU16" s="64">
        <f>ROUND(FIRE1114_working!AU16,0)</f>
        <v>49</v>
      </c>
      <c r="AV16" s="64">
        <f>ROUND(FIRE1114_working!AV16,0)</f>
        <v>1</v>
      </c>
      <c r="AW16" s="64">
        <f>ROUND(FIRE1114_working!AW16,0)</f>
        <v>0</v>
      </c>
      <c r="AX16" s="64">
        <f>ROUND(FIRE1114_working!AX16,0)</f>
        <v>0</v>
      </c>
      <c r="AY16" s="64">
        <f>ROUND(FIRE1114_working!AY16,0)</f>
        <v>0</v>
      </c>
      <c r="AZ16" s="64">
        <f>ROUND(FIRE1114_working!AZ16,0)</f>
        <v>6</v>
      </c>
      <c r="BA16" s="65">
        <f>IF(FIRE1114_working!BA16="-","-",ROUND(FIRE1114_working!BA16,3))</f>
        <v>0.02</v>
      </c>
      <c r="BB16" s="65">
        <f>IF(FIRE1114_working!BB16="-","-",ROUND(FIRE1114_working!BB16,3))</f>
        <v>0.107</v>
      </c>
      <c r="BC16" s="22" t="s">
        <v>64</v>
      </c>
      <c r="BD16" s="23"/>
      <c r="BE16" s="85"/>
      <c r="BF16" s="85"/>
      <c r="BG16" s="85"/>
      <c r="BH16" s="85"/>
      <c r="BI16" s="85"/>
    </row>
    <row r="17" spans="1:61" s="8" customFormat="1" ht="15" customHeight="1" x14ac:dyDescent="0.35">
      <c r="A17" s="23" t="s">
        <v>13</v>
      </c>
      <c r="B17" s="64">
        <f>ROUND(FIRE1114_working!B17,0)</f>
        <v>33</v>
      </c>
      <c r="C17" s="64">
        <f>ROUND(FIRE1114_working!C17,0)</f>
        <v>0</v>
      </c>
      <c r="D17" s="64">
        <f>ROUND(FIRE1114_working!D17,0)</f>
        <v>1</v>
      </c>
      <c r="E17" s="64">
        <f>ROUND(FIRE1114_working!E17,0)</f>
        <v>0</v>
      </c>
      <c r="F17" s="64">
        <f>ROUND(FIRE1114_working!F17,0)</f>
        <v>0</v>
      </c>
      <c r="G17" s="64">
        <f>ROUND(FIRE1114_working!G17,0)</f>
        <v>1</v>
      </c>
      <c r="H17" s="65">
        <f>IF(FIRE1114_working!H17="-","-",ROUND(FIRE1114_working!H17,3))</f>
        <v>2.9000000000000001E-2</v>
      </c>
      <c r="I17" s="65">
        <f>IF(FIRE1114_working!I17="-","-",ROUND(FIRE1114_working!I17,3))</f>
        <v>2.9000000000000001E-2</v>
      </c>
      <c r="J17" s="22" t="s">
        <v>64</v>
      </c>
      <c r="K17" s="64">
        <f>ROUND(FIRE1114_working!K17,0)</f>
        <v>60</v>
      </c>
      <c r="L17" s="64">
        <f>ROUND(FIRE1114_working!L17,0)</f>
        <v>1</v>
      </c>
      <c r="M17" s="64">
        <f>ROUND(FIRE1114_working!M17,0)</f>
        <v>0</v>
      </c>
      <c r="N17" s="64">
        <f>ROUND(FIRE1114_working!N17,0)</f>
        <v>0</v>
      </c>
      <c r="O17" s="64">
        <f>ROUND(FIRE1114_working!O17,0)</f>
        <v>0</v>
      </c>
      <c r="P17" s="64">
        <f>ROUND(FIRE1114_working!P17,0)</f>
        <v>3</v>
      </c>
      <c r="Q17" s="65">
        <f>IF(FIRE1114_working!Q17="-","-",ROUND(FIRE1114_working!Q17,3))</f>
        <v>1.6E-2</v>
      </c>
      <c r="R17" s="65">
        <f>IF(FIRE1114_working!R17="-","-",ROUND(FIRE1114_working!R17,3))</f>
        <v>4.7E-2</v>
      </c>
      <c r="S17" s="22" t="s">
        <v>64</v>
      </c>
      <c r="T17" s="64">
        <f>ROUND(FIRE1114_working!T17,0)</f>
        <v>93</v>
      </c>
      <c r="U17" s="64">
        <f>ROUND(FIRE1114_working!U17,0)</f>
        <v>1</v>
      </c>
      <c r="V17" s="64">
        <f>ROUND(FIRE1114_working!V17,0)</f>
        <v>1</v>
      </c>
      <c r="W17" s="64">
        <f>ROUND(FIRE1114_working!W17,0)</f>
        <v>0</v>
      </c>
      <c r="X17" s="64">
        <f>ROUND(FIRE1114_working!X17,0)</f>
        <v>0</v>
      </c>
      <c r="Y17" s="64">
        <f>ROUND(FIRE1114_working!Y17,0)</f>
        <v>4</v>
      </c>
      <c r="Z17" s="65">
        <f>IF(FIRE1114_working!Z17="-","-",ROUND(FIRE1114_working!Z17,3))</f>
        <v>2.1000000000000001E-2</v>
      </c>
      <c r="AA17" s="65">
        <f>IF(FIRE1114_working!AA17="-","-",ROUND(FIRE1114_working!AA17,3))</f>
        <v>0.04</v>
      </c>
      <c r="AB17" s="22" t="s">
        <v>64</v>
      </c>
      <c r="AC17" s="64">
        <f>ROUND(FIRE1114_working!AC17,0)</f>
        <v>0</v>
      </c>
      <c r="AD17" s="64">
        <f>ROUND(FIRE1114_working!AD17,0)</f>
        <v>0</v>
      </c>
      <c r="AE17" s="64">
        <f>ROUND(FIRE1114_working!AE17,0)</f>
        <v>0</v>
      </c>
      <c r="AF17" s="64">
        <f>ROUND(FIRE1114_working!AF17,0)</f>
        <v>0</v>
      </c>
      <c r="AG17" s="64">
        <f>ROUND(FIRE1114_working!AG17,0)</f>
        <v>0</v>
      </c>
      <c r="AH17" s="64">
        <f>ROUND(FIRE1114_working!AH17,0)</f>
        <v>0</v>
      </c>
      <c r="AI17" s="65" t="str">
        <f>IF(FIRE1114_working!AI17="-","-",ROUND(FIRE1114_working!AI17,3))</f>
        <v>-</v>
      </c>
      <c r="AJ17" s="65" t="str">
        <f>IF(FIRE1114_working!AJ17="-","-",ROUND(FIRE1114_working!AJ17,3))</f>
        <v>-</v>
      </c>
      <c r="AK17" s="22" t="s">
        <v>64</v>
      </c>
      <c r="AL17" s="64">
        <f>ROUND(FIRE1114_working!AL17,0)</f>
        <v>19</v>
      </c>
      <c r="AM17" s="64">
        <f>ROUND(FIRE1114_working!AM17,0)</f>
        <v>0</v>
      </c>
      <c r="AN17" s="64">
        <f>ROUND(FIRE1114_working!AN17,0)</f>
        <v>1</v>
      </c>
      <c r="AO17" s="64">
        <f>ROUND(FIRE1114_working!AO17,0)</f>
        <v>0</v>
      </c>
      <c r="AP17" s="64">
        <f>ROUND(FIRE1114_working!AP17,0)</f>
        <v>0</v>
      </c>
      <c r="AQ17" s="64">
        <f>ROUND(FIRE1114_working!AQ17,0)</f>
        <v>2</v>
      </c>
      <c r="AR17" s="65">
        <f>IF(FIRE1114_working!AR17="-","-",ROUND(FIRE1114_working!AR17,3))</f>
        <v>0.05</v>
      </c>
      <c r="AS17" s="65">
        <f>IF(FIRE1114_working!AS17="-","-",ROUND(FIRE1114_working!AS17,3))</f>
        <v>9.0999999999999998E-2</v>
      </c>
      <c r="AT17" s="22" t="s">
        <v>64</v>
      </c>
      <c r="AU17" s="64">
        <f>ROUND(FIRE1114_working!AU17,0)</f>
        <v>112</v>
      </c>
      <c r="AV17" s="64">
        <f>ROUND(FIRE1114_working!AV17,0)</f>
        <v>1</v>
      </c>
      <c r="AW17" s="64">
        <f>ROUND(FIRE1114_working!AW17,0)</f>
        <v>2</v>
      </c>
      <c r="AX17" s="64">
        <f>ROUND(FIRE1114_working!AX17,0)</f>
        <v>0</v>
      </c>
      <c r="AY17" s="64">
        <f>ROUND(FIRE1114_working!AY17,0)</f>
        <v>0</v>
      </c>
      <c r="AZ17" s="64">
        <f>ROUND(FIRE1114_working!AZ17,0)</f>
        <v>6</v>
      </c>
      <c r="BA17" s="65">
        <f>IF(FIRE1114_working!BA17="-","-",ROUND(FIRE1114_working!BA17,3))</f>
        <v>2.5999999999999999E-2</v>
      </c>
      <c r="BB17" s="65">
        <f>IF(FIRE1114_working!BB17="-","-",ROUND(FIRE1114_working!BB17,3))</f>
        <v>0.05</v>
      </c>
      <c r="BC17" s="22" t="s">
        <v>64</v>
      </c>
      <c r="BD17" s="23"/>
      <c r="BE17" s="85"/>
      <c r="BF17" s="85"/>
      <c r="BG17" s="85"/>
      <c r="BH17" s="85"/>
      <c r="BI17" s="85"/>
    </row>
    <row r="18" spans="1:61" s="8" customFormat="1" ht="15" customHeight="1" x14ac:dyDescent="0.35">
      <c r="A18" s="23" t="s">
        <v>14</v>
      </c>
      <c r="B18" s="64">
        <f>ROUND(FIRE1114_working!B18,0)</f>
        <v>22</v>
      </c>
      <c r="C18" s="64">
        <f>ROUND(FIRE1114_working!C18,0)</f>
        <v>0</v>
      </c>
      <c r="D18" s="64">
        <f>ROUND(FIRE1114_working!D18,0)</f>
        <v>1</v>
      </c>
      <c r="E18" s="64">
        <f>ROUND(FIRE1114_working!E18,0)</f>
        <v>0</v>
      </c>
      <c r="F18" s="64">
        <f>ROUND(FIRE1114_working!F18,0)</f>
        <v>0</v>
      </c>
      <c r="G18" s="64">
        <f>ROUND(FIRE1114_working!G18,0)</f>
        <v>1</v>
      </c>
      <c r="H18" s="65">
        <f>IF(FIRE1114_working!H18="-","-",ROUND(FIRE1114_working!H18,3))</f>
        <v>4.2999999999999997E-2</v>
      </c>
      <c r="I18" s="65">
        <f>IF(FIRE1114_working!I18="-","-",ROUND(FIRE1114_working!I18,3))</f>
        <v>4.2000000000000003E-2</v>
      </c>
      <c r="J18" s="22" t="s">
        <v>64</v>
      </c>
      <c r="K18" s="64">
        <f>ROUND(FIRE1114_working!K18,0)</f>
        <v>11</v>
      </c>
      <c r="L18" s="64">
        <f>ROUND(FIRE1114_working!L18,0)</f>
        <v>0</v>
      </c>
      <c r="M18" s="64">
        <f>ROUND(FIRE1114_working!M18,0)</f>
        <v>0</v>
      </c>
      <c r="N18" s="64">
        <f>ROUND(FIRE1114_working!N18,0)</f>
        <v>0</v>
      </c>
      <c r="O18" s="64">
        <f>ROUND(FIRE1114_working!O18,0)</f>
        <v>0</v>
      </c>
      <c r="P18" s="64">
        <f>ROUND(FIRE1114_working!P18,0)</f>
        <v>1</v>
      </c>
      <c r="Q18" s="65">
        <f>IF(FIRE1114_working!Q18="-","-",ROUND(FIRE1114_working!Q18,3))</f>
        <v>0</v>
      </c>
      <c r="R18" s="65">
        <f>IF(FIRE1114_working!R18="-","-",ROUND(FIRE1114_working!R18,3))</f>
        <v>8.3000000000000004E-2</v>
      </c>
      <c r="S18" s="22" t="s">
        <v>64</v>
      </c>
      <c r="T18" s="64">
        <f>ROUND(FIRE1114_working!T18,0)</f>
        <v>33</v>
      </c>
      <c r="U18" s="64">
        <f>ROUND(FIRE1114_working!U18,0)</f>
        <v>0</v>
      </c>
      <c r="V18" s="64">
        <f>ROUND(FIRE1114_working!V18,0)</f>
        <v>1</v>
      </c>
      <c r="W18" s="64">
        <f>ROUND(FIRE1114_working!W18,0)</f>
        <v>0</v>
      </c>
      <c r="X18" s="64">
        <f>ROUND(FIRE1114_working!X18,0)</f>
        <v>0</v>
      </c>
      <c r="Y18" s="64">
        <f>ROUND(FIRE1114_working!Y18,0)</f>
        <v>2</v>
      </c>
      <c r="Z18" s="65">
        <f>IF(FIRE1114_working!Z18="-","-",ROUND(FIRE1114_working!Z18,3))</f>
        <v>2.9000000000000001E-2</v>
      </c>
      <c r="AA18" s="65">
        <f>IF(FIRE1114_working!AA18="-","-",ROUND(FIRE1114_working!AA18,3))</f>
        <v>5.6000000000000001E-2</v>
      </c>
      <c r="AB18" s="22" t="s">
        <v>64</v>
      </c>
      <c r="AC18" s="64">
        <f>ROUND(FIRE1114_working!AC18,0)</f>
        <v>3</v>
      </c>
      <c r="AD18" s="64">
        <f>ROUND(FIRE1114_working!AD18,0)</f>
        <v>0</v>
      </c>
      <c r="AE18" s="64">
        <f>ROUND(FIRE1114_working!AE18,0)</f>
        <v>0</v>
      </c>
      <c r="AF18" s="64">
        <f>ROUND(FIRE1114_working!AF18,0)</f>
        <v>0</v>
      </c>
      <c r="AG18" s="64">
        <f>ROUND(FIRE1114_working!AG18,0)</f>
        <v>0</v>
      </c>
      <c r="AH18" s="64">
        <f>ROUND(FIRE1114_working!AH18,0)</f>
        <v>0</v>
      </c>
      <c r="AI18" s="65">
        <f>IF(FIRE1114_working!AI18="-","-",ROUND(FIRE1114_working!AI18,3))</f>
        <v>0</v>
      </c>
      <c r="AJ18" s="65">
        <f>IF(FIRE1114_working!AJ18="-","-",ROUND(FIRE1114_working!AJ18,3))</f>
        <v>0</v>
      </c>
      <c r="AK18" s="22" t="s">
        <v>64</v>
      </c>
      <c r="AL18" s="64">
        <f>ROUND(FIRE1114_working!AL18,0)</f>
        <v>15</v>
      </c>
      <c r="AM18" s="64">
        <f>ROUND(FIRE1114_working!AM18,0)</f>
        <v>1</v>
      </c>
      <c r="AN18" s="64">
        <f>ROUND(FIRE1114_working!AN18,0)</f>
        <v>0</v>
      </c>
      <c r="AO18" s="64">
        <f>ROUND(FIRE1114_working!AO18,0)</f>
        <v>0</v>
      </c>
      <c r="AP18" s="64">
        <f>ROUND(FIRE1114_working!AP18,0)</f>
        <v>0</v>
      </c>
      <c r="AQ18" s="64">
        <f>ROUND(FIRE1114_working!AQ18,0)</f>
        <v>0</v>
      </c>
      <c r="AR18" s="65">
        <f>IF(FIRE1114_working!AR18="-","-",ROUND(FIRE1114_working!AR18,3))</f>
        <v>6.3E-2</v>
      </c>
      <c r="AS18" s="65">
        <f>IF(FIRE1114_working!AS18="-","-",ROUND(FIRE1114_working!AS18,3))</f>
        <v>0</v>
      </c>
      <c r="AT18" s="22" t="s">
        <v>64</v>
      </c>
      <c r="AU18" s="64">
        <f>ROUND(FIRE1114_working!AU18,0)</f>
        <v>51</v>
      </c>
      <c r="AV18" s="64">
        <f>ROUND(FIRE1114_working!AV18,0)</f>
        <v>1</v>
      </c>
      <c r="AW18" s="64">
        <f>ROUND(FIRE1114_working!AW18,0)</f>
        <v>1</v>
      </c>
      <c r="AX18" s="64">
        <f>ROUND(FIRE1114_working!AX18,0)</f>
        <v>0</v>
      </c>
      <c r="AY18" s="64">
        <f>ROUND(FIRE1114_working!AY18,0)</f>
        <v>0</v>
      </c>
      <c r="AZ18" s="64">
        <f>ROUND(FIRE1114_working!AZ18,0)</f>
        <v>2</v>
      </c>
      <c r="BA18" s="65">
        <f>IF(FIRE1114_working!BA18="-","-",ROUND(FIRE1114_working!BA18,3))</f>
        <v>3.7999999999999999E-2</v>
      </c>
      <c r="BB18" s="65">
        <f>IF(FIRE1114_working!BB18="-","-",ROUND(FIRE1114_working!BB18,3))</f>
        <v>3.5999999999999997E-2</v>
      </c>
      <c r="BC18" s="22" t="s">
        <v>64</v>
      </c>
      <c r="BD18" s="23"/>
      <c r="BE18" s="85"/>
      <c r="BF18" s="85"/>
      <c r="BG18" s="85"/>
      <c r="BH18" s="85"/>
      <c r="BI18" s="85"/>
    </row>
    <row r="19" spans="1:61" s="8" customFormat="1" ht="15" customHeight="1" x14ac:dyDescent="0.35">
      <c r="A19" s="23" t="s">
        <v>15</v>
      </c>
      <c r="B19" s="64">
        <f>ROUND(FIRE1114_working!B19,0)</f>
        <v>7</v>
      </c>
      <c r="C19" s="64">
        <f>ROUND(FIRE1114_working!C19,0)</f>
        <v>0</v>
      </c>
      <c r="D19" s="64">
        <f>ROUND(FIRE1114_working!D19,0)</f>
        <v>0</v>
      </c>
      <c r="E19" s="64">
        <f>ROUND(FIRE1114_working!E19,0)</f>
        <v>0</v>
      </c>
      <c r="F19" s="64">
        <f>ROUND(FIRE1114_working!F19,0)</f>
        <v>0</v>
      </c>
      <c r="G19" s="64">
        <f>ROUND(FIRE1114_working!G19,0)</f>
        <v>2</v>
      </c>
      <c r="H19" s="65">
        <f>IF(FIRE1114_working!H19="-","-",ROUND(FIRE1114_working!H19,3))</f>
        <v>0</v>
      </c>
      <c r="I19" s="65">
        <f>IF(FIRE1114_working!I19="-","-",ROUND(FIRE1114_working!I19,3))</f>
        <v>0.222</v>
      </c>
      <c r="J19" s="22" t="s">
        <v>64</v>
      </c>
      <c r="K19" s="64">
        <f>ROUND(FIRE1114_working!K19,0)</f>
        <v>15</v>
      </c>
      <c r="L19" s="64">
        <f>ROUND(FIRE1114_working!L19,0)</f>
        <v>1</v>
      </c>
      <c r="M19" s="64">
        <f>ROUND(FIRE1114_working!M19,0)</f>
        <v>0</v>
      </c>
      <c r="N19" s="64">
        <f>ROUND(FIRE1114_working!N19,0)</f>
        <v>0</v>
      </c>
      <c r="O19" s="64">
        <f>ROUND(FIRE1114_working!O19,0)</f>
        <v>0</v>
      </c>
      <c r="P19" s="64">
        <f>ROUND(FIRE1114_working!P19,0)</f>
        <v>11</v>
      </c>
      <c r="Q19" s="65">
        <f>IF(FIRE1114_working!Q19="-","-",ROUND(FIRE1114_working!Q19,3))</f>
        <v>6.3E-2</v>
      </c>
      <c r="R19" s="65">
        <f>IF(FIRE1114_working!R19="-","-",ROUND(FIRE1114_working!R19,3))</f>
        <v>0.40699999999999997</v>
      </c>
      <c r="S19" s="22" t="s">
        <v>64</v>
      </c>
      <c r="T19" s="64">
        <f>ROUND(FIRE1114_working!T19,0)</f>
        <v>22</v>
      </c>
      <c r="U19" s="64">
        <f>ROUND(FIRE1114_working!U19,0)</f>
        <v>1</v>
      </c>
      <c r="V19" s="64">
        <f>ROUND(FIRE1114_working!V19,0)</f>
        <v>0</v>
      </c>
      <c r="W19" s="64">
        <f>ROUND(FIRE1114_working!W19,0)</f>
        <v>0</v>
      </c>
      <c r="X19" s="64">
        <f>ROUND(FIRE1114_working!X19,0)</f>
        <v>0</v>
      </c>
      <c r="Y19" s="64">
        <f>ROUND(FIRE1114_working!Y19,0)</f>
        <v>13</v>
      </c>
      <c r="Z19" s="65">
        <f>IF(FIRE1114_working!Z19="-","-",ROUND(FIRE1114_working!Z19,3))</f>
        <v>4.2999999999999997E-2</v>
      </c>
      <c r="AA19" s="65">
        <f>IF(FIRE1114_working!AA19="-","-",ROUND(FIRE1114_working!AA19,3))</f>
        <v>0.36099999999999999</v>
      </c>
      <c r="AB19" s="22" t="s">
        <v>64</v>
      </c>
      <c r="AC19" s="64">
        <f>ROUND(FIRE1114_working!AC19,0)</f>
        <v>0</v>
      </c>
      <c r="AD19" s="64">
        <f>ROUND(FIRE1114_working!AD19,0)</f>
        <v>0</v>
      </c>
      <c r="AE19" s="64">
        <f>ROUND(FIRE1114_working!AE19,0)</f>
        <v>0</v>
      </c>
      <c r="AF19" s="64">
        <f>ROUND(FIRE1114_working!AF19,0)</f>
        <v>0</v>
      </c>
      <c r="AG19" s="64">
        <f>ROUND(FIRE1114_working!AG19,0)</f>
        <v>0</v>
      </c>
      <c r="AH19" s="64">
        <f>ROUND(FIRE1114_working!AH19,0)</f>
        <v>0</v>
      </c>
      <c r="AI19" s="65" t="str">
        <f>IF(FIRE1114_working!AI19="-","-",ROUND(FIRE1114_working!AI19,3))</f>
        <v>-</v>
      </c>
      <c r="AJ19" s="65" t="str">
        <f>IF(FIRE1114_working!AJ19="-","-",ROUND(FIRE1114_working!AJ19,3))</f>
        <v>-</v>
      </c>
      <c r="AK19" s="22" t="s">
        <v>64</v>
      </c>
      <c r="AL19" s="64">
        <f>ROUND(FIRE1114_working!AL19,0)</f>
        <v>2</v>
      </c>
      <c r="AM19" s="64">
        <f>ROUND(FIRE1114_working!AM19,0)</f>
        <v>0</v>
      </c>
      <c r="AN19" s="64">
        <f>ROUND(FIRE1114_working!AN19,0)</f>
        <v>0</v>
      </c>
      <c r="AO19" s="64">
        <f>ROUND(FIRE1114_working!AO19,0)</f>
        <v>0</v>
      </c>
      <c r="AP19" s="64">
        <f>ROUND(FIRE1114_working!AP19,0)</f>
        <v>0</v>
      </c>
      <c r="AQ19" s="64">
        <f>ROUND(FIRE1114_working!AQ19,0)</f>
        <v>4</v>
      </c>
      <c r="AR19" s="65">
        <f>IF(FIRE1114_working!AR19="-","-",ROUND(FIRE1114_working!AR19,3))</f>
        <v>0</v>
      </c>
      <c r="AS19" s="65">
        <f>IF(FIRE1114_working!AS19="-","-",ROUND(FIRE1114_working!AS19,3))</f>
        <v>0.66700000000000004</v>
      </c>
      <c r="AT19" s="22" t="s">
        <v>64</v>
      </c>
      <c r="AU19" s="64">
        <f>ROUND(FIRE1114_working!AU19,0)</f>
        <v>24</v>
      </c>
      <c r="AV19" s="64">
        <f>ROUND(FIRE1114_working!AV19,0)</f>
        <v>1</v>
      </c>
      <c r="AW19" s="64">
        <f>ROUND(FIRE1114_working!AW19,0)</f>
        <v>0</v>
      </c>
      <c r="AX19" s="64">
        <f>ROUND(FIRE1114_working!AX19,0)</f>
        <v>0</v>
      </c>
      <c r="AY19" s="64">
        <f>ROUND(FIRE1114_working!AY19,0)</f>
        <v>0</v>
      </c>
      <c r="AZ19" s="64">
        <f>ROUND(FIRE1114_working!AZ19,0)</f>
        <v>17</v>
      </c>
      <c r="BA19" s="65">
        <f>IF(FIRE1114_working!BA19="-","-",ROUND(FIRE1114_working!BA19,3))</f>
        <v>0.04</v>
      </c>
      <c r="BB19" s="65">
        <f>IF(FIRE1114_working!BB19="-","-",ROUND(FIRE1114_working!BB19,3))</f>
        <v>0.40500000000000003</v>
      </c>
      <c r="BC19" s="22" t="s">
        <v>64</v>
      </c>
      <c r="BD19" s="23"/>
      <c r="BE19" s="85"/>
      <c r="BF19" s="85"/>
      <c r="BG19" s="85"/>
      <c r="BH19" s="85"/>
      <c r="BI19" s="85"/>
    </row>
    <row r="20" spans="1:61" s="8" customFormat="1" ht="15" customHeight="1" x14ac:dyDescent="0.35">
      <c r="A20" s="23" t="s">
        <v>16</v>
      </c>
      <c r="B20" s="64">
        <f>ROUND(FIRE1114_working!B20,0)</f>
        <v>11</v>
      </c>
      <c r="C20" s="64">
        <f>ROUND(FIRE1114_working!C20,0)</f>
        <v>0</v>
      </c>
      <c r="D20" s="64">
        <f>ROUND(FIRE1114_working!D20,0)</f>
        <v>0</v>
      </c>
      <c r="E20" s="64">
        <f>ROUND(FIRE1114_working!E20,0)</f>
        <v>0</v>
      </c>
      <c r="F20" s="64">
        <f>ROUND(FIRE1114_working!F20,0)</f>
        <v>0</v>
      </c>
      <c r="G20" s="64">
        <f>ROUND(FIRE1114_working!G20,0)</f>
        <v>4</v>
      </c>
      <c r="H20" s="65">
        <f>IF(FIRE1114_working!H20="-","-",ROUND(FIRE1114_working!H20,3))</f>
        <v>0</v>
      </c>
      <c r="I20" s="65">
        <f>IF(FIRE1114_working!I20="-","-",ROUND(FIRE1114_working!I20,3))</f>
        <v>0.26700000000000002</v>
      </c>
      <c r="J20" s="22" t="s">
        <v>64</v>
      </c>
      <c r="K20" s="64">
        <f>ROUND(FIRE1114_working!K20,0)</f>
        <v>15</v>
      </c>
      <c r="L20" s="64">
        <f>ROUND(FIRE1114_working!L20,0)</f>
        <v>0</v>
      </c>
      <c r="M20" s="64">
        <f>ROUND(FIRE1114_working!M20,0)</f>
        <v>1</v>
      </c>
      <c r="N20" s="64">
        <f>ROUND(FIRE1114_working!N20,0)</f>
        <v>0</v>
      </c>
      <c r="O20" s="64">
        <f>ROUND(FIRE1114_working!O20,0)</f>
        <v>0</v>
      </c>
      <c r="P20" s="64">
        <f>ROUND(FIRE1114_working!P20,0)</f>
        <v>10</v>
      </c>
      <c r="Q20" s="65">
        <f>IF(FIRE1114_working!Q20="-","-",ROUND(FIRE1114_working!Q20,3))</f>
        <v>6.3E-2</v>
      </c>
      <c r="R20" s="65">
        <f>IF(FIRE1114_working!R20="-","-",ROUND(FIRE1114_working!R20,3))</f>
        <v>0.38500000000000001</v>
      </c>
      <c r="S20" s="22" t="s">
        <v>64</v>
      </c>
      <c r="T20" s="64">
        <f>ROUND(FIRE1114_working!T20,0)</f>
        <v>26</v>
      </c>
      <c r="U20" s="64">
        <f>ROUND(FIRE1114_working!U20,0)</f>
        <v>0</v>
      </c>
      <c r="V20" s="64">
        <f>ROUND(FIRE1114_working!V20,0)</f>
        <v>1</v>
      </c>
      <c r="W20" s="64">
        <f>ROUND(FIRE1114_working!W20,0)</f>
        <v>0</v>
      </c>
      <c r="X20" s="64">
        <f>ROUND(FIRE1114_working!X20,0)</f>
        <v>0</v>
      </c>
      <c r="Y20" s="64">
        <f>ROUND(FIRE1114_working!Y20,0)</f>
        <v>14</v>
      </c>
      <c r="Z20" s="65">
        <f>IF(FIRE1114_working!Z20="-","-",ROUND(FIRE1114_working!Z20,3))</f>
        <v>3.6999999999999998E-2</v>
      </c>
      <c r="AA20" s="65">
        <f>IF(FIRE1114_working!AA20="-","-",ROUND(FIRE1114_working!AA20,3))</f>
        <v>0.34100000000000003</v>
      </c>
      <c r="AB20" s="22" t="s">
        <v>64</v>
      </c>
      <c r="AC20" s="64">
        <f>ROUND(FIRE1114_working!AC20,0)</f>
        <v>0</v>
      </c>
      <c r="AD20" s="64">
        <f>ROUND(FIRE1114_working!AD20,0)</f>
        <v>0</v>
      </c>
      <c r="AE20" s="64">
        <f>ROUND(FIRE1114_working!AE20,0)</f>
        <v>0</v>
      </c>
      <c r="AF20" s="64">
        <f>ROUND(FIRE1114_working!AF20,0)</f>
        <v>0</v>
      </c>
      <c r="AG20" s="64">
        <f>ROUND(FIRE1114_working!AG20,0)</f>
        <v>0</v>
      </c>
      <c r="AH20" s="64">
        <f>ROUND(FIRE1114_working!AH20,0)</f>
        <v>0</v>
      </c>
      <c r="AI20" s="65" t="str">
        <f>IF(FIRE1114_working!AI20="-","-",ROUND(FIRE1114_working!AI20,3))</f>
        <v>-</v>
      </c>
      <c r="AJ20" s="65" t="str">
        <f>IF(FIRE1114_working!AJ20="-","-",ROUND(FIRE1114_working!AJ20,3))</f>
        <v>-</v>
      </c>
      <c r="AK20" s="22" t="s">
        <v>64</v>
      </c>
      <c r="AL20" s="64">
        <f>ROUND(FIRE1114_working!AL20,0)</f>
        <v>10</v>
      </c>
      <c r="AM20" s="64">
        <f>ROUND(FIRE1114_working!AM20,0)</f>
        <v>0</v>
      </c>
      <c r="AN20" s="64">
        <f>ROUND(FIRE1114_working!AN20,0)</f>
        <v>0</v>
      </c>
      <c r="AO20" s="64">
        <f>ROUND(FIRE1114_working!AO20,0)</f>
        <v>0</v>
      </c>
      <c r="AP20" s="64">
        <f>ROUND(FIRE1114_working!AP20,0)</f>
        <v>0</v>
      </c>
      <c r="AQ20" s="64">
        <f>ROUND(FIRE1114_working!AQ20,0)</f>
        <v>1</v>
      </c>
      <c r="AR20" s="65">
        <f>IF(FIRE1114_working!AR20="-","-",ROUND(FIRE1114_working!AR20,3))</f>
        <v>0</v>
      </c>
      <c r="AS20" s="65">
        <f>IF(FIRE1114_working!AS20="-","-",ROUND(FIRE1114_working!AS20,3))</f>
        <v>9.0999999999999998E-2</v>
      </c>
      <c r="AT20" s="22" t="s">
        <v>64</v>
      </c>
      <c r="AU20" s="64">
        <f>ROUND(FIRE1114_working!AU20,0)</f>
        <v>36</v>
      </c>
      <c r="AV20" s="64">
        <f>ROUND(FIRE1114_working!AV20,0)</f>
        <v>0</v>
      </c>
      <c r="AW20" s="64">
        <f>ROUND(FIRE1114_working!AW20,0)</f>
        <v>1</v>
      </c>
      <c r="AX20" s="64">
        <f>ROUND(FIRE1114_working!AX20,0)</f>
        <v>0</v>
      </c>
      <c r="AY20" s="64">
        <f>ROUND(FIRE1114_working!AY20,0)</f>
        <v>0</v>
      </c>
      <c r="AZ20" s="64">
        <f>ROUND(FIRE1114_working!AZ20,0)</f>
        <v>15</v>
      </c>
      <c r="BA20" s="65">
        <f>IF(FIRE1114_working!BA20="-","-",ROUND(FIRE1114_working!BA20,3))</f>
        <v>2.7E-2</v>
      </c>
      <c r="BB20" s="65">
        <f>IF(FIRE1114_working!BB20="-","-",ROUND(FIRE1114_working!BB20,3))</f>
        <v>0.28799999999999998</v>
      </c>
      <c r="BC20" s="22" t="s">
        <v>64</v>
      </c>
      <c r="BD20" s="23"/>
      <c r="BE20" s="85"/>
      <c r="BF20" s="85"/>
      <c r="BG20" s="85"/>
      <c r="BH20" s="85"/>
      <c r="BI20" s="85"/>
    </row>
    <row r="21" spans="1:61" s="8" customFormat="1" ht="15" customHeight="1" x14ac:dyDescent="0.35">
      <c r="A21" s="23" t="s">
        <v>17</v>
      </c>
      <c r="B21" s="64">
        <f>ROUND(FIRE1114_working!B21,0)</f>
        <v>19</v>
      </c>
      <c r="C21" s="64">
        <f>ROUND(FIRE1114_working!C21,0)</f>
        <v>0</v>
      </c>
      <c r="D21" s="64">
        <f>ROUND(FIRE1114_working!D21,0)</f>
        <v>0</v>
      </c>
      <c r="E21" s="64">
        <f>ROUND(FIRE1114_working!E21,0)</f>
        <v>0</v>
      </c>
      <c r="F21" s="64">
        <f>ROUND(FIRE1114_working!F21,0)</f>
        <v>0</v>
      </c>
      <c r="G21" s="64">
        <f>ROUND(FIRE1114_working!G21,0)</f>
        <v>0</v>
      </c>
      <c r="H21" s="65">
        <f>IF(FIRE1114_working!H21="-","-",ROUND(FIRE1114_working!H21,3))</f>
        <v>0</v>
      </c>
      <c r="I21" s="65">
        <f>IF(FIRE1114_working!I21="-","-",ROUND(FIRE1114_working!I21,3))</f>
        <v>0</v>
      </c>
      <c r="J21" s="22" t="s">
        <v>64</v>
      </c>
      <c r="K21" s="64">
        <f>ROUND(FIRE1114_working!K21,0)</f>
        <v>42</v>
      </c>
      <c r="L21" s="64">
        <f>ROUND(FIRE1114_working!L21,0)</f>
        <v>0</v>
      </c>
      <c r="M21" s="64">
        <f>ROUND(FIRE1114_working!M21,0)</f>
        <v>0</v>
      </c>
      <c r="N21" s="64">
        <f>ROUND(FIRE1114_working!N21,0)</f>
        <v>0</v>
      </c>
      <c r="O21" s="64">
        <f>ROUND(FIRE1114_working!O21,0)</f>
        <v>0</v>
      </c>
      <c r="P21" s="64">
        <f>ROUND(FIRE1114_working!P21,0)</f>
        <v>1</v>
      </c>
      <c r="Q21" s="65">
        <f>IF(FIRE1114_working!Q21="-","-",ROUND(FIRE1114_working!Q21,3))</f>
        <v>0</v>
      </c>
      <c r="R21" s="65">
        <f>IF(FIRE1114_working!R21="-","-",ROUND(FIRE1114_working!R21,3))</f>
        <v>2.3E-2</v>
      </c>
      <c r="S21" s="22" t="s">
        <v>64</v>
      </c>
      <c r="T21" s="64">
        <f>ROUND(FIRE1114_working!T21,0)</f>
        <v>61</v>
      </c>
      <c r="U21" s="64">
        <f>ROUND(FIRE1114_working!U21,0)</f>
        <v>0</v>
      </c>
      <c r="V21" s="64">
        <f>ROUND(FIRE1114_working!V21,0)</f>
        <v>0</v>
      </c>
      <c r="W21" s="64">
        <f>ROUND(FIRE1114_working!W21,0)</f>
        <v>0</v>
      </c>
      <c r="X21" s="64">
        <f>ROUND(FIRE1114_working!X21,0)</f>
        <v>0</v>
      </c>
      <c r="Y21" s="64">
        <f>ROUND(FIRE1114_working!Y21,0)</f>
        <v>1</v>
      </c>
      <c r="Z21" s="65">
        <f>IF(FIRE1114_working!Z21="-","-",ROUND(FIRE1114_working!Z21,3))</f>
        <v>0</v>
      </c>
      <c r="AA21" s="65">
        <f>IF(FIRE1114_working!AA21="-","-",ROUND(FIRE1114_working!AA21,3))</f>
        <v>1.6E-2</v>
      </c>
      <c r="AB21" s="22" t="s">
        <v>64</v>
      </c>
      <c r="AC21" s="64">
        <f>ROUND(FIRE1114_working!AC21,0)</f>
        <v>3</v>
      </c>
      <c r="AD21" s="64">
        <f>ROUND(FIRE1114_working!AD21,0)</f>
        <v>0</v>
      </c>
      <c r="AE21" s="64">
        <f>ROUND(FIRE1114_working!AE21,0)</f>
        <v>0</v>
      </c>
      <c r="AF21" s="64">
        <f>ROUND(FIRE1114_working!AF21,0)</f>
        <v>0</v>
      </c>
      <c r="AG21" s="64">
        <f>ROUND(FIRE1114_working!AG21,0)</f>
        <v>0</v>
      </c>
      <c r="AH21" s="64">
        <f>ROUND(FIRE1114_working!AH21,0)</f>
        <v>0</v>
      </c>
      <c r="AI21" s="65">
        <f>IF(FIRE1114_working!AI21="-","-",ROUND(FIRE1114_working!AI21,3))</f>
        <v>0</v>
      </c>
      <c r="AJ21" s="65">
        <f>IF(FIRE1114_working!AJ21="-","-",ROUND(FIRE1114_working!AJ21,3))</f>
        <v>0</v>
      </c>
      <c r="AK21" s="22" t="s">
        <v>64</v>
      </c>
      <c r="AL21" s="64">
        <f>ROUND(FIRE1114_working!AL21,0)</f>
        <v>20</v>
      </c>
      <c r="AM21" s="64">
        <f>ROUND(FIRE1114_working!AM21,0)</f>
        <v>0</v>
      </c>
      <c r="AN21" s="64">
        <f>ROUND(FIRE1114_working!AN21,0)</f>
        <v>0</v>
      </c>
      <c r="AO21" s="64">
        <f>ROUND(FIRE1114_working!AO21,0)</f>
        <v>0</v>
      </c>
      <c r="AP21" s="64">
        <f>ROUND(FIRE1114_working!AP21,0)</f>
        <v>0</v>
      </c>
      <c r="AQ21" s="64">
        <f>ROUND(FIRE1114_working!AQ21,0)</f>
        <v>0</v>
      </c>
      <c r="AR21" s="65">
        <f>IF(FIRE1114_working!AR21="-","-",ROUND(FIRE1114_working!AR21,3))</f>
        <v>0</v>
      </c>
      <c r="AS21" s="65">
        <f>IF(FIRE1114_working!AS21="-","-",ROUND(FIRE1114_working!AS21,3))</f>
        <v>0</v>
      </c>
      <c r="AT21" s="22" t="s">
        <v>64</v>
      </c>
      <c r="AU21" s="64">
        <f>ROUND(FIRE1114_working!AU21,0)</f>
        <v>84</v>
      </c>
      <c r="AV21" s="64">
        <f>ROUND(FIRE1114_working!AV21,0)</f>
        <v>0</v>
      </c>
      <c r="AW21" s="64">
        <f>ROUND(FIRE1114_working!AW21,0)</f>
        <v>0</v>
      </c>
      <c r="AX21" s="64">
        <f>ROUND(FIRE1114_working!AX21,0)</f>
        <v>0</v>
      </c>
      <c r="AY21" s="64">
        <f>ROUND(FIRE1114_working!AY21,0)</f>
        <v>0</v>
      </c>
      <c r="AZ21" s="64">
        <f>ROUND(FIRE1114_working!AZ21,0)</f>
        <v>1</v>
      </c>
      <c r="BA21" s="65">
        <f>IF(FIRE1114_working!BA21="-","-",ROUND(FIRE1114_working!BA21,3))</f>
        <v>0</v>
      </c>
      <c r="BB21" s="65">
        <f>IF(FIRE1114_working!BB21="-","-",ROUND(FIRE1114_working!BB21,3))</f>
        <v>1.2E-2</v>
      </c>
      <c r="BC21" s="22" t="s">
        <v>64</v>
      </c>
      <c r="BD21" s="23"/>
      <c r="BE21" s="85"/>
      <c r="BF21" s="85"/>
      <c r="BG21" s="85"/>
      <c r="BH21" s="85"/>
      <c r="BI21" s="85"/>
    </row>
    <row r="22" spans="1:61" s="8" customFormat="1" ht="15" customHeight="1" x14ac:dyDescent="0.35">
      <c r="A22" s="23" t="s">
        <v>18</v>
      </c>
      <c r="B22" s="64">
        <f>ROUND(FIRE1114_working!B22,0)</f>
        <v>43</v>
      </c>
      <c r="C22" s="64">
        <f>ROUND(FIRE1114_working!C22,0)</f>
        <v>0</v>
      </c>
      <c r="D22" s="64">
        <f>ROUND(FIRE1114_working!D22,0)</f>
        <v>0</v>
      </c>
      <c r="E22" s="64">
        <f>ROUND(FIRE1114_working!E22,0)</f>
        <v>0</v>
      </c>
      <c r="F22" s="64">
        <f>ROUND(FIRE1114_working!F22,0)</f>
        <v>0</v>
      </c>
      <c r="G22" s="64">
        <f>ROUND(FIRE1114_working!G22,0)</f>
        <v>5</v>
      </c>
      <c r="H22" s="65">
        <f>IF(FIRE1114_working!H22="-","-",ROUND(FIRE1114_working!H22,3))</f>
        <v>0</v>
      </c>
      <c r="I22" s="65">
        <f>IF(FIRE1114_working!I22="-","-",ROUND(FIRE1114_working!I22,3))</f>
        <v>0.104</v>
      </c>
      <c r="J22" s="22" t="s">
        <v>64</v>
      </c>
      <c r="K22" s="64">
        <f>ROUND(FIRE1114_working!K22,0)</f>
        <v>62</v>
      </c>
      <c r="L22" s="64">
        <f>ROUND(FIRE1114_working!L22,0)</f>
        <v>1</v>
      </c>
      <c r="M22" s="64">
        <f>ROUND(FIRE1114_working!M22,0)</f>
        <v>1</v>
      </c>
      <c r="N22" s="64">
        <f>ROUND(FIRE1114_working!N22,0)</f>
        <v>0</v>
      </c>
      <c r="O22" s="64">
        <f>ROUND(FIRE1114_working!O22,0)</f>
        <v>0</v>
      </c>
      <c r="P22" s="64">
        <f>ROUND(FIRE1114_working!P22,0)</f>
        <v>5</v>
      </c>
      <c r="Q22" s="65">
        <f>IF(FIRE1114_working!Q22="-","-",ROUND(FIRE1114_working!Q22,3))</f>
        <v>3.1E-2</v>
      </c>
      <c r="R22" s="65">
        <f>IF(FIRE1114_working!R22="-","-",ROUND(FIRE1114_working!R22,3))</f>
        <v>7.1999999999999995E-2</v>
      </c>
      <c r="S22" s="22" t="s">
        <v>64</v>
      </c>
      <c r="T22" s="64">
        <f>ROUND(FIRE1114_working!T22,0)</f>
        <v>105</v>
      </c>
      <c r="U22" s="64">
        <f>ROUND(FIRE1114_working!U22,0)</f>
        <v>1</v>
      </c>
      <c r="V22" s="64">
        <f>ROUND(FIRE1114_working!V22,0)</f>
        <v>1</v>
      </c>
      <c r="W22" s="64">
        <f>ROUND(FIRE1114_working!W22,0)</f>
        <v>0</v>
      </c>
      <c r="X22" s="64">
        <f>ROUND(FIRE1114_working!X22,0)</f>
        <v>0</v>
      </c>
      <c r="Y22" s="64">
        <f>ROUND(FIRE1114_working!Y22,0)</f>
        <v>10</v>
      </c>
      <c r="Z22" s="65">
        <f>IF(FIRE1114_working!Z22="-","-",ROUND(FIRE1114_working!Z22,3))</f>
        <v>1.9E-2</v>
      </c>
      <c r="AA22" s="65">
        <f>IF(FIRE1114_working!AA22="-","-",ROUND(FIRE1114_working!AA22,3))</f>
        <v>8.5000000000000006E-2</v>
      </c>
      <c r="AB22" s="22" t="s">
        <v>64</v>
      </c>
      <c r="AC22" s="64">
        <f>ROUND(FIRE1114_working!AC22,0)</f>
        <v>2</v>
      </c>
      <c r="AD22" s="64">
        <f>ROUND(FIRE1114_working!AD22,0)</f>
        <v>0</v>
      </c>
      <c r="AE22" s="64">
        <f>ROUND(FIRE1114_working!AE22,0)</f>
        <v>0</v>
      </c>
      <c r="AF22" s="64">
        <f>ROUND(FIRE1114_working!AF22,0)</f>
        <v>0</v>
      </c>
      <c r="AG22" s="64">
        <f>ROUND(FIRE1114_working!AG22,0)</f>
        <v>0</v>
      </c>
      <c r="AH22" s="64">
        <f>ROUND(FIRE1114_working!AH22,0)</f>
        <v>0</v>
      </c>
      <c r="AI22" s="65">
        <f>IF(FIRE1114_working!AI22="-","-",ROUND(FIRE1114_working!AI22,3))</f>
        <v>0</v>
      </c>
      <c r="AJ22" s="65">
        <f>IF(FIRE1114_working!AJ22="-","-",ROUND(FIRE1114_working!AJ22,3))</f>
        <v>0</v>
      </c>
      <c r="AK22" s="22" t="s">
        <v>64</v>
      </c>
      <c r="AL22" s="64">
        <f>ROUND(FIRE1114_working!AL22,0)</f>
        <v>28</v>
      </c>
      <c r="AM22" s="64">
        <f>ROUND(FIRE1114_working!AM22,0)</f>
        <v>0</v>
      </c>
      <c r="AN22" s="64">
        <f>ROUND(FIRE1114_working!AN22,0)</f>
        <v>1</v>
      </c>
      <c r="AO22" s="64">
        <f>ROUND(FIRE1114_working!AO22,0)</f>
        <v>1</v>
      </c>
      <c r="AP22" s="64">
        <f>ROUND(FIRE1114_working!AP22,0)</f>
        <v>0</v>
      </c>
      <c r="AQ22" s="64">
        <f>ROUND(FIRE1114_working!AQ22,0)</f>
        <v>1</v>
      </c>
      <c r="AR22" s="65">
        <f>IF(FIRE1114_working!AR22="-","-",ROUND(FIRE1114_working!AR22,3))</f>
        <v>6.7000000000000004E-2</v>
      </c>
      <c r="AS22" s="65">
        <f>IF(FIRE1114_working!AS22="-","-",ROUND(FIRE1114_working!AS22,3))</f>
        <v>3.2000000000000001E-2</v>
      </c>
      <c r="AT22" s="22" t="s">
        <v>64</v>
      </c>
      <c r="AU22" s="64">
        <f>ROUND(FIRE1114_working!AU22,0)</f>
        <v>135</v>
      </c>
      <c r="AV22" s="64">
        <f>ROUND(FIRE1114_working!AV22,0)</f>
        <v>1</v>
      </c>
      <c r="AW22" s="64">
        <f>ROUND(FIRE1114_working!AW22,0)</f>
        <v>2</v>
      </c>
      <c r="AX22" s="64">
        <f>ROUND(FIRE1114_working!AX22,0)</f>
        <v>1</v>
      </c>
      <c r="AY22" s="64">
        <f>ROUND(FIRE1114_working!AY22,0)</f>
        <v>0</v>
      </c>
      <c r="AZ22" s="64">
        <f>ROUND(FIRE1114_working!AZ22,0)</f>
        <v>11</v>
      </c>
      <c r="BA22" s="65">
        <f>IF(FIRE1114_working!BA22="-","-",ROUND(FIRE1114_working!BA22,3))</f>
        <v>2.9000000000000001E-2</v>
      </c>
      <c r="BB22" s="65">
        <f>IF(FIRE1114_working!BB22="-","-",ROUND(FIRE1114_working!BB22,3))</f>
        <v>7.2999999999999995E-2</v>
      </c>
      <c r="BC22" s="22" t="s">
        <v>64</v>
      </c>
      <c r="BD22" s="23"/>
      <c r="BE22" s="85"/>
      <c r="BF22" s="85"/>
      <c r="BG22" s="85"/>
      <c r="BH22" s="85"/>
      <c r="BI22" s="85"/>
    </row>
    <row r="23" spans="1:61" s="8" customFormat="1" ht="15" customHeight="1" x14ac:dyDescent="0.35">
      <c r="A23" s="23" t="s">
        <v>19</v>
      </c>
      <c r="B23" s="64">
        <f>ROUND(FIRE1114_working!B23,0)</f>
        <v>27</v>
      </c>
      <c r="C23" s="64">
        <f>ROUND(FIRE1114_working!C23,0)</f>
        <v>0</v>
      </c>
      <c r="D23" s="64">
        <f>ROUND(FIRE1114_working!D23,0)</f>
        <v>0</v>
      </c>
      <c r="E23" s="64">
        <f>ROUND(FIRE1114_working!E23,0)</f>
        <v>0</v>
      </c>
      <c r="F23" s="64">
        <f>ROUND(FIRE1114_working!F23,0)</f>
        <v>0</v>
      </c>
      <c r="G23" s="64">
        <f>ROUND(FIRE1114_working!G23,0)</f>
        <v>2</v>
      </c>
      <c r="H23" s="65">
        <f>IF(FIRE1114_working!H23="-","-",ROUND(FIRE1114_working!H23,3))</f>
        <v>0</v>
      </c>
      <c r="I23" s="65">
        <f>IF(FIRE1114_working!I23="-","-",ROUND(FIRE1114_working!I23,3))</f>
        <v>6.9000000000000006E-2</v>
      </c>
      <c r="J23" s="22" t="s">
        <v>64</v>
      </c>
      <c r="K23" s="64">
        <f>ROUND(FIRE1114_working!K23,0)</f>
        <v>68</v>
      </c>
      <c r="L23" s="64">
        <f>ROUND(FIRE1114_working!L23,0)</f>
        <v>0</v>
      </c>
      <c r="M23" s="64">
        <f>ROUND(FIRE1114_working!M23,0)</f>
        <v>0</v>
      </c>
      <c r="N23" s="64">
        <f>ROUND(FIRE1114_working!N23,0)</f>
        <v>0</v>
      </c>
      <c r="O23" s="64">
        <f>ROUND(FIRE1114_working!O23,0)</f>
        <v>0</v>
      </c>
      <c r="P23" s="64">
        <f>ROUND(FIRE1114_working!P23,0)</f>
        <v>5</v>
      </c>
      <c r="Q23" s="65">
        <f>IF(FIRE1114_working!Q23="-","-",ROUND(FIRE1114_working!Q23,3))</f>
        <v>0</v>
      </c>
      <c r="R23" s="65">
        <f>IF(FIRE1114_working!R23="-","-",ROUND(FIRE1114_working!R23,3))</f>
        <v>6.8000000000000005E-2</v>
      </c>
      <c r="S23" s="22" t="s">
        <v>64</v>
      </c>
      <c r="T23" s="64">
        <f>ROUND(FIRE1114_working!T23,0)</f>
        <v>95</v>
      </c>
      <c r="U23" s="64">
        <f>ROUND(FIRE1114_working!U23,0)</f>
        <v>0</v>
      </c>
      <c r="V23" s="64">
        <f>ROUND(FIRE1114_working!V23,0)</f>
        <v>0</v>
      </c>
      <c r="W23" s="64">
        <f>ROUND(FIRE1114_working!W23,0)</f>
        <v>0</v>
      </c>
      <c r="X23" s="64">
        <f>ROUND(FIRE1114_working!X23,0)</f>
        <v>0</v>
      </c>
      <c r="Y23" s="64">
        <f>ROUND(FIRE1114_working!Y23,0)</f>
        <v>7</v>
      </c>
      <c r="Z23" s="65">
        <f>IF(FIRE1114_working!Z23="-","-",ROUND(FIRE1114_working!Z23,3))</f>
        <v>0</v>
      </c>
      <c r="AA23" s="65">
        <f>IF(FIRE1114_working!AA23="-","-",ROUND(FIRE1114_working!AA23,3))</f>
        <v>6.9000000000000006E-2</v>
      </c>
      <c r="AB23" s="22" t="s">
        <v>64</v>
      </c>
      <c r="AC23" s="64">
        <f>ROUND(FIRE1114_working!AC23,0)</f>
        <v>3</v>
      </c>
      <c r="AD23" s="64">
        <f>ROUND(FIRE1114_working!AD23,0)</f>
        <v>0</v>
      </c>
      <c r="AE23" s="64">
        <f>ROUND(FIRE1114_working!AE23,0)</f>
        <v>0</v>
      </c>
      <c r="AF23" s="64">
        <f>ROUND(FIRE1114_working!AF23,0)</f>
        <v>0</v>
      </c>
      <c r="AG23" s="64">
        <f>ROUND(FIRE1114_working!AG23,0)</f>
        <v>0</v>
      </c>
      <c r="AH23" s="64">
        <f>ROUND(FIRE1114_working!AH23,0)</f>
        <v>0</v>
      </c>
      <c r="AI23" s="65">
        <f>IF(FIRE1114_working!AI23="-","-",ROUND(FIRE1114_working!AI23,3))</f>
        <v>0</v>
      </c>
      <c r="AJ23" s="65">
        <f>IF(FIRE1114_working!AJ23="-","-",ROUND(FIRE1114_working!AJ23,3))</f>
        <v>0</v>
      </c>
      <c r="AK23" s="22" t="s">
        <v>64</v>
      </c>
      <c r="AL23" s="64">
        <f>ROUND(FIRE1114_working!AL23,0)</f>
        <v>37</v>
      </c>
      <c r="AM23" s="64">
        <f>ROUND(FIRE1114_working!AM23,0)</f>
        <v>0</v>
      </c>
      <c r="AN23" s="64">
        <f>ROUND(FIRE1114_working!AN23,0)</f>
        <v>0</v>
      </c>
      <c r="AO23" s="64">
        <f>ROUND(FIRE1114_working!AO23,0)</f>
        <v>0</v>
      </c>
      <c r="AP23" s="64">
        <f>ROUND(FIRE1114_working!AP23,0)</f>
        <v>1</v>
      </c>
      <c r="AQ23" s="64">
        <f>ROUND(FIRE1114_working!AQ23,0)</f>
        <v>0</v>
      </c>
      <c r="AR23" s="65">
        <f>IF(FIRE1114_working!AR23="-","-",ROUND(FIRE1114_working!AR23,3))</f>
        <v>2.5999999999999999E-2</v>
      </c>
      <c r="AS23" s="65">
        <f>IF(FIRE1114_working!AS23="-","-",ROUND(FIRE1114_working!AS23,3))</f>
        <v>0</v>
      </c>
      <c r="AT23" s="22" t="s">
        <v>64</v>
      </c>
      <c r="AU23" s="64">
        <f>ROUND(FIRE1114_working!AU23,0)</f>
        <v>135</v>
      </c>
      <c r="AV23" s="64">
        <f>ROUND(FIRE1114_working!AV23,0)</f>
        <v>0</v>
      </c>
      <c r="AW23" s="64">
        <f>ROUND(FIRE1114_working!AW23,0)</f>
        <v>0</v>
      </c>
      <c r="AX23" s="64">
        <f>ROUND(FIRE1114_working!AX23,0)</f>
        <v>0</v>
      </c>
      <c r="AY23" s="64">
        <f>ROUND(FIRE1114_working!AY23,0)</f>
        <v>1</v>
      </c>
      <c r="AZ23" s="64">
        <f>ROUND(FIRE1114_working!AZ23,0)</f>
        <v>7</v>
      </c>
      <c r="BA23" s="65">
        <f>IF(FIRE1114_working!BA23="-","-",ROUND(FIRE1114_working!BA23,3))</f>
        <v>7.0000000000000001E-3</v>
      </c>
      <c r="BB23" s="65">
        <f>IF(FIRE1114_working!BB23="-","-",ROUND(FIRE1114_working!BB23,3))</f>
        <v>4.9000000000000002E-2</v>
      </c>
      <c r="BC23" s="22" t="s">
        <v>64</v>
      </c>
      <c r="BD23" s="23"/>
      <c r="BE23" s="85"/>
      <c r="BF23" s="85"/>
      <c r="BG23" s="85"/>
      <c r="BH23" s="85"/>
      <c r="BI23" s="85"/>
    </row>
    <row r="24" spans="1:61" s="8" customFormat="1" ht="15" customHeight="1" x14ac:dyDescent="0.35">
      <c r="A24" s="23" t="s">
        <v>20</v>
      </c>
      <c r="B24" s="64">
        <f>ROUND(FIRE1114_working!B24,0)</f>
        <v>16</v>
      </c>
      <c r="C24" s="64">
        <f>ROUND(FIRE1114_working!C24,0)</f>
        <v>0</v>
      </c>
      <c r="D24" s="64">
        <f>ROUND(FIRE1114_working!D24,0)</f>
        <v>0</v>
      </c>
      <c r="E24" s="64">
        <f>ROUND(FIRE1114_working!E24,0)</f>
        <v>0</v>
      </c>
      <c r="F24" s="64">
        <f>ROUND(FIRE1114_working!F24,0)</f>
        <v>0</v>
      </c>
      <c r="G24" s="64">
        <f>ROUND(FIRE1114_working!G24,0)</f>
        <v>0</v>
      </c>
      <c r="H24" s="65">
        <f>IF(FIRE1114_working!H24="-","-",ROUND(FIRE1114_working!H24,3))</f>
        <v>0</v>
      </c>
      <c r="I24" s="65">
        <f>IF(FIRE1114_working!I24="-","-",ROUND(FIRE1114_working!I24,3))</f>
        <v>0</v>
      </c>
      <c r="J24" s="22" t="s">
        <v>64</v>
      </c>
      <c r="K24" s="64">
        <f>ROUND(FIRE1114_working!K24,0)</f>
        <v>13</v>
      </c>
      <c r="L24" s="64">
        <f>ROUND(FIRE1114_working!L24,0)</f>
        <v>1</v>
      </c>
      <c r="M24" s="64">
        <f>ROUND(FIRE1114_working!M24,0)</f>
        <v>0</v>
      </c>
      <c r="N24" s="64">
        <f>ROUND(FIRE1114_working!N24,0)</f>
        <v>0</v>
      </c>
      <c r="O24" s="64">
        <f>ROUND(FIRE1114_working!O24,0)</f>
        <v>0</v>
      </c>
      <c r="P24" s="64">
        <f>ROUND(FIRE1114_working!P24,0)</f>
        <v>3</v>
      </c>
      <c r="Q24" s="65">
        <f>IF(FIRE1114_working!Q24="-","-",ROUND(FIRE1114_working!Q24,3))</f>
        <v>7.0999999999999994E-2</v>
      </c>
      <c r="R24" s="65">
        <f>IF(FIRE1114_working!R24="-","-",ROUND(FIRE1114_working!R24,3))</f>
        <v>0.17599999999999999</v>
      </c>
      <c r="S24" s="22" t="s">
        <v>64</v>
      </c>
      <c r="T24" s="64">
        <f>ROUND(FIRE1114_working!T24,0)</f>
        <v>29</v>
      </c>
      <c r="U24" s="64">
        <f>ROUND(FIRE1114_working!U24,0)</f>
        <v>1</v>
      </c>
      <c r="V24" s="64">
        <f>ROUND(FIRE1114_working!V24,0)</f>
        <v>0</v>
      </c>
      <c r="W24" s="64">
        <f>ROUND(FIRE1114_working!W24,0)</f>
        <v>0</v>
      </c>
      <c r="X24" s="64">
        <f>ROUND(FIRE1114_working!X24,0)</f>
        <v>0</v>
      </c>
      <c r="Y24" s="64">
        <f>ROUND(FIRE1114_working!Y24,0)</f>
        <v>3</v>
      </c>
      <c r="Z24" s="65">
        <f>IF(FIRE1114_working!Z24="-","-",ROUND(FIRE1114_working!Z24,3))</f>
        <v>3.3000000000000002E-2</v>
      </c>
      <c r="AA24" s="65">
        <f>IF(FIRE1114_working!AA24="-","-",ROUND(FIRE1114_working!AA24,3))</f>
        <v>9.0999999999999998E-2</v>
      </c>
      <c r="AB24" s="22" t="s">
        <v>64</v>
      </c>
      <c r="AC24" s="64">
        <f>ROUND(FIRE1114_working!AC24,0)</f>
        <v>2</v>
      </c>
      <c r="AD24" s="64">
        <f>ROUND(FIRE1114_working!AD24,0)</f>
        <v>0</v>
      </c>
      <c r="AE24" s="64">
        <f>ROUND(FIRE1114_working!AE24,0)</f>
        <v>0</v>
      </c>
      <c r="AF24" s="64">
        <f>ROUND(FIRE1114_working!AF24,0)</f>
        <v>0</v>
      </c>
      <c r="AG24" s="64">
        <f>ROUND(FIRE1114_working!AG24,0)</f>
        <v>0</v>
      </c>
      <c r="AH24" s="64">
        <f>ROUND(FIRE1114_working!AH24,0)</f>
        <v>0</v>
      </c>
      <c r="AI24" s="65">
        <f>IF(FIRE1114_working!AI24="-","-",ROUND(FIRE1114_working!AI24,3))</f>
        <v>0</v>
      </c>
      <c r="AJ24" s="65">
        <f>IF(FIRE1114_working!AJ24="-","-",ROUND(FIRE1114_working!AJ24,3))</f>
        <v>0</v>
      </c>
      <c r="AK24" s="22" t="s">
        <v>64</v>
      </c>
      <c r="AL24" s="64">
        <f>ROUND(FIRE1114_working!AL24,0)</f>
        <v>6</v>
      </c>
      <c r="AM24" s="64">
        <f>ROUND(FIRE1114_working!AM24,0)</f>
        <v>0</v>
      </c>
      <c r="AN24" s="64">
        <f>ROUND(FIRE1114_working!AN24,0)</f>
        <v>0</v>
      </c>
      <c r="AO24" s="64">
        <f>ROUND(FIRE1114_working!AO24,0)</f>
        <v>0</v>
      </c>
      <c r="AP24" s="64">
        <f>ROUND(FIRE1114_working!AP24,0)</f>
        <v>0</v>
      </c>
      <c r="AQ24" s="64">
        <f>ROUND(FIRE1114_working!AQ24,0)</f>
        <v>3</v>
      </c>
      <c r="AR24" s="65">
        <f>IF(FIRE1114_working!AR24="-","-",ROUND(FIRE1114_working!AR24,3))</f>
        <v>0</v>
      </c>
      <c r="AS24" s="65">
        <f>IF(FIRE1114_working!AS24="-","-",ROUND(FIRE1114_working!AS24,3))</f>
        <v>0.33300000000000002</v>
      </c>
      <c r="AT24" s="22" t="s">
        <v>64</v>
      </c>
      <c r="AU24" s="64">
        <f>ROUND(FIRE1114_working!AU24,0)</f>
        <v>37</v>
      </c>
      <c r="AV24" s="64">
        <f>ROUND(FIRE1114_working!AV24,0)</f>
        <v>1</v>
      </c>
      <c r="AW24" s="64">
        <f>ROUND(FIRE1114_working!AW24,0)</f>
        <v>0</v>
      </c>
      <c r="AX24" s="64">
        <f>ROUND(FIRE1114_working!AX24,0)</f>
        <v>0</v>
      </c>
      <c r="AY24" s="64">
        <f>ROUND(FIRE1114_working!AY24,0)</f>
        <v>0</v>
      </c>
      <c r="AZ24" s="64">
        <f>ROUND(FIRE1114_working!AZ24,0)</f>
        <v>6</v>
      </c>
      <c r="BA24" s="65">
        <f>IF(FIRE1114_working!BA24="-","-",ROUND(FIRE1114_working!BA24,3))</f>
        <v>2.5999999999999999E-2</v>
      </c>
      <c r="BB24" s="65">
        <f>IF(FIRE1114_working!BB24="-","-",ROUND(FIRE1114_working!BB24,3))</f>
        <v>0.13600000000000001</v>
      </c>
      <c r="BC24" s="22" t="s">
        <v>64</v>
      </c>
      <c r="BD24" s="23"/>
      <c r="BE24" s="85"/>
      <c r="BF24" s="85"/>
      <c r="BG24" s="85"/>
      <c r="BH24" s="85"/>
      <c r="BI24" s="85"/>
    </row>
    <row r="25" spans="1:61" s="8" customFormat="1" ht="15" customHeight="1" x14ac:dyDescent="0.35">
      <c r="A25" s="23" t="s">
        <v>21</v>
      </c>
      <c r="B25" s="64">
        <f>ROUND(FIRE1114_working!B25,0)</f>
        <v>28</v>
      </c>
      <c r="C25" s="64">
        <f>ROUND(FIRE1114_working!C25,0)</f>
        <v>0</v>
      </c>
      <c r="D25" s="64">
        <f>ROUND(FIRE1114_working!D25,0)</f>
        <v>2</v>
      </c>
      <c r="E25" s="64">
        <f>ROUND(FIRE1114_working!E25,0)</f>
        <v>0</v>
      </c>
      <c r="F25" s="64">
        <f>ROUND(FIRE1114_working!F25,0)</f>
        <v>0</v>
      </c>
      <c r="G25" s="64">
        <f>ROUND(FIRE1114_working!G25,0)</f>
        <v>2</v>
      </c>
      <c r="H25" s="65">
        <f>IF(FIRE1114_working!H25="-","-",ROUND(FIRE1114_working!H25,3))</f>
        <v>6.7000000000000004E-2</v>
      </c>
      <c r="I25" s="65">
        <f>IF(FIRE1114_working!I25="-","-",ROUND(FIRE1114_working!I25,3))</f>
        <v>6.3E-2</v>
      </c>
      <c r="J25" s="22" t="s">
        <v>64</v>
      </c>
      <c r="K25" s="64">
        <f>ROUND(FIRE1114_working!K25,0)</f>
        <v>15</v>
      </c>
      <c r="L25" s="64">
        <f>ROUND(FIRE1114_working!L25,0)</f>
        <v>0</v>
      </c>
      <c r="M25" s="64">
        <f>ROUND(FIRE1114_working!M25,0)</f>
        <v>0</v>
      </c>
      <c r="N25" s="64">
        <f>ROUND(FIRE1114_working!N25,0)</f>
        <v>0</v>
      </c>
      <c r="O25" s="64">
        <f>ROUND(FIRE1114_working!O25,0)</f>
        <v>0</v>
      </c>
      <c r="P25" s="64">
        <f>ROUND(FIRE1114_working!P25,0)</f>
        <v>3</v>
      </c>
      <c r="Q25" s="65">
        <f>IF(FIRE1114_working!Q25="-","-",ROUND(FIRE1114_working!Q25,3))</f>
        <v>0</v>
      </c>
      <c r="R25" s="65">
        <f>IF(FIRE1114_working!R25="-","-",ROUND(FIRE1114_working!R25,3))</f>
        <v>0.16700000000000001</v>
      </c>
      <c r="S25" s="22" t="s">
        <v>64</v>
      </c>
      <c r="T25" s="64">
        <f>ROUND(FIRE1114_working!T25,0)</f>
        <v>43</v>
      </c>
      <c r="U25" s="64">
        <f>ROUND(FIRE1114_working!U25,0)</f>
        <v>0</v>
      </c>
      <c r="V25" s="64">
        <f>ROUND(FIRE1114_working!V25,0)</f>
        <v>2</v>
      </c>
      <c r="W25" s="64">
        <f>ROUND(FIRE1114_working!W25,0)</f>
        <v>0</v>
      </c>
      <c r="X25" s="64">
        <f>ROUND(FIRE1114_working!X25,0)</f>
        <v>0</v>
      </c>
      <c r="Y25" s="64">
        <f>ROUND(FIRE1114_working!Y25,0)</f>
        <v>5</v>
      </c>
      <c r="Z25" s="65">
        <f>IF(FIRE1114_working!Z25="-","-",ROUND(FIRE1114_working!Z25,3))</f>
        <v>4.3999999999999997E-2</v>
      </c>
      <c r="AA25" s="65">
        <f>IF(FIRE1114_working!AA25="-","-",ROUND(FIRE1114_working!AA25,3))</f>
        <v>0.1</v>
      </c>
      <c r="AB25" s="22" t="s">
        <v>64</v>
      </c>
      <c r="AC25" s="64">
        <f>ROUND(FIRE1114_working!AC25,0)</f>
        <v>2</v>
      </c>
      <c r="AD25" s="64">
        <f>ROUND(FIRE1114_working!AD25,0)</f>
        <v>1</v>
      </c>
      <c r="AE25" s="64">
        <f>ROUND(FIRE1114_working!AE25,0)</f>
        <v>0</v>
      </c>
      <c r="AF25" s="64">
        <f>ROUND(FIRE1114_working!AF25,0)</f>
        <v>0</v>
      </c>
      <c r="AG25" s="64">
        <f>ROUND(FIRE1114_working!AG25,0)</f>
        <v>0</v>
      </c>
      <c r="AH25" s="64">
        <f>ROUND(FIRE1114_working!AH25,0)</f>
        <v>0</v>
      </c>
      <c r="AI25" s="65">
        <f>IF(FIRE1114_working!AI25="-","-",ROUND(FIRE1114_working!AI25,3))</f>
        <v>0.33300000000000002</v>
      </c>
      <c r="AJ25" s="65">
        <f>IF(FIRE1114_working!AJ25="-","-",ROUND(FIRE1114_working!AJ25,3))</f>
        <v>0</v>
      </c>
      <c r="AK25" s="22" t="s">
        <v>64</v>
      </c>
      <c r="AL25" s="64">
        <f>ROUND(FIRE1114_working!AL25,0)</f>
        <v>20</v>
      </c>
      <c r="AM25" s="64">
        <f>ROUND(FIRE1114_working!AM25,0)</f>
        <v>1</v>
      </c>
      <c r="AN25" s="64">
        <f>ROUND(FIRE1114_working!AN25,0)</f>
        <v>0</v>
      </c>
      <c r="AO25" s="64">
        <f>ROUND(FIRE1114_working!AO25,0)</f>
        <v>0</v>
      </c>
      <c r="AP25" s="64">
        <f>ROUND(FIRE1114_working!AP25,0)</f>
        <v>0</v>
      </c>
      <c r="AQ25" s="64">
        <f>ROUND(FIRE1114_working!AQ25,0)</f>
        <v>4</v>
      </c>
      <c r="AR25" s="65">
        <f>IF(FIRE1114_working!AR25="-","-",ROUND(FIRE1114_working!AR25,3))</f>
        <v>4.8000000000000001E-2</v>
      </c>
      <c r="AS25" s="65">
        <f>IF(FIRE1114_working!AS25="-","-",ROUND(FIRE1114_working!AS25,3))</f>
        <v>0.16</v>
      </c>
      <c r="AT25" s="22" t="s">
        <v>64</v>
      </c>
      <c r="AU25" s="64">
        <f>ROUND(FIRE1114_working!AU25,0)</f>
        <v>65</v>
      </c>
      <c r="AV25" s="64">
        <f>ROUND(FIRE1114_working!AV25,0)</f>
        <v>2</v>
      </c>
      <c r="AW25" s="64">
        <f>ROUND(FIRE1114_working!AW25,0)</f>
        <v>2</v>
      </c>
      <c r="AX25" s="64">
        <f>ROUND(FIRE1114_working!AX25,0)</f>
        <v>0</v>
      </c>
      <c r="AY25" s="64">
        <f>ROUND(FIRE1114_working!AY25,0)</f>
        <v>0</v>
      </c>
      <c r="AZ25" s="64">
        <f>ROUND(FIRE1114_working!AZ25,0)</f>
        <v>9</v>
      </c>
      <c r="BA25" s="65">
        <f>IF(FIRE1114_working!BA25="-","-",ROUND(FIRE1114_working!BA25,3))</f>
        <v>5.8000000000000003E-2</v>
      </c>
      <c r="BB25" s="65">
        <f>IF(FIRE1114_working!BB25="-","-",ROUND(FIRE1114_working!BB25,3))</f>
        <v>0.115</v>
      </c>
      <c r="BC25" s="22" t="s">
        <v>64</v>
      </c>
      <c r="BD25" s="23"/>
      <c r="BE25" s="85"/>
      <c r="BF25" s="85"/>
      <c r="BG25" s="85"/>
      <c r="BH25" s="85"/>
      <c r="BI25" s="85"/>
    </row>
    <row r="26" spans="1:61" s="8" customFormat="1" ht="15" customHeight="1" x14ac:dyDescent="0.35">
      <c r="A26" s="23" t="s">
        <v>22</v>
      </c>
      <c r="B26" s="64">
        <f>ROUND(FIRE1114_working!B26,0)</f>
        <v>30</v>
      </c>
      <c r="C26" s="64">
        <f>ROUND(FIRE1114_working!C26,0)</f>
        <v>0</v>
      </c>
      <c r="D26" s="64">
        <f>ROUND(FIRE1114_working!D26,0)</f>
        <v>0</v>
      </c>
      <c r="E26" s="64">
        <f>ROUND(FIRE1114_working!E26,0)</f>
        <v>2</v>
      </c>
      <c r="F26" s="64">
        <f>ROUND(FIRE1114_working!F26,0)</f>
        <v>0</v>
      </c>
      <c r="G26" s="64">
        <f>ROUND(FIRE1114_working!G26,0)</f>
        <v>12</v>
      </c>
      <c r="H26" s="65">
        <f>IF(FIRE1114_working!H26="-","-",ROUND(FIRE1114_working!H26,3))</f>
        <v>6.3E-2</v>
      </c>
      <c r="I26" s="65">
        <f>IF(FIRE1114_working!I26="-","-",ROUND(FIRE1114_working!I26,3))</f>
        <v>0.27300000000000002</v>
      </c>
      <c r="J26" s="22" t="s">
        <v>64</v>
      </c>
      <c r="K26" s="64">
        <f>ROUND(FIRE1114_working!K26,0)</f>
        <v>25</v>
      </c>
      <c r="L26" s="64">
        <f>ROUND(FIRE1114_working!L26,0)</f>
        <v>0</v>
      </c>
      <c r="M26" s="64">
        <f>ROUND(FIRE1114_working!M26,0)</f>
        <v>1</v>
      </c>
      <c r="N26" s="64">
        <f>ROUND(FIRE1114_working!N26,0)</f>
        <v>1</v>
      </c>
      <c r="O26" s="64">
        <f>ROUND(FIRE1114_working!O26,0)</f>
        <v>0</v>
      </c>
      <c r="P26" s="64">
        <f>ROUND(FIRE1114_working!P26,0)</f>
        <v>13</v>
      </c>
      <c r="Q26" s="65">
        <f>IF(FIRE1114_working!Q26="-","-",ROUND(FIRE1114_working!Q26,3))</f>
        <v>7.3999999999999996E-2</v>
      </c>
      <c r="R26" s="65">
        <f>IF(FIRE1114_working!R26="-","-",ROUND(FIRE1114_working!R26,3))</f>
        <v>0.32500000000000001</v>
      </c>
      <c r="S26" s="22" t="s">
        <v>64</v>
      </c>
      <c r="T26" s="64">
        <f>ROUND(FIRE1114_working!T26,0)</f>
        <v>55</v>
      </c>
      <c r="U26" s="64">
        <f>ROUND(FIRE1114_working!U26,0)</f>
        <v>0</v>
      </c>
      <c r="V26" s="64">
        <f>ROUND(FIRE1114_working!V26,0)</f>
        <v>1</v>
      </c>
      <c r="W26" s="64">
        <f>ROUND(FIRE1114_working!W26,0)</f>
        <v>3</v>
      </c>
      <c r="X26" s="64">
        <f>ROUND(FIRE1114_working!X26,0)</f>
        <v>0</v>
      </c>
      <c r="Y26" s="64">
        <f>ROUND(FIRE1114_working!Y26,0)</f>
        <v>25</v>
      </c>
      <c r="Z26" s="65">
        <f>IF(FIRE1114_working!Z26="-","-",ROUND(FIRE1114_working!Z26,3))</f>
        <v>6.8000000000000005E-2</v>
      </c>
      <c r="AA26" s="65">
        <f>IF(FIRE1114_working!AA26="-","-",ROUND(FIRE1114_working!AA26,3))</f>
        <v>0.29799999999999999</v>
      </c>
      <c r="AB26" s="22" t="s">
        <v>64</v>
      </c>
      <c r="AC26" s="64">
        <f>ROUND(FIRE1114_working!AC26,0)</f>
        <v>6</v>
      </c>
      <c r="AD26" s="64">
        <f>ROUND(FIRE1114_working!AD26,0)</f>
        <v>0</v>
      </c>
      <c r="AE26" s="64">
        <f>ROUND(FIRE1114_working!AE26,0)</f>
        <v>0</v>
      </c>
      <c r="AF26" s="64">
        <f>ROUND(FIRE1114_working!AF26,0)</f>
        <v>0</v>
      </c>
      <c r="AG26" s="64">
        <f>ROUND(FIRE1114_working!AG26,0)</f>
        <v>0</v>
      </c>
      <c r="AH26" s="64">
        <f>ROUND(FIRE1114_working!AH26,0)</f>
        <v>1</v>
      </c>
      <c r="AI26" s="65">
        <f>IF(FIRE1114_working!AI26="-","-",ROUND(FIRE1114_working!AI26,3))</f>
        <v>0</v>
      </c>
      <c r="AJ26" s="65">
        <f>IF(FIRE1114_working!AJ26="-","-",ROUND(FIRE1114_working!AJ26,3))</f>
        <v>0.14299999999999999</v>
      </c>
      <c r="AK26" s="22" t="s">
        <v>64</v>
      </c>
      <c r="AL26" s="64">
        <f>ROUND(FIRE1114_working!AL26,0)</f>
        <v>36</v>
      </c>
      <c r="AM26" s="64">
        <f>ROUND(FIRE1114_working!AM26,0)</f>
        <v>1</v>
      </c>
      <c r="AN26" s="64">
        <f>ROUND(FIRE1114_working!AN26,0)</f>
        <v>0</v>
      </c>
      <c r="AO26" s="64">
        <f>ROUND(FIRE1114_working!AO26,0)</f>
        <v>1</v>
      </c>
      <c r="AP26" s="64">
        <f>ROUND(FIRE1114_working!AP26,0)</f>
        <v>0</v>
      </c>
      <c r="AQ26" s="64">
        <f>ROUND(FIRE1114_working!AQ26,0)</f>
        <v>11</v>
      </c>
      <c r="AR26" s="65">
        <f>IF(FIRE1114_working!AR26="-","-",ROUND(FIRE1114_working!AR26,3))</f>
        <v>5.2999999999999999E-2</v>
      </c>
      <c r="AS26" s="65">
        <f>IF(FIRE1114_working!AS26="-","-",ROUND(FIRE1114_working!AS26,3))</f>
        <v>0.224</v>
      </c>
      <c r="AT26" s="22" t="s">
        <v>64</v>
      </c>
      <c r="AU26" s="64">
        <f>ROUND(FIRE1114_working!AU26,0)</f>
        <v>97</v>
      </c>
      <c r="AV26" s="64">
        <f>ROUND(FIRE1114_working!AV26,0)</f>
        <v>1</v>
      </c>
      <c r="AW26" s="64">
        <f>ROUND(FIRE1114_working!AW26,0)</f>
        <v>1</v>
      </c>
      <c r="AX26" s="64">
        <f>ROUND(FIRE1114_working!AX26,0)</f>
        <v>4</v>
      </c>
      <c r="AY26" s="64">
        <f>ROUND(FIRE1114_working!AY26,0)</f>
        <v>0</v>
      </c>
      <c r="AZ26" s="64">
        <f>ROUND(FIRE1114_working!AZ26,0)</f>
        <v>37</v>
      </c>
      <c r="BA26" s="65">
        <f>IF(FIRE1114_working!BA26="-","-",ROUND(FIRE1114_working!BA26,3))</f>
        <v>5.8000000000000003E-2</v>
      </c>
      <c r="BB26" s="65">
        <f>IF(FIRE1114_working!BB26="-","-",ROUND(FIRE1114_working!BB26,3))</f>
        <v>0.26400000000000001</v>
      </c>
      <c r="BC26" s="22" t="s">
        <v>64</v>
      </c>
      <c r="BD26" s="23"/>
      <c r="BE26" s="85"/>
      <c r="BF26" s="85"/>
      <c r="BG26" s="85"/>
      <c r="BH26" s="85"/>
      <c r="BI26" s="85"/>
    </row>
    <row r="27" spans="1:61" s="8" customFormat="1" ht="15" customHeight="1" x14ac:dyDescent="0.35">
      <c r="A27" s="23" t="s">
        <v>23</v>
      </c>
      <c r="B27" s="64">
        <f>ROUND(FIRE1114_working!B27,0)</f>
        <v>16</v>
      </c>
      <c r="C27" s="64">
        <f>ROUND(FIRE1114_working!C27,0)</f>
        <v>0</v>
      </c>
      <c r="D27" s="64">
        <f>ROUND(FIRE1114_working!D27,0)</f>
        <v>0</v>
      </c>
      <c r="E27" s="64">
        <f>ROUND(FIRE1114_working!E27,0)</f>
        <v>0</v>
      </c>
      <c r="F27" s="64">
        <f>ROUND(FIRE1114_working!F27,0)</f>
        <v>0</v>
      </c>
      <c r="G27" s="64">
        <f>ROUND(FIRE1114_working!G27,0)</f>
        <v>2</v>
      </c>
      <c r="H27" s="65">
        <f>IF(FIRE1114_working!H27="-","-",ROUND(FIRE1114_working!H27,3))</f>
        <v>0</v>
      </c>
      <c r="I27" s="65">
        <f>IF(FIRE1114_working!I27="-","-",ROUND(FIRE1114_working!I27,3))</f>
        <v>0.111</v>
      </c>
      <c r="J27" s="22" t="s">
        <v>64</v>
      </c>
      <c r="K27" s="64">
        <f>ROUND(FIRE1114_working!K27,0)</f>
        <v>31</v>
      </c>
      <c r="L27" s="64">
        <f>ROUND(FIRE1114_working!L27,0)</f>
        <v>1</v>
      </c>
      <c r="M27" s="64">
        <f>ROUND(FIRE1114_working!M27,0)</f>
        <v>1</v>
      </c>
      <c r="N27" s="64">
        <f>ROUND(FIRE1114_working!N27,0)</f>
        <v>0</v>
      </c>
      <c r="O27" s="64">
        <f>ROUND(FIRE1114_working!O27,0)</f>
        <v>1</v>
      </c>
      <c r="P27" s="64">
        <f>ROUND(FIRE1114_working!P27,0)</f>
        <v>7</v>
      </c>
      <c r="Q27" s="65">
        <f>IF(FIRE1114_working!Q27="-","-",ROUND(FIRE1114_working!Q27,3))</f>
        <v>8.7999999999999995E-2</v>
      </c>
      <c r="R27" s="65">
        <f>IF(FIRE1114_working!R27="-","-",ROUND(FIRE1114_working!R27,3))</f>
        <v>0.17100000000000001</v>
      </c>
      <c r="S27" s="22" t="s">
        <v>64</v>
      </c>
      <c r="T27" s="64">
        <f>ROUND(FIRE1114_working!T27,0)</f>
        <v>47</v>
      </c>
      <c r="U27" s="64">
        <f>ROUND(FIRE1114_working!U27,0)</f>
        <v>1</v>
      </c>
      <c r="V27" s="64">
        <f>ROUND(FIRE1114_working!V27,0)</f>
        <v>1</v>
      </c>
      <c r="W27" s="64">
        <f>ROUND(FIRE1114_working!W27,0)</f>
        <v>0</v>
      </c>
      <c r="X27" s="64">
        <f>ROUND(FIRE1114_working!X27,0)</f>
        <v>1</v>
      </c>
      <c r="Y27" s="64">
        <f>ROUND(FIRE1114_working!Y27,0)</f>
        <v>9</v>
      </c>
      <c r="Z27" s="65">
        <f>IF(FIRE1114_working!Z27="-","-",ROUND(FIRE1114_working!Z27,3))</f>
        <v>0.06</v>
      </c>
      <c r="AA27" s="65">
        <f>IF(FIRE1114_working!AA27="-","-",ROUND(FIRE1114_working!AA27,3))</f>
        <v>0.153</v>
      </c>
      <c r="AB27" s="22" t="s">
        <v>64</v>
      </c>
      <c r="AC27" s="64">
        <f>ROUND(FIRE1114_working!AC27,0)</f>
        <v>0</v>
      </c>
      <c r="AD27" s="64">
        <f>ROUND(FIRE1114_working!AD27,0)</f>
        <v>0</v>
      </c>
      <c r="AE27" s="64">
        <f>ROUND(FIRE1114_working!AE27,0)</f>
        <v>0</v>
      </c>
      <c r="AF27" s="64">
        <f>ROUND(FIRE1114_working!AF27,0)</f>
        <v>0</v>
      </c>
      <c r="AG27" s="64">
        <f>ROUND(FIRE1114_working!AG27,0)</f>
        <v>0</v>
      </c>
      <c r="AH27" s="64">
        <f>ROUND(FIRE1114_working!AH27,0)</f>
        <v>0</v>
      </c>
      <c r="AI27" s="65" t="str">
        <f>IF(FIRE1114_working!AI27="-","-",ROUND(FIRE1114_working!AI27,3))</f>
        <v>-</v>
      </c>
      <c r="AJ27" s="65" t="str">
        <f>IF(FIRE1114_working!AJ27="-","-",ROUND(FIRE1114_working!AJ27,3))</f>
        <v>-</v>
      </c>
      <c r="AK27" s="22" t="s">
        <v>64</v>
      </c>
      <c r="AL27" s="64">
        <f>ROUND(FIRE1114_working!AL27,0)</f>
        <v>8</v>
      </c>
      <c r="AM27" s="64">
        <f>ROUND(FIRE1114_working!AM27,0)</f>
        <v>0</v>
      </c>
      <c r="AN27" s="64">
        <f>ROUND(FIRE1114_working!AN27,0)</f>
        <v>0</v>
      </c>
      <c r="AO27" s="64">
        <f>ROUND(FIRE1114_working!AO27,0)</f>
        <v>0</v>
      </c>
      <c r="AP27" s="64">
        <f>ROUND(FIRE1114_working!AP27,0)</f>
        <v>0</v>
      </c>
      <c r="AQ27" s="64">
        <f>ROUND(FIRE1114_working!AQ27,0)</f>
        <v>3</v>
      </c>
      <c r="AR27" s="65">
        <f>IF(FIRE1114_working!AR27="-","-",ROUND(FIRE1114_working!AR27,3))</f>
        <v>0</v>
      </c>
      <c r="AS27" s="65">
        <f>IF(FIRE1114_working!AS27="-","-",ROUND(FIRE1114_working!AS27,3))</f>
        <v>0.27300000000000002</v>
      </c>
      <c r="AT27" s="22" t="s">
        <v>64</v>
      </c>
      <c r="AU27" s="64">
        <f>ROUND(FIRE1114_working!AU27,0)</f>
        <v>55</v>
      </c>
      <c r="AV27" s="64">
        <f>ROUND(FIRE1114_working!AV27,0)</f>
        <v>1</v>
      </c>
      <c r="AW27" s="64">
        <f>ROUND(FIRE1114_working!AW27,0)</f>
        <v>1</v>
      </c>
      <c r="AX27" s="64">
        <f>ROUND(FIRE1114_working!AX27,0)</f>
        <v>0</v>
      </c>
      <c r="AY27" s="64">
        <f>ROUND(FIRE1114_working!AY27,0)</f>
        <v>1</v>
      </c>
      <c r="AZ27" s="64">
        <f>ROUND(FIRE1114_working!AZ27,0)</f>
        <v>12</v>
      </c>
      <c r="BA27" s="65">
        <f>IF(FIRE1114_working!BA27="-","-",ROUND(FIRE1114_working!BA27,3))</f>
        <v>5.1999999999999998E-2</v>
      </c>
      <c r="BB27" s="65">
        <f>IF(FIRE1114_working!BB27="-","-",ROUND(FIRE1114_working!BB27,3))</f>
        <v>0.17100000000000001</v>
      </c>
      <c r="BC27" s="22" t="s">
        <v>64</v>
      </c>
      <c r="BD27" s="23"/>
      <c r="BE27" s="85"/>
      <c r="BF27" s="85"/>
      <c r="BG27" s="85"/>
      <c r="BH27" s="85"/>
      <c r="BI27" s="85"/>
    </row>
    <row r="28" spans="1:61" s="8" customFormat="1" ht="15" customHeight="1" x14ac:dyDescent="0.35">
      <c r="A28" s="23" t="s">
        <v>51</v>
      </c>
      <c r="B28" s="64">
        <f>ROUND(FIRE1114_working!B28,0)</f>
        <v>187</v>
      </c>
      <c r="C28" s="64">
        <f>ROUND(FIRE1114_working!C28,0)</f>
        <v>10</v>
      </c>
      <c r="D28" s="64">
        <f>ROUND(FIRE1114_working!D28,0)</f>
        <v>5</v>
      </c>
      <c r="E28" s="64">
        <f>ROUND(FIRE1114_working!E28,0)</f>
        <v>8</v>
      </c>
      <c r="F28" s="64">
        <f>ROUND(FIRE1114_working!F28,0)</f>
        <v>2</v>
      </c>
      <c r="G28" s="64">
        <f>ROUND(FIRE1114_working!G28,0)</f>
        <v>12</v>
      </c>
      <c r="H28" s="65">
        <f>IF(FIRE1114_working!H28="-","-",ROUND(FIRE1114_working!H28,3))</f>
        <v>0.11799999999999999</v>
      </c>
      <c r="I28" s="65">
        <f>IF(FIRE1114_working!I28="-","-",ROUND(FIRE1114_working!I28,3))</f>
        <v>5.3999999999999999E-2</v>
      </c>
      <c r="J28" s="22" t="s">
        <v>64</v>
      </c>
      <c r="K28" s="64">
        <f>ROUND(FIRE1114_working!K28,0)</f>
        <v>0</v>
      </c>
      <c r="L28" s="64">
        <f>ROUND(FIRE1114_working!L28,0)</f>
        <v>0</v>
      </c>
      <c r="M28" s="64">
        <f>ROUND(FIRE1114_working!M28,0)</f>
        <v>0</v>
      </c>
      <c r="N28" s="64">
        <f>ROUND(FIRE1114_working!N28,0)</f>
        <v>0</v>
      </c>
      <c r="O28" s="64">
        <f>ROUND(FIRE1114_working!O28,0)</f>
        <v>0</v>
      </c>
      <c r="P28" s="64">
        <f>ROUND(FIRE1114_working!P28,0)</f>
        <v>0</v>
      </c>
      <c r="Q28" s="65" t="str">
        <f>IF(FIRE1114_working!Q28="-","-",ROUND(FIRE1114_working!Q28,3))</f>
        <v>-</v>
      </c>
      <c r="R28" s="65" t="str">
        <f>IF(FIRE1114_working!R28="-","-",ROUND(FIRE1114_working!R28,3))</f>
        <v>-</v>
      </c>
      <c r="S28" s="22" t="s">
        <v>64</v>
      </c>
      <c r="T28" s="64">
        <f>ROUND(FIRE1114_working!T28,0)</f>
        <v>187</v>
      </c>
      <c r="U28" s="64">
        <f>ROUND(FIRE1114_working!U28,0)</f>
        <v>10</v>
      </c>
      <c r="V28" s="64">
        <f>ROUND(FIRE1114_working!V28,0)</f>
        <v>5</v>
      </c>
      <c r="W28" s="64">
        <f>ROUND(FIRE1114_working!W28,0)</f>
        <v>8</v>
      </c>
      <c r="X28" s="64">
        <f>ROUND(FIRE1114_working!X28,0)</f>
        <v>2</v>
      </c>
      <c r="Y28" s="64">
        <f>ROUND(FIRE1114_working!Y28,0)</f>
        <v>12</v>
      </c>
      <c r="Z28" s="65">
        <f>IF(FIRE1114_working!Z28="-","-",ROUND(FIRE1114_working!Z28,3))</f>
        <v>0.11799999999999999</v>
      </c>
      <c r="AA28" s="65">
        <f>IF(FIRE1114_working!AA28="-","-",ROUND(FIRE1114_working!AA28,3))</f>
        <v>5.3999999999999999E-2</v>
      </c>
      <c r="AB28" s="22" t="s">
        <v>64</v>
      </c>
      <c r="AC28" s="64">
        <f>ROUND(FIRE1114_working!AC28,0)</f>
        <v>7</v>
      </c>
      <c r="AD28" s="64">
        <f>ROUND(FIRE1114_working!AD28,0)</f>
        <v>1</v>
      </c>
      <c r="AE28" s="64">
        <f>ROUND(FIRE1114_working!AE28,0)</f>
        <v>0</v>
      </c>
      <c r="AF28" s="64">
        <f>ROUND(FIRE1114_working!AF28,0)</f>
        <v>3</v>
      </c>
      <c r="AG28" s="64">
        <f>ROUND(FIRE1114_working!AG28,0)</f>
        <v>0</v>
      </c>
      <c r="AH28" s="64">
        <f>ROUND(FIRE1114_working!AH28,0)</f>
        <v>0</v>
      </c>
      <c r="AI28" s="65">
        <f>IF(FIRE1114_working!AI28="-","-",ROUND(FIRE1114_working!AI28,3))</f>
        <v>0.36399999999999999</v>
      </c>
      <c r="AJ28" s="65">
        <f>IF(FIRE1114_working!AJ28="-","-",ROUND(FIRE1114_working!AJ28,3))</f>
        <v>0</v>
      </c>
      <c r="AK28" s="22" t="s">
        <v>64</v>
      </c>
      <c r="AL28" s="64">
        <f>ROUND(FIRE1114_working!AL28,0)</f>
        <v>73</v>
      </c>
      <c r="AM28" s="64">
        <f>ROUND(FIRE1114_working!AM28,0)</f>
        <v>8</v>
      </c>
      <c r="AN28" s="64">
        <f>ROUND(FIRE1114_working!AN28,0)</f>
        <v>11</v>
      </c>
      <c r="AO28" s="64">
        <f>ROUND(FIRE1114_working!AO28,0)</f>
        <v>13</v>
      </c>
      <c r="AP28" s="64">
        <f>ROUND(FIRE1114_working!AP28,0)</f>
        <v>1</v>
      </c>
      <c r="AQ28" s="64">
        <f>ROUND(FIRE1114_working!AQ28,0)</f>
        <v>6</v>
      </c>
      <c r="AR28" s="65">
        <f>IF(FIRE1114_working!AR28="-","-",ROUND(FIRE1114_working!AR28,3))</f>
        <v>0.311</v>
      </c>
      <c r="AS28" s="65">
        <f>IF(FIRE1114_working!AS28="-","-",ROUND(FIRE1114_working!AS28,3))</f>
        <v>5.3999999999999999E-2</v>
      </c>
      <c r="AT28" s="22" t="s">
        <v>64</v>
      </c>
      <c r="AU28" s="64">
        <f>ROUND(FIRE1114_working!AU28,0)</f>
        <v>267</v>
      </c>
      <c r="AV28" s="64">
        <f>ROUND(FIRE1114_working!AV28,0)</f>
        <v>19</v>
      </c>
      <c r="AW28" s="64">
        <f>ROUND(FIRE1114_working!AW28,0)</f>
        <v>16</v>
      </c>
      <c r="AX28" s="64">
        <f>ROUND(FIRE1114_working!AX28,0)</f>
        <v>24</v>
      </c>
      <c r="AY28" s="64">
        <f>ROUND(FIRE1114_working!AY28,0)</f>
        <v>3</v>
      </c>
      <c r="AZ28" s="64">
        <f>ROUND(FIRE1114_working!AZ28,0)</f>
        <v>18</v>
      </c>
      <c r="BA28" s="65">
        <f>IF(FIRE1114_working!BA28="-","-",ROUND(FIRE1114_working!BA28,3))</f>
        <v>0.188</v>
      </c>
      <c r="BB28" s="65">
        <f>IF(FIRE1114_working!BB28="-","-",ROUND(FIRE1114_working!BB28,3))</f>
        <v>5.1999999999999998E-2</v>
      </c>
      <c r="BC28" s="22" t="s">
        <v>64</v>
      </c>
      <c r="BD28" s="23"/>
      <c r="BE28" s="85"/>
      <c r="BF28" s="85"/>
      <c r="BG28" s="85"/>
      <c r="BH28" s="85"/>
      <c r="BI28" s="85"/>
    </row>
    <row r="29" spans="1:61" s="8" customFormat="1" ht="15" customHeight="1" x14ac:dyDescent="0.35">
      <c r="A29" s="23" t="s">
        <v>45</v>
      </c>
      <c r="B29" s="64">
        <f>ROUND(FIRE1114_working!B29,0)</f>
        <v>70</v>
      </c>
      <c r="C29" s="64">
        <f>ROUND(FIRE1114_working!C29,0)</f>
        <v>3</v>
      </c>
      <c r="D29" s="64">
        <f>ROUND(FIRE1114_working!D29,0)</f>
        <v>0</v>
      </c>
      <c r="E29" s="64">
        <f>ROUND(FIRE1114_working!E29,0)</f>
        <v>2</v>
      </c>
      <c r="F29" s="64">
        <f>ROUND(FIRE1114_working!F29,0)</f>
        <v>0</v>
      </c>
      <c r="G29" s="64">
        <f>ROUND(FIRE1114_working!G29,0)</f>
        <v>6</v>
      </c>
      <c r="H29" s="65">
        <f>IF(FIRE1114_working!H29="-","-",ROUND(FIRE1114_working!H29,3))</f>
        <v>6.7000000000000004E-2</v>
      </c>
      <c r="I29" s="65">
        <f>IF(FIRE1114_working!I29="-","-",ROUND(FIRE1114_working!I29,3))</f>
        <v>7.3999999999999996E-2</v>
      </c>
      <c r="J29" s="22" t="s">
        <v>64</v>
      </c>
      <c r="K29" s="64">
        <f>ROUND(FIRE1114_working!K29,0)</f>
        <v>0</v>
      </c>
      <c r="L29" s="64">
        <f>ROUND(FIRE1114_working!L29,0)</f>
        <v>0</v>
      </c>
      <c r="M29" s="64">
        <f>ROUND(FIRE1114_working!M29,0)</f>
        <v>0</v>
      </c>
      <c r="N29" s="64">
        <f>ROUND(FIRE1114_working!N29,0)</f>
        <v>0</v>
      </c>
      <c r="O29" s="64">
        <f>ROUND(FIRE1114_working!O29,0)</f>
        <v>0</v>
      </c>
      <c r="P29" s="64">
        <f>ROUND(FIRE1114_working!P29,0)</f>
        <v>0</v>
      </c>
      <c r="Q29" s="65" t="str">
        <f>IF(FIRE1114_working!Q29="-","-",ROUND(FIRE1114_working!Q29,3))</f>
        <v>-</v>
      </c>
      <c r="R29" s="65" t="str">
        <f>IF(FIRE1114_working!R29="-","-",ROUND(FIRE1114_working!R29,3))</f>
        <v>-</v>
      </c>
      <c r="S29" s="22" t="s">
        <v>64</v>
      </c>
      <c r="T29" s="64">
        <f>ROUND(FIRE1114_working!T29,0)</f>
        <v>70</v>
      </c>
      <c r="U29" s="64">
        <f>ROUND(FIRE1114_working!U29,0)</f>
        <v>3</v>
      </c>
      <c r="V29" s="64">
        <f>ROUND(FIRE1114_working!V29,0)</f>
        <v>0</v>
      </c>
      <c r="W29" s="64">
        <f>ROUND(FIRE1114_working!W29,0)</f>
        <v>2</v>
      </c>
      <c r="X29" s="64">
        <f>ROUND(FIRE1114_working!X29,0)</f>
        <v>0</v>
      </c>
      <c r="Y29" s="64">
        <f>ROUND(FIRE1114_working!Y29,0)</f>
        <v>6</v>
      </c>
      <c r="Z29" s="65">
        <f>IF(FIRE1114_working!Z29="-","-",ROUND(FIRE1114_working!Z29,3))</f>
        <v>6.7000000000000004E-2</v>
      </c>
      <c r="AA29" s="65">
        <f>IF(FIRE1114_working!AA29="-","-",ROUND(FIRE1114_working!AA29,3))</f>
        <v>7.3999999999999996E-2</v>
      </c>
      <c r="AB29" s="22" t="s">
        <v>64</v>
      </c>
      <c r="AC29" s="64">
        <f>ROUND(FIRE1114_working!AC29,0)</f>
        <v>0</v>
      </c>
      <c r="AD29" s="64">
        <f>ROUND(FIRE1114_working!AD29,0)</f>
        <v>0</v>
      </c>
      <c r="AE29" s="64">
        <f>ROUND(FIRE1114_working!AE29,0)</f>
        <v>0</v>
      </c>
      <c r="AF29" s="64">
        <f>ROUND(FIRE1114_working!AF29,0)</f>
        <v>0</v>
      </c>
      <c r="AG29" s="64">
        <f>ROUND(FIRE1114_working!AG29,0)</f>
        <v>0</v>
      </c>
      <c r="AH29" s="64">
        <f>ROUND(FIRE1114_working!AH29,0)</f>
        <v>0</v>
      </c>
      <c r="AI29" s="65" t="str">
        <f>IF(FIRE1114_working!AI29="-","-",ROUND(FIRE1114_working!AI29,3))</f>
        <v>-</v>
      </c>
      <c r="AJ29" s="65" t="str">
        <f>IF(FIRE1114_working!AJ29="-","-",ROUND(FIRE1114_working!AJ29,3))</f>
        <v>-</v>
      </c>
      <c r="AK29" s="22" t="s">
        <v>64</v>
      </c>
      <c r="AL29" s="64">
        <f>ROUND(FIRE1114_working!AL29,0)</f>
        <v>26</v>
      </c>
      <c r="AM29" s="64">
        <f>ROUND(FIRE1114_working!AM29,0)</f>
        <v>1</v>
      </c>
      <c r="AN29" s="64">
        <f>ROUND(FIRE1114_working!AN29,0)</f>
        <v>3</v>
      </c>
      <c r="AO29" s="64">
        <f>ROUND(FIRE1114_working!AO29,0)</f>
        <v>0</v>
      </c>
      <c r="AP29" s="64">
        <f>ROUND(FIRE1114_working!AP29,0)</f>
        <v>0</v>
      </c>
      <c r="AQ29" s="64">
        <f>ROUND(FIRE1114_working!AQ29,0)</f>
        <v>0</v>
      </c>
      <c r="AR29" s="65">
        <f>IF(FIRE1114_working!AR29="-","-",ROUND(FIRE1114_working!AR29,3))</f>
        <v>0.13300000000000001</v>
      </c>
      <c r="AS29" s="65">
        <f>IF(FIRE1114_working!AS29="-","-",ROUND(FIRE1114_working!AS29,3))</f>
        <v>0</v>
      </c>
      <c r="AT29" s="22" t="s">
        <v>64</v>
      </c>
      <c r="AU29" s="64">
        <f>ROUND(FIRE1114_working!AU29,0)</f>
        <v>96</v>
      </c>
      <c r="AV29" s="64">
        <f>ROUND(FIRE1114_working!AV29,0)</f>
        <v>4</v>
      </c>
      <c r="AW29" s="64">
        <f>ROUND(FIRE1114_working!AW29,0)</f>
        <v>3</v>
      </c>
      <c r="AX29" s="64">
        <f>ROUND(FIRE1114_working!AX29,0)</f>
        <v>2</v>
      </c>
      <c r="AY29" s="64">
        <f>ROUND(FIRE1114_working!AY29,0)</f>
        <v>0</v>
      </c>
      <c r="AZ29" s="64">
        <f>ROUND(FIRE1114_working!AZ29,0)</f>
        <v>6</v>
      </c>
      <c r="BA29" s="65">
        <f>IF(FIRE1114_working!BA29="-","-",ROUND(FIRE1114_working!BA29,3))</f>
        <v>8.5999999999999993E-2</v>
      </c>
      <c r="BB29" s="65">
        <f>IF(FIRE1114_working!BB29="-","-",ROUND(FIRE1114_working!BB29,3))</f>
        <v>5.3999999999999999E-2</v>
      </c>
      <c r="BC29" s="22" t="s">
        <v>64</v>
      </c>
      <c r="BD29" s="23"/>
      <c r="BE29" s="85"/>
      <c r="BF29" s="85"/>
      <c r="BG29" s="85"/>
      <c r="BH29" s="85"/>
      <c r="BI29" s="85"/>
    </row>
    <row r="30" spans="1:61" s="8" customFormat="1" ht="15" customHeight="1" x14ac:dyDescent="0.35">
      <c r="A30" s="23" t="s">
        <v>67</v>
      </c>
      <c r="B30" s="64">
        <f>ROUND(FIRE1114_working!B30,0)</f>
        <v>48</v>
      </c>
      <c r="C30" s="64">
        <f>ROUND(FIRE1114_working!C30,0)</f>
        <v>0</v>
      </c>
      <c r="D30" s="64">
        <f>ROUND(FIRE1114_working!D30,0)</f>
        <v>0</v>
      </c>
      <c r="E30" s="64">
        <f>ROUND(FIRE1114_working!E30,0)</f>
        <v>0</v>
      </c>
      <c r="F30" s="64">
        <f>ROUND(FIRE1114_working!F30,0)</f>
        <v>0</v>
      </c>
      <c r="G30" s="64">
        <f>ROUND(FIRE1114_working!G30,0)</f>
        <v>2</v>
      </c>
      <c r="H30" s="65">
        <f>IF(FIRE1114_working!H30="-","-",ROUND(FIRE1114_working!H30,3))</f>
        <v>0</v>
      </c>
      <c r="I30" s="65">
        <f>IF(FIRE1114_working!I30="-","-",ROUND(FIRE1114_working!I30,3))</f>
        <v>0.04</v>
      </c>
      <c r="J30" s="22" t="s">
        <v>64</v>
      </c>
      <c r="K30" s="64">
        <f>ROUND(FIRE1114_working!K30,0)</f>
        <v>40</v>
      </c>
      <c r="L30" s="64">
        <f>ROUND(FIRE1114_working!L30,0)</f>
        <v>1</v>
      </c>
      <c r="M30" s="64">
        <f>ROUND(FIRE1114_working!M30,0)</f>
        <v>0</v>
      </c>
      <c r="N30" s="64">
        <f>ROUND(FIRE1114_working!N30,0)</f>
        <v>0</v>
      </c>
      <c r="O30" s="64">
        <f>ROUND(FIRE1114_working!O30,0)</f>
        <v>0</v>
      </c>
      <c r="P30" s="64">
        <f>ROUND(FIRE1114_working!P30,0)</f>
        <v>5</v>
      </c>
      <c r="Q30" s="65">
        <f>IF(FIRE1114_working!Q30="-","-",ROUND(FIRE1114_working!Q30,3))</f>
        <v>2.4E-2</v>
      </c>
      <c r="R30" s="65">
        <f>IF(FIRE1114_working!R30="-","-",ROUND(FIRE1114_working!R30,3))</f>
        <v>0.109</v>
      </c>
      <c r="S30" s="22" t="s">
        <v>64</v>
      </c>
      <c r="T30" s="64">
        <f>ROUND(FIRE1114_working!T30,0)</f>
        <v>88</v>
      </c>
      <c r="U30" s="64">
        <f>ROUND(FIRE1114_working!U30,0)</f>
        <v>1</v>
      </c>
      <c r="V30" s="64">
        <f>ROUND(FIRE1114_working!V30,0)</f>
        <v>0</v>
      </c>
      <c r="W30" s="64">
        <f>ROUND(FIRE1114_working!W30,0)</f>
        <v>0</v>
      </c>
      <c r="X30" s="64">
        <f>ROUND(FIRE1114_working!X30,0)</f>
        <v>0</v>
      </c>
      <c r="Y30" s="64">
        <f>ROUND(FIRE1114_working!Y30,0)</f>
        <v>7</v>
      </c>
      <c r="Z30" s="65">
        <f>IF(FIRE1114_working!Z30="-","-",ROUND(FIRE1114_working!Z30,3))</f>
        <v>1.0999999999999999E-2</v>
      </c>
      <c r="AA30" s="65">
        <f>IF(FIRE1114_working!AA30="-","-",ROUND(FIRE1114_working!AA30,3))</f>
        <v>7.2999999999999995E-2</v>
      </c>
      <c r="AB30" s="22" t="s">
        <v>64</v>
      </c>
      <c r="AC30" s="64">
        <f>ROUND(FIRE1114_working!AC30,0)</f>
        <v>4</v>
      </c>
      <c r="AD30" s="64">
        <f>ROUND(FIRE1114_working!AD30,0)</f>
        <v>0</v>
      </c>
      <c r="AE30" s="64">
        <f>ROUND(FIRE1114_working!AE30,0)</f>
        <v>0</v>
      </c>
      <c r="AF30" s="64">
        <f>ROUND(FIRE1114_working!AF30,0)</f>
        <v>0</v>
      </c>
      <c r="AG30" s="64">
        <f>ROUND(FIRE1114_working!AG30,0)</f>
        <v>0</v>
      </c>
      <c r="AH30" s="64">
        <f>ROUND(FIRE1114_working!AH30,0)</f>
        <v>1</v>
      </c>
      <c r="AI30" s="65">
        <f>IF(FIRE1114_working!AI30="-","-",ROUND(FIRE1114_working!AI30,3))</f>
        <v>0</v>
      </c>
      <c r="AJ30" s="65">
        <f>IF(FIRE1114_working!AJ30="-","-",ROUND(FIRE1114_working!AJ30,3))</f>
        <v>0.2</v>
      </c>
      <c r="AK30" s="22" t="s">
        <v>64</v>
      </c>
      <c r="AL30" s="64">
        <f>ROUND(FIRE1114_working!AL30,0)</f>
        <v>40</v>
      </c>
      <c r="AM30" s="64">
        <f>ROUND(FIRE1114_working!AM30,0)</f>
        <v>0</v>
      </c>
      <c r="AN30" s="64">
        <f>ROUND(FIRE1114_working!AN30,0)</f>
        <v>2</v>
      </c>
      <c r="AO30" s="64">
        <f>ROUND(FIRE1114_working!AO30,0)</f>
        <v>2</v>
      </c>
      <c r="AP30" s="64">
        <f>ROUND(FIRE1114_working!AP30,0)</f>
        <v>1</v>
      </c>
      <c r="AQ30" s="64">
        <f>ROUND(FIRE1114_working!AQ30,0)</f>
        <v>3</v>
      </c>
      <c r="AR30" s="65">
        <f>IF(FIRE1114_working!AR30="-","-",ROUND(FIRE1114_working!AR30,3))</f>
        <v>0.111</v>
      </c>
      <c r="AS30" s="65">
        <f>IF(FIRE1114_working!AS30="-","-",ROUND(FIRE1114_working!AS30,3))</f>
        <v>6.3E-2</v>
      </c>
      <c r="AT30" s="22" t="s">
        <v>64</v>
      </c>
      <c r="AU30" s="64">
        <f>ROUND(FIRE1114_working!AU30,0)</f>
        <v>132</v>
      </c>
      <c r="AV30" s="64">
        <f>ROUND(FIRE1114_working!AV30,0)</f>
        <v>1</v>
      </c>
      <c r="AW30" s="64">
        <f>ROUND(FIRE1114_working!AW30,0)</f>
        <v>2</v>
      </c>
      <c r="AX30" s="64">
        <f>ROUND(FIRE1114_working!AX30,0)</f>
        <v>2</v>
      </c>
      <c r="AY30" s="64">
        <f>ROUND(FIRE1114_working!AY30,0)</f>
        <v>1</v>
      </c>
      <c r="AZ30" s="64">
        <f>ROUND(FIRE1114_working!AZ30,0)</f>
        <v>11</v>
      </c>
      <c r="BA30" s="65">
        <f>IF(FIRE1114_working!BA30="-","-",ROUND(FIRE1114_working!BA30,3))</f>
        <v>4.2999999999999997E-2</v>
      </c>
      <c r="BB30" s="65">
        <f>IF(FIRE1114_working!BB30="-","-",ROUND(FIRE1114_working!BB30,3))</f>
        <v>7.3999999999999996E-2</v>
      </c>
      <c r="BC30" s="22" t="s">
        <v>64</v>
      </c>
      <c r="BD30" s="23"/>
      <c r="BE30" s="85"/>
      <c r="BF30" s="85"/>
      <c r="BG30" s="85"/>
      <c r="BH30" s="85"/>
      <c r="BI30" s="85"/>
    </row>
    <row r="31" spans="1:61" s="8" customFormat="1" ht="15" customHeight="1" x14ac:dyDescent="0.35">
      <c r="A31" s="23" t="s">
        <v>24</v>
      </c>
      <c r="B31" s="64">
        <f>ROUND(FIRE1114_working!B31,0)</f>
        <v>19</v>
      </c>
      <c r="C31" s="64">
        <f>ROUND(FIRE1114_working!C31,0)</f>
        <v>0</v>
      </c>
      <c r="D31" s="64">
        <f>ROUND(FIRE1114_working!D31,0)</f>
        <v>0</v>
      </c>
      <c r="E31" s="64">
        <f>ROUND(FIRE1114_working!E31,0)</f>
        <v>0</v>
      </c>
      <c r="F31" s="64">
        <f>ROUND(FIRE1114_working!F31,0)</f>
        <v>0</v>
      </c>
      <c r="G31" s="64">
        <f>ROUND(FIRE1114_working!G31,0)</f>
        <v>0</v>
      </c>
      <c r="H31" s="65">
        <f>IF(FIRE1114_working!H31="-","-",ROUND(FIRE1114_working!H31,3))</f>
        <v>0</v>
      </c>
      <c r="I31" s="65">
        <f>IF(FIRE1114_working!I31="-","-",ROUND(FIRE1114_working!I31,3))</f>
        <v>0</v>
      </c>
      <c r="J31" s="22" t="s">
        <v>64</v>
      </c>
      <c r="K31" s="64">
        <f>ROUND(FIRE1114_working!K31,0)</f>
        <v>44</v>
      </c>
      <c r="L31" s="64">
        <f>ROUND(FIRE1114_working!L31,0)</f>
        <v>0</v>
      </c>
      <c r="M31" s="64">
        <f>ROUND(FIRE1114_working!M31,0)</f>
        <v>0</v>
      </c>
      <c r="N31" s="64">
        <f>ROUND(FIRE1114_working!N31,0)</f>
        <v>0</v>
      </c>
      <c r="O31" s="64">
        <f>ROUND(FIRE1114_working!O31,0)</f>
        <v>0</v>
      </c>
      <c r="P31" s="64">
        <f>ROUND(FIRE1114_working!P31,0)</f>
        <v>3</v>
      </c>
      <c r="Q31" s="65">
        <f>IF(FIRE1114_working!Q31="-","-",ROUND(FIRE1114_working!Q31,3))</f>
        <v>0</v>
      </c>
      <c r="R31" s="65">
        <f>IF(FIRE1114_working!R31="-","-",ROUND(FIRE1114_working!R31,3))</f>
        <v>6.4000000000000001E-2</v>
      </c>
      <c r="S31" s="22" t="s">
        <v>64</v>
      </c>
      <c r="T31" s="64">
        <f>ROUND(FIRE1114_working!T31,0)</f>
        <v>63</v>
      </c>
      <c r="U31" s="64">
        <f>ROUND(FIRE1114_working!U31,0)</f>
        <v>0</v>
      </c>
      <c r="V31" s="64">
        <f>ROUND(FIRE1114_working!V31,0)</f>
        <v>0</v>
      </c>
      <c r="W31" s="64">
        <f>ROUND(FIRE1114_working!W31,0)</f>
        <v>0</v>
      </c>
      <c r="X31" s="64">
        <f>ROUND(FIRE1114_working!X31,0)</f>
        <v>0</v>
      </c>
      <c r="Y31" s="64">
        <f>ROUND(FIRE1114_working!Y31,0)</f>
        <v>3</v>
      </c>
      <c r="Z31" s="65">
        <f>IF(FIRE1114_working!Z31="-","-",ROUND(FIRE1114_working!Z31,3))</f>
        <v>0</v>
      </c>
      <c r="AA31" s="65">
        <f>IF(FIRE1114_working!AA31="-","-",ROUND(FIRE1114_working!AA31,3))</f>
        <v>4.4999999999999998E-2</v>
      </c>
      <c r="AB31" s="22" t="s">
        <v>64</v>
      </c>
      <c r="AC31" s="64">
        <f>ROUND(FIRE1114_working!AC31,0)</f>
        <v>2</v>
      </c>
      <c r="AD31" s="64">
        <f>ROUND(FIRE1114_working!AD31,0)</f>
        <v>0</v>
      </c>
      <c r="AE31" s="64">
        <f>ROUND(FIRE1114_working!AE31,0)</f>
        <v>0</v>
      </c>
      <c r="AF31" s="64">
        <f>ROUND(FIRE1114_working!AF31,0)</f>
        <v>0</v>
      </c>
      <c r="AG31" s="64">
        <f>ROUND(FIRE1114_working!AG31,0)</f>
        <v>0</v>
      </c>
      <c r="AH31" s="64">
        <f>ROUND(FIRE1114_working!AH31,0)</f>
        <v>0</v>
      </c>
      <c r="AI31" s="65">
        <f>IF(FIRE1114_working!AI31="-","-",ROUND(FIRE1114_working!AI31,3))</f>
        <v>0</v>
      </c>
      <c r="AJ31" s="65">
        <f>IF(FIRE1114_working!AJ31="-","-",ROUND(FIRE1114_working!AJ31,3))</f>
        <v>0</v>
      </c>
      <c r="AK31" s="22" t="s">
        <v>64</v>
      </c>
      <c r="AL31" s="64">
        <f>ROUND(FIRE1114_working!AL31,0)</f>
        <v>18</v>
      </c>
      <c r="AM31" s="64">
        <f>ROUND(FIRE1114_working!AM31,0)</f>
        <v>0</v>
      </c>
      <c r="AN31" s="64">
        <f>ROUND(FIRE1114_working!AN31,0)</f>
        <v>0</v>
      </c>
      <c r="AO31" s="64">
        <f>ROUND(FIRE1114_working!AO31,0)</f>
        <v>0</v>
      </c>
      <c r="AP31" s="64">
        <f>ROUND(FIRE1114_working!AP31,0)</f>
        <v>0</v>
      </c>
      <c r="AQ31" s="64">
        <f>ROUND(FIRE1114_working!AQ31,0)</f>
        <v>0</v>
      </c>
      <c r="AR31" s="65">
        <f>IF(FIRE1114_working!AR31="-","-",ROUND(FIRE1114_working!AR31,3))</f>
        <v>0</v>
      </c>
      <c r="AS31" s="65">
        <f>IF(FIRE1114_working!AS31="-","-",ROUND(FIRE1114_working!AS31,3))</f>
        <v>0</v>
      </c>
      <c r="AT31" s="22" t="s">
        <v>64</v>
      </c>
      <c r="AU31" s="64">
        <f>ROUND(FIRE1114_working!AU31,0)</f>
        <v>83</v>
      </c>
      <c r="AV31" s="64">
        <f>ROUND(FIRE1114_working!AV31,0)</f>
        <v>0</v>
      </c>
      <c r="AW31" s="64">
        <f>ROUND(FIRE1114_working!AW31,0)</f>
        <v>0</v>
      </c>
      <c r="AX31" s="64">
        <f>ROUND(FIRE1114_working!AX31,0)</f>
        <v>0</v>
      </c>
      <c r="AY31" s="64">
        <f>ROUND(FIRE1114_working!AY31,0)</f>
        <v>0</v>
      </c>
      <c r="AZ31" s="64">
        <f>ROUND(FIRE1114_working!AZ31,0)</f>
        <v>3</v>
      </c>
      <c r="BA31" s="65">
        <f>IF(FIRE1114_working!BA31="-","-",ROUND(FIRE1114_working!BA31,3))</f>
        <v>0</v>
      </c>
      <c r="BB31" s="65">
        <f>IF(FIRE1114_working!BB31="-","-",ROUND(FIRE1114_working!BB31,3))</f>
        <v>3.5000000000000003E-2</v>
      </c>
      <c r="BC31" s="22" t="s">
        <v>64</v>
      </c>
      <c r="BD31" s="23"/>
      <c r="BE31" s="85"/>
      <c r="BF31" s="85"/>
      <c r="BG31" s="85"/>
      <c r="BH31" s="85"/>
      <c r="BI31" s="85"/>
    </row>
    <row r="32" spans="1:61" s="8" customFormat="1" ht="15" customHeight="1" x14ac:dyDescent="0.35">
      <c r="A32" s="23" t="s">
        <v>25</v>
      </c>
      <c r="B32" s="64">
        <f>ROUND(FIRE1114_working!B32,0)</f>
        <v>36</v>
      </c>
      <c r="C32" s="64">
        <f>ROUND(FIRE1114_working!C32,0)</f>
        <v>3</v>
      </c>
      <c r="D32" s="64">
        <f>ROUND(FIRE1114_working!D32,0)</f>
        <v>0</v>
      </c>
      <c r="E32" s="64">
        <f>ROUND(FIRE1114_working!E32,0)</f>
        <v>1</v>
      </c>
      <c r="F32" s="64">
        <f>ROUND(FIRE1114_working!F32,0)</f>
        <v>0</v>
      </c>
      <c r="G32" s="64">
        <f>ROUND(FIRE1114_working!G32,0)</f>
        <v>4</v>
      </c>
      <c r="H32" s="65">
        <f>IF(FIRE1114_working!H32="-","-",ROUND(FIRE1114_working!H32,3))</f>
        <v>0.1</v>
      </c>
      <c r="I32" s="65">
        <f>IF(FIRE1114_working!I32="-","-",ROUND(FIRE1114_working!I32,3))</f>
        <v>9.0999999999999998E-2</v>
      </c>
      <c r="J32" s="22" t="s">
        <v>64</v>
      </c>
      <c r="K32" s="64">
        <f>ROUND(FIRE1114_working!K32,0)</f>
        <v>26</v>
      </c>
      <c r="L32" s="64">
        <f>ROUND(FIRE1114_working!L32,0)</f>
        <v>0</v>
      </c>
      <c r="M32" s="64">
        <f>ROUND(FIRE1114_working!M32,0)</f>
        <v>0</v>
      </c>
      <c r="N32" s="64">
        <f>ROUND(FIRE1114_working!N32,0)</f>
        <v>0</v>
      </c>
      <c r="O32" s="64">
        <f>ROUND(FIRE1114_working!O32,0)</f>
        <v>0</v>
      </c>
      <c r="P32" s="64">
        <f>ROUND(FIRE1114_working!P32,0)</f>
        <v>0</v>
      </c>
      <c r="Q32" s="65">
        <f>IF(FIRE1114_working!Q32="-","-",ROUND(FIRE1114_working!Q32,3))</f>
        <v>0</v>
      </c>
      <c r="R32" s="65">
        <f>IF(FIRE1114_working!R32="-","-",ROUND(FIRE1114_working!R32,3))</f>
        <v>0</v>
      </c>
      <c r="S32" s="22" t="s">
        <v>64</v>
      </c>
      <c r="T32" s="64">
        <f>ROUND(FIRE1114_working!T32,0)</f>
        <v>62</v>
      </c>
      <c r="U32" s="64">
        <f>ROUND(FIRE1114_working!U32,0)</f>
        <v>3</v>
      </c>
      <c r="V32" s="64">
        <f>ROUND(FIRE1114_working!V32,0)</f>
        <v>0</v>
      </c>
      <c r="W32" s="64">
        <f>ROUND(FIRE1114_working!W32,0)</f>
        <v>1</v>
      </c>
      <c r="X32" s="64">
        <f>ROUND(FIRE1114_working!X32,0)</f>
        <v>0</v>
      </c>
      <c r="Y32" s="64">
        <f>ROUND(FIRE1114_working!Y32,0)</f>
        <v>4</v>
      </c>
      <c r="Z32" s="65">
        <f>IF(FIRE1114_working!Z32="-","-",ROUND(FIRE1114_working!Z32,3))</f>
        <v>6.0999999999999999E-2</v>
      </c>
      <c r="AA32" s="65">
        <f>IF(FIRE1114_working!AA32="-","-",ROUND(FIRE1114_working!AA32,3))</f>
        <v>5.7000000000000002E-2</v>
      </c>
      <c r="AB32" s="22" t="s">
        <v>64</v>
      </c>
      <c r="AC32" s="64">
        <f>ROUND(FIRE1114_working!AC32,0)</f>
        <v>2</v>
      </c>
      <c r="AD32" s="64">
        <f>ROUND(FIRE1114_working!AD32,0)</f>
        <v>0</v>
      </c>
      <c r="AE32" s="64">
        <f>ROUND(FIRE1114_working!AE32,0)</f>
        <v>0</v>
      </c>
      <c r="AF32" s="64">
        <f>ROUND(FIRE1114_working!AF32,0)</f>
        <v>0</v>
      </c>
      <c r="AG32" s="64">
        <f>ROUND(FIRE1114_working!AG32,0)</f>
        <v>0</v>
      </c>
      <c r="AH32" s="64">
        <f>ROUND(FIRE1114_working!AH32,0)</f>
        <v>0</v>
      </c>
      <c r="AI32" s="65">
        <f>IF(FIRE1114_working!AI32="-","-",ROUND(FIRE1114_working!AI32,3))</f>
        <v>0</v>
      </c>
      <c r="AJ32" s="65">
        <f>IF(FIRE1114_working!AJ32="-","-",ROUND(FIRE1114_working!AJ32,3))</f>
        <v>0</v>
      </c>
      <c r="AK32" s="22" t="s">
        <v>64</v>
      </c>
      <c r="AL32" s="64">
        <f>ROUND(FIRE1114_working!AL32,0)</f>
        <v>22</v>
      </c>
      <c r="AM32" s="64">
        <f>ROUND(FIRE1114_working!AM32,0)</f>
        <v>2</v>
      </c>
      <c r="AN32" s="64">
        <f>ROUND(FIRE1114_working!AN32,0)</f>
        <v>1</v>
      </c>
      <c r="AO32" s="64">
        <f>ROUND(FIRE1114_working!AO32,0)</f>
        <v>1</v>
      </c>
      <c r="AP32" s="64">
        <f>ROUND(FIRE1114_working!AP32,0)</f>
        <v>0</v>
      </c>
      <c r="AQ32" s="64">
        <f>ROUND(FIRE1114_working!AQ32,0)</f>
        <v>0</v>
      </c>
      <c r="AR32" s="65">
        <f>IF(FIRE1114_working!AR32="-","-",ROUND(FIRE1114_working!AR32,3))</f>
        <v>0.154</v>
      </c>
      <c r="AS32" s="65">
        <f>IF(FIRE1114_working!AS32="-","-",ROUND(FIRE1114_working!AS32,3))</f>
        <v>0</v>
      </c>
      <c r="AT32" s="22" t="s">
        <v>64</v>
      </c>
      <c r="AU32" s="64">
        <f>ROUND(FIRE1114_working!AU32,0)</f>
        <v>86</v>
      </c>
      <c r="AV32" s="64">
        <f>ROUND(FIRE1114_working!AV32,0)</f>
        <v>5</v>
      </c>
      <c r="AW32" s="64">
        <f>ROUND(FIRE1114_working!AW32,0)</f>
        <v>1</v>
      </c>
      <c r="AX32" s="64">
        <f>ROUND(FIRE1114_working!AX32,0)</f>
        <v>2</v>
      </c>
      <c r="AY32" s="64">
        <f>ROUND(FIRE1114_working!AY32,0)</f>
        <v>0</v>
      </c>
      <c r="AZ32" s="64">
        <f>ROUND(FIRE1114_working!AZ32,0)</f>
        <v>4</v>
      </c>
      <c r="BA32" s="65">
        <f>IF(FIRE1114_working!BA32="-","-",ROUND(FIRE1114_working!BA32,3))</f>
        <v>8.5000000000000006E-2</v>
      </c>
      <c r="BB32" s="65">
        <f>IF(FIRE1114_working!BB32="-","-",ROUND(FIRE1114_working!BB32,3))</f>
        <v>4.1000000000000002E-2</v>
      </c>
      <c r="BC32" s="22" t="s">
        <v>64</v>
      </c>
      <c r="BD32" s="23"/>
      <c r="BE32" s="85"/>
      <c r="BF32" s="85"/>
      <c r="BG32" s="85"/>
      <c r="BH32" s="85"/>
      <c r="BI32" s="85"/>
    </row>
    <row r="33" spans="1:61" s="8" customFormat="1" ht="15" customHeight="1" x14ac:dyDescent="0.35">
      <c r="A33" s="23" t="s">
        <v>26</v>
      </c>
      <c r="B33" s="64">
        <f>ROUND(FIRE1114_working!B33,0)</f>
        <v>39</v>
      </c>
      <c r="C33" s="64">
        <f>ROUND(FIRE1114_working!C33,0)</f>
        <v>0</v>
      </c>
      <c r="D33" s="64">
        <f>ROUND(FIRE1114_working!D33,0)</f>
        <v>0</v>
      </c>
      <c r="E33" s="64">
        <f>ROUND(FIRE1114_working!E33,0)</f>
        <v>1</v>
      </c>
      <c r="F33" s="64">
        <f>ROUND(FIRE1114_working!F33,0)</f>
        <v>0</v>
      </c>
      <c r="G33" s="64">
        <f>ROUND(FIRE1114_working!G33,0)</f>
        <v>2</v>
      </c>
      <c r="H33" s="65">
        <f>IF(FIRE1114_working!H33="-","-",ROUND(FIRE1114_working!H33,3))</f>
        <v>2.5000000000000001E-2</v>
      </c>
      <c r="I33" s="65">
        <f>IF(FIRE1114_working!I33="-","-",ROUND(FIRE1114_working!I33,3))</f>
        <v>4.8000000000000001E-2</v>
      </c>
      <c r="J33" s="22" t="s">
        <v>64</v>
      </c>
      <c r="K33" s="64">
        <f>ROUND(FIRE1114_working!K33,0)</f>
        <v>26</v>
      </c>
      <c r="L33" s="64">
        <f>ROUND(FIRE1114_working!L33,0)</f>
        <v>0</v>
      </c>
      <c r="M33" s="64">
        <f>ROUND(FIRE1114_working!M33,0)</f>
        <v>0</v>
      </c>
      <c r="N33" s="64">
        <f>ROUND(FIRE1114_working!N33,0)</f>
        <v>0</v>
      </c>
      <c r="O33" s="64">
        <f>ROUND(FIRE1114_working!O33,0)</f>
        <v>0</v>
      </c>
      <c r="P33" s="64">
        <f>ROUND(FIRE1114_working!P33,0)</f>
        <v>1</v>
      </c>
      <c r="Q33" s="65">
        <f>IF(FIRE1114_working!Q33="-","-",ROUND(FIRE1114_working!Q33,3))</f>
        <v>0</v>
      </c>
      <c r="R33" s="65">
        <f>IF(FIRE1114_working!R33="-","-",ROUND(FIRE1114_working!R33,3))</f>
        <v>3.6999999999999998E-2</v>
      </c>
      <c r="S33" s="22" t="s">
        <v>64</v>
      </c>
      <c r="T33" s="64">
        <f>ROUND(FIRE1114_working!T33,0)</f>
        <v>65</v>
      </c>
      <c r="U33" s="64">
        <f>ROUND(FIRE1114_working!U33,0)</f>
        <v>0</v>
      </c>
      <c r="V33" s="64">
        <f>ROUND(FIRE1114_working!V33,0)</f>
        <v>0</v>
      </c>
      <c r="W33" s="64">
        <f>ROUND(FIRE1114_working!W33,0)</f>
        <v>1</v>
      </c>
      <c r="X33" s="64">
        <f>ROUND(FIRE1114_working!X33,0)</f>
        <v>0</v>
      </c>
      <c r="Y33" s="64">
        <f>ROUND(FIRE1114_working!Y33,0)</f>
        <v>3</v>
      </c>
      <c r="Z33" s="65">
        <f>IF(FIRE1114_working!Z33="-","-",ROUND(FIRE1114_working!Z33,3))</f>
        <v>1.4999999999999999E-2</v>
      </c>
      <c r="AA33" s="65">
        <f>IF(FIRE1114_working!AA33="-","-",ROUND(FIRE1114_working!AA33,3))</f>
        <v>4.2999999999999997E-2</v>
      </c>
      <c r="AB33" s="22" t="s">
        <v>64</v>
      </c>
      <c r="AC33" s="64">
        <f>ROUND(FIRE1114_working!AC33,0)</f>
        <v>3</v>
      </c>
      <c r="AD33" s="64">
        <f>ROUND(FIRE1114_working!AD33,0)</f>
        <v>0</v>
      </c>
      <c r="AE33" s="64">
        <f>ROUND(FIRE1114_working!AE33,0)</f>
        <v>0</v>
      </c>
      <c r="AF33" s="64">
        <f>ROUND(FIRE1114_working!AF33,0)</f>
        <v>0</v>
      </c>
      <c r="AG33" s="64">
        <f>ROUND(FIRE1114_working!AG33,0)</f>
        <v>0</v>
      </c>
      <c r="AH33" s="64">
        <f>ROUND(FIRE1114_working!AH33,0)</f>
        <v>0</v>
      </c>
      <c r="AI33" s="65">
        <f>IF(FIRE1114_working!AI33="-","-",ROUND(FIRE1114_working!AI33,3))</f>
        <v>0</v>
      </c>
      <c r="AJ33" s="65">
        <f>IF(FIRE1114_working!AJ33="-","-",ROUND(FIRE1114_working!AJ33,3))</f>
        <v>0</v>
      </c>
      <c r="AK33" s="22" t="s">
        <v>64</v>
      </c>
      <c r="AL33" s="64">
        <f>ROUND(FIRE1114_working!AL33,0)</f>
        <v>28</v>
      </c>
      <c r="AM33" s="64">
        <f>ROUND(FIRE1114_working!AM33,0)</f>
        <v>0</v>
      </c>
      <c r="AN33" s="64">
        <f>ROUND(FIRE1114_working!AN33,0)</f>
        <v>0</v>
      </c>
      <c r="AO33" s="64">
        <f>ROUND(FIRE1114_working!AO33,0)</f>
        <v>0</v>
      </c>
      <c r="AP33" s="64">
        <f>ROUND(FIRE1114_working!AP33,0)</f>
        <v>0</v>
      </c>
      <c r="AQ33" s="64">
        <f>ROUND(FIRE1114_working!AQ33,0)</f>
        <v>0</v>
      </c>
      <c r="AR33" s="65">
        <f>IF(FIRE1114_working!AR33="-","-",ROUND(FIRE1114_working!AR33,3))</f>
        <v>0</v>
      </c>
      <c r="AS33" s="65">
        <f>IF(FIRE1114_working!AS33="-","-",ROUND(FIRE1114_working!AS33,3))</f>
        <v>0</v>
      </c>
      <c r="AT33" s="22" t="s">
        <v>64</v>
      </c>
      <c r="AU33" s="64">
        <f>ROUND(FIRE1114_working!AU33,0)</f>
        <v>96</v>
      </c>
      <c r="AV33" s="64">
        <f>ROUND(FIRE1114_working!AV33,0)</f>
        <v>0</v>
      </c>
      <c r="AW33" s="64">
        <f>ROUND(FIRE1114_working!AW33,0)</f>
        <v>0</v>
      </c>
      <c r="AX33" s="64">
        <f>ROUND(FIRE1114_working!AX33,0)</f>
        <v>1</v>
      </c>
      <c r="AY33" s="64">
        <f>ROUND(FIRE1114_working!AY33,0)</f>
        <v>0</v>
      </c>
      <c r="AZ33" s="64">
        <f>ROUND(FIRE1114_working!AZ33,0)</f>
        <v>3</v>
      </c>
      <c r="BA33" s="65">
        <f>IF(FIRE1114_working!BA33="-","-",ROUND(FIRE1114_working!BA33,3))</f>
        <v>0.01</v>
      </c>
      <c r="BB33" s="65">
        <f>IF(FIRE1114_working!BB33="-","-",ROUND(FIRE1114_working!BB33,3))</f>
        <v>0.03</v>
      </c>
      <c r="BC33" s="22" t="s">
        <v>64</v>
      </c>
      <c r="BD33" s="23"/>
      <c r="BE33" s="85"/>
      <c r="BF33" s="85"/>
      <c r="BG33" s="85"/>
      <c r="BH33" s="85"/>
      <c r="BI33" s="85"/>
    </row>
    <row r="34" spans="1:61" s="8" customFormat="1" ht="15" customHeight="1" x14ac:dyDescent="0.35">
      <c r="A34" s="23" t="s">
        <v>44</v>
      </c>
      <c r="B34" s="64">
        <f>ROUND(FIRE1114_working!B34,0)</f>
        <v>1</v>
      </c>
      <c r="C34" s="64">
        <f>ROUND(FIRE1114_working!C34,0)</f>
        <v>0</v>
      </c>
      <c r="D34" s="64">
        <f>ROUND(FIRE1114_working!D34,0)</f>
        <v>0</v>
      </c>
      <c r="E34" s="64">
        <f>ROUND(FIRE1114_working!E34,0)</f>
        <v>0</v>
      </c>
      <c r="F34" s="64">
        <f>ROUND(FIRE1114_working!F34,0)</f>
        <v>0</v>
      </c>
      <c r="G34" s="64">
        <f>ROUND(FIRE1114_working!G34,0)</f>
        <v>0</v>
      </c>
      <c r="H34" s="65">
        <f>IF(FIRE1114_working!H34="-","-",ROUND(FIRE1114_working!H34,3))</f>
        <v>0</v>
      </c>
      <c r="I34" s="65">
        <f>IF(FIRE1114_working!I34="-","-",ROUND(FIRE1114_working!I34,3))</f>
        <v>0</v>
      </c>
      <c r="J34" s="22" t="s">
        <v>64</v>
      </c>
      <c r="K34" s="64">
        <f>ROUND(FIRE1114_working!K34,0)</f>
        <v>2</v>
      </c>
      <c r="L34" s="64">
        <f>ROUND(FIRE1114_working!L34,0)</f>
        <v>0</v>
      </c>
      <c r="M34" s="64">
        <f>ROUND(FIRE1114_working!M34,0)</f>
        <v>0</v>
      </c>
      <c r="N34" s="64">
        <f>ROUND(FIRE1114_working!N34,0)</f>
        <v>0</v>
      </c>
      <c r="O34" s="64">
        <f>ROUND(FIRE1114_working!O34,0)</f>
        <v>0</v>
      </c>
      <c r="P34" s="64">
        <f>ROUND(FIRE1114_working!P34,0)</f>
        <v>0</v>
      </c>
      <c r="Q34" s="65">
        <f>IF(FIRE1114_working!Q34="-","-",ROUND(FIRE1114_working!Q34,3))</f>
        <v>0</v>
      </c>
      <c r="R34" s="65">
        <f>IF(FIRE1114_working!R34="-","-",ROUND(FIRE1114_working!R34,3))</f>
        <v>0</v>
      </c>
      <c r="S34" s="22" t="s">
        <v>64</v>
      </c>
      <c r="T34" s="64">
        <f>ROUND(FIRE1114_working!T34,0)</f>
        <v>3</v>
      </c>
      <c r="U34" s="64">
        <f>ROUND(FIRE1114_working!U34,0)</f>
        <v>0</v>
      </c>
      <c r="V34" s="64">
        <f>ROUND(FIRE1114_working!V34,0)</f>
        <v>0</v>
      </c>
      <c r="W34" s="64">
        <f>ROUND(FIRE1114_working!W34,0)</f>
        <v>0</v>
      </c>
      <c r="X34" s="64">
        <f>ROUND(FIRE1114_working!X34,0)</f>
        <v>0</v>
      </c>
      <c r="Y34" s="64">
        <f>ROUND(FIRE1114_working!Y34,0)</f>
        <v>0</v>
      </c>
      <c r="Z34" s="65">
        <f>IF(FIRE1114_working!Z34="-","-",ROUND(FIRE1114_working!Z34,3))</f>
        <v>0</v>
      </c>
      <c r="AA34" s="65">
        <f>IF(FIRE1114_working!AA34="-","-",ROUND(FIRE1114_working!AA34,3))</f>
        <v>0</v>
      </c>
      <c r="AB34" s="22" t="s">
        <v>64</v>
      </c>
      <c r="AC34" s="64">
        <f>ROUND(FIRE1114_working!AC34,0)</f>
        <v>0</v>
      </c>
      <c r="AD34" s="64">
        <f>ROUND(FIRE1114_working!AD34,0)</f>
        <v>0</v>
      </c>
      <c r="AE34" s="64">
        <f>ROUND(FIRE1114_working!AE34,0)</f>
        <v>0</v>
      </c>
      <c r="AF34" s="64">
        <f>ROUND(FIRE1114_working!AF34,0)</f>
        <v>0</v>
      </c>
      <c r="AG34" s="64">
        <f>ROUND(FIRE1114_working!AG34,0)</f>
        <v>0</v>
      </c>
      <c r="AH34" s="64">
        <f>ROUND(FIRE1114_working!AH34,0)</f>
        <v>0</v>
      </c>
      <c r="AI34" s="65" t="str">
        <f>IF(FIRE1114_working!AI34="-","-",ROUND(FIRE1114_working!AI34,3))</f>
        <v>-</v>
      </c>
      <c r="AJ34" s="65" t="str">
        <f>IF(FIRE1114_working!AJ34="-","-",ROUND(FIRE1114_working!AJ34,3))</f>
        <v>-</v>
      </c>
      <c r="AK34" s="22" t="s">
        <v>64</v>
      </c>
      <c r="AL34" s="64">
        <f>ROUND(FIRE1114_working!AL34,0)</f>
        <v>0</v>
      </c>
      <c r="AM34" s="64">
        <f>ROUND(FIRE1114_working!AM34,0)</f>
        <v>0</v>
      </c>
      <c r="AN34" s="64">
        <f>ROUND(FIRE1114_working!AN34,0)</f>
        <v>0</v>
      </c>
      <c r="AO34" s="64">
        <f>ROUND(FIRE1114_working!AO34,0)</f>
        <v>0</v>
      </c>
      <c r="AP34" s="64">
        <f>ROUND(FIRE1114_working!AP34,0)</f>
        <v>0</v>
      </c>
      <c r="AQ34" s="64">
        <f>ROUND(FIRE1114_working!AQ34,0)</f>
        <v>0</v>
      </c>
      <c r="AR34" s="65" t="str">
        <f>IF(FIRE1114_working!AR34="-","-",ROUND(FIRE1114_working!AR34,3))</f>
        <v>-</v>
      </c>
      <c r="AS34" s="65" t="str">
        <f>IF(FIRE1114_working!AS34="-","-",ROUND(FIRE1114_working!AS34,3))</f>
        <v>-</v>
      </c>
      <c r="AT34" s="22" t="s">
        <v>64</v>
      </c>
      <c r="AU34" s="64">
        <f>ROUND(FIRE1114_working!AU34,0)</f>
        <v>3</v>
      </c>
      <c r="AV34" s="64">
        <f>ROUND(FIRE1114_working!AV34,0)</f>
        <v>0</v>
      </c>
      <c r="AW34" s="64">
        <f>ROUND(FIRE1114_working!AW34,0)</f>
        <v>0</v>
      </c>
      <c r="AX34" s="64">
        <f>ROUND(FIRE1114_working!AX34,0)</f>
        <v>0</v>
      </c>
      <c r="AY34" s="64">
        <f>ROUND(FIRE1114_working!AY34,0)</f>
        <v>0</v>
      </c>
      <c r="AZ34" s="64">
        <f>ROUND(FIRE1114_working!AZ34,0)</f>
        <v>0</v>
      </c>
      <c r="BA34" s="65">
        <f>IF(FIRE1114_working!BA34="-","-",ROUND(FIRE1114_working!BA34,3))</f>
        <v>0</v>
      </c>
      <c r="BB34" s="65">
        <f>IF(FIRE1114_working!BB34="-","-",ROUND(FIRE1114_working!BB34,3))</f>
        <v>0</v>
      </c>
      <c r="BC34" s="22" t="s">
        <v>64</v>
      </c>
      <c r="BD34" s="23"/>
      <c r="BE34" s="85"/>
      <c r="BF34" s="85"/>
      <c r="BG34" s="85"/>
      <c r="BH34" s="85"/>
      <c r="BI34" s="85"/>
    </row>
    <row r="35" spans="1:61" s="8" customFormat="1" ht="15" customHeight="1" x14ac:dyDescent="0.35">
      <c r="A35" s="23" t="s">
        <v>27</v>
      </c>
      <c r="B35" s="64">
        <f>ROUND(FIRE1114_working!B35,0)</f>
        <v>51</v>
      </c>
      <c r="C35" s="64">
        <f>ROUND(FIRE1114_working!C35,0)</f>
        <v>0</v>
      </c>
      <c r="D35" s="64">
        <f>ROUND(FIRE1114_working!D35,0)</f>
        <v>0</v>
      </c>
      <c r="E35" s="64">
        <f>ROUND(FIRE1114_working!E35,0)</f>
        <v>0</v>
      </c>
      <c r="F35" s="64">
        <f>ROUND(FIRE1114_working!F35,0)</f>
        <v>0</v>
      </c>
      <c r="G35" s="64">
        <f>ROUND(FIRE1114_working!G35,0)</f>
        <v>12</v>
      </c>
      <c r="H35" s="65">
        <f>IF(FIRE1114_working!H35="-","-",ROUND(FIRE1114_working!H35,3))</f>
        <v>0</v>
      </c>
      <c r="I35" s="65">
        <f>IF(FIRE1114_working!I35="-","-",ROUND(FIRE1114_working!I35,3))</f>
        <v>0.19</v>
      </c>
      <c r="J35" s="22" t="s">
        <v>64</v>
      </c>
      <c r="K35" s="64">
        <f>ROUND(FIRE1114_working!K35,0)</f>
        <v>30</v>
      </c>
      <c r="L35" s="64">
        <f>ROUND(FIRE1114_working!L35,0)</f>
        <v>1</v>
      </c>
      <c r="M35" s="64">
        <f>ROUND(FIRE1114_working!M35,0)</f>
        <v>0</v>
      </c>
      <c r="N35" s="64">
        <f>ROUND(FIRE1114_working!N35,0)</f>
        <v>0</v>
      </c>
      <c r="O35" s="64">
        <f>ROUND(FIRE1114_working!O35,0)</f>
        <v>0</v>
      </c>
      <c r="P35" s="64">
        <f>ROUND(FIRE1114_working!P35,0)</f>
        <v>2</v>
      </c>
      <c r="Q35" s="65">
        <f>IF(FIRE1114_working!Q35="-","-",ROUND(FIRE1114_working!Q35,3))</f>
        <v>3.2000000000000001E-2</v>
      </c>
      <c r="R35" s="65">
        <f>IF(FIRE1114_working!R35="-","-",ROUND(FIRE1114_working!R35,3))</f>
        <v>6.0999999999999999E-2</v>
      </c>
      <c r="S35" s="22" t="s">
        <v>64</v>
      </c>
      <c r="T35" s="64">
        <f>ROUND(FIRE1114_working!T35,0)</f>
        <v>81</v>
      </c>
      <c r="U35" s="64">
        <f>ROUND(FIRE1114_working!U35,0)</f>
        <v>1</v>
      </c>
      <c r="V35" s="64">
        <f>ROUND(FIRE1114_working!V35,0)</f>
        <v>0</v>
      </c>
      <c r="W35" s="64">
        <f>ROUND(FIRE1114_working!W35,0)</f>
        <v>0</v>
      </c>
      <c r="X35" s="64">
        <f>ROUND(FIRE1114_working!X35,0)</f>
        <v>0</v>
      </c>
      <c r="Y35" s="64">
        <f>ROUND(FIRE1114_working!Y35,0)</f>
        <v>14</v>
      </c>
      <c r="Z35" s="65">
        <f>IF(FIRE1114_working!Z35="-","-",ROUND(FIRE1114_working!Z35,3))</f>
        <v>1.2E-2</v>
      </c>
      <c r="AA35" s="65">
        <f>IF(FIRE1114_working!AA35="-","-",ROUND(FIRE1114_working!AA35,3))</f>
        <v>0.14599999999999999</v>
      </c>
      <c r="AB35" s="22" t="s">
        <v>64</v>
      </c>
      <c r="AC35" s="64">
        <f>ROUND(FIRE1114_working!AC35,0)</f>
        <v>4</v>
      </c>
      <c r="AD35" s="64">
        <f>ROUND(FIRE1114_working!AD35,0)</f>
        <v>0</v>
      </c>
      <c r="AE35" s="64">
        <f>ROUND(FIRE1114_working!AE35,0)</f>
        <v>0</v>
      </c>
      <c r="AF35" s="64">
        <f>ROUND(FIRE1114_working!AF35,0)</f>
        <v>0</v>
      </c>
      <c r="AG35" s="64">
        <f>ROUND(FIRE1114_working!AG35,0)</f>
        <v>0</v>
      </c>
      <c r="AH35" s="64">
        <f>ROUND(FIRE1114_working!AH35,0)</f>
        <v>0</v>
      </c>
      <c r="AI35" s="65">
        <f>IF(FIRE1114_working!AI35="-","-",ROUND(FIRE1114_working!AI35,3))</f>
        <v>0</v>
      </c>
      <c r="AJ35" s="65">
        <f>IF(FIRE1114_working!AJ35="-","-",ROUND(FIRE1114_working!AJ35,3))</f>
        <v>0</v>
      </c>
      <c r="AK35" s="22" t="s">
        <v>64</v>
      </c>
      <c r="AL35" s="64">
        <f>ROUND(FIRE1114_working!AL35,0)</f>
        <v>52</v>
      </c>
      <c r="AM35" s="64">
        <f>ROUND(FIRE1114_working!AM35,0)</f>
        <v>0</v>
      </c>
      <c r="AN35" s="64">
        <f>ROUND(FIRE1114_working!AN35,0)</f>
        <v>2</v>
      </c>
      <c r="AO35" s="64">
        <f>ROUND(FIRE1114_working!AO35,0)</f>
        <v>3</v>
      </c>
      <c r="AP35" s="64">
        <f>ROUND(FIRE1114_working!AP35,0)</f>
        <v>2</v>
      </c>
      <c r="AQ35" s="64">
        <f>ROUND(FIRE1114_working!AQ35,0)</f>
        <v>8</v>
      </c>
      <c r="AR35" s="65">
        <f>IF(FIRE1114_working!AR35="-","-",ROUND(FIRE1114_working!AR35,3))</f>
        <v>0.11899999999999999</v>
      </c>
      <c r="AS35" s="65">
        <f>IF(FIRE1114_working!AS35="-","-",ROUND(FIRE1114_working!AS35,3))</f>
        <v>0.11899999999999999</v>
      </c>
      <c r="AT35" s="22" t="s">
        <v>64</v>
      </c>
      <c r="AU35" s="64">
        <f>ROUND(FIRE1114_working!AU35,0)</f>
        <v>137</v>
      </c>
      <c r="AV35" s="64">
        <f>ROUND(FIRE1114_working!AV35,0)</f>
        <v>1</v>
      </c>
      <c r="AW35" s="64">
        <f>ROUND(FIRE1114_working!AW35,0)</f>
        <v>2</v>
      </c>
      <c r="AX35" s="64">
        <f>ROUND(FIRE1114_working!AX35,0)</f>
        <v>3</v>
      </c>
      <c r="AY35" s="64">
        <f>ROUND(FIRE1114_working!AY35,0)</f>
        <v>2</v>
      </c>
      <c r="AZ35" s="64">
        <f>ROUND(FIRE1114_working!AZ35,0)</f>
        <v>22</v>
      </c>
      <c r="BA35" s="65">
        <f>IF(FIRE1114_working!BA35="-","-",ROUND(FIRE1114_working!BA35,3))</f>
        <v>5.5E-2</v>
      </c>
      <c r="BB35" s="65">
        <f>IF(FIRE1114_working!BB35="-","-",ROUND(FIRE1114_working!BB35,3))</f>
        <v>0.13200000000000001</v>
      </c>
      <c r="BC35" s="22" t="s">
        <v>64</v>
      </c>
      <c r="BD35" s="23"/>
      <c r="BE35" s="85"/>
      <c r="BF35" s="85"/>
      <c r="BG35" s="85"/>
      <c r="BH35" s="85"/>
      <c r="BI35" s="85"/>
    </row>
    <row r="36" spans="1:61" s="8" customFormat="1" ht="15" customHeight="1" x14ac:dyDescent="0.35">
      <c r="A36" s="23" t="s">
        <v>28</v>
      </c>
      <c r="B36" s="64">
        <f>ROUND(FIRE1114_working!B36,0)</f>
        <v>48</v>
      </c>
      <c r="C36" s="64">
        <f>ROUND(FIRE1114_working!C36,0)</f>
        <v>0</v>
      </c>
      <c r="D36" s="64">
        <f>ROUND(FIRE1114_working!D36,0)</f>
        <v>0</v>
      </c>
      <c r="E36" s="64">
        <f>ROUND(FIRE1114_working!E36,0)</f>
        <v>0</v>
      </c>
      <c r="F36" s="64">
        <f>ROUND(FIRE1114_working!F36,0)</f>
        <v>0</v>
      </c>
      <c r="G36" s="64">
        <f>ROUND(FIRE1114_working!G36,0)</f>
        <v>2</v>
      </c>
      <c r="H36" s="65">
        <f>IF(FIRE1114_working!H36="-","-",ROUND(FIRE1114_working!H36,3))</f>
        <v>0</v>
      </c>
      <c r="I36" s="65">
        <f>IF(FIRE1114_working!I36="-","-",ROUND(FIRE1114_working!I36,3))</f>
        <v>0.04</v>
      </c>
      <c r="J36" s="22" t="s">
        <v>64</v>
      </c>
      <c r="K36" s="64">
        <f>ROUND(FIRE1114_working!K36,0)</f>
        <v>36</v>
      </c>
      <c r="L36" s="64">
        <f>ROUND(FIRE1114_working!L36,0)</f>
        <v>2</v>
      </c>
      <c r="M36" s="64">
        <f>ROUND(FIRE1114_working!M36,0)</f>
        <v>1</v>
      </c>
      <c r="N36" s="64">
        <f>ROUND(FIRE1114_working!N36,0)</f>
        <v>1</v>
      </c>
      <c r="O36" s="64">
        <f>ROUND(FIRE1114_working!O36,0)</f>
        <v>0</v>
      </c>
      <c r="P36" s="64">
        <f>ROUND(FIRE1114_working!P36,0)</f>
        <v>4</v>
      </c>
      <c r="Q36" s="65">
        <f>IF(FIRE1114_working!Q36="-","-",ROUND(FIRE1114_working!Q36,3))</f>
        <v>0.1</v>
      </c>
      <c r="R36" s="65">
        <f>IF(FIRE1114_working!R36="-","-",ROUND(FIRE1114_working!R36,3))</f>
        <v>9.0999999999999998E-2</v>
      </c>
      <c r="S36" s="22" t="s">
        <v>64</v>
      </c>
      <c r="T36" s="64">
        <f>ROUND(FIRE1114_working!T36,0)</f>
        <v>84</v>
      </c>
      <c r="U36" s="64">
        <f>ROUND(FIRE1114_working!U36,0)</f>
        <v>2</v>
      </c>
      <c r="V36" s="64">
        <f>ROUND(FIRE1114_working!V36,0)</f>
        <v>1</v>
      </c>
      <c r="W36" s="64">
        <f>ROUND(FIRE1114_working!W36,0)</f>
        <v>1</v>
      </c>
      <c r="X36" s="64">
        <f>ROUND(FIRE1114_working!X36,0)</f>
        <v>0</v>
      </c>
      <c r="Y36" s="64">
        <f>ROUND(FIRE1114_working!Y36,0)</f>
        <v>6</v>
      </c>
      <c r="Z36" s="65">
        <f>IF(FIRE1114_working!Z36="-","-",ROUND(FIRE1114_working!Z36,3))</f>
        <v>4.4999999999999998E-2</v>
      </c>
      <c r="AA36" s="65">
        <f>IF(FIRE1114_working!AA36="-","-",ROUND(FIRE1114_working!AA36,3))</f>
        <v>6.4000000000000001E-2</v>
      </c>
      <c r="AB36" s="22" t="s">
        <v>64</v>
      </c>
      <c r="AC36" s="64">
        <f>ROUND(FIRE1114_working!AC36,0)</f>
        <v>0</v>
      </c>
      <c r="AD36" s="64">
        <f>ROUND(FIRE1114_working!AD36,0)</f>
        <v>0</v>
      </c>
      <c r="AE36" s="64">
        <f>ROUND(FIRE1114_working!AE36,0)</f>
        <v>0</v>
      </c>
      <c r="AF36" s="64">
        <f>ROUND(FIRE1114_working!AF36,0)</f>
        <v>0</v>
      </c>
      <c r="AG36" s="64">
        <f>ROUND(FIRE1114_working!AG36,0)</f>
        <v>0</v>
      </c>
      <c r="AH36" s="64">
        <f>ROUND(FIRE1114_working!AH36,0)</f>
        <v>0</v>
      </c>
      <c r="AI36" s="65" t="str">
        <f>IF(FIRE1114_working!AI36="-","-",ROUND(FIRE1114_working!AI36,3))</f>
        <v>-</v>
      </c>
      <c r="AJ36" s="65" t="str">
        <f>IF(FIRE1114_working!AJ36="-","-",ROUND(FIRE1114_working!AJ36,3))</f>
        <v>-</v>
      </c>
      <c r="AK36" s="22" t="s">
        <v>64</v>
      </c>
      <c r="AL36" s="64">
        <f>ROUND(FIRE1114_working!AL36,0)</f>
        <v>28</v>
      </c>
      <c r="AM36" s="64">
        <f>ROUND(FIRE1114_working!AM36,0)</f>
        <v>0</v>
      </c>
      <c r="AN36" s="64">
        <f>ROUND(FIRE1114_working!AN36,0)</f>
        <v>0</v>
      </c>
      <c r="AO36" s="64">
        <f>ROUND(FIRE1114_working!AO36,0)</f>
        <v>0</v>
      </c>
      <c r="AP36" s="64">
        <f>ROUND(FIRE1114_working!AP36,0)</f>
        <v>1</v>
      </c>
      <c r="AQ36" s="64">
        <f>ROUND(FIRE1114_working!AQ36,0)</f>
        <v>1</v>
      </c>
      <c r="AR36" s="65">
        <f>IF(FIRE1114_working!AR36="-","-",ROUND(FIRE1114_working!AR36,3))</f>
        <v>3.4000000000000002E-2</v>
      </c>
      <c r="AS36" s="65">
        <f>IF(FIRE1114_working!AS36="-","-",ROUND(FIRE1114_working!AS36,3))</f>
        <v>3.3000000000000002E-2</v>
      </c>
      <c r="AT36" s="22" t="s">
        <v>64</v>
      </c>
      <c r="AU36" s="64">
        <f>ROUND(FIRE1114_working!AU36,0)</f>
        <v>112</v>
      </c>
      <c r="AV36" s="64">
        <f>ROUND(FIRE1114_working!AV36,0)</f>
        <v>2</v>
      </c>
      <c r="AW36" s="64">
        <f>ROUND(FIRE1114_working!AW36,0)</f>
        <v>1</v>
      </c>
      <c r="AX36" s="64">
        <f>ROUND(FIRE1114_working!AX36,0)</f>
        <v>1</v>
      </c>
      <c r="AY36" s="64">
        <f>ROUND(FIRE1114_working!AY36,0)</f>
        <v>1</v>
      </c>
      <c r="AZ36" s="64">
        <f>ROUND(FIRE1114_working!AZ36,0)</f>
        <v>7</v>
      </c>
      <c r="BA36" s="65">
        <f>IF(FIRE1114_working!BA36="-","-",ROUND(FIRE1114_working!BA36,3))</f>
        <v>4.2999999999999997E-2</v>
      </c>
      <c r="BB36" s="65">
        <f>IF(FIRE1114_working!BB36="-","-",ROUND(FIRE1114_working!BB36,3))</f>
        <v>5.6000000000000001E-2</v>
      </c>
      <c r="BC36" s="22" t="s">
        <v>64</v>
      </c>
      <c r="BD36" s="23"/>
      <c r="BE36" s="85"/>
      <c r="BF36" s="85"/>
      <c r="BG36" s="85"/>
      <c r="BH36" s="85"/>
      <c r="BI36" s="85"/>
    </row>
    <row r="37" spans="1:61" s="8" customFormat="1" ht="15" customHeight="1" x14ac:dyDescent="0.35">
      <c r="A37" s="23" t="s">
        <v>29</v>
      </c>
      <c r="B37" s="64">
        <f>ROUND(FIRE1114_working!B37,0)</f>
        <v>18</v>
      </c>
      <c r="C37" s="64">
        <f>ROUND(FIRE1114_working!C37,0)</f>
        <v>1</v>
      </c>
      <c r="D37" s="64">
        <f>ROUND(FIRE1114_working!D37,0)</f>
        <v>2</v>
      </c>
      <c r="E37" s="64">
        <f>ROUND(FIRE1114_working!E37,0)</f>
        <v>0</v>
      </c>
      <c r="F37" s="64">
        <f>ROUND(FIRE1114_working!F37,0)</f>
        <v>0</v>
      </c>
      <c r="G37" s="64">
        <f>ROUND(FIRE1114_working!G37,0)</f>
        <v>1</v>
      </c>
      <c r="H37" s="65">
        <f>IF(FIRE1114_working!H37="-","-",ROUND(FIRE1114_working!H37,3))</f>
        <v>0.14299999999999999</v>
      </c>
      <c r="I37" s="65">
        <f>IF(FIRE1114_working!I37="-","-",ROUND(FIRE1114_working!I37,3))</f>
        <v>4.4999999999999998E-2</v>
      </c>
      <c r="J37" s="22" t="s">
        <v>64</v>
      </c>
      <c r="K37" s="64">
        <f>ROUND(FIRE1114_working!K37,0)</f>
        <v>9</v>
      </c>
      <c r="L37" s="64">
        <f>ROUND(FIRE1114_working!L37,0)</f>
        <v>0</v>
      </c>
      <c r="M37" s="64">
        <f>ROUND(FIRE1114_working!M37,0)</f>
        <v>0</v>
      </c>
      <c r="N37" s="64">
        <f>ROUND(FIRE1114_working!N37,0)</f>
        <v>0</v>
      </c>
      <c r="O37" s="64">
        <f>ROUND(FIRE1114_working!O37,0)</f>
        <v>0</v>
      </c>
      <c r="P37" s="64">
        <f>ROUND(FIRE1114_working!P37,0)</f>
        <v>2</v>
      </c>
      <c r="Q37" s="65">
        <f>IF(FIRE1114_working!Q37="-","-",ROUND(FIRE1114_working!Q37,3))</f>
        <v>0</v>
      </c>
      <c r="R37" s="65">
        <f>IF(FIRE1114_working!R37="-","-",ROUND(FIRE1114_working!R37,3))</f>
        <v>0.182</v>
      </c>
      <c r="S37" s="22" t="s">
        <v>64</v>
      </c>
      <c r="T37" s="64">
        <f>ROUND(FIRE1114_working!T37,0)</f>
        <v>27</v>
      </c>
      <c r="U37" s="64">
        <f>ROUND(FIRE1114_working!U37,0)</f>
        <v>1</v>
      </c>
      <c r="V37" s="64">
        <f>ROUND(FIRE1114_working!V37,0)</f>
        <v>2</v>
      </c>
      <c r="W37" s="64">
        <f>ROUND(FIRE1114_working!W37,0)</f>
        <v>0</v>
      </c>
      <c r="X37" s="64">
        <f>ROUND(FIRE1114_working!X37,0)</f>
        <v>0</v>
      </c>
      <c r="Y37" s="64">
        <f>ROUND(FIRE1114_working!Y37,0)</f>
        <v>3</v>
      </c>
      <c r="Z37" s="65">
        <f>IF(FIRE1114_working!Z37="-","-",ROUND(FIRE1114_working!Z37,3))</f>
        <v>0.1</v>
      </c>
      <c r="AA37" s="65">
        <f>IF(FIRE1114_working!AA37="-","-",ROUND(FIRE1114_working!AA37,3))</f>
        <v>9.0999999999999998E-2</v>
      </c>
      <c r="AB37" s="22" t="s">
        <v>64</v>
      </c>
      <c r="AC37" s="64">
        <f>ROUND(FIRE1114_working!AC37,0)</f>
        <v>1</v>
      </c>
      <c r="AD37" s="64">
        <f>ROUND(FIRE1114_working!AD37,0)</f>
        <v>0</v>
      </c>
      <c r="AE37" s="64">
        <f>ROUND(FIRE1114_working!AE37,0)</f>
        <v>0</v>
      </c>
      <c r="AF37" s="64">
        <f>ROUND(FIRE1114_working!AF37,0)</f>
        <v>0</v>
      </c>
      <c r="AG37" s="64">
        <f>ROUND(FIRE1114_working!AG37,0)</f>
        <v>0</v>
      </c>
      <c r="AH37" s="64">
        <f>ROUND(FIRE1114_working!AH37,0)</f>
        <v>0</v>
      </c>
      <c r="AI37" s="65">
        <f>IF(FIRE1114_working!AI37="-","-",ROUND(FIRE1114_working!AI37,3))</f>
        <v>0</v>
      </c>
      <c r="AJ37" s="65">
        <f>IF(FIRE1114_working!AJ37="-","-",ROUND(FIRE1114_working!AJ37,3))</f>
        <v>0</v>
      </c>
      <c r="AK37" s="22" t="s">
        <v>64</v>
      </c>
      <c r="AL37" s="64">
        <f>ROUND(FIRE1114_working!AL37,0)</f>
        <v>11</v>
      </c>
      <c r="AM37" s="64">
        <f>ROUND(FIRE1114_working!AM37,0)</f>
        <v>1</v>
      </c>
      <c r="AN37" s="64">
        <f>ROUND(FIRE1114_working!AN37,0)</f>
        <v>0</v>
      </c>
      <c r="AO37" s="64">
        <f>ROUND(FIRE1114_working!AO37,0)</f>
        <v>0</v>
      </c>
      <c r="AP37" s="64">
        <f>ROUND(FIRE1114_working!AP37,0)</f>
        <v>0</v>
      </c>
      <c r="AQ37" s="64">
        <f>ROUND(FIRE1114_working!AQ37,0)</f>
        <v>3</v>
      </c>
      <c r="AR37" s="65">
        <f>IF(FIRE1114_working!AR37="-","-",ROUND(FIRE1114_working!AR37,3))</f>
        <v>8.3000000000000004E-2</v>
      </c>
      <c r="AS37" s="65">
        <f>IF(FIRE1114_working!AS37="-","-",ROUND(FIRE1114_working!AS37,3))</f>
        <v>0.2</v>
      </c>
      <c r="AT37" s="22" t="s">
        <v>64</v>
      </c>
      <c r="AU37" s="64">
        <f>ROUND(FIRE1114_working!AU37,0)</f>
        <v>39</v>
      </c>
      <c r="AV37" s="64">
        <f>ROUND(FIRE1114_working!AV37,0)</f>
        <v>2</v>
      </c>
      <c r="AW37" s="64">
        <f>ROUND(FIRE1114_working!AW37,0)</f>
        <v>2</v>
      </c>
      <c r="AX37" s="64">
        <f>ROUND(FIRE1114_working!AX37,0)</f>
        <v>0</v>
      </c>
      <c r="AY37" s="64">
        <f>ROUND(FIRE1114_working!AY37,0)</f>
        <v>0</v>
      </c>
      <c r="AZ37" s="64">
        <f>ROUND(FIRE1114_working!AZ37,0)</f>
        <v>6</v>
      </c>
      <c r="BA37" s="65">
        <f>IF(FIRE1114_working!BA37="-","-",ROUND(FIRE1114_working!BA37,3))</f>
        <v>9.2999999999999999E-2</v>
      </c>
      <c r="BB37" s="65">
        <f>IF(FIRE1114_working!BB37="-","-",ROUND(FIRE1114_working!BB37,3))</f>
        <v>0.122</v>
      </c>
      <c r="BC37" s="22" t="s">
        <v>64</v>
      </c>
      <c r="BD37" s="23"/>
      <c r="BE37" s="85"/>
      <c r="BF37" s="85"/>
      <c r="BG37" s="85"/>
      <c r="BH37" s="85"/>
      <c r="BI37" s="85"/>
    </row>
    <row r="38" spans="1:61" s="8" customFormat="1" ht="15" customHeight="1" x14ac:dyDescent="0.35">
      <c r="A38" s="23" t="s">
        <v>30</v>
      </c>
      <c r="B38" s="64">
        <f>ROUND(FIRE1114_working!B38,0)</f>
        <v>4</v>
      </c>
      <c r="C38" s="64">
        <f>ROUND(FIRE1114_working!C38,0)</f>
        <v>1</v>
      </c>
      <c r="D38" s="64">
        <f>ROUND(FIRE1114_working!D38,0)</f>
        <v>0</v>
      </c>
      <c r="E38" s="64">
        <f>ROUND(FIRE1114_working!E38,0)</f>
        <v>0</v>
      </c>
      <c r="F38" s="64">
        <f>ROUND(FIRE1114_working!F38,0)</f>
        <v>0</v>
      </c>
      <c r="G38" s="64">
        <f>ROUND(FIRE1114_working!G38,0)</f>
        <v>0</v>
      </c>
      <c r="H38" s="65">
        <f>IF(FIRE1114_working!H38="-","-",ROUND(FIRE1114_working!H38,3))</f>
        <v>0.2</v>
      </c>
      <c r="I38" s="65">
        <f>IF(FIRE1114_working!I38="-","-",ROUND(FIRE1114_working!I38,3))</f>
        <v>0</v>
      </c>
      <c r="J38" s="22" t="s">
        <v>64</v>
      </c>
      <c r="K38" s="64">
        <f>ROUND(FIRE1114_working!K38,0)</f>
        <v>48</v>
      </c>
      <c r="L38" s="64">
        <f>ROUND(FIRE1114_working!L38,0)</f>
        <v>0</v>
      </c>
      <c r="M38" s="64">
        <f>ROUND(FIRE1114_working!M38,0)</f>
        <v>0</v>
      </c>
      <c r="N38" s="64">
        <f>ROUND(FIRE1114_working!N38,0)</f>
        <v>0</v>
      </c>
      <c r="O38" s="64">
        <f>ROUND(FIRE1114_working!O38,0)</f>
        <v>0</v>
      </c>
      <c r="P38" s="64">
        <f>ROUND(FIRE1114_working!P38,0)</f>
        <v>1</v>
      </c>
      <c r="Q38" s="65">
        <f>IF(FIRE1114_working!Q38="-","-",ROUND(FIRE1114_working!Q38,3))</f>
        <v>0</v>
      </c>
      <c r="R38" s="65">
        <f>IF(FIRE1114_working!R38="-","-",ROUND(FIRE1114_working!R38,3))</f>
        <v>0.02</v>
      </c>
      <c r="S38" s="22" t="s">
        <v>64</v>
      </c>
      <c r="T38" s="64">
        <f>ROUND(FIRE1114_working!T38,0)</f>
        <v>52</v>
      </c>
      <c r="U38" s="64">
        <f>ROUND(FIRE1114_working!U38,0)</f>
        <v>1</v>
      </c>
      <c r="V38" s="64">
        <f>ROUND(FIRE1114_working!V38,0)</f>
        <v>0</v>
      </c>
      <c r="W38" s="64">
        <f>ROUND(FIRE1114_working!W38,0)</f>
        <v>0</v>
      </c>
      <c r="X38" s="64">
        <f>ROUND(FIRE1114_working!X38,0)</f>
        <v>0</v>
      </c>
      <c r="Y38" s="64">
        <f>ROUND(FIRE1114_working!Y38,0)</f>
        <v>1</v>
      </c>
      <c r="Z38" s="65">
        <f>IF(FIRE1114_working!Z38="-","-",ROUND(FIRE1114_working!Z38,3))</f>
        <v>1.9E-2</v>
      </c>
      <c r="AA38" s="65">
        <f>IF(FIRE1114_working!AA38="-","-",ROUND(FIRE1114_working!AA38,3))</f>
        <v>1.9E-2</v>
      </c>
      <c r="AB38" s="22" t="s">
        <v>64</v>
      </c>
      <c r="AC38" s="64">
        <f>ROUND(FIRE1114_working!AC38,0)</f>
        <v>6</v>
      </c>
      <c r="AD38" s="64">
        <f>ROUND(FIRE1114_working!AD38,0)</f>
        <v>0</v>
      </c>
      <c r="AE38" s="64">
        <f>ROUND(FIRE1114_working!AE38,0)</f>
        <v>0</v>
      </c>
      <c r="AF38" s="64">
        <f>ROUND(FIRE1114_working!AF38,0)</f>
        <v>0</v>
      </c>
      <c r="AG38" s="64">
        <f>ROUND(FIRE1114_working!AG38,0)</f>
        <v>0</v>
      </c>
      <c r="AH38" s="64">
        <f>ROUND(FIRE1114_working!AH38,0)</f>
        <v>0</v>
      </c>
      <c r="AI38" s="65">
        <f>IF(FIRE1114_working!AI38="-","-",ROUND(FIRE1114_working!AI38,3))</f>
        <v>0</v>
      </c>
      <c r="AJ38" s="65">
        <f>IF(FIRE1114_working!AJ38="-","-",ROUND(FIRE1114_working!AJ38,3))</f>
        <v>0</v>
      </c>
      <c r="AK38" s="22" t="s">
        <v>64</v>
      </c>
      <c r="AL38" s="64">
        <f>ROUND(FIRE1114_working!AL38,0)</f>
        <v>6</v>
      </c>
      <c r="AM38" s="64">
        <f>ROUND(FIRE1114_working!AM38,0)</f>
        <v>0</v>
      </c>
      <c r="AN38" s="64">
        <f>ROUND(FIRE1114_working!AN38,0)</f>
        <v>0</v>
      </c>
      <c r="AO38" s="64">
        <f>ROUND(FIRE1114_working!AO38,0)</f>
        <v>0</v>
      </c>
      <c r="AP38" s="64">
        <f>ROUND(FIRE1114_working!AP38,0)</f>
        <v>0</v>
      </c>
      <c r="AQ38" s="64">
        <f>ROUND(FIRE1114_working!AQ38,0)</f>
        <v>1</v>
      </c>
      <c r="AR38" s="65">
        <f>IF(FIRE1114_working!AR38="-","-",ROUND(FIRE1114_working!AR38,3))</f>
        <v>0</v>
      </c>
      <c r="AS38" s="65">
        <f>IF(FIRE1114_working!AS38="-","-",ROUND(FIRE1114_working!AS38,3))</f>
        <v>0.14299999999999999</v>
      </c>
      <c r="AT38" s="22" t="s">
        <v>64</v>
      </c>
      <c r="AU38" s="64">
        <f>ROUND(FIRE1114_working!AU38,0)</f>
        <v>64</v>
      </c>
      <c r="AV38" s="64">
        <f>ROUND(FIRE1114_working!AV38,0)</f>
        <v>1</v>
      </c>
      <c r="AW38" s="64">
        <f>ROUND(FIRE1114_working!AW38,0)</f>
        <v>0</v>
      </c>
      <c r="AX38" s="64">
        <f>ROUND(FIRE1114_working!AX38,0)</f>
        <v>0</v>
      </c>
      <c r="AY38" s="64">
        <f>ROUND(FIRE1114_working!AY38,0)</f>
        <v>0</v>
      </c>
      <c r="AZ38" s="64">
        <f>ROUND(FIRE1114_working!AZ38,0)</f>
        <v>2</v>
      </c>
      <c r="BA38" s="65">
        <f>IF(FIRE1114_working!BA38="-","-",ROUND(FIRE1114_working!BA38,3))</f>
        <v>1.4999999999999999E-2</v>
      </c>
      <c r="BB38" s="65">
        <f>IF(FIRE1114_working!BB38="-","-",ROUND(FIRE1114_working!BB38,3))</f>
        <v>0.03</v>
      </c>
      <c r="BC38" s="22" t="s">
        <v>64</v>
      </c>
      <c r="BD38" s="23"/>
      <c r="BE38" s="85"/>
      <c r="BF38" s="85"/>
      <c r="BG38" s="85"/>
      <c r="BH38" s="85"/>
      <c r="BI38" s="85"/>
    </row>
    <row r="39" spans="1:61" s="8" customFormat="1" ht="15" customHeight="1" x14ac:dyDescent="0.35">
      <c r="A39" s="23" t="s">
        <v>46</v>
      </c>
      <c r="B39" s="64">
        <f>ROUND(FIRE1114_working!B39,0)</f>
        <v>52</v>
      </c>
      <c r="C39" s="64">
        <f>ROUND(FIRE1114_working!C39,0)</f>
        <v>0</v>
      </c>
      <c r="D39" s="64">
        <f>ROUND(FIRE1114_working!D39,0)</f>
        <v>0</v>
      </c>
      <c r="E39" s="64">
        <f>ROUND(FIRE1114_working!E39,0)</f>
        <v>0</v>
      </c>
      <c r="F39" s="64">
        <f>ROUND(FIRE1114_working!F39,0)</f>
        <v>0</v>
      </c>
      <c r="G39" s="64">
        <f>ROUND(FIRE1114_working!G39,0)</f>
        <v>0</v>
      </c>
      <c r="H39" s="65">
        <f>IF(FIRE1114_working!H39="-","-",ROUND(FIRE1114_working!H39,3))</f>
        <v>0</v>
      </c>
      <c r="I39" s="65">
        <f>IF(FIRE1114_working!I39="-","-",ROUND(FIRE1114_working!I39,3))</f>
        <v>0</v>
      </c>
      <c r="J39" s="22" t="s">
        <v>64</v>
      </c>
      <c r="K39" s="64">
        <f>ROUND(FIRE1114_working!K39,0)</f>
        <v>10</v>
      </c>
      <c r="L39" s="64">
        <f>ROUND(FIRE1114_working!L39,0)</f>
        <v>0</v>
      </c>
      <c r="M39" s="64">
        <f>ROUND(FIRE1114_working!M39,0)</f>
        <v>0</v>
      </c>
      <c r="N39" s="64">
        <f>ROUND(FIRE1114_working!N39,0)</f>
        <v>0</v>
      </c>
      <c r="O39" s="64">
        <f>ROUND(FIRE1114_working!O39,0)</f>
        <v>0</v>
      </c>
      <c r="P39" s="64">
        <f>ROUND(FIRE1114_working!P39,0)</f>
        <v>0</v>
      </c>
      <c r="Q39" s="65">
        <f>IF(FIRE1114_working!Q39="-","-",ROUND(FIRE1114_working!Q39,3))</f>
        <v>0</v>
      </c>
      <c r="R39" s="65">
        <f>IF(FIRE1114_working!R39="-","-",ROUND(FIRE1114_working!R39,3))</f>
        <v>0</v>
      </c>
      <c r="S39" s="22" t="s">
        <v>64</v>
      </c>
      <c r="T39" s="64">
        <f>ROUND(FIRE1114_working!T39,0)</f>
        <v>62</v>
      </c>
      <c r="U39" s="64">
        <f>ROUND(FIRE1114_working!U39,0)</f>
        <v>0</v>
      </c>
      <c r="V39" s="64">
        <f>ROUND(FIRE1114_working!V39,0)</f>
        <v>0</v>
      </c>
      <c r="W39" s="64">
        <f>ROUND(FIRE1114_working!W39,0)</f>
        <v>0</v>
      </c>
      <c r="X39" s="64">
        <f>ROUND(FIRE1114_working!X39,0)</f>
        <v>0</v>
      </c>
      <c r="Y39" s="64">
        <f>ROUND(FIRE1114_working!Y39,0)</f>
        <v>0</v>
      </c>
      <c r="Z39" s="65">
        <f>IF(FIRE1114_working!Z39="-","-",ROUND(FIRE1114_working!Z39,3))</f>
        <v>0</v>
      </c>
      <c r="AA39" s="65">
        <f>IF(FIRE1114_working!AA39="-","-",ROUND(FIRE1114_working!AA39,3))</f>
        <v>0</v>
      </c>
      <c r="AB39" s="22" t="s">
        <v>64</v>
      </c>
      <c r="AC39" s="64">
        <f>ROUND(FIRE1114_working!AC39,0)</f>
        <v>1</v>
      </c>
      <c r="AD39" s="64">
        <f>ROUND(FIRE1114_working!AD39,0)</f>
        <v>0</v>
      </c>
      <c r="AE39" s="64">
        <f>ROUND(FIRE1114_working!AE39,0)</f>
        <v>0</v>
      </c>
      <c r="AF39" s="64">
        <f>ROUND(FIRE1114_working!AF39,0)</f>
        <v>0</v>
      </c>
      <c r="AG39" s="64">
        <f>ROUND(FIRE1114_working!AG39,0)</f>
        <v>0</v>
      </c>
      <c r="AH39" s="64">
        <f>ROUND(FIRE1114_working!AH39,0)</f>
        <v>0</v>
      </c>
      <c r="AI39" s="65">
        <f>IF(FIRE1114_working!AI39="-","-",ROUND(FIRE1114_working!AI39,3))</f>
        <v>0</v>
      </c>
      <c r="AJ39" s="65">
        <f>IF(FIRE1114_working!AJ39="-","-",ROUND(FIRE1114_working!AJ39,3))</f>
        <v>0</v>
      </c>
      <c r="AK39" s="22" t="s">
        <v>64</v>
      </c>
      <c r="AL39" s="64">
        <f>ROUND(FIRE1114_working!AL39,0)</f>
        <v>36</v>
      </c>
      <c r="AM39" s="64">
        <f>ROUND(FIRE1114_working!AM39,0)</f>
        <v>0</v>
      </c>
      <c r="AN39" s="64">
        <f>ROUND(FIRE1114_working!AN39,0)</f>
        <v>2</v>
      </c>
      <c r="AO39" s="64">
        <f>ROUND(FIRE1114_working!AO39,0)</f>
        <v>0</v>
      </c>
      <c r="AP39" s="64">
        <f>ROUND(FIRE1114_working!AP39,0)</f>
        <v>0</v>
      </c>
      <c r="AQ39" s="64">
        <f>ROUND(FIRE1114_working!AQ39,0)</f>
        <v>0</v>
      </c>
      <c r="AR39" s="65">
        <f>IF(FIRE1114_working!AR39="-","-",ROUND(FIRE1114_working!AR39,3))</f>
        <v>5.2999999999999999E-2</v>
      </c>
      <c r="AS39" s="65">
        <f>IF(FIRE1114_working!AS39="-","-",ROUND(FIRE1114_working!AS39,3))</f>
        <v>0</v>
      </c>
      <c r="AT39" s="22" t="s">
        <v>64</v>
      </c>
      <c r="AU39" s="64">
        <f>ROUND(FIRE1114_working!AU39,0)</f>
        <v>99</v>
      </c>
      <c r="AV39" s="64">
        <f>ROUND(FIRE1114_working!AV39,0)</f>
        <v>0</v>
      </c>
      <c r="AW39" s="64">
        <f>ROUND(FIRE1114_working!AW39,0)</f>
        <v>2</v>
      </c>
      <c r="AX39" s="64">
        <f>ROUND(FIRE1114_working!AX39,0)</f>
        <v>0</v>
      </c>
      <c r="AY39" s="64">
        <f>ROUND(FIRE1114_working!AY39,0)</f>
        <v>0</v>
      </c>
      <c r="AZ39" s="64">
        <f>ROUND(FIRE1114_working!AZ39,0)</f>
        <v>0</v>
      </c>
      <c r="BA39" s="65">
        <f>IF(FIRE1114_working!BA39="-","-",ROUND(FIRE1114_working!BA39,3))</f>
        <v>0.02</v>
      </c>
      <c r="BB39" s="65">
        <f>IF(FIRE1114_working!BB39="-","-",ROUND(FIRE1114_working!BB39,3))</f>
        <v>0</v>
      </c>
      <c r="BC39" s="22" t="s">
        <v>64</v>
      </c>
      <c r="BD39" s="23"/>
      <c r="BE39" s="85"/>
      <c r="BF39" s="85"/>
      <c r="BG39" s="85"/>
      <c r="BH39" s="85"/>
      <c r="BI39" s="85"/>
    </row>
    <row r="40" spans="1:61" s="8" customFormat="1" ht="15" customHeight="1" x14ac:dyDescent="0.35">
      <c r="A40" s="23" t="s">
        <v>31</v>
      </c>
      <c r="B40" s="64">
        <f>ROUND(FIRE1114_working!B40,0)</f>
        <v>3</v>
      </c>
      <c r="C40" s="64">
        <f>ROUND(FIRE1114_working!C40,0)</f>
        <v>0</v>
      </c>
      <c r="D40" s="64">
        <f>ROUND(FIRE1114_working!D40,0)</f>
        <v>0</v>
      </c>
      <c r="E40" s="64">
        <f>ROUND(FIRE1114_working!E40,0)</f>
        <v>0</v>
      </c>
      <c r="F40" s="64">
        <f>ROUND(FIRE1114_working!F40,0)</f>
        <v>0</v>
      </c>
      <c r="G40" s="64">
        <f>ROUND(FIRE1114_working!G40,0)</f>
        <v>10</v>
      </c>
      <c r="H40" s="65">
        <f>IF(FIRE1114_working!H40="-","-",ROUND(FIRE1114_working!H40,3))</f>
        <v>0</v>
      </c>
      <c r="I40" s="65">
        <f>IF(FIRE1114_working!I40="-","-",ROUND(FIRE1114_working!I40,3))</f>
        <v>0.76900000000000002</v>
      </c>
      <c r="J40" s="22" t="s">
        <v>64</v>
      </c>
      <c r="K40" s="64">
        <f>ROUND(FIRE1114_working!K40,0)</f>
        <v>2</v>
      </c>
      <c r="L40" s="64">
        <f>ROUND(FIRE1114_working!L40,0)</f>
        <v>0</v>
      </c>
      <c r="M40" s="64">
        <f>ROUND(FIRE1114_working!M40,0)</f>
        <v>0</v>
      </c>
      <c r="N40" s="64">
        <f>ROUND(FIRE1114_working!N40,0)</f>
        <v>0</v>
      </c>
      <c r="O40" s="64">
        <f>ROUND(FIRE1114_working!O40,0)</f>
        <v>0</v>
      </c>
      <c r="P40" s="64">
        <f>ROUND(FIRE1114_working!P40,0)</f>
        <v>35</v>
      </c>
      <c r="Q40" s="65">
        <f>IF(FIRE1114_working!Q40="-","-",ROUND(FIRE1114_working!Q40,3))</f>
        <v>0</v>
      </c>
      <c r="R40" s="65">
        <f>IF(FIRE1114_working!R40="-","-",ROUND(FIRE1114_working!R40,3))</f>
        <v>0.94599999999999995</v>
      </c>
      <c r="S40" s="22" t="s">
        <v>64</v>
      </c>
      <c r="T40" s="64">
        <f>ROUND(FIRE1114_working!T40,0)</f>
        <v>5</v>
      </c>
      <c r="U40" s="64">
        <f>ROUND(FIRE1114_working!U40,0)</f>
        <v>0</v>
      </c>
      <c r="V40" s="64">
        <f>ROUND(FIRE1114_working!V40,0)</f>
        <v>0</v>
      </c>
      <c r="W40" s="64">
        <f>ROUND(FIRE1114_working!W40,0)</f>
        <v>0</v>
      </c>
      <c r="X40" s="64">
        <f>ROUND(FIRE1114_working!X40,0)</f>
        <v>0</v>
      </c>
      <c r="Y40" s="64">
        <f>ROUND(FIRE1114_working!Y40,0)</f>
        <v>45</v>
      </c>
      <c r="Z40" s="65">
        <f>IF(FIRE1114_working!Z40="-","-",ROUND(FIRE1114_working!Z40,3))</f>
        <v>0</v>
      </c>
      <c r="AA40" s="65">
        <f>IF(FIRE1114_working!AA40="-","-",ROUND(FIRE1114_working!AA40,3))</f>
        <v>0.9</v>
      </c>
      <c r="AB40" s="22" t="s">
        <v>64</v>
      </c>
      <c r="AC40" s="64">
        <f>ROUND(FIRE1114_working!AC40,0)</f>
        <v>1</v>
      </c>
      <c r="AD40" s="64">
        <f>ROUND(FIRE1114_working!AD40,0)</f>
        <v>0</v>
      </c>
      <c r="AE40" s="64">
        <f>ROUND(FIRE1114_working!AE40,0)</f>
        <v>0</v>
      </c>
      <c r="AF40" s="64">
        <f>ROUND(FIRE1114_working!AF40,0)</f>
        <v>0</v>
      </c>
      <c r="AG40" s="64">
        <f>ROUND(FIRE1114_working!AG40,0)</f>
        <v>0</v>
      </c>
      <c r="AH40" s="64">
        <f>ROUND(FIRE1114_working!AH40,0)</f>
        <v>2</v>
      </c>
      <c r="AI40" s="65">
        <f>IF(FIRE1114_working!AI40="-","-",ROUND(FIRE1114_working!AI40,3))</f>
        <v>0</v>
      </c>
      <c r="AJ40" s="65">
        <f>IF(FIRE1114_working!AJ40="-","-",ROUND(FIRE1114_working!AJ40,3))</f>
        <v>0.66700000000000004</v>
      </c>
      <c r="AK40" s="22" t="s">
        <v>64</v>
      </c>
      <c r="AL40" s="64">
        <f>ROUND(FIRE1114_working!AL40,0)</f>
        <v>7</v>
      </c>
      <c r="AM40" s="64">
        <f>ROUND(FIRE1114_working!AM40,0)</f>
        <v>0</v>
      </c>
      <c r="AN40" s="64">
        <f>ROUND(FIRE1114_working!AN40,0)</f>
        <v>0</v>
      </c>
      <c r="AO40" s="64">
        <f>ROUND(FIRE1114_working!AO40,0)</f>
        <v>0</v>
      </c>
      <c r="AP40" s="64">
        <f>ROUND(FIRE1114_working!AP40,0)</f>
        <v>0</v>
      </c>
      <c r="AQ40" s="64">
        <f>ROUND(FIRE1114_working!AQ40,0)</f>
        <v>9</v>
      </c>
      <c r="AR40" s="65">
        <f>IF(FIRE1114_working!AR40="-","-",ROUND(FIRE1114_working!AR40,3))</f>
        <v>0</v>
      </c>
      <c r="AS40" s="65">
        <f>IF(FIRE1114_working!AS40="-","-",ROUND(FIRE1114_working!AS40,3))</f>
        <v>0.56299999999999994</v>
      </c>
      <c r="AT40" s="22" t="s">
        <v>64</v>
      </c>
      <c r="AU40" s="64">
        <f>ROUND(FIRE1114_working!AU40,0)</f>
        <v>13</v>
      </c>
      <c r="AV40" s="64">
        <f>ROUND(FIRE1114_working!AV40,0)</f>
        <v>0</v>
      </c>
      <c r="AW40" s="64">
        <f>ROUND(FIRE1114_working!AW40,0)</f>
        <v>0</v>
      </c>
      <c r="AX40" s="64">
        <f>ROUND(FIRE1114_working!AX40,0)</f>
        <v>0</v>
      </c>
      <c r="AY40" s="64">
        <f>ROUND(FIRE1114_working!AY40,0)</f>
        <v>0</v>
      </c>
      <c r="AZ40" s="64">
        <f>ROUND(FIRE1114_working!AZ40,0)</f>
        <v>56</v>
      </c>
      <c r="BA40" s="65">
        <f>IF(FIRE1114_working!BA40="-","-",ROUND(FIRE1114_working!BA40,3))</f>
        <v>0</v>
      </c>
      <c r="BB40" s="65">
        <f>IF(FIRE1114_working!BB40="-","-",ROUND(FIRE1114_working!BB40,3))</f>
        <v>0.81200000000000006</v>
      </c>
      <c r="BC40" s="22" t="s">
        <v>64</v>
      </c>
      <c r="BD40" s="23"/>
      <c r="BE40" s="85"/>
      <c r="BF40" s="85"/>
      <c r="BG40" s="85"/>
      <c r="BH40" s="85"/>
      <c r="BI40" s="85"/>
    </row>
    <row r="41" spans="1:61" s="8" customFormat="1" ht="15" customHeight="1" x14ac:dyDescent="0.35">
      <c r="A41" s="23" t="s">
        <v>32</v>
      </c>
      <c r="B41" s="64">
        <f>ROUND(FIRE1114_working!B41,0)</f>
        <v>0</v>
      </c>
      <c r="C41" s="64">
        <f>ROUND(FIRE1114_working!C41,0)</f>
        <v>0</v>
      </c>
      <c r="D41" s="64">
        <f>ROUND(FIRE1114_working!D41,0)</f>
        <v>0</v>
      </c>
      <c r="E41" s="64">
        <f>ROUND(FIRE1114_working!E41,0)</f>
        <v>0</v>
      </c>
      <c r="F41" s="64">
        <f>ROUND(FIRE1114_working!F41,0)</f>
        <v>0</v>
      </c>
      <c r="G41" s="64">
        <f>ROUND(FIRE1114_working!G41,0)</f>
        <v>0</v>
      </c>
      <c r="H41" s="65" t="str">
        <f>IF(FIRE1114_working!H41="-","-",ROUND(FIRE1114_working!H41,3))</f>
        <v>-</v>
      </c>
      <c r="I41" s="65" t="str">
        <f>IF(FIRE1114_working!I41="-","-",ROUND(FIRE1114_working!I41,3))</f>
        <v>-</v>
      </c>
      <c r="J41" s="22" t="s">
        <v>64</v>
      </c>
      <c r="K41" s="64">
        <f>ROUND(FIRE1114_working!K41,0)</f>
        <v>0</v>
      </c>
      <c r="L41" s="64">
        <f>ROUND(FIRE1114_working!L41,0)</f>
        <v>0</v>
      </c>
      <c r="M41" s="64">
        <f>ROUND(FIRE1114_working!M41,0)</f>
        <v>0</v>
      </c>
      <c r="N41" s="64">
        <f>ROUND(FIRE1114_working!N41,0)</f>
        <v>0</v>
      </c>
      <c r="O41" s="64">
        <f>ROUND(FIRE1114_working!O41,0)</f>
        <v>0</v>
      </c>
      <c r="P41" s="64">
        <f>ROUND(FIRE1114_working!P41,0)</f>
        <v>0</v>
      </c>
      <c r="Q41" s="65" t="str">
        <f>IF(FIRE1114_working!Q41="-","-",ROUND(FIRE1114_working!Q41,3))</f>
        <v>-</v>
      </c>
      <c r="R41" s="65" t="str">
        <f>IF(FIRE1114_working!R41="-","-",ROUND(FIRE1114_working!R41,3))</f>
        <v>-</v>
      </c>
      <c r="S41" s="22" t="s">
        <v>64</v>
      </c>
      <c r="T41" s="64">
        <f>ROUND(FIRE1114_working!T41,0)</f>
        <v>0</v>
      </c>
      <c r="U41" s="64">
        <f>ROUND(FIRE1114_working!U41,0)</f>
        <v>0</v>
      </c>
      <c r="V41" s="64">
        <f>ROUND(FIRE1114_working!V41,0)</f>
        <v>0</v>
      </c>
      <c r="W41" s="64">
        <f>ROUND(FIRE1114_working!W41,0)</f>
        <v>0</v>
      </c>
      <c r="X41" s="64">
        <f>ROUND(FIRE1114_working!X41,0)</f>
        <v>0</v>
      </c>
      <c r="Y41" s="64">
        <f>ROUND(FIRE1114_working!Y41,0)</f>
        <v>0</v>
      </c>
      <c r="Z41" s="65" t="str">
        <f>IF(FIRE1114_working!Z41="-","-",ROUND(FIRE1114_working!Z41,3))</f>
        <v>-</v>
      </c>
      <c r="AA41" s="65" t="str">
        <f>IF(FIRE1114_working!AA41="-","-",ROUND(FIRE1114_working!AA41,3))</f>
        <v>-</v>
      </c>
      <c r="AB41" s="22" t="s">
        <v>64</v>
      </c>
      <c r="AC41" s="64">
        <f>ROUND(FIRE1114_working!AC41,0)</f>
        <v>0</v>
      </c>
      <c r="AD41" s="64">
        <f>ROUND(FIRE1114_working!AD41,0)</f>
        <v>0</v>
      </c>
      <c r="AE41" s="64">
        <f>ROUND(FIRE1114_working!AE41,0)</f>
        <v>0</v>
      </c>
      <c r="AF41" s="64">
        <f>ROUND(FIRE1114_working!AF41,0)</f>
        <v>0</v>
      </c>
      <c r="AG41" s="64">
        <f>ROUND(FIRE1114_working!AG41,0)</f>
        <v>0</v>
      </c>
      <c r="AH41" s="64">
        <f>ROUND(FIRE1114_working!AH41,0)</f>
        <v>0</v>
      </c>
      <c r="AI41" s="65" t="str">
        <f>IF(FIRE1114_working!AI41="-","-",ROUND(FIRE1114_working!AI41,3))</f>
        <v>-</v>
      </c>
      <c r="AJ41" s="65" t="str">
        <f>IF(FIRE1114_working!AJ41="-","-",ROUND(FIRE1114_working!AJ41,3))</f>
        <v>-</v>
      </c>
      <c r="AK41" s="22" t="s">
        <v>64</v>
      </c>
      <c r="AL41" s="64">
        <f>ROUND(FIRE1114_working!AL41,0)</f>
        <v>0</v>
      </c>
      <c r="AM41" s="64">
        <f>ROUND(FIRE1114_working!AM41,0)</f>
        <v>0</v>
      </c>
      <c r="AN41" s="64">
        <f>ROUND(FIRE1114_working!AN41,0)</f>
        <v>0</v>
      </c>
      <c r="AO41" s="64">
        <f>ROUND(FIRE1114_working!AO41,0)</f>
        <v>0</v>
      </c>
      <c r="AP41" s="64">
        <f>ROUND(FIRE1114_working!AP41,0)</f>
        <v>0</v>
      </c>
      <c r="AQ41" s="64">
        <f>ROUND(FIRE1114_working!AQ41,0)</f>
        <v>0</v>
      </c>
      <c r="AR41" s="65" t="str">
        <f>IF(FIRE1114_working!AR41="-","-",ROUND(FIRE1114_working!AR41,3))</f>
        <v>-</v>
      </c>
      <c r="AS41" s="65" t="str">
        <f>IF(FIRE1114_working!AS41="-","-",ROUND(FIRE1114_working!AS41,3))</f>
        <v>-</v>
      </c>
      <c r="AT41" s="22" t="s">
        <v>64</v>
      </c>
      <c r="AU41" s="64">
        <f>ROUND(FIRE1114_working!AU41,0)</f>
        <v>0</v>
      </c>
      <c r="AV41" s="64">
        <f>ROUND(FIRE1114_working!AV41,0)</f>
        <v>0</v>
      </c>
      <c r="AW41" s="64">
        <f>ROUND(FIRE1114_working!AW41,0)</f>
        <v>0</v>
      </c>
      <c r="AX41" s="64">
        <f>ROUND(FIRE1114_working!AX41,0)</f>
        <v>0</v>
      </c>
      <c r="AY41" s="64">
        <f>ROUND(FIRE1114_working!AY41,0)</f>
        <v>0</v>
      </c>
      <c r="AZ41" s="64">
        <f>ROUND(FIRE1114_working!AZ41,0)</f>
        <v>0</v>
      </c>
      <c r="BA41" s="65" t="str">
        <f>IF(FIRE1114_working!BA41="-","-",ROUND(FIRE1114_working!BA41,3))</f>
        <v>-</v>
      </c>
      <c r="BB41" s="65" t="str">
        <f>IF(FIRE1114_working!BB41="-","-",ROUND(FIRE1114_working!BB41,3))</f>
        <v>-</v>
      </c>
      <c r="BC41" s="22" t="s">
        <v>64</v>
      </c>
      <c r="BD41" s="23"/>
      <c r="BE41" s="85"/>
      <c r="BF41" s="85"/>
      <c r="BG41" s="85"/>
      <c r="BH41" s="85"/>
      <c r="BI41" s="85"/>
    </row>
    <row r="42" spans="1:61" s="8" customFormat="1" ht="15" customHeight="1" x14ac:dyDescent="0.35">
      <c r="A42" s="23" t="s">
        <v>33</v>
      </c>
      <c r="B42" s="64">
        <f>ROUND(FIRE1114_working!B42,0)</f>
        <v>22</v>
      </c>
      <c r="C42" s="64">
        <f>ROUND(FIRE1114_working!C42,0)</f>
        <v>0</v>
      </c>
      <c r="D42" s="64">
        <f>ROUND(FIRE1114_working!D42,0)</f>
        <v>0</v>
      </c>
      <c r="E42" s="64">
        <f>ROUND(FIRE1114_working!E42,0)</f>
        <v>0</v>
      </c>
      <c r="F42" s="64">
        <f>ROUND(FIRE1114_working!F42,0)</f>
        <v>0</v>
      </c>
      <c r="G42" s="64">
        <f>ROUND(FIRE1114_working!G42,0)</f>
        <v>4</v>
      </c>
      <c r="H42" s="65">
        <f>IF(FIRE1114_working!H42="-","-",ROUND(FIRE1114_working!H42,3))</f>
        <v>0</v>
      </c>
      <c r="I42" s="65">
        <f>IF(FIRE1114_working!I42="-","-",ROUND(FIRE1114_working!I42,3))</f>
        <v>0.154</v>
      </c>
      <c r="J42" s="22" t="s">
        <v>64</v>
      </c>
      <c r="K42" s="64">
        <f>ROUND(FIRE1114_working!K42,0)</f>
        <v>34</v>
      </c>
      <c r="L42" s="64">
        <f>ROUND(FIRE1114_working!L42,0)</f>
        <v>0</v>
      </c>
      <c r="M42" s="64">
        <f>ROUND(FIRE1114_working!M42,0)</f>
        <v>1</v>
      </c>
      <c r="N42" s="64">
        <f>ROUND(FIRE1114_working!N42,0)</f>
        <v>0</v>
      </c>
      <c r="O42" s="64">
        <f>ROUND(FIRE1114_working!O42,0)</f>
        <v>0</v>
      </c>
      <c r="P42" s="64">
        <f>ROUND(FIRE1114_working!P42,0)</f>
        <v>4</v>
      </c>
      <c r="Q42" s="65">
        <f>IF(FIRE1114_working!Q42="-","-",ROUND(FIRE1114_working!Q42,3))</f>
        <v>2.9000000000000001E-2</v>
      </c>
      <c r="R42" s="65">
        <f>IF(FIRE1114_working!R42="-","-",ROUND(FIRE1114_working!R42,3))</f>
        <v>0.10299999999999999</v>
      </c>
      <c r="S42" s="22" t="s">
        <v>64</v>
      </c>
      <c r="T42" s="64">
        <f>ROUND(FIRE1114_working!T42,0)</f>
        <v>56</v>
      </c>
      <c r="U42" s="64">
        <f>ROUND(FIRE1114_working!U42,0)</f>
        <v>0</v>
      </c>
      <c r="V42" s="64">
        <f>ROUND(FIRE1114_working!V42,0)</f>
        <v>1</v>
      </c>
      <c r="W42" s="64">
        <f>ROUND(FIRE1114_working!W42,0)</f>
        <v>0</v>
      </c>
      <c r="X42" s="64">
        <f>ROUND(FIRE1114_working!X42,0)</f>
        <v>0</v>
      </c>
      <c r="Y42" s="64">
        <f>ROUND(FIRE1114_working!Y42,0)</f>
        <v>8</v>
      </c>
      <c r="Z42" s="65">
        <f>IF(FIRE1114_working!Z42="-","-",ROUND(FIRE1114_working!Z42,3))</f>
        <v>1.7999999999999999E-2</v>
      </c>
      <c r="AA42" s="65">
        <f>IF(FIRE1114_working!AA42="-","-",ROUND(FIRE1114_working!AA42,3))</f>
        <v>0.123</v>
      </c>
      <c r="AB42" s="22" t="s">
        <v>64</v>
      </c>
      <c r="AC42" s="64">
        <f>ROUND(FIRE1114_working!AC42,0)</f>
        <v>3</v>
      </c>
      <c r="AD42" s="64">
        <f>ROUND(FIRE1114_working!AD42,0)</f>
        <v>0</v>
      </c>
      <c r="AE42" s="64">
        <f>ROUND(FIRE1114_working!AE42,0)</f>
        <v>0</v>
      </c>
      <c r="AF42" s="64">
        <f>ROUND(FIRE1114_working!AF42,0)</f>
        <v>0</v>
      </c>
      <c r="AG42" s="64">
        <f>ROUND(FIRE1114_working!AG42,0)</f>
        <v>0</v>
      </c>
      <c r="AH42" s="64">
        <f>ROUND(FIRE1114_working!AH42,0)</f>
        <v>0</v>
      </c>
      <c r="AI42" s="65">
        <f>IF(FIRE1114_working!AI42="-","-",ROUND(FIRE1114_working!AI42,3))</f>
        <v>0</v>
      </c>
      <c r="AJ42" s="65">
        <f>IF(FIRE1114_working!AJ42="-","-",ROUND(FIRE1114_working!AJ42,3))</f>
        <v>0</v>
      </c>
      <c r="AK42" s="22" t="s">
        <v>64</v>
      </c>
      <c r="AL42" s="64">
        <f>ROUND(FIRE1114_working!AL42,0)</f>
        <v>10</v>
      </c>
      <c r="AM42" s="64">
        <f>ROUND(FIRE1114_working!AM42,0)</f>
        <v>0</v>
      </c>
      <c r="AN42" s="64">
        <f>ROUND(FIRE1114_working!AN42,0)</f>
        <v>0</v>
      </c>
      <c r="AO42" s="64">
        <f>ROUND(FIRE1114_working!AO42,0)</f>
        <v>0</v>
      </c>
      <c r="AP42" s="64">
        <f>ROUND(FIRE1114_working!AP42,0)</f>
        <v>0</v>
      </c>
      <c r="AQ42" s="64">
        <f>ROUND(FIRE1114_working!AQ42,0)</f>
        <v>1</v>
      </c>
      <c r="AR42" s="65">
        <f>IF(FIRE1114_working!AR42="-","-",ROUND(FIRE1114_working!AR42,3))</f>
        <v>0</v>
      </c>
      <c r="AS42" s="65">
        <f>IF(FIRE1114_working!AS42="-","-",ROUND(FIRE1114_working!AS42,3))</f>
        <v>9.0999999999999998E-2</v>
      </c>
      <c r="AT42" s="22" t="s">
        <v>64</v>
      </c>
      <c r="AU42" s="64">
        <f>ROUND(FIRE1114_working!AU42,0)</f>
        <v>69</v>
      </c>
      <c r="AV42" s="64">
        <f>ROUND(FIRE1114_working!AV42,0)</f>
        <v>0</v>
      </c>
      <c r="AW42" s="64">
        <f>ROUND(FIRE1114_working!AW42,0)</f>
        <v>1</v>
      </c>
      <c r="AX42" s="64">
        <f>ROUND(FIRE1114_working!AX42,0)</f>
        <v>0</v>
      </c>
      <c r="AY42" s="64">
        <f>ROUND(FIRE1114_working!AY42,0)</f>
        <v>0</v>
      </c>
      <c r="AZ42" s="64">
        <f>ROUND(FIRE1114_working!AZ42,0)</f>
        <v>9</v>
      </c>
      <c r="BA42" s="65">
        <f>IF(FIRE1114_working!BA42="-","-",ROUND(FIRE1114_working!BA42,3))</f>
        <v>1.4E-2</v>
      </c>
      <c r="BB42" s="65">
        <f>IF(FIRE1114_working!BB42="-","-",ROUND(FIRE1114_working!BB42,3))</f>
        <v>0.114</v>
      </c>
      <c r="BC42" s="22" t="s">
        <v>64</v>
      </c>
      <c r="BD42" s="23"/>
      <c r="BE42" s="85"/>
      <c r="BF42" s="85"/>
      <c r="BG42" s="85"/>
      <c r="BH42" s="85"/>
      <c r="BI42" s="85"/>
    </row>
    <row r="43" spans="1:61" s="8" customFormat="1" ht="15" customHeight="1" x14ac:dyDescent="0.35">
      <c r="A43" s="23" t="s">
        <v>34</v>
      </c>
      <c r="B43" s="64">
        <f>ROUND(FIRE1114_working!B43,0)</f>
        <v>17</v>
      </c>
      <c r="C43" s="64">
        <f>ROUND(FIRE1114_working!C43,0)</f>
        <v>0</v>
      </c>
      <c r="D43" s="64">
        <f>ROUND(FIRE1114_working!D43,0)</f>
        <v>0</v>
      </c>
      <c r="E43" s="64">
        <f>ROUND(FIRE1114_working!E43,0)</f>
        <v>0</v>
      </c>
      <c r="F43" s="64">
        <f>ROUND(FIRE1114_working!F43,0)</f>
        <v>0</v>
      </c>
      <c r="G43" s="64">
        <f>ROUND(FIRE1114_working!G43,0)</f>
        <v>1</v>
      </c>
      <c r="H43" s="65">
        <f>IF(FIRE1114_working!H43="-","-",ROUND(FIRE1114_working!H43,3))</f>
        <v>0</v>
      </c>
      <c r="I43" s="65">
        <f>IF(FIRE1114_working!I43="-","-",ROUND(FIRE1114_working!I43,3))</f>
        <v>5.6000000000000001E-2</v>
      </c>
      <c r="J43" s="22" t="s">
        <v>64</v>
      </c>
      <c r="K43" s="64">
        <f>ROUND(FIRE1114_working!K43,0)</f>
        <v>12</v>
      </c>
      <c r="L43" s="64">
        <f>ROUND(FIRE1114_working!L43,0)</f>
        <v>0</v>
      </c>
      <c r="M43" s="64">
        <f>ROUND(FIRE1114_working!M43,0)</f>
        <v>0</v>
      </c>
      <c r="N43" s="64">
        <f>ROUND(FIRE1114_working!N43,0)</f>
        <v>0</v>
      </c>
      <c r="O43" s="64">
        <f>ROUND(FIRE1114_working!O43,0)</f>
        <v>0</v>
      </c>
      <c r="P43" s="64">
        <f>ROUND(FIRE1114_working!P43,0)</f>
        <v>8</v>
      </c>
      <c r="Q43" s="65">
        <f>IF(FIRE1114_working!Q43="-","-",ROUND(FIRE1114_working!Q43,3))</f>
        <v>0</v>
      </c>
      <c r="R43" s="65">
        <f>IF(FIRE1114_working!R43="-","-",ROUND(FIRE1114_working!R43,3))</f>
        <v>0.4</v>
      </c>
      <c r="S43" s="22" t="s">
        <v>64</v>
      </c>
      <c r="T43" s="64">
        <f>ROUND(FIRE1114_working!T43,0)</f>
        <v>29</v>
      </c>
      <c r="U43" s="64">
        <f>ROUND(FIRE1114_working!U43,0)</f>
        <v>0</v>
      </c>
      <c r="V43" s="64">
        <f>ROUND(FIRE1114_working!V43,0)</f>
        <v>0</v>
      </c>
      <c r="W43" s="64">
        <f>ROUND(FIRE1114_working!W43,0)</f>
        <v>0</v>
      </c>
      <c r="X43" s="64">
        <f>ROUND(FIRE1114_working!X43,0)</f>
        <v>0</v>
      </c>
      <c r="Y43" s="64">
        <f>ROUND(FIRE1114_working!Y43,0)</f>
        <v>9</v>
      </c>
      <c r="Z43" s="65">
        <f>IF(FIRE1114_working!Z43="-","-",ROUND(FIRE1114_working!Z43,3))</f>
        <v>0</v>
      </c>
      <c r="AA43" s="65">
        <f>IF(FIRE1114_working!AA43="-","-",ROUND(FIRE1114_working!AA43,3))</f>
        <v>0.23699999999999999</v>
      </c>
      <c r="AB43" s="22" t="s">
        <v>64</v>
      </c>
      <c r="AC43" s="64">
        <f>ROUND(FIRE1114_working!AC43,0)</f>
        <v>0</v>
      </c>
      <c r="AD43" s="64">
        <f>ROUND(FIRE1114_working!AD43,0)</f>
        <v>0</v>
      </c>
      <c r="AE43" s="64">
        <f>ROUND(FIRE1114_working!AE43,0)</f>
        <v>0</v>
      </c>
      <c r="AF43" s="64">
        <f>ROUND(FIRE1114_working!AF43,0)</f>
        <v>0</v>
      </c>
      <c r="AG43" s="64">
        <f>ROUND(FIRE1114_working!AG43,0)</f>
        <v>0</v>
      </c>
      <c r="AH43" s="64">
        <f>ROUND(FIRE1114_working!AH43,0)</f>
        <v>1</v>
      </c>
      <c r="AI43" s="65" t="str">
        <f>IF(FIRE1114_working!AI43="-","-",ROUND(FIRE1114_working!AI43,3))</f>
        <v>-</v>
      </c>
      <c r="AJ43" s="65">
        <f>IF(FIRE1114_working!AJ43="-","-",ROUND(FIRE1114_working!AJ43,3))</f>
        <v>1</v>
      </c>
      <c r="AK43" s="22" t="s">
        <v>64</v>
      </c>
      <c r="AL43" s="64">
        <f>ROUND(FIRE1114_working!AL43,0)</f>
        <v>4</v>
      </c>
      <c r="AM43" s="64">
        <f>ROUND(FIRE1114_working!AM43,0)</f>
        <v>0</v>
      </c>
      <c r="AN43" s="64">
        <f>ROUND(FIRE1114_working!AN43,0)</f>
        <v>0</v>
      </c>
      <c r="AO43" s="64">
        <f>ROUND(FIRE1114_working!AO43,0)</f>
        <v>0</v>
      </c>
      <c r="AP43" s="64">
        <f>ROUND(FIRE1114_working!AP43,0)</f>
        <v>0</v>
      </c>
      <c r="AQ43" s="64">
        <f>ROUND(FIRE1114_working!AQ43,0)</f>
        <v>1</v>
      </c>
      <c r="AR43" s="65">
        <f>IF(FIRE1114_working!AR43="-","-",ROUND(FIRE1114_working!AR43,3))</f>
        <v>0</v>
      </c>
      <c r="AS43" s="65">
        <f>IF(FIRE1114_working!AS43="-","-",ROUND(FIRE1114_working!AS43,3))</f>
        <v>0.2</v>
      </c>
      <c r="AT43" s="22" t="s">
        <v>64</v>
      </c>
      <c r="AU43" s="64">
        <f>ROUND(FIRE1114_working!AU43,0)</f>
        <v>33</v>
      </c>
      <c r="AV43" s="64">
        <f>ROUND(FIRE1114_working!AV43,0)</f>
        <v>0</v>
      </c>
      <c r="AW43" s="64">
        <f>ROUND(FIRE1114_working!AW43,0)</f>
        <v>0</v>
      </c>
      <c r="AX43" s="64">
        <f>ROUND(FIRE1114_working!AX43,0)</f>
        <v>0</v>
      </c>
      <c r="AY43" s="64">
        <f>ROUND(FIRE1114_working!AY43,0)</f>
        <v>0</v>
      </c>
      <c r="AZ43" s="64">
        <f>ROUND(FIRE1114_working!AZ43,0)</f>
        <v>11</v>
      </c>
      <c r="BA43" s="65">
        <f>IF(FIRE1114_working!BA43="-","-",ROUND(FIRE1114_working!BA43,3))</f>
        <v>0</v>
      </c>
      <c r="BB43" s="65">
        <f>IF(FIRE1114_working!BB43="-","-",ROUND(FIRE1114_working!BB43,3))</f>
        <v>0.25</v>
      </c>
      <c r="BC43" s="22" t="s">
        <v>64</v>
      </c>
      <c r="BD43" s="23"/>
      <c r="BE43" s="85"/>
      <c r="BF43" s="85"/>
      <c r="BG43" s="85"/>
      <c r="BH43" s="85"/>
      <c r="BI43" s="85"/>
    </row>
    <row r="44" spans="1:61" s="8" customFormat="1" ht="15" customHeight="1" x14ac:dyDescent="0.35">
      <c r="A44" s="23" t="s">
        <v>35</v>
      </c>
      <c r="B44" s="64">
        <f>ROUND(FIRE1114_working!B44,0)</f>
        <v>0</v>
      </c>
      <c r="C44" s="64">
        <f>ROUND(FIRE1114_working!C44,0)</f>
        <v>0</v>
      </c>
      <c r="D44" s="64">
        <f>ROUND(FIRE1114_working!D44,0)</f>
        <v>0</v>
      </c>
      <c r="E44" s="64">
        <f>ROUND(FIRE1114_working!E44,0)</f>
        <v>0</v>
      </c>
      <c r="F44" s="64">
        <f>ROUND(FIRE1114_working!F44,0)</f>
        <v>0</v>
      </c>
      <c r="G44" s="64">
        <f>ROUND(FIRE1114_working!G44,0)</f>
        <v>9</v>
      </c>
      <c r="H44" s="65" t="str">
        <f>IF(FIRE1114_working!H44="-","-",ROUND(FIRE1114_working!H44,3))</f>
        <v>-</v>
      </c>
      <c r="I44" s="65">
        <f>IF(FIRE1114_working!I44="-","-",ROUND(FIRE1114_working!I44,3))</f>
        <v>1</v>
      </c>
      <c r="J44" s="22" t="s">
        <v>64</v>
      </c>
      <c r="K44" s="64">
        <f>ROUND(FIRE1114_working!K44,0)</f>
        <v>0</v>
      </c>
      <c r="L44" s="64">
        <f>ROUND(FIRE1114_working!L44,0)</f>
        <v>0</v>
      </c>
      <c r="M44" s="64">
        <f>ROUND(FIRE1114_working!M44,0)</f>
        <v>0</v>
      </c>
      <c r="N44" s="64">
        <f>ROUND(FIRE1114_working!N44,0)</f>
        <v>0</v>
      </c>
      <c r="O44" s="64">
        <f>ROUND(FIRE1114_working!O44,0)</f>
        <v>0</v>
      </c>
      <c r="P44" s="64">
        <f>ROUND(FIRE1114_working!P44,0)</f>
        <v>12</v>
      </c>
      <c r="Q44" s="65" t="str">
        <f>IF(FIRE1114_working!Q44="-","-",ROUND(FIRE1114_working!Q44,3))</f>
        <v>-</v>
      </c>
      <c r="R44" s="65">
        <f>IF(FIRE1114_working!R44="-","-",ROUND(FIRE1114_working!R44,3))</f>
        <v>1</v>
      </c>
      <c r="S44" s="22" t="s">
        <v>64</v>
      </c>
      <c r="T44" s="64">
        <f>ROUND(FIRE1114_working!T44,0)</f>
        <v>0</v>
      </c>
      <c r="U44" s="64">
        <f>ROUND(FIRE1114_working!U44,0)</f>
        <v>0</v>
      </c>
      <c r="V44" s="64">
        <f>ROUND(FIRE1114_working!V44,0)</f>
        <v>0</v>
      </c>
      <c r="W44" s="64">
        <f>ROUND(FIRE1114_working!W44,0)</f>
        <v>0</v>
      </c>
      <c r="X44" s="64">
        <f>ROUND(FIRE1114_working!X44,0)</f>
        <v>0</v>
      </c>
      <c r="Y44" s="64">
        <f>ROUND(FIRE1114_working!Y44,0)</f>
        <v>21</v>
      </c>
      <c r="Z44" s="65" t="str">
        <f>IF(FIRE1114_working!Z44="-","-",ROUND(FIRE1114_working!Z44,3))</f>
        <v>-</v>
      </c>
      <c r="AA44" s="65">
        <f>IF(FIRE1114_working!AA44="-","-",ROUND(FIRE1114_working!AA44,3))</f>
        <v>1</v>
      </c>
      <c r="AB44" s="22" t="s">
        <v>64</v>
      </c>
      <c r="AC44" s="64">
        <f>ROUND(FIRE1114_working!AC44,0)</f>
        <v>0</v>
      </c>
      <c r="AD44" s="64">
        <f>ROUND(FIRE1114_working!AD44,0)</f>
        <v>0</v>
      </c>
      <c r="AE44" s="64">
        <f>ROUND(FIRE1114_working!AE44,0)</f>
        <v>0</v>
      </c>
      <c r="AF44" s="64">
        <f>ROUND(FIRE1114_working!AF44,0)</f>
        <v>0</v>
      </c>
      <c r="AG44" s="64">
        <f>ROUND(FIRE1114_working!AG44,0)</f>
        <v>0</v>
      </c>
      <c r="AH44" s="64">
        <f>ROUND(FIRE1114_working!AH44,0)</f>
        <v>0</v>
      </c>
      <c r="AI44" s="65" t="str">
        <f>IF(FIRE1114_working!AI44="-","-",ROUND(FIRE1114_working!AI44,3))</f>
        <v>-</v>
      </c>
      <c r="AJ44" s="65" t="str">
        <f>IF(FIRE1114_working!AJ44="-","-",ROUND(FIRE1114_working!AJ44,3))</f>
        <v>-</v>
      </c>
      <c r="AK44" s="22" t="s">
        <v>64</v>
      </c>
      <c r="AL44" s="64">
        <f>ROUND(FIRE1114_working!AL44,0)</f>
        <v>0</v>
      </c>
      <c r="AM44" s="64">
        <f>ROUND(FIRE1114_working!AM44,0)</f>
        <v>0</v>
      </c>
      <c r="AN44" s="64">
        <f>ROUND(FIRE1114_working!AN44,0)</f>
        <v>0</v>
      </c>
      <c r="AO44" s="64">
        <f>ROUND(FIRE1114_working!AO44,0)</f>
        <v>0</v>
      </c>
      <c r="AP44" s="64">
        <f>ROUND(FIRE1114_working!AP44,0)</f>
        <v>0</v>
      </c>
      <c r="AQ44" s="64">
        <f>ROUND(FIRE1114_working!AQ44,0)</f>
        <v>5</v>
      </c>
      <c r="AR44" s="65" t="str">
        <f>IF(FIRE1114_working!AR44="-","-",ROUND(FIRE1114_working!AR44,3))</f>
        <v>-</v>
      </c>
      <c r="AS44" s="65">
        <f>IF(FIRE1114_working!AS44="-","-",ROUND(FIRE1114_working!AS44,3))</f>
        <v>1</v>
      </c>
      <c r="AT44" s="22" t="s">
        <v>64</v>
      </c>
      <c r="AU44" s="64">
        <f>ROUND(FIRE1114_working!AU44,0)</f>
        <v>0</v>
      </c>
      <c r="AV44" s="64">
        <f>ROUND(FIRE1114_working!AV44,0)</f>
        <v>0</v>
      </c>
      <c r="AW44" s="64">
        <f>ROUND(FIRE1114_working!AW44,0)</f>
        <v>0</v>
      </c>
      <c r="AX44" s="64">
        <f>ROUND(FIRE1114_working!AX44,0)</f>
        <v>0</v>
      </c>
      <c r="AY44" s="64">
        <f>ROUND(FIRE1114_working!AY44,0)</f>
        <v>0</v>
      </c>
      <c r="AZ44" s="64">
        <f>ROUND(FIRE1114_working!AZ44,0)</f>
        <v>26</v>
      </c>
      <c r="BA44" s="65" t="str">
        <f>IF(FIRE1114_working!BA44="-","-",ROUND(FIRE1114_working!BA44,3))</f>
        <v>-</v>
      </c>
      <c r="BB44" s="65">
        <f>IF(FIRE1114_working!BB44="-","-",ROUND(FIRE1114_working!BB44,3))</f>
        <v>1</v>
      </c>
      <c r="BC44" s="22" t="s">
        <v>64</v>
      </c>
      <c r="BD44" s="23"/>
      <c r="BE44" s="85"/>
      <c r="BF44" s="85"/>
      <c r="BG44" s="85"/>
      <c r="BH44" s="85"/>
      <c r="BI44" s="85"/>
    </row>
    <row r="45" spans="1:61" s="8" customFormat="1" ht="15" customHeight="1" x14ac:dyDescent="0.35">
      <c r="A45" s="23" t="s">
        <v>36</v>
      </c>
      <c r="B45" s="64">
        <f>ROUND(FIRE1114_working!B45,0)</f>
        <v>19</v>
      </c>
      <c r="C45" s="64">
        <f>ROUND(FIRE1114_working!C45,0)</f>
        <v>0</v>
      </c>
      <c r="D45" s="64">
        <f>ROUND(FIRE1114_working!D45,0)</f>
        <v>0</v>
      </c>
      <c r="E45" s="64">
        <f>ROUND(FIRE1114_working!E45,0)</f>
        <v>0</v>
      </c>
      <c r="F45" s="64">
        <f>ROUND(FIRE1114_working!F45,0)</f>
        <v>0</v>
      </c>
      <c r="G45" s="64">
        <f>ROUND(FIRE1114_working!G45,0)</f>
        <v>1</v>
      </c>
      <c r="H45" s="65">
        <f>IF(FIRE1114_working!H45="-","-",ROUND(FIRE1114_working!H45,3))</f>
        <v>0</v>
      </c>
      <c r="I45" s="65">
        <f>IF(FIRE1114_working!I45="-","-",ROUND(FIRE1114_working!I45,3))</f>
        <v>0.05</v>
      </c>
      <c r="J45" s="22" t="s">
        <v>64</v>
      </c>
      <c r="K45" s="64">
        <f>ROUND(FIRE1114_working!K45,0)</f>
        <v>15</v>
      </c>
      <c r="L45" s="64">
        <f>ROUND(FIRE1114_working!L45,0)</f>
        <v>0</v>
      </c>
      <c r="M45" s="64">
        <f>ROUND(FIRE1114_working!M45,0)</f>
        <v>0</v>
      </c>
      <c r="N45" s="64">
        <f>ROUND(FIRE1114_working!N45,0)</f>
        <v>0</v>
      </c>
      <c r="O45" s="64">
        <f>ROUND(FIRE1114_working!O45,0)</f>
        <v>0</v>
      </c>
      <c r="P45" s="64">
        <f>ROUND(FIRE1114_working!P45,0)</f>
        <v>0</v>
      </c>
      <c r="Q45" s="65">
        <f>IF(FIRE1114_working!Q45="-","-",ROUND(FIRE1114_working!Q45,3))</f>
        <v>0</v>
      </c>
      <c r="R45" s="65">
        <f>IF(FIRE1114_working!R45="-","-",ROUND(FIRE1114_working!R45,3))</f>
        <v>0</v>
      </c>
      <c r="S45" s="22" t="s">
        <v>64</v>
      </c>
      <c r="T45" s="64">
        <f>ROUND(FIRE1114_working!T45,0)</f>
        <v>34</v>
      </c>
      <c r="U45" s="64">
        <f>ROUND(FIRE1114_working!U45,0)</f>
        <v>0</v>
      </c>
      <c r="V45" s="64">
        <f>ROUND(FIRE1114_working!V45,0)</f>
        <v>0</v>
      </c>
      <c r="W45" s="64">
        <f>ROUND(FIRE1114_working!W45,0)</f>
        <v>0</v>
      </c>
      <c r="X45" s="64">
        <f>ROUND(FIRE1114_working!X45,0)</f>
        <v>0</v>
      </c>
      <c r="Y45" s="64">
        <f>ROUND(FIRE1114_working!Y45,0)</f>
        <v>1</v>
      </c>
      <c r="Z45" s="65">
        <f>IF(FIRE1114_working!Z45="-","-",ROUND(FIRE1114_working!Z45,3))</f>
        <v>0</v>
      </c>
      <c r="AA45" s="65">
        <f>IF(FIRE1114_working!AA45="-","-",ROUND(FIRE1114_working!AA45,3))</f>
        <v>2.9000000000000001E-2</v>
      </c>
      <c r="AB45" s="22" t="s">
        <v>64</v>
      </c>
      <c r="AC45" s="64">
        <f>ROUND(FIRE1114_working!AC45,0)</f>
        <v>0</v>
      </c>
      <c r="AD45" s="64">
        <f>ROUND(FIRE1114_working!AD45,0)</f>
        <v>0</v>
      </c>
      <c r="AE45" s="64">
        <f>ROUND(FIRE1114_working!AE45,0)</f>
        <v>0</v>
      </c>
      <c r="AF45" s="64">
        <f>ROUND(FIRE1114_working!AF45,0)</f>
        <v>0</v>
      </c>
      <c r="AG45" s="64">
        <f>ROUND(FIRE1114_working!AG45,0)</f>
        <v>0</v>
      </c>
      <c r="AH45" s="64">
        <f>ROUND(FIRE1114_working!AH45,0)</f>
        <v>0</v>
      </c>
      <c r="AI45" s="65" t="str">
        <f>IF(FIRE1114_working!AI45="-","-",ROUND(FIRE1114_working!AI45,3))</f>
        <v>-</v>
      </c>
      <c r="AJ45" s="65" t="str">
        <f>IF(FIRE1114_working!AJ45="-","-",ROUND(FIRE1114_working!AJ45,3))</f>
        <v>-</v>
      </c>
      <c r="AK45" s="22" t="s">
        <v>64</v>
      </c>
      <c r="AL45" s="64">
        <f>ROUND(FIRE1114_working!AL45,0)</f>
        <v>20</v>
      </c>
      <c r="AM45" s="64">
        <f>ROUND(FIRE1114_working!AM45,0)</f>
        <v>0</v>
      </c>
      <c r="AN45" s="64">
        <f>ROUND(FIRE1114_working!AN45,0)</f>
        <v>0</v>
      </c>
      <c r="AO45" s="64">
        <f>ROUND(FIRE1114_working!AO45,0)</f>
        <v>0</v>
      </c>
      <c r="AP45" s="64">
        <f>ROUND(FIRE1114_working!AP45,0)</f>
        <v>0</v>
      </c>
      <c r="AQ45" s="64">
        <f>ROUND(FIRE1114_working!AQ45,0)</f>
        <v>2</v>
      </c>
      <c r="AR45" s="65">
        <f>IF(FIRE1114_working!AR45="-","-",ROUND(FIRE1114_working!AR45,3))</f>
        <v>0</v>
      </c>
      <c r="AS45" s="65">
        <f>IF(FIRE1114_working!AS45="-","-",ROUND(FIRE1114_working!AS45,3))</f>
        <v>9.0999999999999998E-2</v>
      </c>
      <c r="AT45" s="22" t="s">
        <v>64</v>
      </c>
      <c r="AU45" s="64">
        <f>ROUND(FIRE1114_working!AU45,0)</f>
        <v>54</v>
      </c>
      <c r="AV45" s="64">
        <f>ROUND(FIRE1114_working!AV45,0)</f>
        <v>0</v>
      </c>
      <c r="AW45" s="64">
        <f>ROUND(FIRE1114_working!AW45,0)</f>
        <v>0</v>
      </c>
      <c r="AX45" s="64">
        <f>ROUND(FIRE1114_working!AX45,0)</f>
        <v>0</v>
      </c>
      <c r="AY45" s="64">
        <f>ROUND(FIRE1114_working!AY45,0)</f>
        <v>0</v>
      </c>
      <c r="AZ45" s="64">
        <f>ROUND(FIRE1114_working!AZ45,0)</f>
        <v>3</v>
      </c>
      <c r="BA45" s="65">
        <f>IF(FIRE1114_working!BA45="-","-",ROUND(FIRE1114_working!BA45,3))</f>
        <v>0</v>
      </c>
      <c r="BB45" s="65">
        <f>IF(FIRE1114_working!BB45="-","-",ROUND(FIRE1114_working!BB45,3))</f>
        <v>5.2999999999999999E-2</v>
      </c>
      <c r="BC45" s="22" t="s">
        <v>64</v>
      </c>
      <c r="BD45" s="23"/>
      <c r="BE45" s="85"/>
      <c r="BF45" s="85"/>
      <c r="BG45" s="85"/>
      <c r="BH45" s="85"/>
      <c r="BI45" s="85"/>
    </row>
    <row r="46" spans="1:61" s="8" customFormat="1" ht="15" customHeight="1" x14ac:dyDescent="0.35">
      <c r="A46" s="23" t="s">
        <v>37</v>
      </c>
      <c r="B46" s="64">
        <f>ROUND(FIRE1114_working!B46,0)</f>
        <v>10</v>
      </c>
      <c r="C46" s="64">
        <f>ROUND(FIRE1114_working!C46,0)</f>
        <v>0</v>
      </c>
      <c r="D46" s="64">
        <f>ROUND(FIRE1114_working!D46,0)</f>
        <v>0</v>
      </c>
      <c r="E46" s="64">
        <f>ROUND(FIRE1114_working!E46,0)</f>
        <v>0</v>
      </c>
      <c r="F46" s="64">
        <f>ROUND(FIRE1114_working!F46,0)</f>
        <v>0</v>
      </c>
      <c r="G46" s="64">
        <f>ROUND(FIRE1114_working!G46,0)</f>
        <v>0</v>
      </c>
      <c r="H46" s="65">
        <f>IF(FIRE1114_working!H46="-","-",ROUND(FIRE1114_working!H46,3))</f>
        <v>0</v>
      </c>
      <c r="I46" s="65">
        <f>IF(FIRE1114_working!I46="-","-",ROUND(FIRE1114_working!I46,3))</f>
        <v>0</v>
      </c>
      <c r="J46" s="22" t="s">
        <v>64</v>
      </c>
      <c r="K46" s="64">
        <f>ROUND(FIRE1114_working!K46,0)</f>
        <v>57</v>
      </c>
      <c r="L46" s="64">
        <f>ROUND(FIRE1114_working!L46,0)</f>
        <v>0</v>
      </c>
      <c r="M46" s="64">
        <f>ROUND(FIRE1114_working!M46,0)</f>
        <v>0</v>
      </c>
      <c r="N46" s="64">
        <f>ROUND(FIRE1114_working!N46,0)</f>
        <v>0</v>
      </c>
      <c r="O46" s="64">
        <f>ROUND(FIRE1114_working!O46,0)</f>
        <v>0</v>
      </c>
      <c r="P46" s="64">
        <f>ROUND(FIRE1114_working!P46,0)</f>
        <v>2</v>
      </c>
      <c r="Q46" s="65">
        <f>IF(FIRE1114_working!Q46="-","-",ROUND(FIRE1114_working!Q46,3))</f>
        <v>0</v>
      </c>
      <c r="R46" s="65">
        <f>IF(FIRE1114_working!R46="-","-",ROUND(FIRE1114_working!R46,3))</f>
        <v>3.4000000000000002E-2</v>
      </c>
      <c r="S46" s="22" t="s">
        <v>64</v>
      </c>
      <c r="T46" s="64">
        <f>ROUND(FIRE1114_working!T46,0)</f>
        <v>67</v>
      </c>
      <c r="U46" s="64">
        <f>ROUND(FIRE1114_working!U46,0)</f>
        <v>0</v>
      </c>
      <c r="V46" s="64">
        <f>ROUND(FIRE1114_working!V46,0)</f>
        <v>0</v>
      </c>
      <c r="W46" s="64">
        <f>ROUND(FIRE1114_working!W46,0)</f>
        <v>0</v>
      </c>
      <c r="X46" s="64">
        <f>ROUND(FIRE1114_working!X46,0)</f>
        <v>0</v>
      </c>
      <c r="Y46" s="64">
        <f>ROUND(FIRE1114_working!Y46,0)</f>
        <v>2</v>
      </c>
      <c r="Z46" s="65">
        <f>IF(FIRE1114_working!Z46="-","-",ROUND(FIRE1114_working!Z46,3))</f>
        <v>0</v>
      </c>
      <c r="AA46" s="65">
        <f>IF(FIRE1114_working!AA46="-","-",ROUND(FIRE1114_working!AA46,3))</f>
        <v>2.9000000000000001E-2</v>
      </c>
      <c r="AB46" s="22" t="s">
        <v>64</v>
      </c>
      <c r="AC46" s="64">
        <f>ROUND(FIRE1114_working!AC46,0)</f>
        <v>0</v>
      </c>
      <c r="AD46" s="64">
        <f>ROUND(FIRE1114_working!AD46,0)</f>
        <v>0</v>
      </c>
      <c r="AE46" s="64">
        <f>ROUND(FIRE1114_working!AE46,0)</f>
        <v>0</v>
      </c>
      <c r="AF46" s="64">
        <f>ROUND(FIRE1114_working!AF46,0)</f>
        <v>0</v>
      </c>
      <c r="AG46" s="64">
        <f>ROUND(FIRE1114_working!AG46,0)</f>
        <v>0</v>
      </c>
      <c r="AH46" s="64">
        <f>ROUND(FIRE1114_working!AH46,0)</f>
        <v>0</v>
      </c>
      <c r="AI46" s="65" t="str">
        <f>IF(FIRE1114_working!AI46="-","-",ROUND(FIRE1114_working!AI46,3))</f>
        <v>-</v>
      </c>
      <c r="AJ46" s="65" t="str">
        <f>IF(FIRE1114_working!AJ46="-","-",ROUND(FIRE1114_working!AJ46,3))</f>
        <v>-</v>
      </c>
      <c r="AK46" s="22" t="s">
        <v>64</v>
      </c>
      <c r="AL46" s="64">
        <f>ROUND(FIRE1114_working!AL46,0)</f>
        <v>4</v>
      </c>
      <c r="AM46" s="64">
        <f>ROUND(FIRE1114_working!AM46,0)</f>
        <v>0</v>
      </c>
      <c r="AN46" s="64">
        <f>ROUND(FIRE1114_working!AN46,0)</f>
        <v>0</v>
      </c>
      <c r="AO46" s="64">
        <f>ROUND(FIRE1114_working!AO46,0)</f>
        <v>0</v>
      </c>
      <c r="AP46" s="64">
        <f>ROUND(FIRE1114_working!AP46,0)</f>
        <v>0</v>
      </c>
      <c r="AQ46" s="64">
        <f>ROUND(FIRE1114_working!AQ46,0)</f>
        <v>0</v>
      </c>
      <c r="AR46" s="65">
        <f>IF(FIRE1114_working!AR46="-","-",ROUND(FIRE1114_working!AR46,3))</f>
        <v>0</v>
      </c>
      <c r="AS46" s="65">
        <f>IF(FIRE1114_working!AS46="-","-",ROUND(FIRE1114_working!AS46,3))</f>
        <v>0</v>
      </c>
      <c r="AT46" s="22" t="s">
        <v>64</v>
      </c>
      <c r="AU46" s="64">
        <f>ROUND(FIRE1114_working!AU46,0)</f>
        <v>71</v>
      </c>
      <c r="AV46" s="64">
        <f>ROUND(FIRE1114_working!AV46,0)</f>
        <v>0</v>
      </c>
      <c r="AW46" s="64">
        <f>ROUND(FIRE1114_working!AW46,0)</f>
        <v>0</v>
      </c>
      <c r="AX46" s="64">
        <f>ROUND(FIRE1114_working!AX46,0)</f>
        <v>0</v>
      </c>
      <c r="AY46" s="64">
        <f>ROUND(FIRE1114_working!AY46,0)</f>
        <v>0</v>
      </c>
      <c r="AZ46" s="64">
        <f>ROUND(FIRE1114_working!AZ46,0)</f>
        <v>2</v>
      </c>
      <c r="BA46" s="65">
        <f>IF(FIRE1114_working!BA46="-","-",ROUND(FIRE1114_working!BA46,3))</f>
        <v>0</v>
      </c>
      <c r="BB46" s="65">
        <f>IF(FIRE1114_working!BB46="-","-",ROUND(FIRE1114_working!BB46,3))</f>
        <v>2.7E-2</v>
      </c>
      <c r="BC46" s="22" t="s">
        <v>64</v>
      </c>
      <c r="BD46" s="23"/>
      <c r="BE46" s="85"/>
      <c r="BF46" s="85"/>
      <c r="BG46" s="85"/>
      <c r="BH46" s="85"/>
      <c r="BI46" s="85"/>
    </row>
    <row r="47" spans="1:61" s="8" customFormat="1" ht="15" customHeight="1" x14ac:dyDescent="0.35">
      <c r="A47" s="23" t="s">
        <v>38</v>
      </c>
      <c r="B47" s="64">
        <f>ROUND(FIRE1114_working!B47,0)</f>
        <v>7</v>
      </c>
      <c r="C47" s="64">
        <f>ROUND(FIRE1114_working!C47,0)</f>
        <v>1</v>
      </c>
      <c r="D47" s="64">
        <f>ROUND(FIRE1114_working!D47,0)</f>
        <v>0</v>
      </c>
      <c r="E47" s="64">
        <f>ROUND(FIRE1114_working!E47,0)</f>
        <v>0</v>
      </c>
      <c r="F47" s="64">
        <f>ROUND(FIRE1114_working!F47,0)</f>
        <v>0</v>
      </c>
      <c r="G47" s="64">
        <f>ROUND(FIRE1114_working!G47,0)</f>
        <v>1</v>
      </c>
      <c r="H47" s="65">
        <f>IF(FIRE1114_working!H47="-","-",ROUND(FIRE1114_working!H47,3))</f>
        <v>0.125</v>
      </c>
      <c r="I47" s="65">
        <f>IF(FIRE1114_working!I47="-","-",ROUND(FIRE1114_working!I47,3))</f>
        <v>0.111</v>
      </c>
      <c r="J47" s="22" t="s">
        <v>64</v>
      </c>
      <c r="K47" s="64">
        <f>ROUND(FIRE1114_working!K47,0)</f>
        <v>18</v>
      </c>
      <c r="L47" s="64">
        <f>ROUND(FIRE1114_working!L47,0)</f>
        <v>0</v>
      </c>
      <c r="M47" s="64">
        <f>ROUND(FIRE1114_working!M47,0)</f>
        <v>0</v>
      </c>
      <c r="N47" s="64">
        <f>ROUND(FIRE1114_working!N47,0)</f>
        <v>0</v>
      </c>
      <c r="O47" s="64">
        <f>ROUND(FIRE1114_working!O47,0)</f>
        <v>0</v>
      </c>
      <c r="P47" s="64">
        <f>ROUND(FIRE1114_working!P47,0)</f>
        <v>4</v>
      </c>
      <c r="Q47" s="65">
        <f>IF(FIRE1114_working!Q47="-","-",ROUND(FIRE1114_working!Q47,3))</f>
        <v>0</v>
      </c>
      <c r="R47" s="65">
        <f>IF(FIRE1114_working!R47="-","-",ROUND(FIRE1114_working!R47,3))</f>
        <v>0.182</v>
      </c>
      <c r="S47" s="22" t="s">
        <v>64</v>
      </c>
      <c r="T47" s="64">
        <f>ROUND(FIRE1114_working!T47,0)</f>
        <v>25</v>
      </c>
      <c r="U47" s="64">
        <f>ROUND(FIRE1114_working!U47,0)</f>
        <v>1</v>
      </c>
      <c r="V47" s="64">
        <f>ROUND(FIRE1114_working!V47,0)</f>
        <v>0</v>
      </c>
      <c r="W47" s="64">
        <f>ROUND(FIRE1114_working!W47,0)</f>
        <v>0</v>
      </c>
      <c r="X47" s="64">
        <f>ROUND(FIRE1114_working!X47,0)</f>
        <v>0</v>
      </c>
      <c r="Y47" s="64">
        <f>ROUND(FIRE1114_working!Y47,0)</f>
        <v>5</v>
      </c>
      <c r="Z47" s="65">
        <f>IF(FIRE1114_working!Z47="-","-",ROUND(FIRE1114_working!Z47,3))</f>
        <v>3.7999999999999999E-2</v>
      </c>
      <c r="AA47" s="65">
        <f>IF(FIRE1114_working!AA47="-","-",ROUND(FIRE1114_working!AA47,3))</f>
        <v>0.161</v>
      </c>
      <c r="AB47" s="22" t="s">
        <v>64</v>
      </c>
      <c r="AC47" s="64">
        <f>ROUND(FIRE1114_working!AC47,0)</f>
        <v>0</v>
      </c>
      <c r="AD47" s="64">
        <f>ROUND(FIRE1114_working!AD47,0)</f>
        <v>0</v>
      </c>
      <c r="AE47" s="64">
        <f>ROUND(FIRE1114_working!AE47,0)</f>
        <v>0</v>
      </c>
      <c r="AF47" s="64">
        <f>ROUND(FIRE1114_working!AF47,0)</f>
        <v>0</v>
      </c>
      <c r="AG47" s="64">
        <f>ROUND(FIRE1114_working!AG47,0)</f>
        <v>0</v>
      </c>
      <c r="AH47" s="64">
        <f>ROUND(FIRE1114_working!AH47,0)</f>
        <v>1</v>
      </c>
      <c r="AI47" s="65" t="str">
        <f>IF(FIRE1114_working!AI47="-","-",ROUND(FIRE1114_working!AI47,3))</f>
        <v>-</v>
      </c>
      <c r="AJ47" s="65">
        <f>IF(FIRE1114_working!AJ47="-","-",ROUND(FIRE1114_working!AJ47,3))</f>
        <v>1</v>
      </c>
      <c r="AK47" s="22" t="s">
        <v>64</v>
      </c>
      <c r="AL47" s="64">
        <f>ROUND(FIRE1114_working!AL47,0)</f>
        <v>12</v>
      </c>
      <c r="AM47" s="64">
        <f>ROUND(FIRE1114_working!AM47,0)</f>
        <v>0</v>
      </c>
      <c r="AN47" s="64">
        <f>ROUND(FIRE1114_working!AN47,0)</f>
        <v>0</v>
      </c>
      <c r="AO47" s="64">
        <f>ROUND(FIRE1114_working!AO47,0)</f>
        <v>0</v>
      </c>
      <c r="AP47" s="64">
        <f>ROUND(FIRE1114_working!AP47,0)</f>
        <v>0</v>
      </c>
      <c r="AQ47" s="64">
        <f>ROUND(FIRE1114_working!AQ47,0)</f>
        <v>1</v>
      </c>
      <c r="AR47" s="65">
        <f>IF(FIRE1114_working!AR47="-","-",ROUND(FIRE1114_working!AR47,3))</f>
        <v>0</v>
      </c>
      <c r="AS47" s="65">
        <f>IF(FIRE1114_working!AS47="-","-",ROUND(FIRE1114_working!AS47,3))</f>
        <v>7.6999999999999999E-2</v>
      </c>
      <c r="AT47" s="22" t="s">
        <v>64</v>
      </c>
      <c r="AU47" s="64">
        <f>ROUND(FIRE1114_working!AU47,0)</f>
        <v>37</v>
      </c>
      <c r="AV47" s="64">
        <f>ROUND(FIRE1114_working!AV47,0)</f>
        <v>1</v>
      </c>
      <c r="AW47" s="64">
        <f>ROUND(FIRE1114_working!AW47,0)</f>
        <v>0</v>
      </c>
      <c r="AX47" s="64">
        <f>ROUND(FIRE1114_working!AX47,0)</f>
        <v>0</v>
      </c>
      <c r="AY47" s="64">
        <f>ROUND(FIRE1114_working!AY47,0)</f>
        <v>0</v>
      </c>
      <c r="AZ47" s="64">
        <f>ROUND(FIRE1114_working!AZ47,0)</f>
        <v>7</v>
      </c>
      <c r="BA47" s="65">
        <f>IF(FIRE1114_working!BA47="-","-",ROUND(FIRE1114_working!BA47,3))</f>
        <v>2.5999999999999999E-2</v>
      </c>
      <c r="BB47" s="65">
        <f>IF(FIRE1114_working!BB47="-","-",ROUND(FIRE1114_working!BB47,3))</f>
        <v>0.156</v>
      </c>
      <c r="BC47" s="22" t="s">
        <v>64</v>
      </c>
      <c r="BD47" s="23"/>
      <c r="BE47" s="85"/>
      <c r="BF47" s="85"/>
      <c r="BG47" s="85"/>
      <c r="BH47" s="85"/>
      <c r="BI47" s="85"/>
    </row>
    <row r="48" spans="1:61" s="8" customFormat="1" ht="15" customHeight="1" x14ac:dyDescent="0.35">
      <c r="A48" s="23" t="s">
        <v>47</v>
      </c>
      <c r="B48" s="64">
        <f>ROUND(FIRE1114_working!B48,0)</f>
        <v>53</v>
      </c>
      <c r="C48" s="64">
        <f>ROUND(FIRE1114_working!C48,0)</f>
        <v>0</v>
      </c>
      <c r="D48" s="64">
        <f>ROUND(FIRE1114_working!D48,0)</f>
        <v>0</v>
      </c>
      <c r="E48" s="64">
        <f>ROUND(FIRE1114_working!E48,0)</f>
        <v>0</v>
      </c>
      <c r="F48" s="64">
        <f>ROUND(FIRE1114_working!F48,0)</f>
        <v>0</v>
      </c>
      <c r="G48" s="64">
        <f>ROUND(FIRE1114_working!G48,0)</f>
        <v>0</v>
      </c>
      <c r="H48" s="65">
        <f>IF(FIRE1114_working!H48="-","-",ROUND(FIRE1114_working!H48,3))</f>
        <v>0</v>
      </c>
      <c r="I48" s="65">
        <f>IF(FIRE1114_working!I48="-","-",ROUND(FIRE1114_working!I48,3))</f>
        <v>0</v>
      </c>
      <c r="J48" s="22" t="s">
        <v>64</v>
      </c>
      <c r="K48" s="64">
        <f>ROUND(FIRE1114_working!K48,0)</f>
        <v>7</v>
      </c>
      <c r="L48" s="64">
        <f>ROUND(FIRE1114_working!L48,0)</f>
        <v>1</v>
      </c>
      <c r="M48" s="64">
        <f>ROUND(FIRE1114_working!M48,0)</f>
        <v>0</v>
      </c>
      <c r="N48" s="64">
        <f>ROUND(FIRE1114_working!N48,0)</f>
        <v>0</v>
      </c>
      <c r="O48" s="64">
        <f>ROUND(FIRE1114_working!O48,0)</f>
        <v>0</v>
      </c>
      <c r="P48" s="64">
        <f>ROUND(FIRE1114_working!P48,0)</f>
        <v>0</v>
      </c>
      <c r="Q48" s="65">
        <f>IF(FIRE1114_working!Q48="-","-",ROUND(FIRE1114_working!Q48,3))</f>
        <v>0.125</v>
      </c>
      <c r="R48" s="65">
        <f>IF(FIRE1114_working!R48="-","-",ROUND(FIRE1114_working!R48,3))</f>
        <v>0</v>
      </c>
      <c r="S48" s="22" t="s">
        <v>64</v>
      </c>
      <c r="T48" s="64">
        <f>ROUND(FIRE1114_working!T48,0)</f>
        <v>60</v>
      </c>
      <c r="U48" s="64">
        <f>ROUND(FIRE1114_working!U48,0)</f>
        <v>1</v>
      </c>
      <c r="V48" s="64">
        <f>ROUND(FIRE1114_working!V48,0)</f>
        <v>0</v>
      </c>
      <c r="W48" s="64">
        <f>ROUND(FIRE1114_working!W48,0)</f>
        <v>0</v>
      </c>
      <c r="X48" s="64">
        <f>ROUND(FIRE1114_working!X48,0)</f>
        <v>0</v>
      </c>
      <c r="Y48" s="64">
        <f>ROUND(FIRE1114_working!Y48,0)</f>
        <v>0</v>
      </c>
      <c r="Z48" s="65">
        <f>IF(FIRE1114_working!Z48="-","-",ROUND(FIRE1114_working!Z48,3))</f>
        <v>1.6E-2</v>
      </c>
      <c r="AA48" s="65">
        <f>IF(FIRE1114_working!AA48="-","-",ROUND(FIRE1114_working!AA48,3))</f>
        <v>0</v>
      </c>
      <c r="AB48" s="22" t="s">
        <v>64</v>
      </c>
      <c r="AC48" s="64">
        <f>ROUND(FIRE1114_working!AC48,0)</f>
        <v>2</v>
      </c>
      <c r="AD48" s="64">
        <f>ROUND(FIRE1114_working!AD48,0)</f>
        <v>0</v>
      </c>
      <c r="AE48" s="64">
        <f>ROUND(FIRE1114_working!AE48,0)</f>
        <v>0</v>
      </c>
      <c r="AF48" s="64">
        <f>ROUND(FIRE1114_working!AF48,0)</f>
        <v>0</v>
      </c>
      <c r="AG48" s="64">
        <f>ROUND(FIRE1114_working!AG48,0)</f>
        <v>0</v>
      </c>
      <c r="AH48" s="64">
        <f>ROUND(FIRE1114_working!AH48,0)</f>
        <v>0</v>
      </c>
      <c r="AI48" s="65">
        <f>IF(FIRE1114_working!AI48="-","-",ROUND(FIRE1114_working!AI48,3))</f>
        <v>0</v>
      </c>
      <c r="AJ48" s="65">
        <f>IF(FIRE1114_working!AJ48="-","-",ROUND(FIRE1114_working!AJ48,3))</f>
        <v>0</v>
      </c>
      <c r="AK48" s="22" t="s">
        <v>64</v>
      </c>
      <c r="AL48" s="64">
        <f>ROUND(FIRE1114_working!AL48,0)</f>
        <v>17</v>
      </c>
      <c r="AM48" s="64">
        <f>ROUND(FIRE1114_working!AM48,0)</f>
        <v>0</v>
      </c>
      <c r="AN48" s="64">
        <f>ROUND(FIRE1114_working!AN48,0)</f>
        <v>1</v>
      </c>
      <c r="AO48" s="64">
        <f>ROUND(FIRE1114_working!AO48,0)</f>
        <v>0</v>
      </c>
      <c r="AP48" s="64">
        <f>ROUND(FIRE1114_working!AP48,0)</f>
        <v>1</v>
      </c>
      <c r="AQ48" s="64">
        <f>ROUND(FIRE1114_working!AQ48,0)</f>
        <v>6</v>
      </c>
      <c r="AR48" s="65">
        <f>IF(FIRE1114_working!AR48="-","-",ROUND(FIRE1114_working!AR48,3))</f>
        <v>0.105</v>
      </c>
      <c r="AS48" s="65">
        <f>IF(FIRE1114_working!AS48="-","-",ROUND(FIRE1114_working!AS48,3))</f>
        <v>0.24</v>
      </c>
      <c r="AT48" s="22" t="s">
        <v>64</v>
      </c>
      <c r="AU48" s="64">
        <f>ROUND(FIRE1114_working!AU48,0)</f>
        <v>79</v>
      </c>
      <c r="AV48" s="64">
        <f>ROUND(FIRE1114_working!AV48,0)</f>
        <v>1</v>
      </c>
      <c r="AW48" s="64">
        <f>ROUND(FIRE1114_working!AW48,0)</f>
        <v>1</v>
      </c>
      <c r="AX48" s="64">
        <f>ROUND(FIRE1114_working!AX48,0)</f>
        <v>0</v>
      </c>
      <c r="AY48" s="64">
        <f>ROUND(FIRE1114_working!AY48,0)</f>
        <v>1</v>
      </c>
      <c r="AZ48" s="64">
        <f>ROUND(FIRE1114_working!AZ48,0)</f>
        <v>6</v>
      </c>
      <c r="BA48" s="65">
        <f>IF(FIRE1114_working!BA48="-","-",ROUND(FIRE1114_working!BA48,3))</f>
        <v>3.6999999999999998E-2</v>
      </c>
      <c r="BB48" s="65">
        <f>IF(FIRE1114_working!BB48="-","-",ROUND(FIRE1114_working!BB48,3))</f>
        <v>6.8000000000000005E-2</v>
      </c>
      <c r="BC48" s="22" t="s">
        <v>64</v>
      </c>
      <c r="BD48" s="86"/>
      <c r="BE48" s="85"/>
      <c r="BF48" s="85"/>
      <c r="BG48" s="85"/>
      <c r="BH48" s="85"/>
      <c r="BI48" s="85"/>
    </row>
    <row r="49" spans="1:61" s="8" customFormat="1" ht="15" customHeight="1" x14ac:dyDescent="0.35">
      <c r="A49" s="23" t="s">
        <v>39</v>
      </c>
      <c r="B49" s="64">
        <f>ROUND(FIRE1114_working!B49,0)</f>
        <v>15</v>
      </c>
      <c r="C49" s="64">
        <f>ROUND(FIRE1114_working!C49,0)</f>
        <v>1</v>
      </c>
      <c r="D49" s="64">
        <f>ROUND(FIRE1114_working!D49,0)</f>
        <v>0</v>
      </c>
      <c r="E49" s="64">
        <f>ROUND(FIRE1114_working!E49,0)</f>
        <v>0</v>
      </c>
      <c r="F49" s="64">
        <f>ROUND(FIRE1114_working!F49,0)</f>
        <v>0</v>
      </c>
      <c r="G49" s="64">
        <f>ROUND(FIRE1114_working!G49,0)</f>
        <v>0</v>
      </c>
      <c r="H49" s="65">
        <f>IF(FIRE1114_working!H49="-","-",ROUND(FIRE1114_working!H49,3))</f>
        <v>6.3E-2</v>
      </c>
      <c r="I49" s="65">
        <f>IF(FIRE1114_working!I49="-","-",ROUND(FIRE1114_working!I49,3))</f>
        <v>0</v>
      </c>
      <c r="J49" s="22" t="s">
        <v>64</v>
      </c>
      <c r="K49" s="64">
        <f>ROUND(FIRE1114_working!K49,0)</f>
        <v>33</v>
      </c>
      <c r="L49" s="64">
        <f>ROUND(FIRE1114_working!L49,0)</f>
        <v>1</v>
      </c>
      <c r="M49" s="64">
        <f>ROUND(FIRE1114_working!M49,0)</f>
        <v>0</v>
      </c>
      <c r="N49" s="64">
        <f>ROUND(FIRE1114_working!N49,0)</f>
        <v>0</v>
      </c>
      <c r="O49" s="64">
        <f>ROUND(FIRE1114_working!O49,0)</f>
        <v>0</v>
      </c>
      <c r="P49" s="64">
        <f>ROUND(FIRE1114_working!P49,0)</f>
        <v>0</v>
      </c>
      <c r="Q49" s="65">
        <f>IF(FIRE1114_working!Q49="-","-",ROUND(FIRE1114_working!Q49,3))</f>
        <v>2.9000000000000001E-2</v>
      </c>
      <c r="R49" s="65">
        <f>IF(FIRE1114_working!R49="-","-",ROUND(FIRE1114_working!R49,3))</f>
        <v>0</v>
      </c>
      <c r="S49" s="22" t="s">
        <v>64</v>
      </c>
      <c r="T49" s="64">
        <f>ROUND(FIRE1114_working!T49,0)</f>
        <v>48</v>
      </c>
      <c r="U49" s="64">
        <f>ROUND(FIRE1114_working!U49,0)</f>
        <v>2</v>
      </c>
      <c r="V49" s="64">
        <f>ROUND(FIRE1114_working!V49,0)</f>
        <v>0</v>
      </c>
      <c r="W49" s="64">
        <f>ROUND(FIRE1114_working!W49,0)</f>
        <v>0</v>
      </c>
      <c r="X49" s="64">
        <f>ROUND(FIRE1114_working!X49,0)</f>
        <v>0</v>
      </c>
      <c r="Y49" s="64">
        <f>ROUND(FIRE1114_working!Y49,0)</f>
        <v>0</v>
      </c>
      <c r="Z49" s="65">
        <f>IF(FIRE1114_working!Z49="-","-",ROUND(FIRE1114_working!Z49,3))</f>
        <v>0.04</v>
      </c>
      <c r="AA49" s="65">
        <f>IF(FIRE1114_working!AA49="-","-",ROUND(FIRE1114_working!AA49,3))</f>
        <v>0</v>
      </c>
      <c r="AB49" s="22" t="s">
        <v>64</v>
      </c>
      <c r="AC49" s="64">
        <f>ROUND(FIRE1114_working!AC49,0)</f>
        <v>0</v>
      </c>
      <c r="AD49" s="64">
        <f>ROUND(FIRE1114_working!AD49,0)</f>
        <v>0</v>
      </c>
      <c r="AE49" s="64">
        <f>ROUND(FIRE1114_working!AE49,0)</f>
        <v>0</v>
      </c>
      <c r="AF49" s="64">
        <f>ROUND(FIRE1114_working!AF49,0)</f>
        <v>0</v>
      </c>
      <c r="AG49" s="64">
        <f>ROUND(FIRE1114_working!AG49,0)</f>
        <v>0</v>
      </c>
      <c r="AH49" s="64">
        <f>ROUND(FIRE1114_working!AH49,0)</f>
        <v>0</v>
      </c>
      <c r="AI49" s="65" t="str">
        <f>IF(FIRE1114_working!AI49="-","-",ROUND(FIRE1114_working!AI49,3))</f>
        <v>-</v>
      </c>
      <c r="AJ49" s="65" t="str">
        <f>IF(FIRE1114_working!AJ49="-","-",ROUND(FIRE1114_working!AJ49,3))</f>
        <v>-</v>
      </c>
      <c r="AK49" s="22" t="s">
        <v>64</v>
      </c>
      <c r="AL49" s="64">
        <f>ROUND(FIRE1114_working!AL49,0)</f>
        <v>19</v>
      </c>
      <c r="AM49" s="64">
        <f>ROUND(FIRE1114_working!AM49,0)</f>
        <v>0</v>
      </c>
      <c r="AN49" s="64">
        <f>ROUND(FIRE1114_working!AN49,0)</f>
        <v>0</v>
      </c>
      <c r="AO49" s="64">
        <f>ROUND(FIRE1114_working!AO49,0)</f>
        <v>1</v>
      </c>
      <c r="AP49" s="64">
        <f>ROUND(FIRE1114_working!AP49,0)</f>
        <v>0</v>
      </c>
      <c r="AQ49" s="64">
        <f>ROUND(FIRE1114_working!AQ49,0)</f>
        <v>0</v>
      </c>
      <c r="AR49" s="65">
        <f>IF(FIRE1114_working!AR49="-","-",ROUND(FIRE1114_working!AR49,3))</f>
        <v>0.05</v>
      </c>
      <c r="AS49" s="65">
        <f>IF(FIRE1114_working!AS49="-","-",ROUND(FIRE1114_working!AS49,3))</f>
        <v>0</v>
      </c>
      <c r="AT49" s="22" t="s">
        <v>64</v>
      </c>
      <c r="AU49" s="64">
        <f>ROUND(FIRE1114_working!AU49,0)</f>
        <v>67</v>
      </c>
      <c r="AV49" s="64">
        <f>ROUND(FIRE1114_working!AV49,0)</f>
        <v>2</v>
      </c>
      <c r="AW49" s="64">
        <f>ROUND(FIRE1114_working!AW49,0)</f>
        <v>0</v>
      </c>
      <c r="AX49" s="64">
        <f>ROUND(FIRE1114_working!AX49,0)</f>
        <v>1</v>
      </c>
      <c r="AY49" s="64">
        <f>ROUND(FIRE1114_working!AY49,0)</f>
        <v>0</v>
      </c>
      <c r="AZ49" s="64">
        <f>ROUND(FIRE1114_working!AZ49,0)</f>
        <v>0</v>
      </c>
      <c r="BA49" s="65">
        <f>IF(FIRE1114_working!BA49="-","-",ROUND(FIRE1114_working!BA49,3))</f>
        <v>4.2999999999999997E-2</v>
      </c>
      <c r="BB49" s="65">
        <f>IF(FIRE1114_working!BB49="-","-",ROUND(FIRE1114_working!BB49,3))</f>
        <v>0</v>
      </c>
      <c r="BC49" s="22" t="s">
        <v>64</v>
      </c>
      <c r="BD49" s="85"/>
      <c r="BE49" s="85"/>
      <c r="BF49" s="85"/>
      <c r="BG49" s="85"/>
      <c r="BH49" s="85"/>
      <c r="BI49" s="85"/>
    </row>
    <row r="50" spans="1:61" s="8" customFormat="1" ht="15" customHeight="1" x14ac:dyDescent="0.35">
      <c r="A50" s="23" t="s">
        <v>40</v>
      </c>
      <c r="B50" s="64">
        <f>ROUND(FIRE1114_working!B50,0)</f>
        <v>14</v>
      </c>
      <c r="C50" s="64">
        <f>ROUND(FIRE1114_working!C50,0)</f>
        <v>1</v>
      </c>
      <c r="D50" s="64">
        <f>ROUND(FIRE1114_working!D50,0)</f>
        <v>0</v>
      </c>
      <c r="E50" s="64">
        <f>ROUND(FIRE1114_working!E50,0)</f>
        <v>0</v>
      </c>
      <c r="F50" s="64">
        <f>ROUND(FIRE1114_working!F50,0)</f>
        <v>0</v>
      </c>
      <c r="G50" s="64">
        <f>ROUND(FIRE1114_working!G50,0)</f>
        <v>3</v>
      </c>
      <c r="H50" s="65">
        <f>IF(FIRE1114_working!H50="-","-",ROUND(FIRE1114_working!H50,3))</f>
        <v>6.7000000000000004E-2</v>
      </c>
      <c r="I50" s="65">
        <f>IF(FIRE1114_working!I50="-","-",ROUND(FIRE1114_working!I50,3))</f>
        <v>0.16700000000000001</v>
      </c>
      <c r="J50" s="22" t="s">
        <v>64</v>
      </c>
      <c r="K50" s="64">
        <f>ROUND(FIRE1114_working!K50,0)</f>
        <v>18</v>
      </c>
      <c r="L50" s="64">
        <f>ROUND(FIRE1114_working!L50,0)</f>
        <v>0</v>
      </c>
      <c r="M50" s="64">
        <f>ROUND(FIRE1114_working!M50,0)</f>
        <v>0</v>
      </c>
      <c r="N50" s="64">
        <f>ROUND(FIRE1114_working!N50,0)</f>
        <v>0</v>
      </c>
      <c r="O50" s="64">
        <f>ROUND(FIRE1114_working!O50,0)</f>
        <v>0</v>
      </c>
      <c r="P50" s="64">
        <f>ROUND(FIRE1114_working!P50,0)</f>
        <v>16</v>
      </c>
      <c r="Q50" s="65">
        <f>IF(FIRE1114_working!Q50="-","-",ROUND(FIRE1114_working!Q50,3))</f>
        <v>0</v>
      </c>
      <c r="R50" s="65">
        <f>IF(FIRE1114_working!R50="-","-",ROUND(FIRE1114_working!R50,3))</f>
        <v>0.47099999999999997</v>
      </c>
      <c r="S50" s="22" t="s">
        <v>64</v>
      </c>
      <c r="T50" s="64">
        <f>ROUND(FIRE1114_working!T50,0)</f>
        <v>32</v>
      </c>
      <c r="U50" s="64">
        <f>ROUND(FIRE1114_working!U50,0)</f>
        <v>1</v>
      </c>
      <c r="V50" s="64">
        <f>ROUND(FIRE1114_working!V50,0)</f>
        <v>0</v>
      </c>
      <c r="W50" s="64">
        <f>ROUND(FIRE1114_working!W50,0)</f>
        <v>0</v>
      </c>
      <c r="X50" s="64">
        <f>ROUND(FIRE1114_working!X50,0)</f>
        <v>0</v>
      </c>
      <c r="Y50" s="64">
        <f>ROUND(FIRE1114_working!Y50,0)</f>
        <v>19</v>
      </c>
      <c r="Z50" s="65">
        <f>IF(FIRE1114_working!Z50="-","-",ROUND(FIRE1114_working!Z50,3))</f>
        <v>0.03</v>
      </c>
      <c r="AA50" s="65">
        <f>IF(FIRE1114_working!AA50="-","-",ROUND(FIRE1114_working!AA50,3))</f>
        <v>0.36499999999999999</v>
      </c>
      <c r="AB50" s="22" t="s">
        <v>64</v>
      </c>
      <c r="AC50" s="64">
        <f>ROUND(FIRE1114_working!AC50,0)</f>
        <v>0</v>
      </c>
      <c r="AD50" s="64">
        <f>ROUND(FIRE1114_working!AD50,0)</f>
        <v>0</v>
      </c>
      <c r="AE50" s="64">
        <f>ROUND(FIRE1114_working!AE50,0)</f>
        <v>0</v>
      </c>
      <c r="AF50" s="64">
        <f>ROUND(FIRE1114_working!AF50,0)</f>
        <v>0</v>
      </c>
      <c r="AG50" s="64">
        <f>ROUND(FIRE1114_working!AG50,0)</f>
        <v>0</v>
      </c>
      <c r="AH50" s="64">
        <f>ROUND(FIRE1114_working!AH50,0)</f>
        <v>0</v>
      </c>
      <c r="AI50" s="65" t="str">
        <f>IF(FIRE1114_working!AI50="-","-",ROUND(FIRE1114_working!AI50,3))</f>
        <v>-</v>
      </c>
      <c r="AJ50" s="65" t="str">
        <f>IF(FIRE1114_working!AJ50="-","-",ROUND(FIRE1114_working!AJ50,3))</f>
        <v>-</v>
      </c>
      <c r="AK50" s="22" t="s">
        <v>64</v>
      </c>
      <c r="AL50" s="64">
        <f>ROUND(FIRE1114_working!AL50,0)</f>
        <v>9</v>
      </c>
      <c r="AM50" s="64">
        <f>ROUND(FIRE1114_working!AM50,0)</f>
        <v>2</v>
      </c>
      <c r="AN50" s="64">
        <f>ROUND(FIRE1114_working!AN50,0)</f>
        <v>0</v>
      </c>
      <c r="AO50" s="64">
        <f>ROUND(FIRE1114_working!AO50,0)</f>
        <v>0</v>
      </c>
      <c r="AP50" s="64">
        <f>ROUND(FIRE1114_working!AP50,0)</f>
        <v>0</v>
      </c>
      <c r="AQ50" s="64">
        <f>ROUND(FIRE1114_working!AQ50,0)</f>
        <v>1</v>
      </c>
      <c r="AR50" s="65">
        <f>IF(FIRE1114_working!AR50="-","-",ROUND(FIRE1114_working!AR50,3))</f>
        <v>0.182</v>
      </c>
      <c r="AS50" s="65">
        <f>IF(FIRE1114_working!AS50="-","-",ROUND(FIRE1114_working!AS50,3))</f>
        <v>8.3000000000000004E-2</v>
      </c>
      <c r="AT50" s="22" t="s">
        <v>64</v>
      </c>
      <c r="AU50" s="64">
        <f>ROUND(FIRE1114_working!AU50,0)</f>
        <v>41</v>
      </c>
      <c r="AV50" s="64">
        <f>ROUND(FIRE1114_working!AV50,0)</f>
        <v>3</v>
      </c>
      <c r="AW50" s="64">
        <f>ROUND(FIRE1114_working!AW50,0)</f>
        <v>0</v>
      </c>
      <c r="AX50" s="64">
        <f>ROUND(FIRE1114_working!AX50,0)</f>
        <v>0</v>
      </c>
      <c r="AY50" s="64">
        <f>ROUND(FIRE1114_working!AY50,0)</f>
        <v>0</v>
      </c>
      <c r="AZ50" s="64">
        <f>ROUND(FIRE1114_working!AZ50,0)</f>
        <v>20</v>
      </c>
      <c r="BA50" s="65">
        <f>IF(FIRE1114_working!BA50="-","-",ROUND(FIRE1114_working!BA50,3))</f>
        <v>6.8000000000000005E-2</v>
      </c>
      <c r="BB50" s="65">
        <f>IF(FIRE1114_working!BB50="-","-",ROUND(FIRE1114_working!BB50,3))</f>
        <v>0.313</v>
      </c>
      <c r="BC50" s="22" t="s">
        <v>64</v>
      </c>
      <c r="BD50" s="85"/>
      <c r="BE50" s="85"/>
      <c r="BF50" s="85"/>
      <c r="BG50" s="85"/>
      <c r="BH50" s="85"/>
      <c r="BI50" s="85"/>
    </row>
    <row r="51" spans="1:61" s="8" customFormat="1" ht="15" customHeight="1" x14ac:dyDescent="0.35">
      <c r="A51" s="23" t="s">
        <v>41</v>
      </c>
      <c r="B51" s="64">
        <f>ROUND(FIRE1114_working!B51,0)</f>
        <v>46</v>
      </c>
      <c r="C51" s="64">
        <f>ROUND(FIRE1114_working!C51,0)</f>
        <v>1</v>
      </c>
      <c r="D51" s="64">
        <f>ROUND(FIRE1114_working!D51,0)</f>
        <v>1</v>
      </c>
      <c r="E51" s="64">
        <f>ROUND(FIRE1114_working!E51,0)</f>
        <v>1</v>
      </c>
      <c r="F51" s="64">
        <f>ROUND(FIRE1114_working!F51,0)</f>
        <v>0</v>
      </c>
      <c r="G51" s="64">
        <f>ROUND(FIRE1114_working!G51,0)</f>
        <v>4</v>
      </c>
      <c r="H51" s="65">
        <f>IF(FIRE1114_working!H51="-","-",ROUND(FIRE1114_working!H51,3))</f>
        <v>6.0999999999999999E-2</v>
      </c>
      <c r="I51" s="65">
        <f>IF(FIRE1114_working!I51="-","-",ROUND(FIRE1114_working!I51,3))</f>
        <v>7.4999999999999997E-2</v>
      </c>
      <c r="J51" s="22" t="s">
        <v>64</v>
      </c>
      <c r="K51" s="64">
        <f>ROUND(FIRE1114_working!K51,0)</f>
        <v>11</v>
      </c>
      <c r="L51" s="64">
        <f>ROUND(FIRE1114_working!L51,0)</f>
        <v>0</v>
      </c>
      <c r="M51" s="64">
        <f>ROUND(FIRE1114_working!M51,0)</f>
        <v>0</v>
      </c>
      <c r="N51" s="64">
        <f>ROUND(FIRE1114_working!N51,0)</f>
        <v>0</v>
      </c>
      <c r="O51" s="64">
        <f>ROUND(FIRE1114_working!O51,0)</f>
        <v>0</v>
      </c>
      <c r="P51" s="64">
        <f>ROUND(FIRE1114_working!P51,0)</f>
        <v>0</v>
      </c>
      <c r="Q51" s="65">
        <f>IF(FIRE1114_working!Q51="-","-",ROUND(FIRE1114_working!Q51,3))</f>
        <v>0</v>
      </c>
      <c r="R51" s="65">
        <f>IF(FIRE1114_working!R51="-","-",ROUND(FIRE1114_working!R51,3))</f>
        <v>0</v>
      </c>
      <c r="S51" s="22" t="s">
        <v>64</v>
      </c>
      <c r="T51" s="64">
        <f>ROUND(FIRE1114_working!T51,0)</f>
        <v>57</v>
      </c>
      <c r="U51" s="64">
        <f>ROUND(FIRE1114_working!U51,0)</f>
        <v>1</v>
      </c>
      <c r="V51" s="64">
        <f>ROUND(FIRE1114_working!V51,0)</f>
        <v>1</v>
      </c>
      <c r="W51" s="64">
        <f>ROUND(FIRE1114_working!W51,0)</f>
        <v>1</v>
      </c>
      <c r="X51" s="64">
        <f>ROUND(FIRE1114_working!X51,0)</f>
        <v>0</v>
      </c>
      <c r="Y51" s="64">
        <f>ROUND(FIRE1114_working!Y51,0)</f>
        <v>4</v>
      </c>
      <c r="Z51" s="65">
        <f>IF(FIRE1114_working!Z51="-","-",ROUND(FIRE1114_working!Z51,3))</f>
        <v>0.05</v>
      </c>
      <c r="AA51" s="65">
        <f>IF(FIRE1114_working!AA51="-","-",ROUND(FIRE1114_working!AA51,3))</f>
        <v>6.3E-2</v>
      </c>
      <c r="AB51" s="22" t="s">
        <v>64</v>
      </c>
      <c r="AC51" s="64">
        <f>ROUND(FIRE1114_working!AC51,0)</f>
        <v>5</v>
      </c>
      <c r="AD51" s="64">
        <f>ROUND(FIRE1114_working!AD51,0)</f>
        <v>0</v>
      </c>
      <c r="AE51" s="64">
        <f>ROUND(FIRE1114_working!AE51,0)</f>
        <v>0</v>
      </c>
      <c r="AF51" s="64">
        <f>ROUND(FIRE1114_working!AF51,0)</f>
        <v>0</v>
      </c>
      <c r="AG51" s="64">
        <f>ROUND(FIRE1114_working!AG51,0)</f>
        <v>0</v>
      </c>
      <c r="AH51" s="64">
        <f>ROUND(FIRE1114_working!AH51,0)</f>
        <v>0</v>
      </c>
      <c r="AI51" s="65">
        <f>IF(FIRE1114_working!AI51="-","-",ROUND(FIRE1114_working!AI51,3))</f>
        <v>0</v>
      </c>
      <c r="AJ51" s="65">
        <f>IF(FIRE1114_working!AJ51="-","-",ROUND(FIRE1114_working!AJ51,3))</f>
        <v>0</v>
      </c>
      <c r="AK51" s="22" t="s">
        <v>64</v>
      </c>
      <c r="AL51" s="64">
        <f>ROUND(FIRE1114_working!AL51,0)</f>
        <v>18</v>
      </c>
      <c r="AM51" s="64">
        <f>ROUND(FIRE1114_working!AM51,0)</f>
        <v>0</v>
      </c>
      <c r="AN51" s="64">
        <f>ROUND(FIRE1114_working!AN51,0)</f>
        <v>0</v>
      </c>
      <c r="AO51" s="64">
        <f>ROUND(FIRE1114_working!AO51,0)</f>
        <v>1</v>
      </c>
      <c r="AP51" s="64">
        <f>ROUND(FIRE1114_working!AP51,0)</f>
        <v>0</v>
      </c>
      <c r="AQ51" s="64">
        <f>ROUND(FIRE1114_working!AQ51,0)</f>
        <v>4</v>
      </c>
      <c r="AR51" s="65">
        <f>IF(FIRE1114_working!AR51="-","-",ROUND(FIRE1114_working!AR51,3))</f>
        <v>5.2999999999999999E-2</v>
      </c>
      <c r="AS51" s="65">
        <f>IF(FIRE1114_working!AS51="-","-",ROUND(FIRE1114_working!AS51,3))</f>
        <v>0.17399999999999999</v>
      </c>
      <c r="AT51" s="22" t="s">
        <v>64</v>
      </c>
      <c r="AU51" s="64">
        <f>ROUND(FIRE1114_working!AU51,0)</f>
        <v>80</v>
      </c>
      <c r="AV51" s="64">
        <f>ROUND(FIRE1114_working!AV51,0)</f>
        <v>1</v>
      </c>
      <c r="AW51" s="64">
        <f>ROUND(FIRE1114_working!AW51,0)</f>
        <v>1</v>
      </c>
      <c r="AX51" s="64">
        <f>ROUND(FIRE1114_working!AX51,0)</f>
        <v>2</v>
      </c>
      <c r="AY51" s="64">
        <f>ROUND(FIRE1114_working!AY51,0)</f>
        <v>0</v>
      </c>
      <c r="AZ51" s="64">
        <f>ROUND(FIRE1114_working!AZ51,0)</f>
        <v>8</v>
      </c>
      <c r="BA51" s="65">
        <f>IF(FIRE1114_working!BA51="-","-",ROUND(FIRE1114_working!BA51,3))</f>
        <v>4.8000000000000001E-2</v>
      </c>
      <c r="BB51" s="65">
        <f>IF(FIRE1114_working!BB51="-","-",ROUND(FIRE1114_working!BB51,3))</f>
        <v>8.6999999999999994E-2</v>
      </c>
      <c r="BC51" s="22" t="s">
        <v>64</v>
      </c>
      <c r="BD51" s="87"/>
      <c r="BE51" s="85"/>
      <c r="BF51" s="85"/>
      <c r="BG51" s="85"/>
      <c r="BH51" s="85"/>
      <c r="BI51" s="85"/>
    </row>
    <row r="52" spans="1:61" s="8" customFormat="1" ht="15" customHeight="1" x14ac:dyDescent="0.35">
      <c r="A52" s="23" t="s">
        <v>48</v>
      </c>
      <c r="B52" s="64">
        <f>ROUND(FIRE1114_working!B52,0)</f>
        <v>38</v>
      </c>
      <c r="C52" s="64">
        <f>ROUND(FIRE1114_working!C52,0)</f>
        <v>0</v>
      </c>
      <c r="D52" s="64">
        <f>ROUND(FIRE1114_working!D52,0)</f>
        <v>0</v>
      </c>
      <c r="E52" s="64">
        <f>ROUND(FIRE1114_working!E52,0)</f>
        <v>0</v>
      </c>
      <c r="F52" s="64">
        <f>ROUND(FIRE1114_working!F52,0)</f>
        <v>0</v>
      </c>
      <c r="G52" s="64">
        <f>ROUND(FIRE1114_working!G52,0)</f>
        <v>4</v>
      </c>
      <c r="H52" s="65">
        <f>IF(FIRE1114_working!H52="-","-",ROUND(FIRE1114_working!H52,3))</f>
        <v>0</v>
      </c>
      <c r="I52" s="65">
        <f>IF(FIRE1114_working!I52="-","-",ROUND(FIRE1114_working!I52,3))</f>
        <v>9.5000000000000001E-2</v>
      </c>
      <c r="J52" s="22" t="s">
        <v>64</v>
      </c>
      <c r="K52" s="64">
        <f>ROUND(FIRE1114_working!K52,0)</f>
        <v>2</v>
      </c>
      <c r="L52" s="64">
        <f>ROUND(FIRE1114_working!L52,0)</f>
        <v>0</v>
      </c>
      <c r="M52" s="64">
        <f>ROUND(FIRE1114_working!M52,0)</f>
        <v>0</v>
      </c>
      <c r="N52" s="64">
        <f>ROUND(FIRE1114_working!N52,0)</f>
        <v>0</v>
      </c>
      <c r="O52" s="64">
        <f>ROUND(FIRE1114_working!O52,0)</f>
        <v>0</v>
      </c>
      <c r="P52" s="64">
        <f>ROUND(FIRE1114_working!P52,0)</f>
        <v>0</v>
      </c>
      <c r="Q52" s="65">
        <f>IF(FIRE1114_working!Q52="-","-",ROUND(FIRE1114_working!Q52,3))</f>
        <v>0</v>
      </c>
      <c r="R52" s="65">
        <f>IF(FIRE1114_working!R52="-","-",ROUND(FIRE1114_working!R52,3))</f>
        <v>0</v>
      </c>
      <c r="S52" s="22" t="s">
        <v>64</v>
      </c>
      <c r="T52" s="64">
        <f>ROUND(FIRE1114_working!T52,0)</f>
        <v>40</v>
      </c>
      <c r="U52" s="64">
        <f>ROUND(FIRE1114_working!U52,0)</f>
        <v>0</v>
      </c>
      <c r="V52" s="64">
        <f>ROUND(FIRE1114_working!V52,0)</f>
        <v>0</v>
      </c>
      <c r="W52" s="64">
        <f>ROUND(FIRE1114_working!W52,0)</f>
        <v>0</v>
      </c>
      <c r="X52" s="64">
        <f>ROUND(FIRE1114_working!X52,0)</f>
        <v>0</v>
      </c>
      <c r="Y52" s="64">
        <f>ROUND(FIRE1114_working!Y52,0)</f>
        <v>4</v>
      </c>
      <c r="Z52" s="65">
        <f>IF(FIRE1114_working!Z52="-","-",ROUND(FIRE1114_working!Z52,3))</f>
        <v>0</v>
      </c>
      <c r="AA52" s="65">
        <f>IF(FIRE1114_working!AA52="-","-",ROUND(FIRE1114_working!AA52,3))</f>
        <v>9.0999999999999998E-2</v>
      </c>
      <c r="AB52" s="22" t="s">
        <v>64</v>
      </c>
      <c r="AC52" s="64">
        <f>ROUND(FIRE1114_working!AC52,0)</f>
        <v>5</v>
      </c>
      <c r="AD52" s="64">
        <f>ROUND(FIRE1114_working!AD52,0)</f>
        <v>0</v>
      </c>
      <c r="AE52" s="64">
        <f>ROUND(FIRE1114_working!AE52,0)</f>
        <v>0</v>
      </c>
      <c r="AF52" s="64">
        <f>ROUND(FIRE1114_working!AF52,0)</f>
        <v>0</v>
      </c>
      <c r="AG52" s="64">
        <f>ROUND(FIRE1114_working!AG52,0)</f>
        <v>0</v>
      </c>
      <c r="AH52" s="64">
        <f>ROUND(FIRE1114_working!AH52,0)</f>
        <v>0</v>
      </c>
      <c r="AI52" s="65">
        <f>IF(FIRE1114_working!AI52="-","-",ROUND(FIRE1114_working!AI52,3))</f>
        <v>0</v>
      </c>
      <c r="AJ52" s="65">
        <f>IF(FIRE1114_working!AJ52="-","-",ROUND(FIRE1114_working!AJ52,3))</f>
        <v>0</v>
      </c>
      <c r="AK52" s="22" t="s">
        <v>64</v>
      </c>
      <c r="AL52" s="64">
        <f>ROUND(FIRE1114_working!AL52,0)</f>
        <v>25</v>
      </c>
      <c r="AM52" s="64">
        <f>ROUND(FIRE1114_working!AM52,0)</f>
        <v>1</v>
      </c>
      <c r="AN52" s="64">
        <f>ROUND(FIRE1114_working!AN52,0)</f>
        <v>0</v>
      </c>
      <c r="AO52" s="64">
        <f>ROUND(FIRE1114_working!AO52,0)</f>
        <v>0</v>
      </c>
      <c r="AP52" s="64">
        <f>ROUND(FIRE1114_working!AP52,0)</f>
        <v>0</v>
      </c>
      <c r="AQ52" s="64">
        <f>ROUND(FIRE1114_working!AQ52,0)</f>
        <v>1</v>
      </c>
      <c r="AR52" s="65">
        <f>IF(FIRE1114_working!AR52="-","-",ROUND(FIRE1114_working!AR52,3))</f>
        <v>3.7999999999999999E-2</v>
      </c>
      <c r="AS52" s="65">
        <f>IF(FIRE1114_working!AS52="-","-",ROUND(FIRE1114_working!AS52,3))</f>
        <v>3.6999999999999998E-2</v>
      </c>
      <c r="AT52" s="22" t="s">
        <v>64</v>
      </c>
      <c r="AU52" s="64">
        <f>ROUND(FIRE1114_working!AU52,0)</f>
        <v>70</v>
      </c>
      <c r="AV52" s="64">
        <f>ROUND(FIRE1114_working!AV52,0)</f>
        <v>1</v>
      </c>
      <c r="AW52" s="64">
        <f>ROUND(FIRE1114_working!AW52,0)</f>
        <v>0</v>
      </c>
      <c r="AX52" s="64">
        <f>ROUND(FIRE1114_working!AX52,0)</f>
        <v>0</v>
      </c>
      <c r="AY52" s="64">
        <f>ROUND(FIRE1114_working!AY52,0)</f>
        <v>0</v>
      </c>
      <c r="AZ52" s="64">
        <f>ROUND(FIRE1114_working!AZ52,0)</f>
        <v>5</v>
      </c>
      <c r="BA52" s="65">
        <f>IF(FIRE1114_working!BA52="-","-",ROUND(FIRE1114_working!BA52,3))</f>
        <v>1.4E-2</v>
      </c>
      <c r="BB52" s="65">
        <f>IF(FIRE1114_working!BB52="-","-",ROUND(FIRE1114_working!BB52,3))</f>
        <v>6.6000000000000003E-2</v>
      </c>
      <c r="BC52" s="22" t="s">
        <v>64</v>
      </c>
      <c r="BD52" s="85"/>
      <c r="BE52" s="85"/>
      <c r="BF52" s="85"/>
      <c r="BG52" s="85"/>
      <c r="BH52" s="85"/>
      <c r="BI52" s="85"/>
    </row>
    <row r="53" spans="1:61" s="8" customFormat="1" ht="15" customHeight="1" x14ac:dyDescent="0.35">
      <c r="A53" s="23" t="s">
        <v>42</v>
      </c>
      <c r="B53" s="64">
        <f>ROUND(FIRE1114_working!B53,0)</f>
        <v>19</v>
      </c>
      <c r="C53" s="64">
        <f>ROUND(FIRE1114_working!C53,0)</f>
        <v>1</v>
      </c>
      <c r="D53" s="64">
        <f>ROUND(FIRE1114_working!D53,0)</f>
        <v>0</v>
      </c>
      <c r="E53" s="64">
        <f>ROUND(FIRE1114_working!E53,0)</f>
        <v>0</v>
      </c>
      <c r="F53" s="64">
        <f>ROUND(FIRE1114_working!F53,0)</f>
        <v>0</v>
      </c>
      <c r="G53" s="64">
        <f>ROUND(FIRE1114_working!G53,0)</f>
        <v>1</v>
      </c>
      <c r="H53" s="65">
        <f>IF(FIRE1114_working!H53="-","-",ROUND(FIRE1114_working!H53,3))</f>
        <v>0.05</v>
      </c>
      <c r="I53" s="65">
        <f>IF(FIRE1114_working!I53="-","-",ROUND(FIRE1114_working!I53,3))</f>
        <v>4.8000000000000001E-2</v>
      </c>
      <c r="J53" s="22" t="s">
        <v>64</v>
      </c>
      <c r="K53" s="64">
        <f>ROUND(FIRE1114_working!K53,0)</f>
        <v>9</v>
      </c>
      <c r="L53" s="64">
        <f>ROUND(FIRE1114_working!L53,0)</f>
        <v>1</v>
      </c>
      <c r="M53" s="64">
        <f>ROUND(FIRE1114_working!M53,0)</f>
        <v>0</v>
      </c>
      <c r="N53" s="64">
        <f>ROUND(FIRE1114_working!N53,0)</f>
        <v>0</v>
      </c>
      <c r="O53" s="64">
        <f>ROUND(FIRE1114_working!O53,0)</f>
        <v>0</v>
      </c>
      <c r="P53" s="64">
        <f>ROUND(FIRE1114_working!P53,0)</f>
        <v>1</v>
      </c>
      <c r="Q53" s="65">
        <f>IF(FIRE1114_working!Q53="-","-",ROUND(FIRE1114_working!Q53,3))</f>
        <v>0.1</v>
      </c>
      <c r="R53" s="65">
        <f>IF(FIRE1114_working!R53="-","-",ROUND(FIRE1114_working!R53,3))</f>
        <v>9.0999999999999998E-2</v>
      </c>
      <c r="S53" s="22" t="s">
        <v>64</v>
      </c>
      <c r="T53" s="64">
        <f>ROUND(FIRE1114_working!T53,0)</f>
        <v>28</v>
      </c>
      <c r="U53" s="64">
        <f>ROUND(FIRE1114_working!U53,0)</f>
        <v>2</v>
      </c>
      <c r="V53" s="64">
        <f>ROUND(FIRE1114_working!V53,0)</f>
        <v>0</v>
      </c>
      <c r="W53" s="64">
        <f>ROUND(FIRE1114_working!W53,0)</f>
        <v>0</v>
      </c>
      <c r="X53" s="64">
        <f>ROUND(FIRE1114_working!X53,0)</f>
        <v>0</v>
      </c>
      <c r="Y53" s="64">
        <f>ROUND(FIRE1114_working!Y53,0)</f>
        <v>2</v>
      </c>
      <c r="Z53" s="65">
        <f>IF(FIRE1114_working!Z53="-","-",ROUND(FIRE1114_working!Z53,3))</f>
        <v>6.7000000000000004E-2</v>
      </c>
      <c r="AA53" s="65">
        <f>IF(FIRE1114_working!AA53="-","-",ROUND(FIRE1114_working!AA53,3))</f>
        <v>6.3E-2</v>
      </c>
      <c r="AB53" s="22" t="s">
        <v>64</v>
      </c>
      <c r="AC53" s="64">
        <f>ROUND(FIRE1114_working!AC53,0)</f>
        <v>3</v>
      </c>
      <c r="AD53" s="64">
        <f>ROUND(FIRE1114_working!AD53,0)</f>
        <v>0</v>
      </c>
      <c r="AE53" s="64">
        <f>ROUND(FIRE1114_working!AE53,0)</f>
        <v>1</v>
      </c>
      <c r="AF53" s="64">
        <f>ROUND(FIRE1114_working!AF53,0)</f>
        <v>0</v>
      </c>
      <c r="AG53" s="64">
        <f>ROUND(FIRE1114_working!AG53,0)</f>
        <v>0</v>
      </c>
      <c r="AH53" s="64">
        <f>ROUND(FIRE1114_working!AH53,0)</f>
        <v>0</v>
      </c>
      <c r="AI53" s="65">
        <f>IF(FIRE1114_working!AI53="-","-",ROUND(FIRE1114_working!AI53,3))</f>
        <v>0.25</v>
      </c>
      <c r="AJ53" s="65">
        <f>IF(FIRE1114_working!AJ53="-","-",ROUND(FIRE1114_working!AJ53,3))</f>
        <v>0</v>
      </c>
      <c r="AK53" s="22" t="s">
        <v>64</v>
      </c>
      <c r="AL53" s="64">
        <f>ROUND(FIRE1114_working!AL53,0)</f>
        <v>10</v>
      </c>
      <c r="AM53" s="64">
        <f>ROUND(FIRE1114_working!AM53,0)</f>
        <v>1</v>
      </c>
      <c r="AN53" s="64">
        <f>ROUND(FIRE1114_working!AN53,0)</f>
        <v>0</v>
      </c>
      <c r="AO53" s="64">
        <f>ROUND(FIRE1114_working!AO53,0)</f>
        <v>0</v>
      </c>
      <c r="AP53" s="64">
        <f>ROUND(FIRE1114_working!AP53,0)</f>
        <v>0</v>
      </c>
      <c r="AQ53" s="64">
        <f>ROUND(FIRE1114_working!AQ53,0)</f>
        <v>1</v>
      </c>
      <c r="AR53" s="65">
        <f>IF(FIRE1114_working!AR53="-","-",ROUND(FIRE1114_working!AR53,3))</f>
        <v>9.0999999999999998E-2</v>
      </c>
      <c r="AS53" s="65">
        <f>IF(FIRE1114_working!AS53="-","-",ROUND(FIRE1114_working!AS53,3))</f>
        <v>8.3000000000000004E-2</v>
      </c>
      <c r="AT53" s="22" t="s">
        <v>64</v>
      </c>
      <c r="AU53" s="64">
        <f>ROUND(FIRE1114_working!AU53,0)</f>
        <v>41</v>
      </c>
      <c r="AV53" s="64">
        <f>ROUND(FIRE1114_working!AV53,0)</f>
        <v>3</v>
      </c>
      <c r="AW53" s="64">
        <f>ROUND(FIRE1114_working!AW53,0)</f>
        <v>1</v>
      </c>
      <c r="AX53" s="64">
        <f>ROUND(FIRE1114_working!AX53,0)</f>
        <v>0</v>
      </c>
      <c r="AY53" s="64">
        <f>ROUND(FIRE1114_working!AY53,0)</f>
        <v>0</v>
      </c>
      <c r="AZ53" s="64">
        <f>ROUND(FIRE1114_working!AZ53,0)</f>
        <v>3</v>
      </c>
      <c r="BA53" s="65">
        <f>IF(FIRE1114_working!BA53="-","-",ROUND(FIRE1114_working!BA53,3))</f>
        <v>8.8999999999999996E-2</v>
      </c>
      <c r="BB53" s="65">
        <f>IF(FIRE1114_working!BB53="-","-",ROUND(FIRE1114_working!BB53,3))</f>
        <v>6.3E-2</v>
      </c>
      <c r="BC53" s="22" t="s">
        <v>64</v>
      </c>
      <c r="BD53" s="85"/>
      <c r="BE53" s="85"/>
      <c r="BF53" s="85"/>
      <c r="BG53" s="85"/>
      <c r="BH53" s="85"/>
      <c r="BI53" s="85"/>
    </row>
    <row r="54" spans="1:61" s="8" customFormat="1" ht="15" customHeight="1" x14ac:dyDescent="0.35">
      <c r="A54" s="23" t="s">
        <v>49</v>
      </c>
      <c r="B54" s="85">
        <f>ROUND(FIRE1114_working!B54,0)</f>
        <v>65</v>
      </c>
      <c r="C54" s="85">
        <f>ROUND(FIRE1114_working!C54,0)</f>
        <v>6</v>
      </c>
      <c r="D54" s="85">
        <f>ROUND(FIRE1114_working!D54,0)</f>
        <v>1</v>
      </c>
      <c r="E54" s="85">
        <f>ROUND(FIRE1114_working!E54,0)</f>
        <v>6</v>
      </c>
      <c r="F54" s="85">
        <f>ROUND(FIRE1114_working!F54,0)</f>
        <v>1</v>
      </c>
      <c r="G54" s="85">
        <f>ROUND(FIRE1114_working!G54,0)</f>
        <v>3</v>
      </c>
      <c r="H54" s="88">
        <f>IF(FIRE1114_working!H54="-","-",ROUND(FIRE1114_working!H54,3))</f>
        <v>0.17699999999999999</v>
      </c>
      <c r="I54" s="88">
        <f>IF(FIRE1114_working!I54="-","-",ROUND(FIRE1114_working!I54,3))</f>
        <v>3.6999999999999998E-2</v>
      </c>
      <c r="J54" s="23"/>
      <c r="K54" s="85">
        <f>ROUND(FIRE1114_working!K54,0)</f>
        <v>0</v>
      </c>
      <c r="L54" s="85">
        <f>ROUND(FIRE1114_working!L54,0)</f>
        <v>0</v>
      </c>
      <c r="M54" s="85">
        <f>ROUND(FIRE1114_working!M54,0)</f>
        <v>0</v>
      </c>
      <c r="N54" s="85">
        <f>ROUND(FIRE1114_working!N54,0)</f>
        <v>0</v>
      </c>
      <c r="O54" s="85">
        <f>ROUND(FIRE1114_working!O54,0)</f>
        <v>0</v>
      </c>
      <c r="P54" s="85">
        <f>ROUND(FIRE1114_working!P54,0)</f>
        <v>0</v>
      </c>
      <c r="Q54" s="88" t="str">
        <f>IF(FIRE1114_working!Q54="-","-",ROUND(FIRE1114_working!Q54,3))</f>
        <v>-</v>
      </c>
      <c r="R54" s="88" t="str">
        <f>IF(FIRE1114_working!R54="-","-",ROUND(FIRE1114_working!R54,3))</f>
        <v>-</v>
      </c>
      <c r="S54" s="23"/>
      <c r="T54" s="85">
        <f>ROUND(FIRE1114_working!T54,0)</f>
        <v>65</v>
      </c>
      <c r="U54" s="85">
        <f>ROUND(FIRE1114_working!U54,0)</f>
        <v>6</v>
      </c>
      <c r="V54" s="85">
        <f>ROUND(FIRE1114_working!V54,0)</f>
        <v>1</v>
      </c>
      <c r="W54" s="85">
        <f>ROUND(FIRE1114_working!W54,0)</f>
        <v>6</v>
      </c>
      <c r="X54" s="85">
        <f>ROUND(FIRE1114_working!X54,0)</f>
        <v>1</v>
      </c>
      <c r="Y54" s="85">
        <f>ROUND(FIRE1114_working!Y54,0)</f>
        <v>3</v>
      </c>
      <c r="Z54" s="88">
        <f>IF(FIRE1114_working!Z54="-","-",ROUND(FIRE1114_working!Z54,3))</f>
        <v>0.17699999999999999</v>
      </c>
      <c r="AA54" s="88">
        <f>IF(FIRE1114_working!AA54="-","-",ROUND(FIRE1114_working!AA54,3))</f>
        <v>3.6999999999999998E-2</v>
      </c>
      <c r="AB54" s="23"/>
      <c r="AC54" s="85">
        <f>ROUND(FIRE1114_working!AC54,0)</f>
        <v>3</v>
      </c>
      <c r="AD54" s="85">
        <f>ROUND(FIRE1114_working!AD54,0)</f>
        <v>0</v>
      </c>
      <c r="AE54" s="85">
        <f>ROUND(FIRE1114_working!AE54,0)</f>
        <v>0</v>
      </c>
      <c r="AF54" s="85">
        <f>ROUND(FIRE1114_working!AF54,0)</f>
        <v>2</v>
      </c>
      <c r="AG54" s="85">
        <f>ROUND(FIRE1114_working!AG54,0)</f>
        <v>0</v>
      </c>
      <c r="AH54" s="85">
        <f>ROUND(FIRE1114_working!AH54,0)</f>
        <v>0</v>
      </c>
      <c r="AI54" s="88">
        <f>IF(FIRE1114_working!AI54="-","-",ROUND(FIRE1114_working!AI54,3))</f>
        <v>0.4</v>
      </c>
      <c r="AJ54" s="88">
        <f>IF(FIRE1114_working!AJ54="-","-",ROUND(FIRE1114_working!AJ54,3))</f>
        <v>0</v>
      </c>
      <c r="AK54" s="23"/>
      <c r="AL54" s="85">
        <f>ROUND(FIRE1114_working!AL54,0)</f>
        <v>23</v>
      </c>
      <c r="AM54" s="85">
        <f>ROUND(FIRE1114_working!AM54,0)</f>
        <v>2</v>
      </c>
      <c r="AN54" s="85">
        <f>ROUND(FIRE1114_working!AN54,0)</f>
        <v>6</v>
      </c>
      <c r="AO54" s="85">
        <f>ROUND(FIRE1114_working!AO54,0)</f>
        <v>0</v>
      </c>
      <c r="AP54" s="85">
        <f>ROUND(FIRE1114_working!AP54,0)</f>
        <v>0</v>
      </c>
      <c r="AQ54" s="85">
        <f>ROUND(FIRE1114_working!AQ54,0)</f>
        <v>6</v>
      </c>
      <c r="AR54" s="88">
        <f>IF(FIRE1114_working!AR54="-","-",ROUND(FIRE1114_working!AR54,3))</f>
        <v>0.25800000000000001</v>
      </c>
      <c r="AS54" s="88">
        <f>IF(FIRE1114_working!AS54="-","-",ROUND(FIRE1114_working!AS54,3))</f>
        <v>0.16200000000000001</v>
      </c>
      <c r="AT54" s="23"/>
      <c r="AU54" s="85">
        <f>ROUND(FIRE1114_working!AU54,0)</f>
        <v>91</v>
      </c>
      <c r="AV54" s="85">
        <f>ROUND(FIRE1114_working!AV54,0)</f>
        <v>8</v>
      </c>
      <c r="AW54" s="85">
        <f>ROUND(FIRE1114_working!AW54,0)</f>
        <v>7</v>
      </c>
      <c r="AX54" s="85">
        <f>ROUND(FIRE1114_working!AX54,0)</f>
        <v>8</v>
      </c>
      <c r="AY54" s="85">
        <f>ROUND(FIRE1114_working!AY54,0)</f>
        <v>1</v>
      </c>
      <c r="AZ54" s="85">
        <f>ROUND(FIRE1114_working!AZ54,0)</f>
        <v>9</v>
      </c>
      <c r="BA54" s="88">
        <f>IF(FIRE1114_working!BA54="-","-",ROUND(FIRE1114_working!BA54,3))</f>
        <v>0.20899999999999999</v>
      </c>
      <c r="BB54" s="88">
        <f>IF(FIRE1114_working!BB54="-","-",ROUND(FIRE1114_working!BB54,3))</f>
        <v>7.2999999999999995E-2</v>
      </c>
      <c r="BC54" s="23"/>
      <c r="BD54" s="23"/>
      <c r="BE54" s="59"/>
      <c r="BF54" s="59"/>
      <c r="BG54" s="59"/>
      <c r="BH54" s="59"/>
      <c r="BI54" s="59"/>
    </row>
    <row r="55" spans="1:61" s="8" customFormat="1" ht="15" customHeight="1" x14ac:dyDescent="0.35">
      <c r="A55" s="23" t="s">
        <v>43</v>
      </c>
      <c r="B55" s="85">
        <f>ROUND(FIRE1114_working!B55,0)</f>
        <v>18</v>
      </c>
      <c r="C55" s="85">
        <f>ROUND(FIRE1114_working!C55,0)</f>
        <v>0</v>
      </c>
      <c r="D55" s="85">
        <f>ROUND(FIRE1114_working!D55,0)</f>
        <v>0</v>
      </c>
      <c r="E55" s="85">
        <f>ROUND(FIRE1114_working!E55,0)</f>
        <v>0</v>
      </c>
      <c r="F55" s="85">
        <f>ROUND(FIRE1114_working!F55,0)</f>
        <v>4</v>
      </c>
      <c r="G55" s="85">
        <f>ROUND(FIRE1114_working!G55,0)</f>
        <v>0</v>
      </c>
      <c r="H55" s="88">
        <f>IF(FIRE1114_working!H55="-","-",ROUND(FIRE1114_working!H55,3))</f>
        <v>0.182</v>
      </c>
      <c r="I55" s="88">
        <f>IF(FIRE1114_working!I55="-","-",ROUND(FIRE1114_working!I55,3))</f>
        <v>0</v>
      </c>
      <c r="J55" s="23"/>
      <c r="K55" s="85">
        <f>ROUND(FIRE1114_working!K55,0)</f>
        <v>29</v>
      </c>
      <c r="L55" s="85">
        <f>ROUND(FIRE1114_working!L55,0)</f>
        <v>0</v>
      </c>
      <c r="M55" s="85">
        <f>ROUND(FIRE1114_working!M55,0)</f>
        <v>0</v>
      </c>
      <c r="N55" s="85">
        <f>ROUND(FIRE1114_working!N55,0)</f>
        <v>0</v>
      </c>
      <c r="O55" s="85">
        <f>ROUND(FIRE1114_working!O55,0)</f>
        <v>6</v>
      </c>
      <c r="P55" s="85">
        <f>ROUND(FIRE1114_working!P55,0)</f>
        <v>0</v>
      </c>
      <c r="Q55" s="88">
        <f>IF(FIRE1114_working!Q55="-","-",ROUND(FIRE1114_working!Q55,3))</f>
        <v>0.17100000000000001</v>
      </c>
      <c r="R55" s="88">
        <f>IF(FIRE1114_working!R55="-","-",ROUND(FIRE1114_working!R55,3))</f>
        <v>0</v>
      </c>
      <c r="S55" s="23"/>
      <c r="T55" s="85">
        <f>ROUND(FIRE1114_working!T55,0)</f>
        <v>47</v>
      </c>
      <c r="U55" s="85">
        <f>ROUND(FIRE1114_working!U55,0)</f>
        <v>0</v>
      </c>
      <c r="V55" s="85">
        <f>ROUND(FIRE1114_working!V55,0)</f>
        <v>0</v>
      </c>
      <c r="W55" s="85">
        <f>ROUND(FIRE1114_working!W55,0)</f>
        <v>0</v>
      </c>
      <c r="X55" s="85">
        <f>ROUND(FIRE1114_working!X55,0)</f>
        <v>10</v>
      </c>
      <c r="Y55" s="85">
        <f>ROUND(FIRE1114_working!Y55,0)</f>
        <v>0</v>
      </c>
      <c r="Z55" s="88">
        <f>IF(FIRE1114_working!Z55="-","-",ROUND(FIRE1114_working!Z55,3))</f>
        <v>0.17499999999999999</v>
      </c>
      <c r="AA55" s="88">
        <f>IF(FIRE1114_working!AA55="-","-",ROUND(FIRE1114_working!AA55,3))</f>
        <v>0</v>
      </c>
      <c r="AB55" s="23"/>
      <c r="AC55" s="85">
        <f>ROUND(FIRE1114_working!AC55,0)</f>
        <v>0</v>
      </c>
      <c r="AD55" s="85">
        <f>ROUND(FIRE1114_working!AD55,0)</f>
        <v>0</v>
      </c>
      <c r="AE55" s="85">
        <f>ROUND(FIRE1114_working!AE55,0)</f>
        <v>0</v>
      </c>
      <c r="AF55" s="85">
        <f>ROUND(FIRE1114_working!AF55,0)</f>
        <v>0</v>
      </c>
      <c r="AG55" s="85">
        <f>ROUND(FIRE1114_working!AG55,0)</f>
        <v>0</v>
      </c>
      <c r="AH55" s="85">
        <f>ROUND(FIRE1114_working!AH55,0)</f>
        <v>0</v>
      </c>
      <c r="AI55" s="88" t="str">
        <f>IF(FIRE1114_working!AI55="-","-",ROUND(FIRE1114_working!AI55,3))</f>
        <v>-</v>
      </c>
      <c r="AJ55" s="88" t="str">
        <f>IF(FIRE1114_working!AJ55="-","-",ROUND(FIRE1114_working!AJ55,3))</f>
        <v>-</v>
      </c>
      <c r="AK55" s="23"/>
      <c r="AL55" s="85">
        <f>ROUND(FIRE1114_working!AL55,0)</f>
        <v>5</v>
      </c>
      <c r="AM55" s="85">
        <f>ROUND(FIRE1114_working!AM55,0)</f>
        <v>0</v>
      </c>
      <c r="AN55" s="85">
        <f>ROUND(FIRE1114_working!AN55,0)</f>
        <v>0</v>
      </c>
      <c r="AO55" s="85">
        <f>ROUND(FIRE1114_working!AO55,0)</f>
        <v>0</v>
      </c>
      <c r="AP55" s="85">
        <f>ROUND(FIRE1114_working!AP55,0)</f>
        <v>5</v>
      </c>
      <c r="AQ55" s="85">
        <f>ROUND(FIRE1114_working!AQ55,0)</f>
        <v>0</v>
      </c>
      <c r="AR55" s="88">
        <f>IF(FIRE1114_working!AR55="-","-",ROUND(FIRE1114_working!AR55,3))</f>
        <v>0.5</v>
      </c>
      <c r="AS55" s="88">
        <f>IF(FIRE1114_working!AS55="-","-",ROUND(FIRE1114_working!AS55,3))</f>
        <v>0</v>
      </c>
      <c r="AT55" s="23"/>
      <c r="AU55" s="85">
        <f>ROUND(FIRE1114_working!AU55,0)</f>
        <v>52</v>
      </c>
      <c r="AV55" s="85">
        <f>ROUND(FIRE1114_working!AV55,0)</f>
        <v>0</v>
      </c>
      <c r="AW55" s="85">
        <f>ROUND(FIRE1114_working!AW55,0)</f>
        <v>0</v>
      </c>
      <c r="AX55" s="85">
        <f>ROUND(FIRE1114_working!AX55,0)</f>
        <v>0</v>
      </c>
      <c r="AY55" s="85">
        <f>ROUND(FIRE1114_working!AY55,0)</f>
        <v>15</v>
      </c>
      <c r="AZ55" s="85">
        <f>ROUND(FIRE1114_working!AZ55,0)</f>
        <v>0</v>
      </c>
      <c r="BA55" s="88">
        <f>IF(FIRE1114_working!BA55="-","-",ROUND(FIRE1114_working!BA55,3))</f>
        <v>0.224</v>
      </c>
      <c r="BB55" s="88">
        <f>IF(FIRE1114_working!BB55="-","-",ROUND(FIRE1114_working!BB55,3))</f>
        <v>0</v>
      </c>
      <c r="BC55" s="23"/>
      <c r="BD55" s="23"/>
      <c r="BE55" s="59"/>
      <c r="BF55" s="59"/>
      <c r="BG55" s="59"/>
      <c r="BH55" s="59"/>
      <c r="BI55" s="59"/>
    </row>
    <row r="56" spans="1:61" s="8" customFormat="1" ht="15" customHeight="1" thickBot="1" x14ac:dyDescent="0.4">
      <c r="A56" s="89" t="s">
        <v>50</v>
      </c>
      <c r="B56" s="90">
        <f>ROUND(FIRE1114_working!B56,0)</f>
        <v>48</v>
      </c>
      <c r="C56" s="90">
        <f>ROUND(FIRE1114_working!C56,0)</f>
        <v>0</v>
      </c>
      <c r="D56" s="90">
        <f>ROUND(FIRE1114_working!D56,0)</f>
        <v>1</v>
      </c>
      <c r="E56" s="90">
        <f>ROUND(FIRE1114_working!E56,0)</f>
        <v>0</v>
      </c>
      <c r="F56" s="90">
        <f>ROUND(FIRE1114_working!F56,0)</f>
        <v>1</v>
      </c>
      <c r="G56" s="90">
        <f>ROUND(FIRE1114_working!G56,0)</f>
        <v>0</v>
      </c>
      <c r="H56" s="91">
        <f>IF(FIRE1114_working!H56="-","-",ROUND(FIRE1114_working!H56,3))</f>
        <v>0.04</v>
      </c>
      <c r="I56" s="91">
        <f>IF(FIRE1114_working!I56="-","-",ROUND(FIRE1114_working!I56,3))</f>
        <v>0</v>
      </c>
      <c r="J56" s="89"/>
      <c r="K56" s="90">
        <f>ROUND(FIRE1114_working!K56,0)</f>
        <v>16</v>
      </c>
      <c r="L56" s="90">
        <f>ROUND(FIRE1114_working!L56,0)</f>
        <v>0</v>
      </c>
      <c r="M56" s="90">
        <f>ROUND(FIRE1114_working!M56,0)</f>
        <v>0</v>
      </c>
      <c r="N56" s="90">
        <f>ROUND(FIRE1114_working!N56,0)</f>
        <v>0</v>
      </c>
      <c r="O56" s="90">
        <f>ROUND(FIRE1114_working!O56,0)</f>
        <v>0</v>
      </c>
      <c r="P56" s="90">
        <f>ROUND(FIRE1114_working!P56,0)</f>
        <v>1</v>
      </c>
      <c r="Q56" s="91">
        <f>IF(FIRE1114_working!Q56="-","-",ROUND(FIRE1114_working!Q56,3))</f>
        <v>0</v>
      </c>
      <c r="R56" s="91">
        <f>IF(FIRE1114_working!R56="-","-",ROUND(FIRE1114_working!R56,3))</f>
        <v>5.8999999999999997E-2</v>
      </c>
      <c r="S56" s="89"/>
      <c r="T56" s="90">
        <f>ROUND(FIRE1114_working!T56,0)</f>
        <v>64</v>
      </c>
      <c r="U56" s="90">
        <f>ROUND(FIRE1114_working!U56,0)</f>
        <v>0</v>
      </c>
      <c r="V56" s="90">
        <f>ROUND(FIRE1114_working!V56,0)</f>
        <v>1</v>
      </c>
      <c r="W56" s="90">
        <f>ROUND(FIRE1114_working!W56,0)</f>
        <v>0</v>
      </c>
      <c r="X56" s="90">
        <f>ROUND(FIRE1114_working!X56,0)</f>
        <v>1</v>
      </c>
      <c r="Y56" s="90">
        <f>ROUND(FIRE1114_working!Y56,0)</f>
        <v>1</v>
      </c>
      <c r="Z56" s="91">
        <f>IF(FIRE1114_working!Z56="-","-",ROUND(FIRE1114_working!Z56,3))</f>
        <v>0.03</v>
      </c>
      <c r="AA56" s="91">
        <f>IF(FIRE1114_working!AA56="-","-",ROUND(FIRE1114_working!AA56,3))</f>
        <v>1.4999999999999999E-2</v>
      </c>
      <c r="AB56" s="89"/>
      <c r="AC56" s="90">
        <f>ROUND(FIRE1114_working!AC56,0)</f>
        <v>7</v>
      </c>
      <c r="AD56" s="90">
        <f>ROUND(FIRE1114_working!AD56,0)</f>
        <v>0</v>
      </c>
      <c r="AE56" s="90">
        <f>ROUND(FIRE1114_working!AE56,0)</f>
        <v>0</v>
      </c>
      <c r="AF56" s="90">
        <f>ROUND(FIRE1114_working!AF56,0)</f>
        <v>0</v>
      </c>
      <c r="AG56" s="90">
        <f>ROUND(FIRE1114_working!AG56,0)</f>
        <v>0</v>
      </c>
      <c r="AH56" s="90">
        <f>ROUND(FIRE1114_working!AH56,0)</f>
        <v>0</v>
      </c>
      <c r="AI56" s="91">
        <f>IF(FIRE1114_working!AI56="-","-",ROUND(FIRE1114_working!AI56,3))</f>
        <v>0</v>
      </c>
      <c r="AJ56" s="91">
        <f>IF(FIRE1114_working!AJ56="-","-",ROUND(FIRE1114_working!AJ56,3))</f>
        <v>0</v>
      </c>
      <c r="AK56" s="89"/>
      <c r="AL56" s="90">
        <f>ROUND(FIRE1114_working!AL56,0)</f>
        <v>36</v>
      </c>
      <c r="AM56" s="90">
        <f>ROUND(FIRE1114_working!AM56,0)</f>
        <v>0</v>
      </c>
      <c r="AN56" s="90">
        <f>ROUND(FIRE1114_working!AN56,0)</f>
        <v>3</v>
      </c>
      <c r="AO56" s="90">
        <f>ROUND(FIRE1114_working!AO56,0)</f>
        <v>0</v>
      </c>
      <c r="AP56" s="90">
        <f>ROUND(FIRE1114_working!AP56,0)</f>
        <v>0</v>
      </c>
      <c r="AQ56" s="90">
        <f>ROUND(FIRE1114_working!AQ56,0)</f>
        <v>6</v>
      </c>
      <c r="AR56" s="91">
        <f>IF(FIRE1114_working!AR56="-","-",ROUND(FIRE1114_working!AR56,3))</f>
        <v>7.6999999999999999E-2</v>
      </c>
      <c r="AS56" s="91">
        <f>IF(FIRE1114_working!AS56="-","-",ROUND(FIRE1114_working!AS56,3))</f>
        <v>0.13300000000000001</v>
      </c>
      <c r="AT56" s="89"/>
      <c r="AU56" s="90">
        <f>ROUND(FIRE1114_working!AU56,0)</f>
        <v>107</v>
      </c>
      <c r="AV56" s="90">
        <f>ROUND(FIRE1114_working!AV56,0)</f>
        <v>0</v>
      </c>
      <c r="AW56" s="90">
        <f>ROUND(FIRE1114_working!AW56,0)</f>
        <v>4</v>
      </c>
      <c r="AX56" s="90">
        <f>ROUND(FIRE1114_working!AX56,0)</f>
        <v>0</v>
      </c>
      <c r="AY56" s="90">
        <f>ROUND(FIRE1114_working!AY56,0)</f>
        <v>1</v>
      </c>
      <c r="AZ56" s="90">
        <f>ROUND(FIRE1114_working!AZ56,0)</f>
        <v>7</v>
      </c>
      <c r="BA56" s="91">
        <f>IF(FIRE1114_working!BA56="-","-",ROUND(FIRE1114_working!BA56,3))</f>
        <v>4.4999999999999998E-2</v>
      </c>
      <c r="BB56" s="91">
        <f>IF(FIRE1114_working!BB56="-","-",ROUND(FIRE1114_working!BB56,3))</f>
        <v>5.8999999999999997E-2</v>
      </c>
      <c r="BC56" s="92"/>
      <c r="BD56" s="23"/>
      <c r="BE56" s="59"/>
      <c r="BF56" s="59"/>
      <c r="BG56" s="59"/>
      <c r="BH56" s="59"/>
      <c r="BI56" s="59"/>
    </row>
    <row r="57" spans="1:61" s="8" customFormat="1" ht="30" customHeight="1" x14ac:dyDescent="0.35">
      <c r="A57" s="23" t="s">
        <v>88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85"/>
      <c r="AL57" s="85"/>
      <c r="AM57" s="85"/>
      <c r="AN57" s="23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</row>
    <row r="58" spans="1:61" s="8" customFormat="1" ht="12.75" customHeight="1" x14ac:dyDescent="0.35">
      <c r="A58" s="93" t="s">
        <v>89</v>
      </c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66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</row>
    <row r="59" spans="1:61" s="8" customFormat="1" x14ac:dyDescent="0.35">
      <c r="A59" s="23" t="s">
        <v>102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85"/>
      <c r="AL59" s="85"/>
      <c r="AM59" s="85"/>
      <c r="AN59" s="23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</row>
    <row r="60" spans="1:61" s="8" customFormat="1" x14ac:dyDescent="0.35">
      <c r="A60" s="23" t="s">
        <v>112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85"/>
      <c r="AL60" s="85"/>
      <c r="AM60" s="85"/>
      <c r="AN60" s="23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</row>
    <row r="61" spans="1:61" s="8" customFormat="1" ht="30" customHeight="1" x14ac:dyDescent="0.35">
      <c r="A61" s="82" t="s">
        <v>90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85"/>
      <c r="AL61" s="85"/>
      <c r="AM61" s="85"/>
      <c r="AN61" s="23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</row>
    <row r="62" spans="1:61" s="8" customFormat="1" ht="15" customHeight="1" x14ac:dyDescent="0.35">
      <c r="A62" s="23" t="s">
        <v>113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85"/>
      <c r="AL62" s="85"/>
      <c r="AM62" s="85"/>
      <c r="AN62" s="23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</row>
    <row r="63" spans="1:61" s="8" customFormat="1" ht="15" customHeight="1" x14ac:dyDescent="0.35">
      <c r="A63" s="94" t="s">
        <v>91</v>
      </c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85"/>
      <c r="AL63" s="85"/>
      <c r="AM63" s="85"/>
      <c r="AN63" s="23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</row>
    <row r="64" spans="1:61" s="8" customFormat="1" ht="15" customHeight="1" x14ac:dyDescent="0.35">
      <c r="A64" s="95" t="s">
        <v>114</v>
      </c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85"/>
      <c r="AL64" s="85"/>
      <c r="AM64" s="85"/>
      <c r="AN64" s="23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</row>
    <row r="65" spans="1:61" s="8" customFormat="1" ht="15" customHeight="1" x14ac:dyDescent="0.35">
      <c r="A65" s="96" t="s">
        <v>92</v>
      </c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85"/>
      <c r="AL65" s="85"/>
      <c r="AM65" s="85"/>
      <c r="AN65" s="23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</row>
    <row r="66" spans="1:61" s="8" customFormat="1" ht="30" customHeight="1" x14ac:dyDescent="0.35">
      <c r="A66" s="23" t="s">
        <v>52</v>
      </c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85"/>
      <c r="AL66" s="85"/>
      <c r="AM66" s="85"/>
      <c r="AN66" s="23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59"/>
      <c r="AZ66" s="59"/>
      <c r="BA66" s="59"/>
      <c r="BB66" s="59"/>
      <c r="BC66" s="59"/>
      <c r="BD66" s="59"/>
      <c r="BE66" s="59"/>
      <c r="BF66" s="59"/>
      <c r="BG66" s="59"/>
      <c r="BH66" s="59"/>
      <c r="BI66" s="59"/>
    </row>
    <row r="67" spans="1:61" s="8" customFormat="1" x14ac:dyDescent="0.35">
      <c r="A67" s="97" t="s">
        <v>53</v>
      </c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85"/>
      <c r="AL67" s="85"/>
      <c r="AM67" s="85"/>
      <c r="AN67" s="23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59"/>
      <c r="BB67" s="59"/>
      <c r="BC67" s="59"/>
      <c r="BD67" s="59"/>
      <c r="BE67" s="59"/>
      <c r="BF67" s="59"/>
      <c r="BG67" s="59"/>
      <c r="BH67" s="59"/>
      <c r="BI67" s="59"/>
    </row>
    <row r="68" spans="1:61" s="8" customFormat="1" ht="30" customHeight="1" x14ac:dyDescent="0.35">
      <c r="A68" s="92" t="s">
        <v>132</v>
      </c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85"/>
      <c r="AL68" s="85"/>
      <c r="AM68" s="85"/>
      <c r="AN68" s="23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59"/>
      <c r="BI68" s="59"/>
    </row>
    <row r="69" spans="1:61" s="8" customFormat="1" x14ac:dyDescent="0.35">
      <c r="A69" s="23" t="s">
        <v>133</v>
      </c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85"/>
      <c r="AL69" s="85"/>
      <c r="AM69" s="85"/>
      <c r="AN69" s="23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</row>
    <row r="70" spans="1:61" s="8" customFormat="1" ht="30" customHeight="1" x14ac:dyDescent="0.35">
      <c r="A70" s="98" t="s">
        <v>134</v>
      </c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85"/>
      <c r="AL70" s="85"/>
      <c r="AM70" s="85"/>
      <c r="AN70" s="23"/>
      <c r="AO70" s="59"/>
      <c r="AP70" s="59"/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9"/>
      <c r="BH70" s="59"/>
      <c r="BI70" s="59"/>
    </row>
    <row r="71" spans="1:61" s="8" customFormat="1" x14ac:dyDescent="0.35">
      <c r="A71" s="100" t="s">
        <v>65</v>
      </c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85"/>
      <c r="AL71" s="85"/>
      <c r="AM71" s="85"/>
      <c r="AN71" s="23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</row>
    <row r="72" spans="1:61" s="8" customFormat="1" ht="21" customHeight="1" x14ac:dyDescent="0.35">
      <c r="A72" s="23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85"/>
      <c r="AL72" s="85"/>
      <c r="AM72" s="85"/>
      <c r="AN72" s="23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/>
      <c r="BD72" s="59"/>
      <c r="BE72" s="59"/>
      <c r="BF72" s="59"/>
      <c r="BG72" s="59"/>
      <c r="BH72" s="59"/>
      <c r="BI72" s="59"/>
    </row>
    <row r="73" spans="1:61" s="8" customFormat="1" x14ac:dyDescent="0.35">
      <c r="A73" s="23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85"/>
      <c r="AL73" s="85"/>
      <c r="AM73" s="85"/>
      <c r="AN73" s="23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</row>
    <row r="74" spans="1:61" s="8" customFormat="1" x14ac:dyDescent="0.35">
      <c r="A74" s="23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85"/>
      <c r="AL74" s="85"/>
      <c r="AM74" s="85"/>
      <c r="AN74" s="23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</row>
    <row r="75" spans="1:61" s="8" customFormat="1" x14ac:dyDescent="0.35">
      <c r="A75" s="23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85"/>
      <c r="AL75" s="85"/>
      <c r="AM75" s="85"/>
      <c r="AN75" s="23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</row>
    <row r="76" spans="1:61" s="8" customFormat="1" ht="27" customHeight="1" x14ac:dyDescent="0.35">
      <c r="A76" s="23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85"/>
      <c r="AL76" s="85"/>
      <c r="AM76" s="85"/>
      <c r="AN76" s="23"/>
      <c r="AO76" s="59"/>
      <c r="AP76" s="59"/>
      <c r="AQ76" s="59"/>
      <c r="AR76" s="59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59"/>
      <c r="BE76" s="59"/>
      <c r="BF76" s="59"/>
      <c r="BG76" s="59"/>
      <c r="BH76" s="59"/>
      <c r="BI76" s="59"/>
    </row>
    <row r="77" spans="1:61" x14ac:dyDescent="0.35">
      <c r="A77" s="99"/>
      <c r="B77" s="99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R77" s="99"/>
      <c r="AS77" s="99"/>
      <c r="AT77" s="99"/>
      <c r="AU77" s="99"/>
      <c r="AV77" s="99"/>
      <c r="AW77" s="99"/>
      <c r="AX77" s="99"/>
      <c r="AY77" s="99"/>
      <c r="AZ77" s="99"/>
      <c r="BA77" s="99"/>
      <c r="BB77" s="99"/>
      <c r="BC77" s="99"/>
      <c r="BD77" s="99"/>
      <c r="BE77" s="99"/>
      <c r="BF77" s="99"/>
      <c r="BG77" s="99"/>
      <c r="BH77" s="99"/>
      <c r="BI77" s="99"/>
    </row>
    <row r="78" spans="1:61" x14ac:dyDescent="0.35">
      <c r="A78" s="99"/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R78" s="99"/>
      <c r="AS78" s="99"/>
      <c r="AT78" s="99"/>
      <c r="AU78" s="99"/>
      <c r="AV78" s="99"/>
      <c r="AW78" s="99"/>
      <c r="AX78" s="99"/>
      <c r="AY78" s="99"/>
      <c r="AZ78" s="99"/>
      <c r="BA78" s="99"/>
      <c r="BB78" s="99"/>
      <c r="BC78" s="99"/>
      <c r="BD78" s="99"/>
      <c r="BE78" s="99"/>
      <c r="BF78" s="99"/>
      <c r="BG78" s="99"/>
      <c r="BH78" s="99"/>
      <c r="BI78" s="99"/>
    </row>
    <row r="79" spans="1:61" x14ac:dyDescent="0.35">
      <c r="A79" s="99"/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R79" s="99"/>
      <c r="AS79" s="99"/>
      <c r="AT79" s="99"/>
      <c r="AU79" s="99"/>
      <c r="AV79" s="99"/>
      <c r="AW79" s="99"/>
      <c r="AX79" s="99"/>
      <c r="AY79" s="99"/>
      <c r="AZ79" s="99"/>
      <c r="BA79" s="99"/>
      <c r="BB79" s="99"/>
      <c r="BC79" s="99"/>
      <c r="BD79" s="99"/>
      <c r="BE79" s="99"/>
      <c r="BF79" s="99"/>
      <c r="BG79" s="99"/>
      <c r="BH79" s="99"/>
      <c r="BI79" s="99"/>
    </row>
    <row r="80" spans="1:61" x14ac:dyDescent="0.35">
      <c r="A80" s="99"/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R80" s="99"/>
      <c r="AS80" s="99"/>
      <c r="AT80" s="99"/>
      <c r="AU80" s="99"/>
      <c r="AV80" s="99"/>
      <c r="AW80" s="99"/>
      <c r="AX80" s="99"/>
      <c r="AY80" s="99"/>
      <c r="AZ80" s="99"/>
      <c r="BA80" s="99"/>
      <c r="BB80" s="99"/>
      <c r="BC80" s="99"/>
      <c r="BD80" s="99"/>
      <c r="BE80" s="99"/>
      <c r="BF80" s="99"/>
      <c r="BG80" s="99"/>
      <c r="BH80" s="99"/>
      <c r="BI80" s="99"/>
    </row>
    <row r="81" spans="1:61" x14ac:dyDescent="0.35">
      <c r="A81" s="99"/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R81" s="99"/>
      <c r="AS81" s="99"/>
      <c r="AT81" s="99"/>
      <c r="AU81" s="99"/>
      <c r="AV81" s="99"/>
      <c r="AW81" s="99"/>
      <c r="AX81" s="99"/>
      <c r="AY81" s="99"/>
      <c r="AZ81" s="99"/>
      <c r="BA81" s="99"/>
      <c r="BB81" s="99"/>
      <c r="BC81" s="99"/>
      <c r="BD81" s="99"/>
      <c r="BE81" s="99"/>
      <c r="BF81" s="99"/>
      <c r="BG81" s="99"/>
      <c r="BH81" s="99"/>
      <c r="BI81" s="99"/>
    </row>
    <row r="82" spans="1:61" x14ac:dyDescent="0.35">
      <c r="A82" s="99"/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R82" s="99"/>
      <c r="AS82" s="99"/>
      <c r="AT82" s="99"/>
      <c r="AU82" s="99"/>
      <c r="AV82" s="99"/>
      <c r="AW82" s="99"/>
      <c r="AX82" s="99"/>
      <c r="AY82" s="99"/>
      <c r="AZ82" s="99"/>
      <c r="BA82" s="99"/>
      <c r="BB82" s="99"/>
      <c r="BC82" s="99"/>
      <c r="BD82" s="99"/>
      <c r="BE82" s="99"/>
      <c r="BF82" s="99"/>
      <c r="BG82" s="99"/>
      <c r="BH82" s="99"/>
      <c r="BI82" s="99"/>
    </row>
    <row r="83" spans="1:61" x14ac:dyDescent="0.35">
      <c r="A83" s="99"/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R83" s="99"/>
      <c r="AS83" s="99"/>
      <c r="AT83" s="99"/>
      <c r="AU83" s="99"/>
      <c r="AV83" s="99"/>
      <c r="AW83" s="99"/>
      <c r="AX83" s="99"/>
      <c r="AY83" s="99"/>
      <c r="AZ83" s="99"/>
      <c r="BA83" s="99"/>
      <c r="BB83" s="99"/>
      <c r="BC83" s="99"/>
      <c r="BD83" s="99"/>
      <c r="BE83" s="99"/>
      <c r="BF83" s="99"/>
      <c r="BG83" s="99"/>
      <c r="BH83" s="99"/>
      <c r="BI83" s="99"/>
    </row>
    <row r="84" spans="1:61" x14ac:dyDescent="0.35">
      <c r="A84" s="99"/>
      <c r="B84" s="99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R84" s="99"/>
      <c r="AS84" s="99"/>
      <c r="AT84" s="99"/>
      <c r="AU84" s="99"/>
      <c r="AV84" s="99"/>
      <c r="AW84" s="99"/>
      <c r="AX84" s="99"/>
      <c r="AY84" s="99"/>
      <c r="AZ84" s="99"/>
      <c r="BA84" s="99"/>
      <c r="BB84" s="99"/>
      <c r="BC84" s="99"/>
      <c r="BD84" s="99"/>
      <c r="BE84" s="99"/>
      <c r="BF84" s="99"/>
      <c r="BG84" s="99"/>
      <c r="BH84" s="99"/>
      <c r="BI84" s="99"/>
    </row>
    <row r="85" spans="1:61" x14ac:dyDescent="0.35">
      <c r="A85" s="99"/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99"/>
      <c r="AU85" s="99"/>
      <c r="AV85" s="99"/>
      <c r="AW85" s="99"/>
      <c r="AX85" s="99"/>
      <c r="AY85" s="99"/>
      <c r="AZ85" s="99"/>
      <c r="BA85" s="99"/>
      <c r="BB85" s="99"/>
      <c r="BC85" s="99"/>
      <c r="BD85" s="99"/>
      <c r="BE85" s="99"/>
      <c r="BF85" s="99"/>
      <c r="BG85" s="99"/>
      <c r="BH85" s="99"/>
      <c r="BI85" s="99"/>
    </row>
    <row r="86" spans="1:61" x14ac:dyDescent="0.35">
      <c r="A86" s="99"/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R86" s="99"/>
      <c r="AS86" s="99"/>
      <c r="AT86" s="99"/>
      <c r="AU86" s="99"/>
      <c r="AV86" s="99"/>
      <c r="AW86" s="99"/>
      <c r="AX86" s="99"/>
      <c r="AY86" s="99"/>
      <c r="AZ86" s="99"/>
      <c r="BA86" s="99"/>
      <c r="BB86" s="99"/>
      <c r="BC86" s="99"/>
      <c r="BD86" s="99"/>
      <c r="BE86" s="99"/>
      <c r="BF86" s="99"/>
      <c r="BG86" s="99"/>
      <c r="BH86" s="99"/>
      <c r="BI86" s="99"/>
    </row>
    <row r="87" spans="1:61" x14ac:dyDescent="0.35">
      <c r="A87" s="99"/>
      <c r="B87" s="99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R87" s="99"/>
      <c r="AS87" s="99"/>
      <c r="AT87" s="99"/>
      <c r="AU87" s="99"/>
      <c r="AV87" s="99"/>
      <c r="AW87" s="99"/>
      <c r="AX87" s="99"/>
      <c r="AY87" s="99"/>
      <c r="AZ87" s="99"/>
      <c r="BA87" s="99"/>
      <c r="BB87" s="99"/>
      <c r="BC87" s="99"/>
      <c r="BD87" s="99"/>
      <c r="BE87" s="99"/>
      <c r="BF87" s="99"/>
      <c r="BG87" s="99"/>
      <c r="BH87" s="99"/>
      <c r="BI87" s="99"/>
    </row>
    <row r="88" spans="1:61" x14ac:dyDescent="0.35">
      <c r="A88" s="99"/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R88" s="99"/>
      <c r="AS88" s="99"/>
      <c r="AT88" s="99"/>
      <c r="AU88" s="99"/>
      <c r="AV88" s="99"/>
      <c r="AW88" s="99"/>
      <c r="AX88" s="99"/>
      <c r="AY88" s="99"/>
      <c r="AZ88" s="99"/>
      <c r="BA88" s="99"/>
      <c r="BB88" s="99"/>
      <c r="BC88" s="99"/>
      <c r="BD88" s="99"/>
      <c r="BE88" s="99"/>
      <c r="BF88" s="99"/>
      <c r="BG88" s="99"/>
      <c r="BH88" s="99"/>
      <c r="BI88" s="99"/>
    </row>
    <row r="89" spans="1:61" x14ac:dyDescent="0.35">
      <c r="A89" s="99"/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99"/>
      <c r="AU89" s="99"/>
      <c r="AV89" s="99"/>
      <c r="AW89" s="99"/>
      <c r="AX89" s="99"/>
      <c r="AY89" s="99"/>
      <c r="AZ89" s="99"/>
      <c r="BA89" s="99"/>
      <c r="BB89" s="99"/>
      <c r="BC89" s="99"/>
      <c r="BD89" s="99"/>
      <c r="BE89" s="99"/>
      <c r="BF89" s="99"/>
      <c r="BG89" s="99"/>
      <c r="BH89" s="99"/>
      <c r="BI89" s="99"/>
    </row>
    <row r="90" spans="1:61" x14ac:dyDescent="0.35">
      <c r="A90" s="99"/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99"/>
      <c r="AT90" s="99"/>
      <c r="AU90" s="99"/>
      <c r="AV90" s="99"/>
      <c r="AW90" s="99"/>
      <c r="AX90" s="99"/>
      <c r="AY90" s="99"/>
      <c r="AZ90" s="99"/>
      <c r="BA90" s="99"/>
      <c r="BB90" s="99"/>
      <c r="BC90" s="99"/>
      <c r="BD90" s="99"/>
      <c r="BE90" s="99"/>
      <c r="BF90" s="99"/>
      <c r="BG90" s="99"/>
      <c r="BH90" s="99"/>
      <c r="BI90" s="99"/>
    </row>
    <row r="91" spans="1:61" x14ac:dyDescent="0.35">
      <c r="A91" s="99"/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R91" s="99"/>
      <c r="AS91" s="99"/>
      <c r="AT91" s="99"/>
      <c r="AU91" s="99"/>
      <c r="AV91" s="99"/>
      <c r="AW91" s="99"/>
      <c r="AX91" s="99"/>
      <c r="AY91" s="99"/>
      <c r="AZ91" s="99"/>
      <c r="BA91" s="99"/>
      <c r="BB91" s="99"/>
      <c r="BC91" s="99"/>
      <c r="BD91" s="99"/>
      <c r="BE91" s="99"/>
      <c r="BF91" s="99"/>
      <c r="BG91" s="99"/>
      <c r="BH91" s="99"/>
      <c r="BI91" s="99"/>
    </row>
    <row r="92" spans="1:61" x14ac:dyDescent="0.35">
      <c r="A92" s="99"/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R92" s="99"/>
      <c r="AS92" s="99"/>
      <c r="AT92" s="99"/>
      <c r="AU92" s="99"/>
      <c r="AV92" s="99"/>
      <c r="AW92" s="99"/>
      <c r="AX92" s="99"/>
      <c r="AY92" s="99"/>
      <c r="AZ92" s="99"/>
      <c r="BA92" s="99"/>
      <c r="BB92" s="99"/>
      <c r="BC92" s="99"/>
      <c r="BD92" s="99"/>
      <c r="BE92" s="99"/>
      <c r="BF92" s="99"/>
      <c r="BG92" s="99"/>
      <c r="BH92" s="99"/>
      <c r="BI92" s="99"/>
    </row>
    <row r="93" spans="1:61" x14ac:dyDescent="0.35">
      <c r="A93" s="99"/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R93" s="99"/>
      <c r="AS93" s="99"/>
      <c r="AT93" s="99"/>
      <c r="AU93" s="99"/>
      <c r="AV93" s="99"/>
      <c r="AW93" s="99"/>
      <c r="AX93" s="99"/>
      <c r="AY93" s="99"/>
      <c r="AZ93" s="99"/>
      <c r="BA93" s="99"/>
      <c r="BB93" s="99"/>
      <c r="BC93" s="99"/>
      <c r="BD93" s="99"/>
      <c r="BE93" s="99"/>
      <c r="BF93" s="99"/>
      <c r="BG93" s="99"/>
      <c r="BH93" s="99"/>
      <c r="BI93" s="99"/>
    </row>
    <row r="94" spans="1:61" x14ac:dyDescent="0.35">
      <c r="A94" s="99"/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R94" s="99"/>
      <c r="AS94" s="99"/>
      <c r="AT94" s="99"/>
      <c r="AU94" s="99"/>
      <c r="AV94" s="99"/>
      <c r="AW94" s="99"/>
      <c r="AX94" s="99"/>
      <c r="AY94" s="99"/>
      <c r="AZ94" s="99"/>
      <c r="BA94" s="99"/>
      <c r="BB94" s="99"/>
      <c r="BC94" s="99"/>
      <c r="BD94" s="99"/>
      <c r="BE94" s="99"/>
      <c r="BF94" s="99"/>
      <c r="BG94" s="99"/>
      <c r="BH94" s="99"/>
      <c r="BI94" s="99"/>
    </row>
    <row r="95" spans="1:61" x14ac:dyDescent="0.35">
      <c r="A95" s="99"/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R95" s="99"/>
      <c r="AS95" s="99"/>
      <c r="AT95" s="99"/>
      <c r="AU95" s="99"/>
      <c r="AV95" s="99"/>
      <c r="AW95" s="99"/>
      <c r="AX95" s="99"/>
      <c r="AY95" s="99"/>
      <c r="AZ95" s="99"/>
      <c r="BA95" s="99"/>
      <c r="BB95" s="99"/>
      <c r="BC95" s="99"/>
      <c r="BD95" s="99"/>
      <c r="BE95" s="99"/>
      <c r="BF95" s="99"/>
      <c r="BG95" s="99"/>
      <c r="BH95" s="99"/>
      <c r="BI95" s="99"/>
    </row>
    <row r="96" spans="1:61" x14ac:dyDescent="0.35">
      <c r="A96" s="99"/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R96" s="99"/>
      <c r="AS96" s="99"/>
      <c r="AT96" s="99"/>
      <c r="AU96" s="99"/>
      <c r="AV96" s="99"/>
      <c r="AW96" s="99"/>
      <c r="AX96" s="99"/>
      <c r="AY96" s="99"/>
      <c r="AZ96" s="99"/>
      <c r="BA96" s="99"/>
      <c r="BB96" s="99"/>
      <c r="BC96" s="99"/>
      <c r="BD96" s="99"/>
      <c r="BE96" s="99"/>
      <c r="BF96" s="99"/>
      <c r="BG96" s="99"/>
      <c r="BH96" s="99"/>
      <c r="BI96" s="99"/>
    </row>
    <row r="97" spans="1:61" x14ac:dyDescent="0.35">
      <c r="A97" s="99"/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R97" s="99"/>
      <c r="AS97" s="99"/>
      <c r="AT97" s="99"/>
      <c r="AU97" s="99"/>
      <c r="AV97" s="99"/>
      <c r="AW97" s="99"/>
      <c r="AX97" s="99"/>
      <c r="AY97" s="99"/>
      <c r="AZ97" s="99"/>
      <c r="BA97" s="99"/>
      <c r="BB97" s="99"/>
      <c r="BC97" s="99"/>
      <c r="BD97" s="99"/>
      <c r="BE97" s="99"/>
      <c r="BF97" s="99"/>
      <c r="BG97" s="99"/>
      <c r="BH97" s="99"/>
      <c r="BI97" s="99"/>
    </row>
    <row r="98" spans="1:61" x14ac:dyDescent="0.35">
      <c r="A98" s="99"/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R98" s="99"/>
      <c r="AS98" s="99"/>
      <c r="AT98" s="99"/>
      <c r="AU98" s="99"/>
      <c r="AV98" s="99"/>
      <c r="AW98" s="99"/>
      <c r="AX98" s="99"/>
      <c r="AY98" s="99"/>
      <c r="AZ98" s="99"/>
      <c r="BA98" s="99"/>
      <c r="BB98" s="99"/>
      <c r="BC98" s="99"/>
      <c r="BD98" s="99"/>
      <c r="BE98" s="99"/>
      <c r="BF98" s="99"/>
      <c r="BG98" s="99"/>
      <c r="BH98" s="99"/>
      <c r="BI98" s="99"/>
    </row>
    <row r="99" spans="1:61" x14ac:dyDescent="0.35">
      <c r="A99" s="99"/>
      <c r="B99" s="99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R99" s="99"/>
      <c r="AS99" s="99"/>
      <c r="AT99" s="99"/>
      <c r="AU99" s="99"/>
      <c r="AV99" s="99"/>
      <c r="AW99" s="99"/>
      <c r="AX99" s="99"/>
      <c r="AY99" s="99"/>
      <c r="AZ99" s="99"/>
      <c r="BA99" s="99"/>
      <c r="BB99" s="99"/>
      <c r="BC99" s="99"/>
      <c r="BD99" s="99"/>
      <c r="BE99" s="99"/>
      <c r="BF99" s="99"/>
      <c r="BG99" s="99"/>
      <c r="BH99" s="99"/>
      <c r="BI99" s="99"/>
    </row>
    <row r="100" spans="1:61" x14ac:dyDescent="0.35">
      <c r="A100" s="99"/>
      <c r="B100" s="99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R100" s="99"/>
      <c r="AS100" s="99"/>
      <c r="AT100" s="99"/>
      <c r="AU100" s="99"/>
      <c r="AV100" s="99"/>
      <c r="AW100" s="99"/>
      <c r="AX100" s="99"/>
      <c r="AY100" s="99"/>
      <c r="AZ100" s="99"/>
      <c r="BA100" s="99"/>
      <c r="BB100" s="99"/>
      <c r="BC100" s="99"/>
      <c r="BD100" s="99"/>
      <c r="BE100" s="99"/>
      <c r="BF100" s="99"/>
      <c r="BG100" s="99"/>
      <c r="BH100" s="99"/>
      <c r="BI100" s="99"/>
    </row>
    <row r="101" spans="1:61" x14ac:dyDescent="0.35">
      <c r="A101" s="99"/>
      <c r="B101" s="99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R101" s="99"/>
      <c r="AS101" s="99"/>
      <c r="AT101" s="99"/>
      <c r="AU101" s="99"/>
      <c r="AV101" s="99"/>
      <c r="AW101" s="99"/>
      <c r="AX101" s="99"/>
      <c r="AY101" s="99"/>
      <c r="AZ101" s="99"/>
      <c r="BA101" s="99"/>
      <c r="BB101" s="99"/>
      <c r="BC101" s="99"/>
      <c r="BD101" s="99"/>
      <c r="BE101" s="99"/>
      <c r="BF101" s="99"/>
      <c r="BG101" s="99"/>
      <c r="BH101" s="99"/>
      <c r="BI101" s="99"/>
    </row>
    <row r="102" spans="1:61" x14ac:dyDescent="0.35">
      <c r="A102" s="99"/>
      <c r="B102" s="99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R102" s="99"/>
      <c r="AS102" s="99"/>
      <c r="AT102" s="99"/>
      <c r="AU102" s="99"/>
      <c r="AV102" s="99"/>
      <c r="AW102" s="99"/>
      <c r="AX102" s="99"/>
      <c r="AY102" s="99"/>
      <c r="AZ102" s="99"/>
      <c r="BA102" s="99"/>
      <c r="BB102" s="99"/>
      <c r="BC102" s="99"/>
      <c r="BD102" s="99"/>
      <c r="BE102" s="99"/>
      <c r="BF102" s="99"/>
      <c r="BG102" s="99"/>
      <c r="BH102" s="99"/>
      <c r="BI102" s="99"/>
    </row>
    <row r="103" spans="1:61" x14ac:dyDescent="0.35">
      <c r="A103" s="99"/>
      <c r="B103" s="99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9"/>
      <c r="AU103" s="99"/>
      <c r="AV103" s="99"/>
      <c r="AW103" s="99"/>
      <c r="AX103" s="99"/>
      <c r="AY103" s="99"/>
      <c r="AZ103" s="99"/>
      <c r="BA103" s="99"/>
      <c r="BB103" s="99"/>
      <c r="BC103" s="99"/>
      <c r="BD103" s="99"/>
      <c r="BE103" s="99"/>
      <c r="BF103" s="99"/>
      <c r="BG103" s="99"/>
      <c r="BH103" s="99"/>
      <c r="BI103" s="99"/>
    </row>
    <row r="104" spans="1:61" x14ac:dyDescent="0.35">
      <c r="A104" s="99"/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R104" s="99"/>
      <c r="AS104" s="99"/>
      <c r="AT104" s="99"/>
      <c r="AU104" s="99"/>
      <c r="AV104" s="99"/>
      <c r="AW104" s="99"/>
      <c r="AX104" s="99"/>
      <c r="AY104" s="99"/>
      <c r="AZ104" s="99"/>
      <c r="BA104" s="99"/>
      <c r="BB104" s="99"/>
      <c r="BC104" s="99"/>
      <c r="BD104" s="99"/>
      <c r="BE104" s="99"/>
      <c r="BF104" s="99"/>
      <c r="BG104" s="99"/>
      <c r="BH104" s="99"/>
      <c r="BI104" s="99"/>
    </row>
    <row r="105" spans="1:61" x14ac:dyDescent="0.35">
      <c r="A105" s="99"/>
      <c r="B105" s="99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R105" s="99"/>
      <c r="AS105" s="99"/>
      <c r="AT105" s="99"/>
      <c r="AU105" s="99"/>
      <c r="AV105" s="99"/>
      <c r="AW105" s="99"/>
      <c r="AX105" s="99"/>
      <c r="AY105" s="99"/>
      <c r="AZ105" s="99"/>
      <c r="BA105" s="99"/>
      <c r="BB105" s="99"/>
      <c r="BC105" s="99"/>
      <c r="BD105" s="99"/>
      <c r="BE105" s="99"/>
      <c r="BF105" s="99"/>
      <c r="BG105" s="99"/>
      <c r="BH105" s="99"/>
      <c r="BI105" s="99"/>
    </row>
    <row r="106" spans="1:61" x14ac:dyDescent="0.35">
      <c r="A106" s="99"/>
      <c r="B106" s="99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R106" s="99"/>
      <c r="AS106" s="99"/>
      <c r="AT106" s="99"/>
      <c r="AU106" s="99"/>
      <c r="AV106" s="99"/>
      <c r="AW106" s="99"/>
      <c r="AX106" s="99"/>
      <c r="AY106" s="99"/>
      <c r="AZ106" s="99"/>
      <c r="BA106" s="99"/>
      <c r="BB106" s="99"/>
      <c r="BC106" s="99"/>
      <c r="BD106" s="99"/>
      <c r="BE106" s="99"/>
      <c r="BF106" s="99"/>
      <c r="BG106" s="99"/>
      <c r="BH106" s="99"/>
      <c r="BI106" s="99"/>
    </row>
    <row r="107" spans="1:61" x14ac:dyDescent="0.35">
      <c r="A107" s="99"/>
      <c r="B107" s="99"/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R107" s="99"/>
      <c r="AS107" s="99"/>
      <c r="AT107" s="99"/>
      <c r="AU107" s="99"/>
      <c r="AV107" s="99"/>
      <c r="AW107" s="99"/>
      <c r="AX107" s="99"/>
      <c r="AY107" s="99"/>
      <c r="AZ107" s="99"/>
      <c r="BA107" s="99"/>
      <c r="BB107" s="99"/>
      <c r="BC107" s="99"/>
      <c r="BD107" s="99"/>
      <c r="BE107" s="99"/>
      <c r="BF107" s="99"/>
      <c r="BG107" s="99"/>
      <c r="BH107" s="99"/>
      <c r="BI107" s="99"/>
    </row>
    <row r="108" spans="1:61" x14ac:dyDescent="0.35">
      <c r="A108" s="99"/>
      <c r="B108" s="99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R108" s="99"/>
      <c r="AS108" s="99"/>
      <c r="AT108" s="99"/>
      <c r="AU108" s="99"/>
      <c r="AV108" s="99"/>
      <c r="AW108" s="99"/>
      <c r="AX108" s="99"/>
      <c r="AY108" s="99"/>
      <c r="AZ108" s="99"/>
      <c r="BA108" s="99"/>
      <c r="BB108" s="99"/>
      <c r="BC108" s="99"/>
      <c r="BD108" s="99"/>
      <c r="BE108" s="99"/>
      <c r="BF108" s="99"/>
      <c r="BG108" s="99"/>
      <c r="BH108" s="99"/>
      <c r="BI108" s="99"/>
    </row>
    <row r="109" spans="1:61" x14ac:dyDescent="0.35">
      <c r="A109" s="99"/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R109" s="99"/>
      <c r="AS109" s="99"/>
      <c r="AT109" s="99"/>
      <c r="AU109" s="99"/>
      <c r="AV109" s="99"/>
      <c r="AW109" s="99"/>
      <c r="AX109" s="99"/>
      <c r="AY109" s="99"/>
      <c r="AZ109" s="99"/>
      <c r="BA109" s="99"/>
      <c r="BB109" s="99"/>
      <c r="BC109" s="99"/>
      <c r="BD109" s="99"/>
      <c r="BE109" s="99"/>
      <c r="BF109" s="99"/>
      <c r="BG109" s="99"/>
      <c r="BH109" s="99"/>
      <c r="BI109" s="99"/>
    </row>
    <row r="110" spans="1:61" x14ac:dyDescent="0.35">
      <c r="A110" s="99"/>
      <c r="B110" s="99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R110" s="99"/>
      <c r="AS110" s="99"/>
      <c r="AT110" s="99"/>
      <c r="AU110" s="99"/>
      <c r="AV110" s="99"/>
      <c r="AW110" s="99"/>
      <c r="AX110" s="99"/>
      <c r="AY110" s="99"/>
      <c r="AZ110" s="99"/>
      <c r="BA110" s="99"/>
      <c r="BB110" s="99"/>
      <c r="BC110" s="99"/>
      <c r="BD110" s="99"/>
      <c r="BE110" s="99"/>
      <c r="BF110" s="99"/>
      <c r="BG110" s="99"/>
      <c r="BH110" s="99"/>
      <c r="BI110" s="99"/>
    </row>
    <row r="111" spans="1:61" x14ac:dyDescent="0.35">
      <c r="A111" s="99"/>
      <c r="B111" s="99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R111" s="99"/>
      <c r="AS111" s="99"/>
      <c r="AT111" s="99"/>
      <c r="AU111" s="99"/>
      <c r="AV111" s="99"/>
      <c r="AW111" s="99"/>
      <c r="AX111" s="99"/>
      <c r="AY111" s="99"/>
      <c r="AZ111" s="99"/>
      <c r="BA111" s="99"/>
      <c r="BB111" s="99"/>
      <c r="BC111" s="99"/>
      <c r="BD111" s="99"/>
      <c r="BE111" s="99"/>
      <c r="BF111" s="99"/>
      <c r="BG111" s="99"/>
      <c r="BH111" s="99"/>
      <c r="BI111" s="99"/>
    </row>
    <row r="112" spans="1:61" x14ac:dyDescent="0.35">
      <c r="A112" s="99"/>
      <c r="B112" s="99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R112" s="99"/>
      <c r="AS112" s="99"/>
      <c r="AT112" s="99"/>
      <c r="AU112" s="99"/>
      <c r="AV112" s="99"/>
      <c r="AW112" s="99"/>
      <c r="AX112" s="99"/>
      <c r="AY112" s="99"/>
      <c r="AZ112" s="99"/>
      <c r="BA112" s="99"/>
      <c r="BB112" s="99"/>
      <c r="BC112" s="99"/>
      <c r="BD112" s="99"/>
      <c r="BE112" s="99"/>
      <c r="BF112" s="99"/>
      <c r="BG112" s="99"/>
      <c r="BH112" s="99"/>
      <c r="BI112" s="99"/>
    </row>
    <row r="113" spans="1:61" x14ac:dyDescent="0.35">
      <c r="A113" s="99"/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R113" s="99"/>
      <c r="AS113" s="99"/>
      <c r="AT113" s="99"/>
      <c r="AU113" s="99"/>
      <c r="AV113" s="99"/>
      <c r="AW113" s="99"/>
      <c r="AX113" s="99"/>
      <c r="AY113" s="99"/>
      <c r="AZ113" s="99"/>
      <c r="BA113" s="99"/>
      <c r="BB113" s="99"/>
      <c r="BC113" s="99"/>
      <c r="BD113" s="99"/>
      <c r="BE113" s="99"/>
      <c r="BF113" s="99"/>
      <c r="BG113" s="99"/>
      <c r="BH113" s="99"/>
      <c r="BI113" s="99"/>
    </row>
    <row r="114" spans="1:61" x14ac:dyDescent="0.35">
      <c r="A114" s="99"/>
      <c r="B114" s="99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99"/>
      <c r="S114" s="99"/>
      <c r="T114" s="99"/>
      <c r="U114" s="99"/>
      <c r="V114" s="99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R114" s="99"/>
      <c r="AS114" s="99"/>
      <c r="AT114" s="99"/>
      <c r="AU114" s="99"/>
      <c r="AV114" s="99"/>
      <c r="AW114" s="99"/>
      <c r="AX114" s="99"/>
      <c r="AY114" s="99"/>
      <c r="AZ114" s="99"/>
      <c r="BA114" s="99"/>
      <c r="BB114" s="99"/>
      <c r="BC114" s="99"/>
      <c r="BD114" s="99"/>
      <c r="BE114" s="99"/>
      <c r="BF114" s="99"/>
      <c r="BG114" s="99"/>
      <c r="BH114" s="99"/>
      <c r="BI114" s="99"/>
    </row>
    <row r="115" spans="1:61" x14ac:dyDescent="0.35">
      <c r="A115" s="99"/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R115" s="99"/>
      <c r="AS115" s="99"/>
      <c r="AT115" s="99"/>
      <c r="AU115" s="99"/>
      <c r="AV115" s="99"/>
      <c r="AW115" s="99"/>
      <c r="AX115" s="99"/>
      <c r="AY115" s="99"/>
      <c r="AZ115" s="99"/>
      <c r="BA115" s="99"/>
      <c r="BB115" s="99"/>
      <c r="BC115" s="99"/>
      <c r="BD115" s="99"/>
      <c r="BE115" s="99"/>
      <c r="BF115" s="99"/>
      <c r="BG115" s="99"/>
      <c r="BH115" s="99"/>
      <c r="BI115" s="99"/>
    </row>
    <row r="116" spans="1:61" x14ac:dyDescent="0.35">
      <c r="A116" s="99"/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R116" s="99"/>
      <c r="AS116" s="99"/>
      <c r="AT116" s="99"/>
      <c r="AU116" s="99"/>
      <c r="AV116" s="99"/>
      <c r="AW116" s="99"/>
      <c r="AX116" s="99"/>
      <c r="AY116" s="99"/>
      <c r="AZ116" s="99"/>
      <c r="BA116" s="99"/>
      <c r="BB116" s="99"/>
      <c r="BC116" s="99"/>
      <c r="BD116" s="99"/>
      <c r="BE116" s="99"/>
      <c r="BF116" s="99"/>
      <c r="BG116" s="99"/>
      <c r="BH116" s="99"/>
      <c r="BI116" s="99"/>
    </row>
    <row r="117" spans="1:61" x14ac:dyDescent="0.35">
      <c r="A117" s="99"/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R117" s="99"/>
      <c r="AS117" s="99"/>
      <c r="AT117" s="99"/>
      <c r="AU117" s="99"/>
      <c r="AV117" s="99"/>
      <c r="AW117" s="99"/>
      <c r="AX117" s="99"/>
      <c r="AY117" s="99"/>
      <c r="AZ117" s="99"/>
      <c r="BA117" s="99"/>
      <c r="BB117" s="99"/>
      <c r="BC117" s="99"/>
      <c r="BD117" s="99"/>
      <c r="BE117" s="99"/>
      <c r="BF117" s="99"/>
      <c r="BG117" s="99"/>
      <c r="BH117" s="99"/>
      <c r="BI117" s="99"/>
    </row>
    <row r="118" spans="1:61" x14ac:dyDescent="0.35">
      <c r="A118" s="99"/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R118" s="99"/>
      <c r="AS118" s="99"/>
      <c r="AT118" s="99"/>
      <c r="AU118" s="99"/>
      <c r="AV118" s="99"/>
      <c r="AW118" s="99"/>
      <c r="AX118" s="99"/>
      <c r="AY118" s="99"/>
      <c r="AZ118" s="99"/>
      <c r="BA118" s="99"/>
      <c r="BB118" s="99"/>
      <c r="BC118" s="99"/>
      <c r="BD118" s="99"/>
      <c r="BE118" s="99"/>
      <c r="BF118" s="99"/>
      <c r="BG118" s="99"/>
      <c r="BH118" s="99"/>
      <c r="BI118" s="99"/>
    </row>
    <row r="119" spans="1:61" x14ac:dyDescent="0.35">
      <c r="A119" s="99"/>
      <c r="B119" s="99"/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R119" s="99"/>
      <c r="AS119" s="99"/>
      <c r="AT119" s="99"/>
      <c r="AU119" s="99"/>
      <c r="AV119" s="99"/>
      <c r="AW119" s="99"/>
      <c r="AX119" s="99"/>
      <c r="AY119" s="99"/>
      <c r="AZ119" s="99"/>
      <c r="BA119" s="99"/>
      <c r="BB119" s="99"/>
      <c r="BC119" s="99"/>
      <c r="BD119" s="99"/>
      <c r="BE119" s="99"/>
      <c r="BF119" s="99"/>
      <c r="BG119" s="99"/>
      <c r="BH119" s="99"/>
      <c r="BI119" s="99"/>
    </row>
    <row r="120" spans="1:61" x14ac:dyDescent="0.35">
      <c r="A120" s="99"/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99"/>
      <c r="S120" s="99"/>
      <c r="T120" s="99"/>
      <c r="U120" s="99"/>
      <c r="V120" s="99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R120" s="99"/>
      <c r="AS120" s="99"/>
      <c r="AT120" s="99"/>
      <c r="AU120" s="99"/>
      <c r="AV120" s="99"/>
      <c r="AW120" s="99"/>
      <c r="AX120" s="99"/>
      <c r="AY120" s="99"/>
      <c r="AZ120" s="99"/>
      <c r="BA120" s="99"/>
      <c r="BB120" s="99"/>
      <c r="BC120" s="99"/>
      <c r="BD120" s="99"/>
      <c r="BE120" s="99"/>
      <c r="BF120" s="99"/>
      <c r="BG120" s="99"/>
      <c r="BH120" s="99"/>
      <c r="BI120" s="99"/>
    </row>
    <row r="121" spans="1:61" x14ac:dyDescent="0.35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99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R121" s="99"/>
      <c r="AS121" s="99"/>
      <c r="AT121" s="99"/>
      <c r="AU121" s="99"/>
      <c r="AV121" s="99"/>
      <c r="AW121" s="99"/>
      <c r="AX121" s="99"/>
      <c r="AY121" s="99"/>
      <c r="AZ121" s="99"/>
      <c r="BA121" s="99"/>
      <c r="BB121" s="99"/>
      <c r="BC121" s="99"/>
      <c r="BD121" s="99"/>
      <c r="BE121" s="99"/>
      <c r="BF121" s="99"/>
      <c r="BG121" s="99"/>
      <c r="BH121" s="99"/>
      <c r="BI121" s="99"/>
    </row>
    <row r="122" spans="1:61" x14ac:dyDescent="0.35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99"/>
      <c r="S122" s="99"/>
      <c r="T122" s="99"/>
      <c r="U122" s="99"/>
      <c r="V122" s="99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R122" s="99"/>
      <c r="AS122" s="99"/>
      <c r="AT122" s="99"/>
      <c r="AU122" s="99"/>
      <c r="AV122" s="99"/>
      <c r="AW122" s="99"/>
      <c r="AX122" s="99"/>
      <c r="AY122" s="99"/>
      <c r="AZ122" s="99"/>
      <c r="BA122" s="99"/>
      <c r="BB122" s="99"/>
      <c r="BC122" s="99"/>
      <c r="BD122" s="99"/>
      <c r="BE122" s="99"/>
      <c r="BF122" s="99"/>
      <c r="BG122" s="99"/>
      <c r="BH122" s="99"/>
      <c r="BI122" s="99"/>
    </row>
    <row r="123" spans="1:61" x14ac:dyDescent="0.35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99"/>
      <c r="S123" s="99"/>
      <c r="T123" s="99"/>
      <c r="U123" s="99"/>
      <c r="V123" s="99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R123" s="99"/>
      <c r="AS123" s="99"/>
      <c r="AT123" s="99"/>
      <c r="AU123" s="99"/>
      <c r="AV123" s="99"/>
      <c r="AW123" s="99"/>
      <c r="AX123" s="99"/>
      <c r="AY123" s="99"/>
      <c r="AZ123" s="99"/>
      <c r="BA123" s="99"/>
      <c r="BB123" s="99"/>
      <c r="BC123" s="99"/>
      <c r="BD123" s="99"/>
      <c r="BE123" s="99"/>
      <c r="BF123" s="99"/>
      <c r="BG123" s="99"/>
      <c r="BH123" s="99"/>
      <c r="BI123" s="99"/>
    </row>
    <row r="124" spans="1:61" x14ac:dyDescent="0.35">
      <c r="A124" s="99"/>
      <c r="B124" s="99"/>
      <c r="C124" s="99"/>
      <c r="D124" s="99"/>
      <c r="E124" s="99"/>
      <c r="F124" s="99"/>
      <c r="G124" s="99"/>
      <c r="H124" s="99"/>
      <c r="I124" s="99"/>
      <c r="J124" s="99"/>
      <c r="K124" s="99"/>
      <c r="L124" s="99"/>
      <c r="M124" s="99"/>
      <c r="N124" s="99"/>
      <c r="O124" s="99"/>
      <c r="P124" s="99"/>
      <c r="Q124" s="99"/>
      <c r="R124" s="99"/>
      <c r="S124" s="99"/>
      <c r="T124" s="99"/>
      <c r="U124" s="99"/>
      <c r="V124" s="99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R124" s="99"/>
      <c r="AS124" s="99"/>
      <c r="AT124" s="99"/>
      <c r="AU124" s="99"/>
      <c r="AV124" s="99"/>
      <c r="AW124" s="99"/>
      <c r="AX124" s="99"/>
      <c r="AY124" s="99"/>
      <c r="AZ124" s="99"/>
      <c r="BA124" s="99"/>
      <c r="BB124" s="99"/>
      <c r="BC124" s="99"/>
      <c r="BD124" s="99"/>
      <c r="BE124" s="99"/>
      <c r="BF124" s="99"/>
      <c r="BG124" s="99"/>
      <c r="BH124" s="99"/>
      <c r="BI124" s="99"/>
    </row>
    <row r="125" spans="1:61" x14ac:dyDescent="0.35">
      <c r="A125" s="99"/>
      <c r="B125" s="99"/>
      <c r="C125" s="99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99"/>
      <c r="S125" s="99"/>
      <c r="T125" s="99"/>
      <c r="U125" s="99"/>
      <c r="V125" s="99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R125" s="99"/>
      <c r="AS125" s="99"/>
      <c r="AT125" s="99"/>
      <c r="AU125" s="99"/>
      <c r="AV125" s="99"/>
      <c r="AW125" s="99"/>
      <c r="AX125" s="99"/>
      <c r="AY125" s="99"/>
      <c r="AZ125" s="99"/>
      <c r="BA125" s="99"/>
      <c r="BB125" s="99"/>
      <c r="BC125" s="99"/>
      <c r="BD125" s="99"/>
      <c r="BE125" s="99"/>
      <c r="BF125" s="99"/>
      <c r="BG125" s="99"/>
      <c r="BH125" s="99"/>
      <c r="BI125" s="99"/>
    </row>
    <row r="126" spans="1:61" x14ac:dyDescent="0.35">
      <c r="A126" s="99"/>
      <c r="B126" s="99"/>
      <c r="C126" s="99"/>
      <c r="D126" s="99"/>
      <c r="E126" s="99"/>
      <c r="F126" s="99"/>
      <c r="G126" s="99"/>
      <c r="H126" s="99"/>
      <c r="I126" s="99"/>
      <c r="J126" s="99"/>
      <c r="K126" s="99"/>
      <c r="L126" s="99"/>
      <c r="M126" s="99"/>
      <c r="N126" s="99"/>
      <c r="O126" s="99"/>
      <c r="P126" s="99"/>
      <c r="Q126" s="99"/>
      <c r="R126" s="99"/>
      <c r="S126" s="99"/>
      <c r="T126" s="99"/>
      <c r="U126" s="99"/>
      <c r="V126" s="99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R126" s="99"/>
      <c r="AS126" s="99"/>
      <c r="AT126" s="99"/>
      <c r="AU126" s="99"/>
      <c r="AV126" s="99"/>
      <c r="AW126" s="99"/>
      <c r="AX126" s="99"/>
      <c r="AY126" s="99"/>
      <c r="AZ126" s="99"/>
      <c r="BA126" s="99"/>
      <c r="BB126" s="99"/>
      <c r="BC126" s="99"/>
      <c r="BD126" s="99"/>
      <c r="BE126" s="99"/>
      <c r="BF126" s="99"/>
      <c r="BG126" s="99"/>
      <c r="BH126" s="99"/>
      <c r="BI126" s="99"/>
    </row>
    <row r="127" spans="1:61" x14ac:dyDescent="0.35">
      <c r="A127" s="99"/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99"/>
      <c r="S127" s="99"/>
      <c r="T127" s="99"/>
      <c r="U127" s="99"/>
      <c r="V127" s="99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R127" s="99"/>
      <c r="AS127" s="99"/>
      <c r="AT127" s="99"/>
      <c r="AU127" s="99"/>
      <c r="AV127" s="99"/>
      <c r="AW127" s="99"/>
      <c r="AX127" s="99"/>
      <c r="AY127" s="99"/>
      <c r="AZ127" s="99"/>
      <c r="BA127" s="99"/>
      <c r="BB127" s="99"/>
      <c r="BC127" s="99"/>
      <c r="BD127" s="99"/>
      <c r="BE127" s="99"/>
      <c r="BF127" s="99"/>
      <c r="BG127" s="99"/>
      <c r="BH127" s="99"/>
      <c r="BI127" s="99"/>
    </row>
    <row r="128" spans="1:61" x14ac:dyDescent="0.35">
      <c r="A128" s="99"/>
      <c r="B128" s="99"/>
      <c r="C128" s="99"/>
      <c r="D128" s="99"/>
      <c r="E128" s="99"/>
      <c r="F128" s="99"/>
      <c r="G128" s="99"/>
      <c r="H128" s="99"/>
      <c r="I128" s="99"/>
      <c r="J128" s="99"/>
      <c r="K128" s="99"/>
      <c r="L128" s="99"/>
      <c r="M128" s="99"/>
      <c r="N128" s="99"/>
      <c r="O128" s="99"/>
      <c r="P128" s="99"/>
      <c r="Q128" s="99"/>
      <c r="R128" s="99"/>
      <c r="S128" s="99"/>
      <c r="T128" s="99"/>
      <c r="U128" s="99"/>
      <c r="V128" s="99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R128" s="99"/>
      <c r="AS128" s="99"/>
      <c r="AT128" s="99"/>
      <c r="AU128" s="99"/>
      <c r="AV128" s="99"/>
      <c r="AW128" s="99"/>
      <c r="AX128" s="99"/>
      <c r="AY128" s="99"/>
      <c r="AZ128" s="99"/>
      <c r="BA128" s="99"/>
      <c r="BB128" s="99"/>
      <c r="BC128" s="99"/>
      <c r="BD128" s="99"/>
      <c r="BE128" s="99"/>
      <c r="BF128" s="99"/>
      <c r="BG128" s="99"/>
      <c r="BH128" s="99"/>
      <c r="BI128" s="99"/>
    </row>
    <row r="129" spans="1:61" x14ac:dyDescent="0.35">
      <c r="A129" s="99"/>
      <c r="B129" s="99"/>
      <c r="C129" s="99"/>
      <c r="D129" s="99"/>
      <c r="E129" s="99"/>
      <c r="F129" s="99"/>
      <c r="G129" s="99"/>
      <c r="H129" s="99"/>
      <c r="I129" s="99"/>
      <c r="J129" s="99"/>
      <c r="K129" s="99"/>
      <c r="L129" s="99"/>
      <c r="M129" s="99"/>
      <c r="N129" s="99"/>
      <c r="O129" s="99"/>
      <c r="P129" s="99"/>
      <c r="Q129" s="99"/>
      <c r="R129" s="99"/>
      <c r="S129" s="99"/>
      <c r="T129" s="99"/>
      <c r="U129" s="99"/>
      <c r="V129" s="99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R129" s="99"/>
      <c r="AS129" s="99"/>
      <c r="AT129" s="99"/>
      <c r="AU129" s="99"/>
      <c r="AV129" s="99"/>
      <c r="AW129" s="99"/>
      <c r="AX129" s="99"/>
      <c r="AY129" s="99"/>
      <c r="AZ129" s="99"/>
      <c r="BA129" s="99"/>
      <c r="BB129" s="99"/>
      <c r="BC129" s="99"/>
      <c r="BD129" s="99"/>
      <c r="BE129" s="99"/>
      <c r="BF129" s="99"/>
      <c r="BG129" s="99"/>
      <c r="BH129" s="99"/>
      <c r="BI129" s="99"/>
    </row>
    <row r="130" spans="1:61" x14ac:dyDescent="0.35">
      <c r="A130" s="99"/>
      <c r="B130" s="99"/>
      <c r="C130" s="99"/>
      <c r="D130" s="99"/>
      <c r="E130" s="99"/>
      <c r="F130" s="99"/>
      <c r="G130" s="99"/>
      <c r="H130" s="99"/>
      <c r="I130" s="99"/>
      <c r="J130" s="99"/>
      <c r="K130" s="99"/>
      <c r="L130" s="99"/>
      <c r="M130" s="99"/>
      <c r="N130" s="99"/>
      <c r="O130" s="99"/>
      <c r="P130" s="99"/>
      <c r="Q130" s="99"/>
      <c r="R130" s="99"/>
      <c r="S130" s="99"/>
      <c r="T130" s="99"/>
      <c r="U130" s="99"/>
      <c r="V130" s="99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R130" s="99"/>
      <c r="AS130" s="99"/>
      <c r="AT130" s="99"/>
      <c r="AU130" s="99"/>
      <c r="AV130" s="99"/>
      <c r="AW130" s="99"/>
      <c r="AX130" s="99"/>
      <c r="AY130" s="99"/>
      <c r="AZ130" s="99"/>
      <c r="BA130" s="99"/>
      <c r="BB130" s="99"/>
      <c r="BC130" s="99"/>
      <c r="BD130" s="99"/>
      <c r="BE130" s="99"/>
      <c r="BF130" s="99"/>
      <c r="BG130" s="99"/>
      <c r="BH130" s="99"/>
      <c r="BI130" s="99"/>
    </row>
    <row r="131" spans="1:61" x14ac:dyDescent="0.35">
      <c r="A131" s="99"/>
      <c r="B131" s="99"/>
      <c r="C131" s="99"/>
      <c r="D131" s="99"/>
      <c r="E131" s="99"/>
      <c r="F131" s="99"/>
      <c r="G131" s="99"/>
      <c r="H131" s="99"/>
      <c r="I131" s="99"/>
      <c r="J131" s="99"/>
      <c r="K131" s="99"/>
      <c r="L131" s="99"/>
      <c r="M131" s="99"/>
      <c r="N131" s="99"/>
      <c r="O131" s="99"/>
      <c r="P131" s="99"/>
      <c r="Q131" s="99"/>
      <c r="R131" s="99"/>
      <c r="S131" s="99"/>
      <c r="T131" s="99"/>
      <c r="U131" s="99"/>
      <c r="V131" s="99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R131" s="99"/>
      <c r="AS131" s="99"/>
      <c r="AT131" s="99"/>
      <c r="AU131" s="99"/>
      <c r="AV131" s="99"/>
      <c r="AW131" s="99"/>
      <c r="AX131" s="99"/>
      <c r="AY131" s="99"/>
      <c r="AZ131" s="99"/>
      <c r="BA131" s="99"/>
      <c r="BB131" s="99"/>
      <c r="BC131" s="99"/>
      <c r="BD131" s="99"/>
      <c r="BE131" s="99"/>
      <c r="BF131" s="99"/>
      <c r="BG131" s="99"/>
      <c r="BH131" s="99"/>
      <c r="BI131" s="99"/>
    </row>
    <row r="132" spans="1:61" x14ac:dyDescent="0.35">
      <c r="A132" s="99"/>
      <c r="B132" s="99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R132" s="99"/>
      <c r="AS132" s="99"/>
      <c r="AT132" s="99"/>
      <c r="AU132" s="99"/>
      <c r="AV132" s="99"/>
      <c r="AW132" s="99"/>
      <c r="AX132" s="99"/>
      <c r="AY132" s="99"/>
      <c r="AZ132" s="99"/>
      <c r="BA132" s="99"/>
      <c r="BB132" s="99"/>
      <c r="BC132" s="99"/>
      <c r="BD132" s="99"/>
      <c r="BE132" s="99"/>
      <c r="BF132" s="99"/>
      <c r="BG132" s="99"/>
      <c r="BH132" s="99"/>
      <c r="BI132" s="99"/>
    </row>
    <row r="133" spans="1:61" x14ac:dyDescent="0.35">
      <c r="A133" s="99"/>
      <c r="B133" s="99"/>
      <c r="C133" s="99"/>
      <c r="D133" s="99"/>
      <c r="E133" s="99"/>
      <c r="F133" s="99"/>
      <c r="G133" s="99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R133" s="99"/>
      <c r="AS133" s="99"/>
      <c r="AT133" s="99"/>
      <c r="AU133" s="99"/>
      <c r="AV133" s="99"/>
      <c r="AW133" s="99"/>
      <c r="AX133" s="99"/>
      <c r="AY133" s="99"/>
      <c r="AZ133" s="99"/>
      <c r="BA133" s="99"/>
      <c r="BB133" s="99"/>
      <c r="BC133" s="99"/>
      <c r="BD133" s="99"/>
      <c r="BE133" s="99"/>
      <c r="BF133" s="99"/>
      <c r="BG133" s="99"/>
      <c r="BH133" s="99"/>
      <c r="BI133" s="99"/>
    </row>
    <row r="134" spans="1:61" x14ac:dyDescent="0.35">
      <c r="A134" s="99"/>
      <c r="B134" s="99"/>
      <c r="C134" s="99"/>
      <c r="D134" s="99"/>
      <c r="E134" s="99"/>
      <c r="F134" s="99"/>
      <c r="G134" s="99"/>
      <c r="H134" s="99"/>
      <c r="I134" s="99"/>
      <c r="J134" s="99"/>
      <c r="K134" s="99"/>
      <c r="L134" s="99"/>
      <c r="M134" s="99"/>
      <c r="N134" s="99"/>
      <c r="O134" s="99"/>
      <c r="P134" s="99"/>
      <c r="Q134" s="99"/>
      <c r="R134" s="99"/>
      <c r="S134" s="99"/>
      <c r="T134" s="99"/>
      <c r="U134" s="99"/>
      <c r="V134" s="99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R134" s="99"/>
      <c r="AS134" s="99"/>
      <c r="AT134" s="99"/>
      <c r="AU134" s="99"/>
      <c r="AV134" s="99"/>
      <c r="AW134" s="99"/>
      <c r="AX134" s="99"/>
      <c r="AY134" s="99"/>
      <c r="AZ134" s="99"/>
      <c r="BA134" s="99"/>
      <c r="BB134" s="99"/>
      <c r="BC134" s="99"/>
      <c r="BD134" s="99"/>
      <c r="BE134" s="99"/>
      <c r="BF134" s="99"/>
      <c r="BG134" s="99"/>
      <c r="BH134" s="99"/>
      <c r="BI134" s="99"/>
    </row>
    <row r="135" spans="1:61" x14ac:dyDescent="0.35">
      <c r="A135" s="99"/>
      <c r="B135" s="99"/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R135" s="99"/>
      <c r="AS135" s="99"/>
      <c r="AT135" s="99"/>
      <c r="AU135" s="99"/>
      <c r="AV135" s="99"/>
      <c r="AW135" s="99"/>
      <c r="AX135" s="99"/>
      <c r="AY135" s="99"/>
      <c r="AZ135" s="99"/>
      <c r="BA135" s="99"/>
      <c r="BB135" s="99"/>
      <c r="BC135" s="99"/>
      <c r="BD135" s="99"/>
      <c r="BE135" s="99"/>
      <c r="BF135" s="99"/>
      <c r="BG135" s="99"/>
      <c r="BH135" s="99"/>
      <c r="BI135" s="99"/>
    </row>
    <row r="136" spans="1:61" x14ac:dyDescent="0.35">
      <c r="A136" s="99"/>
      <c r="B136" s="99"/>
      <c r="C136" s="99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99"/>
      <c r="S136" s="99"/>
      <c r="T136" s="99"/>
      <c r="U136" s="99"/>
      <c r="V136" s="99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R136" s="99"/>
      <c r="AS136" s="99"/>
      <c r="AT136" s="99"/>
      <c r="AU136" s="99"/>
      <c r="AV136" s="99"/>
      <c r="AW136" s="99"/>
      <c r="AX136" s="99"/>
      <c r="AY136" s="99"/>
      <c r="AZ136" s="99"/>
      <c r="BA136" s="99"/>
      <c r="BB136" s="99"/>
      <c r="BC136" s="99"/>
      <c r="BD136" s="99"/>
      <c r="BE136" s="99"/>
      <c r="BF136" s="99"/>
      <c r="BG136" s="99"/>
      <c r="BH136" s="99"/>
      <c r="BI136" s="99"/>
    </row>
    <row r="137" spans="1:61" x14ac:dyDescent="0.35">
      <c r="A137" s="99"/>
      <c r="B137" s="99"/>
      <c r="C137" s="99"/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R137" s="99"/>
      <c r="AS137" s="99"/>
      <c r="AT137" s="99"/>
      <c r="AU137" s="99"/>
      <c r="AV137" s="99"/>
      <c r="AW137" s="99"/>
      <c r="AX137" s="99"/>
      <c r="AY137" s="99"/>
      <c r="AZ137" s="99"/>
      <c r="BA137" s="99"/>
      <c r="BB137" s="99"/>
      <c r="BC137" s="99"/>
      <c r="BD137" s="99"/>
      <c r="BE137" s="99"/>
      <c r="BF137" s="99"/>
      <c r="BG137" s="99"/>
      <c r="BH137" s="99"/>
      <c r="BI137" s="99"/>
    </row>
    <row r="138" spans="1:61" x14ac:dyDescent="0.35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  <c r="BD138" s="99"/>
      <c r="BE138" s="99"/>
      <c r="BF138" s="99"/>
      <c r="BG138" s="99"/>
      <c r="BH138" s="99"/>
      <c r="BI138" s="99"/>
    </row>
    <row r="139" spans="1:61" x14ac:dyDescent="0.35">
      <c r="A139" s="99"/>
      <c r="B139" s="99"/>
      <c r="C139" s="99"/>
      <c r="D139" s="99"/>
      <c r="E139" s="99"/>
      <c r="F139" s="99"/>
      <c r="G139" s="99"/>
      <c r="H139" s="99"/>
      <c r="I139" s="99"/>
      <c r="J139" s="99"/>
      <c r="K139" s="99"/>
      <c r="L139" s="99"/>
      <c r="M139" s="99"/>
      <c r="N139" s="99"/>
      <c r="O139" s="99"/>
      <c r="P139" s="99"/>
      <c r="Q139" s="99"/>
      <c r="R139" s="99"/>
      <c r="S139" s="99"/>
      <c r="T139" s="99"/>
      <c r="U139" s="99"/>
      <c r="V139" s="99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R139" s="99"/>
      <c r="AS139" s="99"/>
      <c r="AT139" s="99"/>
      <c r="AU139" s="99"/>
      <c r="AV139" s="99"/>
      <c r="AW139" s="99"/>
      <c r="AX139" s="99"/>
      <c r="AY139" s="99"/>
      <c r="AZ139" s="99"/>
      <c r="BA139" s="99"/>
      <c r="BB139" s="99"/>
      <c r="BC139" s="99"/>
      <c r="BD139" s="99"/>
      <c r="BE139" s="99"/>
      <c r="BF139" s="99"/>
      <c r="BG139" s="99"/>
      <c r="BH139" s="99"/>
      <c r="BI139" s="99"/>
    </row>
    <row r="140" spans="1:61" x14ac:dyDescent="0.35">
      <c r="A140" s="99"/>
      <c r="B140" s="99"/>
      <c r="C140" s="99"/>
      <c r="D140" s="99"/>
      <c r="E140" s="99"/>
      <c r="F140" s="99"/>
      <c r="G140" s="99"/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  <c r="T140" s="99"/>
      <c r="U140" s="99"/>
      <c r="V140" s="99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R140" s="99"/>
      <c r="AS140" s="99"/>
      <c r="AT140" s="99"/>
      <c r="AU140" s="99"/>
      <c r="AV140" s="99"/>
      <c r="AW140" s="99"/>
      <c r="AX140" s="99"/>
      <c r="AY140" s="99"/>
      <c r="AZ140" s="99"/>
      <c r="BA140" s="99"/>
      <c r="BB140" s="99"/>
      <c r="BC140" s="99"/>
      <c r="BD140" s="99"/>
      <c r="BE140" s="99"/>
      <c r="BF140" s="99"/>
      <c r="BG140" s="99"/>
      <c r="BH140" s="99"/>
      <c r="BI140" s="99"/>
    </row>
    <row r="141" spans="1:61" x14ac:dyDescent="0.35">
      <c r="A141" s="99"/>
      <c r="B141" s="99"/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99"/>
      <c r="S141" s="99"/>
      <c r="T141" s="99"/>
      <c r="U141" s="99"/>
      <c r="V141" s="99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R141" s="99"/>
      <c r="AS141" s="99"/>
      <c r="AT141" s="99"/>
      <c r="AU141" s="99"/>
      <c r="AV141" s="99"/>
      <c r="AW141" s="99"/>
      <c r="AX141" s="99"/>
      <c r="AY141" s="99"/>
      <c r="AZ141" s="99"/>
      <c r="BA141" s="99"/>
      <c r="BB141" s="99"/>
      <c r="BC141" s="99"/>
      <c r="BD141" s="99"/>
      <c r="BE141" s="99"/>
      <c r="BF141" s="99"/>
      <c r="BG141" s="99"/>
      <c r="BH141" s="99"/>
      <c r="BI141" s="99"/>
    </row>
    <row r="142" spans="1:61" x14ac:dyDescent="0.35">
      <c r="A142" s="99"/>
      <c r="B142" s="99"/>
      <c r="C142" s="99"/>
      <c r="D142" s="99"/>
      <c r="E142" s="99"/>
      <c r="F142" s="99"/>
      <c r="G142" s="99"/>
      <c r="H142" s="99"/>
      <c r="I142" s="99"/>
      <c r="J142" s="99"/>
      <c r="K142" s="99"/>
      <c r="L142" s="99"/>
      <c r="M142" s="99"/>
      <c r="N142" s="99"/>
      <c r="O142" s="99"/>
      <c r="P142" s="99"/>
      <c r="Q142" s="99"/>
      <c r="R142" s="99"/>
      <c r="S142" s="99"/>
      <c r="T142" s="99"/>
      <c r="U142" s="99"/>
      <c r="V142" s="99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R142" s="99"/>
      <c r="AS142" s="99"/>
      <c r="AT142" s="99"/>
      <c r="AU142" s="99"/>
      <c r="AV142" s="99"/>
      <c r="AW142" s="99"/>
      <c r="AX142" s="99"/>
      <c r="AY142" s="99"/>
      <c r="AZ142" s="99"/>
      <c r="BA142" s="99"/>
      <c r="BB142" s="99"/>
      <c r="BC142" s="99"/>
      <c r="BD142" s="99"/>
      <c r="BE142" s="99"/>
      <c r="BF142" s="99"/>
      <c r="BG142" s="99"/>
      <c r="BH142" s="99"/>
      <c r="BI142" s="99"/>
    </row>
    <row r="143" spans="1:61" x14ac:dyDescent="0.35">
      <c r="A143" s="99"/>
      <c r="B143" s="99"/>
      <c r="C143" s="99"/>
      <c r="D143" s="99"/>
      <c r="E143" s="99"/>
      <c r="F143" s="99"/>
      <c r="G143" s="99"/>
      <c r="H143" s="99"/>
      <c r="I143" s="99"/>
      <c r="J143" s="99"/>
      <c r="K143" s="99"/>
      <c r="L143" s="99"/>
      <c r="M143" s="99"/>
      <c r="N143" s="99"/>
      <c r="O143" s="99"/>
      <c r="P143" s="99"/>
      <c r="Q143" s="99"/>
      <c r="R143" s="99"/>
      <c r="S143" s="99"/>
      <c r="T143" s="99"/>
      <c r="U143" s="99"/>
      <c r="V143" s="99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R143" s="99"/>
      <c r="AS143" s="99"/>
      <c r="AT143" s="99"/>
      <c r="AU143" s="99"/>
      <c r="AV143" s="99"/>
      <c r="AW143" s="99"/>
      <c r="AX143" s="99"/>
      <c r="AY143" s="99"/>
      <c r="AZ143" s="99"/>
      <c r="BA143" s="99"/>
      <c r="BB143" s="99"/>
      <c r="BC143" s="99"/>
      <c r="BD143" s="99"/>
      <c r="BE143" s="99"/>
      <c r="BF143" s="99"/>
      <c r="BG143" s="99"/>
      <c r="BH143" s="99"/>
      <c r="BI143" s="99"/>
    </row>
    <row r="144" spans="1:61" x14ac:dyDescent="0.35">
      <c r="A144" s="99"/>
      <c r="B144" s="99"/>
      <c r="C144" s="99"/>
      <c r="D144" s="99"/>
      <c r="E144" s="99"/>
      <c r="F144" s="99"/>
      <c r="G144" s="99"/>
      <c r="H144" s="99"/>
      <c r="I144" s="99"/>
      <c r="J144" s="99"/>
      <c r="K144" s="99"/>
      <c r="L144" s="99"/>
      <c r="M144" s="99"/>
      <c r="N144" s="99"/>
      <c r="O144" s="99"/>
      <c r="P144" s="99"/>
      <c r="Q144" s="99"/>
      <c r="R144" s="99"/>
      <c r="S144" s="99"/>
      <c r="T144" s="99"/>
      <c r="U144" s="99"/>
      <c r="V144" s="99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R144" s="99"/>
      <c r="AS144" s="99"/>
      <c r="AT144" s="99"/>
      <c r="AU144" s="99"/>
      <c r="AV144" s="99"/>
      <c r="AW144" s="99"/>
      <c r="AX144" s="99"/>
      <c r="AY144" s="99"/>
      <c r="AZ144" s="99"/>
      <c r="BA144" s="99"/>
      <c r="BB144" s="99"/>
      <c r="BC144" s="99"/>
      <c r="BD144" s="99"/>
      <c r="BE144" s="99"/>
      <c r="BF144" s="99"/>
      <c r="BG144" s="99"/>
      <c r="BH144" s="99"/>
      <c r="BI144" s="99"/>
    </row>
    <row r="145" spans="1:61" x14ac:dyDescent="0.35">
      <c r="A145" s="99"/>
      <c r="B145" s="99"/>
      <c r="C145" s="99"/>
      <c r="D145" s="99"/>
      <c r="E145" s="99"/>
      <c r="F145" s="99"/>
      <c r="G145" s="99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R145" s="99"/>
      <c r="AS145" s="99"/>
      <c r="AT145" s="99"/>
      <c r="AU145" s="99"/>
      <c r="AV145" s="99"/>
      <c r="AW145" s="99"/>
      <c r="AX145" s="99"/>
      <c r="AY145" s="99"/>
      <c r="AZ145" s="99"/>
      <c r="BA145" s="99"/>
      <c r="BB145" s="99"/>
      <c r="BC145" s="99"/>
      <c r="BD145" s="99"/>
      <c r="BE145" s="99"/>
      <c r="BF145" s="99"/>
      <c r="BG145" s="99"/>
      <c r="BH145" s="99"/>
      <c r="BI145" s="99"/>
    </row>
    <row r="146" spans="1:61" x14ac:dyDescent="0.35">
      <c r="A146" s="99"/>
      <c r="B146" s="99"/>
      <c r="C146" s="99"/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O146" s="99"/>
      <c r="P146" s="99"/>
      <c r="Q146" s="99"/>
      <c r="R146" s="99"/>
      <c r="S146" s="99"/>
      <c r="T146" s="99"/>
      <c r="U146" s="99"/>
      <c r="V146" s="99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R146" s="99"/>
      <c r="AS146" s="99"/>
      <c r="AT146" s="99"/>
      <c r="AU146" s="99"/>
      <c r="AV146" s="99"/>
      <c r="AW146" s="99"/>
      <c r="AX146" s="99"/>
      <c r="AY146" s="99"/>
      <c r="AZ146" s="99"/>
      <c r="BA146" s="99"/>
      <c r="BB146" s="99"/>
      <c r="BC146" s="99"/>
      <c r="BD146" s="99"/>
      <c r="BE146" s="99"/>
      <c r="BF146" s="99"/>
      <c r="BG146" s="99"/>
      <c r="BH146" s="99"/>
      <c r="BI146" s="99" t="s">
        <v>121</v>
      </c>
    </row>
    <row r="147" spans="1:61" x14ac:dyDescent="0.35">
      <c r="A147" s="99"/>
      <c r="B147" s="99"/>
      <c r="C147" s="99"/>
      <c r="D147" s="99"/>
      <c r="E147" s="99"/>
      <c r="F147" s="99"/>
      <c r="G147" s="99"/>
      <c r="H147" s="99"/>
      <c r="I147" s="99"/>
      <c r="J147" s="99"/>
      <c r="K147" s="99"/>
      <c r="L147" s="99"/>
      <c r="M147" s="99"/>
      <c r="N147" s="99"/>
      <c r="O147" s="99"/>
      <c r="P147" s="99"/>
      <c r="Q147" s="99"/>
      <c r="R147" s="99"/>
      <c r="S147" s="99"/>
      <c r="T147" s="99"/>
      <c r="U147" s="99"/>
      <c r="V147" s="99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R147" s="99"/>
      <c r="AS147" s="99"/>
      <c r="AT147" s="99"/>
      <c r="AU147" s="99"/>
      <c r="AV147" s="99"/>
      <c r="AW147" s="99"/>
      <c r="AX147" s="99"/>
      <c r="AY147" s="99"/>
      <c r="AZ147" s="99"/>
      <c r="BA147" s="99"/>
      <c r="BB147" s="99"/>
      <c r="BC147" s="99"/>
      <c r="BD147" s="99"/>
      <c r="BE147" s="99"/>
      <c r="BF147" s="99"/>
      <c r="BG147" s="99"/>
      <c r="BH147" s="99"/>
      <c r="BI147" s="99" t="s">
        <v>106</v>
      </c>
    </row>
  </sheetData>
  <dataValidations count="1">
    <dataValidation type="list" allowBlank="1" showInputMessage="1" showErrorMessage="1" sqref="A3" xr:uid="{470E26BE-27C0-426F-AFAD-C6AE6781C5FB}">
      <formula1>$BI$146:$BI$147</formula1>
    </dataValidation>
  </dataValidations>
  <hyperlinks>
    <hyperlink ref="A67" r:id="rId1" xr:uid="{177925E7-E63F-4261-BA42-F4E51BBCF6F7}"/>
    <hyperlink ref="A58" location="FRS_geog_cats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138E3F12-ED4A-4573-A737-B10642B72E32}"/>
    <hyperlink ref="A58:Q58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C2BFD756-93C6-43E4-A274-C3F2406996AA}"/>
    <hyperlink ref="A64" r:id="rId2" location="workforce" xr:uid="{F30C907A-3976-4C77-A6F7-35A8AD4E4A8F}"/>
    <hyperlink ref="A70" r:id="rId3" xr:uid="{FA2CD7E0-5A13-4387-A2D6-E0FA17F69578}"/>
  </hyperlinks>
  <pageMargins left="0.7" right="0.7" top="0.75" bottom="0.75" header="0.3" footer="0.3"/>
  <pageSetup paperSize="9" orientation="portrait" r:id="rId4"/>
  <headerFooter>
    <oddHeader>&amp;C&amp;"Calibri"&amp;10&amp;K000000 OFFICIAL-SENSITIVE - MHCLG ONLY&amp;1#_x000D_</oddHeader>
    <oddFooter>&amp;C_x000D_&amp;1#&amp;"Calibri"&amp;10&amp;K000000 OFFICIAL-SENSITIVE - MHCLG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A7B64-D181-4CE5-B1D7-677AE81C1F1E}">
  <sheetPr codeName="Sheet6"/>
  <dimension ref="A1:J52"/>
  <sheetViews>
    <sheetView zoomScaleNormal="100" workbookViewId="0"/>
  </sheetViews>
  <sheetFormatPr defaultColWidth="8.7265625" defaultRowHeight="15.5" x14ac:dyDescent="0.35"/>
  <cols>
    <col min="1" max="1" width="41" style="14" customWidth="1"/>
    <col min="2" max="2" width="26" style="14" bestFit="1" customWidth="1"/>
    <col min="3" max="3" width="25.54296875" style="14" bestFit="1" customWidth="1"/>
    <col min="4" max="16384" width="8.7265625" style="14"/>
  </cols>
  <sheetData>
    <row r="1" spans="1:10" ht="18" thickBot="1" x14ac:dyDescent="0.4">
      <c r="A1" s="101" t="s">
        <v>93</v>
      </c>
      <c r="B1" s="101" t="s">
        <v>255</v>
      </c>
      <c r="C1" s="101" t="s">
        <v>94</v>
      </c>
      <c r="D1" s="52"/>
      <c r="E1" s="52"/>
      <c r="F1" s="52"/>
      <c r="G1" s="52"/>
      <c r="H1" s="52"/>
      <c r="I1" s="52"/>
      <c r="J1" s="52"/>
    </row>
    <row r="2" spans="1:10" x14ac:dyDescent="0.35">
      <c r="A2" s="52" t="s">
        <v>8</v>
      </c>
      <c r="B2" s="52" t="s">
        <v>77</v>
      </c>
      <c r="C2" s="52" t="s">
        <v>75</v>
      </c>
      <c r="D2" s="52"/>
      <c r="E2" s="52"/>
      <c r="F2" s="52"/>
      <c r="G2" s="52"/>
      <c r="H2" s="52"/>
      <c r="I2" s="52"/>
      <c r="J2" s="52"/>
    </row>
    <row r="3" spans="1:10" x14ac:dyDescent="0.35">
      <c r="A3" s="52" t="s">
        <v>9</v>
      </c>
      <c r="B3" s="52" t="s">
        <v>78</v>
      </c>
      <c r="C3" s="52" t="s">
        <v>75</v>
      </c>
      <c r="D3" s="52"/>
      <c r="E3" s="52"/>
      <c r="F3" s="52"/>
      <c r="G3" s="52"/>
      <c r="H3" s="52"/>
      <c r="I3" s="52"/>
      <c r="J3" s="52"/>
    </row>
    <row r="4" spans="1:10" x14ac:dyDescent="0.35">
      <c r="A4" s="52" t="s">
        <v>10</v>
      </c>
      <c r="B4" s="52" t="s">
        <v>77</v>
      </c>
      <c r="C4" s="52" t="s">
        <v>75</v>
      </c>
      <c r="D4" s="52"/>
      <c r="E4" s="52"/>
      <c r="F4" s="52"/>
      <c r="G4" s="52"/>
      <c r="H4" s="52"/>
      <c r="I4" s="52"/>
      <c r="J4" s="52"/>
    </row>
    <row r="5" spans="1:10" x14ac:dyDescent="0.35">
      <c r="A5" s="52" t="s">
        <v>11</v>
      </c>
      <c r="B5" s="52" t="s">
        <v>78</v>
      </c>
      <c r="C5" s="52" t="s">
        <v>75</v>
      </c>
      <c r="D5" s="52"/>
      <c r="E5" s="52"/>
      <c r="F5" s="52"/>
      <c r="G5" s="52"/>
      <c r="H5" s="52"/>
      <c r="I5" s="52"/>
      <c r="J5" s="52"/>
    </row>
    <row r="6" spans="1:10" x14ac:dyDescent="0.35">
      <c r="A6" s="52" t="s">
        <v>12</v>
      </c>
      <c r="B6" s="52" t="s">
        <v>79</v>
      </c>
      <c r="C6" s="52" t="s">
        <v>75</v>
      </c>
      <c r="D6" s="52"/>
      <c r="E6" s="52"/>
      <c r="F6" s="52"/>
      <c r="G6" s="52"/>
      <c r="H6" s="52"/>
      <c r="I6" s="52"/>
      <c r="J6" s="52"/>
    </row>
    <row r="7" spans="1:10" x14ac:dyDescent="0.35">
      <c r="A7" s="52" t="s">
        <v>13</v>
      </c>
      <c r="B7" s="52" t="s">
        <v>78</v>
      </c>
      <c r="C7" s="52" t="s">
        <v>75</v>
      </c>
      <c r="D7" s="52"/>
      <c r="E7" s="52"/>
      <c r="F7" s="52"/>
      <c r="G7" s="52"/>
      <c r="H7" s="52"/>
      <c r="I7" s="52"/>
      <c r="J7" s="52"/>
    </row>
    <row r="8" spans="1:10" x14ac:dyDescent="0.35">
      <c r="A8" s="52" t="s">
        <v>14</v>
      </c>
      <c r="B8" s="52" t="s">
        <v>77</v>
      </c>
      <c r="C8" s="52" t="s">
        <v>75</v>
      </c>
      <c r="D8" s="52"/>
      <c r="E8" s="52"/>
      <c r="F8" s="52"/>
      <c r="G8" s="52"/>
      <c r="H8" s="52"/>
      <c r="I8" s="52"/>
      <c r="J8" s="52"/>
    </row>
    <row r="9" spans="1:10" x14ac:dyDescent="0.35">
      <c r="A9" s="52" t="s">
        <v>15</v>
      </c>
      <c r="B9" s="52" t="s">
        <v>79</v>
      </c>
      <c r="C9" s="52" t="s">
        <v>75</v>
      </c>
      <c r="D9" s="52"/>
      <c r="E9" s="52"/>
      <c r="F9" s="52"/>
      <c r="G9" s="52"/>
      <c r="H9" s="52"/>
      <c r="I9" s="52"/>
      <c r="J9" s="52"/>
    </row>
    <row r="10" spans="1:10" x14ac:dyDescent="0.35">
      <c r="A10" s="52" t="s">
        <v>16</v>
      </c>
      <c r="B10" s="52" t="s">
        <v>79</v>
      </c>
      <c r="C10" s="52" t="s">
        <v>75</v>
      </c>
      <c r="D10" s="52"/>
      <c r="E10" s="52"/>
      <c r="F10" s="52"/>
      <c r="G10" s="52"/>
      <c r="H10" s="52"/>
      <c r="I10" s="52"/>
      <c r="J10" s="52"/>
    </row>
    <row r="11" spans="1:10" x14ac:dyDescent="0.35">
      <c r="A11" s="52" t="s">
        <v>17</v>
      </c>
      <c r="B11" s="52" t="s">
        <v>78</v>
      </c>
      <c r="C11" s="52" t="s">
        <v>75</v>
      </c>
      <c r="D11" s="52"/>
      <c r="E11" s="52"/>
      <c r="F11" s="52"/>
      <c r="G11" s="52"/>
      <c r="H11" s="52"/>
      <c r="I11" s="52"/>
      <c r="J11" s="52"/>
    </row>
    <row r="12" spans="1:10" x14ac:dyDescent="0.35">
      <c r="A12" s="52" t="s">
        <v>18</v>
      </c>
      <c r="B12" s="52" t="s">
        <v>79</v>
      </c>
      <c r="C12" s="52" t="s">
        <v>75</v>
      </c>
      <c r="D12" s="52"/>
      <c r="E12" s="52"/>
      <c r="F12" s="52"/>
      <c r="G12" s="52"/>
      <c r="H12" s="52"/>
      <c r="I12" s="52"/>
      <c r="J12" s="52"/>
    </row>
    <row r="13" spans="1:10" x14ac:dyDescent="0.35">
      <c r="A13" s="52" t="s">
        <v>19</v>
      </c>
      <c r="B13" s="52" t="s">
        <v>78</v>
      </c>
      <c r="C13" s="52" t="s">
        <v>75</v>
      </c>
      <c r="D13" s="52"/>
      <c r="E13" s="52"/>
      <c r="F13" s="52"/>
      <c r="G13" s="52"/>
      <c r="H13" s="52"/>
      <c r="I13" s="52"/>
      <c r="J13" s="52"/>
    </row>
    <row r="14" spans="1:10" x14ac:dyDescent="0.35">
      <c r="A14" s="52" t="s">
        <v>20</v>
      </c>
      <c r="B14" s="52" t="s">
        <v>79</v>
      </c>
      <c r="C14" s="52" t="s">
        <v>75</v>
      </c>
      <c r="D14" s="52"/>
      <c r="E14" s="52"/>
      <c r="F14" s="52"/>
      <c r="G14" s="52"/>
      <c r="H14" s="52"/>
      <c r="I14" s="52"/>
      <c r="J14" s="52"/>
    </row>
    <row r="15" spans="1:10" x14ac:dyDescent="0.35">
      <c r="A15" s="52" t="s">
        <v>21</v>
      </c>
      <c r="B15" s="52" t="s">
        <v>78</v>
      </c>
      <c r="C15" s="52" t="s">
        <v>75</v>
      </c>
      <c r="D15" s="52"/>
      <c r="E15" s="52"/>
      <c r="F15" s="52"/>
      <c r="G15" s="52"/>
      <c r="H15" s="52"/>
      <c r="I15" s="52"/>
      <c r="J15" s="52"/>
    </row>
    <row r="16" spans="1:10" x14ac:dyDescent="0.35">
      <c r="A16" s="52" t="s">
        <v>22</v>
      </c>
      <c r="B16" s="52" t="s">
        <v>78</v>
      </c>
      <c r="C16" s="52" t="s">
        <v>75</v>
      </c>
      <c r="D16" s="52"/>
      <c r="E16" s="52"/>
      <c r="F16" s="52"/>
      <c r="G16" s="52"/>
      <c r="H16" s="52"/>
      <c r="I16" s="52"/>
      <c r="J16" s="52"/>
    </row>
    <row r="17" spans="1:10" x14ac:dyDescent="0.35">
      <c r="A17" s="52" t="s">
        <v>23</v>
      </c>
      <c r="B17" s="52" t="s">
        <v>78</v>
      </c>
      <c r="C17" s="52" t="s">
        <v>75</v>
      </c>
      <c r="D17" s="52"/>
      <c r="E17" s="52"/>
      <c r="F17" s="52"/>
      <c r="G17" s="52"/>
      <c r="H17" s="52"/>
      <c r="I17" s="52"/>
      <c r="J17" s="52"/>
    </row>
    <row r="18" spans="1:10" x14ac:dyDescent="0.35">
      <c r="A18" s="52" t="s">
        <v>51</v>
      </c>
      <c r="B18" s="52" t="s">
        <v>77</v>
      </c>
      <c r="C18" s="52" t="s">
        <v>76</v>
      </c>
      <c r="D18" s="52"/>
      <c r="E18" s="52"/>
      <c r="F18" s="52"/>
      <c r="G18" s="52"/>
      <c r="H18" s="52"/>
      <c r="I18" s="52"/>
      <c r="J18" s="52"/>
    </row>
    <row r="19" spans="1:10" x14ac:dyDescent="0.35">
      <c r="A19" s="52" t="s">
        <v>45</v>
      </c>
      <c r="B19" s="52" t="s">
        <v>77</v>
      </c>
      <c r="C19" s="52" t="s">
        <v>76</v>
      </c>
      <c r="D19" s="52"/>
      <c r="E19" s="52"/>
      <c r="F19" s="52"/>
      <c r="G19" s="52"/>
      <c r="H19" s="52"/>
      <c r="I19" s="52"/>
      <c r="J19" s="52"/>
    </row>
    <row r="20" spans="1:10" x14ac:dyDescent="0.35">
      <c r="A20" s="52" t="s">
        <v>95</v>
      </c>
      <c r="B20" s="52" t="s">
        <v>78</v>
      </c>
      <c r="C20" s="52" t="s">
        <v>75</v>
      </c>
      <c r="D20" s="52"/>
      <c r="E20" s="52"/>
      <c r="F20" s="52"/>
      <c r="G20" s="52"/>
      <c r="H20" s="52"/>
      <c r="I20" s="52"/>
      <c r="J20" s="52"/>
    </row>
    <row r="21" spans="1:10" x14ac:dyDescent="0.35">
      <c r="A21" s="52" t="s">
        <v>24</v>
      </c>
      <c r="B21" s="52" t="s">
        <v>78</v>
      </c>
      <c r="C21" s="52" t="s">
        <v>75</v>
      </c>
      <c r="D21" s="52"/>
      <c r="E21" s="52"/>
      <c r="F21" s="52"/>
      <c r="G21" s="52"/>
      <c r="H21" s="52"/>
      <c r="I21" s="52"/>
      <c r="J21" s="52"/>
    </row>
    <row r="22" spans="1:10" x14ac:dyDescent="0.35">
      <c r="A22" s="52" t="s">
        <v>25</v>
      </c>
      <c r="B22" s="52" t="s">
        <v>77</v>
      </c>
      <c r="C22" s="52" t="s">
        <v>75</v>
      </c>
      <c r="D22" s="52"/>
      <c r="E22" s="52"/>
      <c r="F22" s="52"/>
      <c r="G22" s="52"/>
      <c r="H22" s="52"/>
      <c r="I22" s="52"/>
      <c r="J22" s="52"/>
    </row>
    <row r="23" spans="1:10" x14ac:dyDescent="0.35">
      <c r="A23" s="52" t="s">
        <v>26</v>
      </c>
      <c r="B23" s="52" t="s">
        <v>78</v>
      </c>
      <c r="C23" s="52" t="s">
        <v>75</v>
      </c>
      <c r="D23" s="52"/>
      <c r="E23" s="52"/>
      <c r="F23" s="52"/>
      <c r="G23" s="52"/>
      <c r="H23" s="52"/>
      <c r="I23" s="52"/>
      <c r="J23" s="52"/>
    </row>
    <row r="24" spans="1:10" x14ac:dyDescent="0.35">
      <c r="A24" s="52" t="s">
        <v>66</v>
      </c>
      <c r="B24" s="52" t="s">
        <v>79</v>
      </c>
      <c r="C24" s="52" t="s">
        <v>75</v>
      </c>
      <c r="D24" s="52"/>
      <c r="E24" s="52"/>
      <c r="F24" s="52"/>
      <c r="G24" s="52"/>
      <c r="H24" s="52"/>
      <c r="I24" s="52"/>
      <c r="J24" s="52"/>
    </row>
    <row r="25" spans="1:10" x14ac:dyDescent="0.35">
      <c r="A25" s="52" t="s">
        <v>27</v>
      </c>
      <c r="B25" s="52" t="s">
        <v>78</v>
      </c>
      <c r="C25" s="52" t="s">
        <v>75</v>
      </c>
      <c r="D25" s="52"/>
      <c r="E25" s="52"/>
      <c r="F25" s="52"/>
      <c r="G25" s="52"/>
      <c r="H25" s="52"/>
      <c r="I25" s="52"/>
      <c r="J25" s="52"/>
    </row>
    <row r="26" spans="1:10" x14ac:dyDescent="0.35">
      <c r="A26" s="52" t="s">
        <v>28</v>
      </c>
      <c r="B26" s="52" t="s">
        <v>77</v>
      </c>
      <c r="C26" s="52" t="s">
        <v>75</v>
      </c>
      <c r="D26" s="52"/>
      <c r="E26" s="52"/>
      <c r="F26" s="52"/>
      <c r="G26" s="52"/>
      <c r="H26" s="52"/>
      <c r="I26" s="52"/>
      <c r="J26" s="52"/>
    </row>
    <row r="27" spans="1:10" x14ac:dyDescent="0.35">
      <c r="A27" s="52" t="s">
        <v>29</v>
      </c>
      <c r="B27" s="52" t="s">
        <v>78</v>
      </c>
      <c r="C27" s="52" t="s">
        <v>75</v>
      </c>
      <c r="D27" s="52"/>
      <c r="E27" s="52"/>
      <c r="F27" s="52"/>
      <c r="G27" s="52"/>
      <c r="H27" s="52"/>
      <c r="I27" s="52"/>
      <c r="J27" s="52"/>
    </row>
    <row r="28" spans="1:10" x14ac:dyDescent="0.35">
      <c r="A28" s="52" t="s">
        <v>30</v>
      </c>
      <c r="B28" s="52" t="s">
        <v>79</v>
      </c>
      <c r="C28" s="52" t="s">
        <v>75</v>
      </c>
      <c r="D28" s="52"/>
      <c r="E28" s="52"/>
      <c r="F28" s="52"/>
      <c r="G28" s="52"/>
      <c r="H28" s="52"/>
      <c r="I28" s="52"/>
      <c r="J28" s="52"/>
    </row>
    <row r="29" spans="1:10" x14ac:dyDescent="0.35">
      <c r="A29" s="52" t="s">
        <v>46</v>
      </c>
      <c r="B29" s="52" t="s">
        <v>77</v>
      </c>
      <c r="C29" s="52" t="s">
        <v>76</v>
      </c>
      <c r="D29" s="52"/>
      <c r="E29" s="52"/>
      <c r="F29" s="52"/>
      <c r="G29" s="52"/>
      <c r="H29" s="52"/>
      <c r="I29" s="52"/>
      <c r="J29" s="52"/>
    </row>
    <row r="30" spans="1:10" x14ac:dyDescent="0.35">
      <c r="A30" s="52" t="s">
        <v>31</v>
      </c>
      <c r="B30" s="52" t="s">
        <v>79</v>
      </c>
      <c r="C30" s="52" t="s">
        <v>75</v>
      </c>
      <c r="D30" s="52"/>
      <c r="E30" s="52"/>
      <c r="F30" s="52"/>
      <c r="G30" s="52"/>
      <c r="H30" s="52"/>
      <c r="I30" s="52"/>
      <c r="J30" s="52"/>
    </row>
    <row r="31" spans="1:10" x14ac:dyDescent="0.35">
      <c r="A31" s="52" t="s">
        <v>33</v>
      </c>
      <c r="B31" s="52" t="s">
        <v>79</v>
      </c>
      <c r="C31" s="52" t="s">
        <v>75</v>
      </c>
      <c r="D31" s="52"/>
      <c r="E31" s="52"/>
      <c r="F31" s="52"/>
      <c r="G31" s="52"/>
      <c r="H31" s="52"/>
      <c r="I31" s="52"/>
      <c r="J31" s="52"/>
    </row>
    <row r="32" spans="1:10" x14ac:dyDescent="0.35">
      <c r="A32" s="52" t="s">
        <v>34</v>
      </c>
      <c r="B32" s="52" t="s">
        <v>78</v>
      </c>
      <c r="C32" s="52" t="s">
        <v>75</v>
      </c>
      <c r="D32" s="52"/>
      <c r="E32" s="52"/>
      <c r="F32" s="52"/>
      <c r="G32" s="52"/>
      <c r="H32" s="52"/>
      <c r="I32" s="52"/>
      <c r="J32" s="52"/>
    </row>
    <row r="33" spans="1:10" x14ac:dyDescent="0.35">
      <c r="A33" s="52" t="s">
        <v>35</v>
      </c>
      <c r="B33" s="52" t="s">
        <v>79</v>
      </c>
      <c r="C33" s="52" t="s">
        <v>75</v>
      </c>
      <c r="D33" s="52"/>
      <c r="E33" s="52"/>
      <c r="F33" s="52"/>
      <c r="G33" s="52"/>
      <c r="H33" s="52"/>
      <c r="I33" s="52"/>
      <c r="J33" s="52"/>
    </row>
    <row r="34" spans="1:10" x14ac:dyDescent="0.35">
      <c r="A34" s="52" t="s">
        <v>36</v>
      </c>
      <c r="B34" s="52" t="s">
        <v>77</v>
      </c>
      <c r="C34" s="52" t="s">
        <v>75</v>
      </c>
      <c r="D34" s="52"/>
      <c r="E34" s="52"/>
      <c r="F34" s="52"/>
      <c r="G34" s="102"/>
      <c r="H34" s="102"/>
      <c r="I34" s="52"/>
      <c r="J34" s="52"/>
    </row>
    <row r="35" spans="1:10" x14ac:dyDescent="0.35">
      <c r="A35" s="52" t="s">
        <v>37</v>
      </c>
      <c r="B35" s="52" t="s">
        <v>79</v>
      </c>
      <c r="C35" s="52" t="s">
        <v>75</v>
      </c>
      <c r="D35" s="52"/>
      <c r="E35" s="52"/>
      <c r="F35" s="52"/>
      <c r="G35" s="52"/>
      <c r="H35" s="52"/>
      <c r="I35" s="52"/>
      <c r="J35" s="52"/>
    </row>
    <row r="36" spans="1:10" x14ac:dyDescent="0.35">
      <c r="A36" s="52" t="s">
        <v>38</v>
      </c>
      <c r="B36" s="52" t="s">
        <v>79</v>
      </c>
      <c r="C36" s="52" t="s">
        <v>75</v>
      </c>
      <c r="D36" s="52"/>
      <c r="E36" s="52"/>
      <c r="F36" s="52"/>
      <c r="G36" s="52"/>
      <c r="H36" s="52"/>
      <c r="I36" s="52"/>
      <c r="J36" s="52"/>
    </row>
    <row r="37" spans="1:10" x14ac:dyDescent="0.35">
      <c r="A37" s="52" t="s">
        <v>47</v>
      </c>
      <c r="B37" s="52" t="s">
        <v>77</v>
      </c>
      <c r="C37" s="52" t="s">
        <v>76</v>
      </c>
      <c r="D37" s="52"/>
      <c r="E37" s="52"/>
      <c r="F37" s="52"/>
      <c r="G37" s="52"/>
      <c r="H37" s="52"/>
      <c r="I37" s="52"/>
      <c r="J37" s="52"/>
    </row>
    <row r="38" spans="1:10" x14ac:dyDescent="0.35">
      <c r="A38" s="52" t="s">
        <v>39</v>
      </c>
      <c r="B38" s="52" t="s">
        <v>78</v>
      </c>
      <c r="C38" s="52" t="s">
        <v>75</v>
      </c>
      <c r="D38" s="52"/>
      <c r="E38" s="52"/>
      <c r="F38" s="52"/>
      <c r="G38" s="52"/>
      <c r="H38" s="52"/>
      <c r="I38" s="52"/>
      <c r="J38" s="52"/>
    </row>
    <row r="39" spans="1:10" x14ac:dyDescent="0.35">
      <c r="A39" s="52" t="s">
        <v>40</v>
      </c>
      <c r="B39" s="52" t="s">
        <v>79</v>
      </c>
      <c r="C39" s="52" t="s">
        <v>75</v>
      </c>
      <c r="D39" s="52"/>
      <c r="E39" s="52"/>
      <c r="F39" s="52"/>
      <c r="G39" s="52"/>
      <c r="H39" s="52"/>
      <c r="I39" s="52"/>
      <c r="J39" s="52"/>
    </row>
    <row r="40" spans="1:10" x14ac:dyDescent="0.35">
      <c r="A40" s="52" t="s">
        <v>41</v>
      </c>
      <c r="B40" s="52" t="s">
        <v>77</v>
      </c>
      <c r="C40" s="52" t="s">
        <v>75</v>
      </c>
      <c r="D40" s="52"/>
      <c r="E40" s="52"/>
      <c r="F40" s="52"/>
      <c r="G40" s="52"/>
      <c r="H40" s="52"/>
      <c r="I40" s="52"/>
      <c r="J40" s="52"/>
    </row>
    <row r="41" spans="1:10" x14ac:dyDescent="0.35">
      <c r="A41" s="52" t="s">
        <v>48</v>
      </c>
      <c r="B41" s="52" t="s">
        <v>77</v>
      </c>
      <c r="C41" s="52" t="s">
        <v>76</v>
      </c>
      <c r="D41" s="52"/>
      <c r="E41" s="52"/>
      <c r="F41" s="52"/>
      <c r="G41" s="52"/>
      <c r="H41" s="52"/>
      <c r="I41" s="52"/>
      <c r="J41" s="52"/>
    </row>
    <row r="42" spans="1:10" x14ac:dyDescent="0.35">
      <c r="A42" s="52" t="s">
        <v>42</v>
      </c>
      <c r="B42" s="52" t="s">
        <v>78</v>
      </c>
      <c r="C42" s="52" t="s">
        <v>75</v>
      </c>
      <c r="D42" s="52"/>
      <c r="E42" s="52"/>
      <c r="F42" s="52"/>
      <c r="G42" s="52"/>
      <c r="H42" s="52"/>
      <c r="I42" s="52"/>
      <c r="J42" s="52"/>
    </row>
    <row r="43" spans="1:10" x14ac:dyDescent="0.35">
      <c r="A43" s="52" t="s">
        <v>49</v>
      </c>
      <c r="B43" s="52" t="s">
        <v>77</v>
      </c>
      <c r="C43" s="52" t="s">
        <v>76</v>
      </c>
      <c r="D43" s="52"/>
      <c r="E43" s="52"/>
      <c r="F43" s="52"/>
      <c r="G43" s="52"/>
      <c r="H43" s="52"/>
      <c r="I43" s="52"/>
      <c r="J43" s="52"/>
    </row>
    <row r="44" spans="1:10" x14ac:dyDescent="0.35">
      <c r="A44" s="52" t="s">
        <v>43</v>
      </c>
      <c r="B44" s="52" t="s">
        <v>78</v>
      </c>
      <c r="C44" s="52" t="s">
        <v>75</v>
      </c>
      <c r="D44" s="52"/>
      <c r="E44" s="52"/>
      <c r="F44" s="52"/>
      <c r="G44" s="52"/>
      <c r="H44" s="52"/>
      <c r="I44" s="52"/>
      <c r="J44" s="52"/>
    </row>
    <row r="45" spans="1:10" x14ac:dyDescent="0.35">
      <c r="A45" s="52" t="s">
        <v>50</v>
      </c>
      <c r="B45" s="52" t="s">
        <v>77</v>
      </c>
      <c r="C45" s="52" t="s">
        <v>76</v>
      </c>
      <c r="D45" s="52"/>
      <c r="E45" s="52"/>
      <c r="F45" s="52"/>
      <c r="G45" s="52"/>
      <c r="H45" s="52"/>
      <c r="I45" s="52"/>
      <c r="J45" s="52"/>
    </row>
    <row r="46" spans="1:10" ht="16" thickBot="1" x14ac:dyDescent="0.4">
      <c r="A46" s="103" t="s">
        <v>32</v>
      </c>
      <c r="B46" s="103" t="s">
        <v>77</v>
      </c>
      <c r="C46" s="103" t="s">
        <v>75</v>
      </c>
      <c r="D46" s="52"/>
      <c r="E46" s="52"/>
      <c r="F46" s="52"/>
      <c r="G46" s="52"/>
      <c r="H46" s="52"/>
      <c r="I46" s="52"/>
      <c r="J46" s="52"/>
    </row>
    <row r="47" spans="1:10" s="13" customFormat="1" x14ac:dyDescent="0.35">
      <c r="A47" s="104" t="s">
        <v>96</v>
      </c>
      <c r="B47" s="104"/>
      <c r="C47" s="104"/>
      <c r="D47" s="105"/>
      <c r="E47" s="105"/>
      <c r="F47" s="105"/>
      <c r="G47" s="105"/>
      <c r="H47" s="105"/>
      <c r="I47" s="105"/>
      <c r="J47" s="105"/>
    </row>
    <row r="48" spans="1:10" x14ac:dyDescent="0.35">
      <c r="A48" s="106" t="s">
        <v>97</v>
      </c>
      <c r="B48" s="52"/>
      <c r="C48" s="52"/>
      <c r="D48" s="52"/>
      <c r="E48" s="52"/>
      <c r="F48" s="52"/>
      <c r="G48" s="52"/>
      <c r="H48" s="52"/>
      <c r="I48" s="52"/>
      <c r="J48" s="52"/>
    </row>
    <row r="49" spans="1:10" x14ac:dyDescent="0.35">
      <c r="A49" s="106" t="s">
        <v>98</v>
      </c>
      <c r="B49" s="52"/>
      <c r="C49" s="52"/>
      <c r="D49" s="52"/>
      <c r="E49" s="52"/>
      <c r="F49" s="52"/>
      <c r="G49" s="52"/>
      <c r="H49" s="52"/>
      <c r="I49" s="52"/>
      <c r="J49" s="52"/>
    </row>
    <row r="50" spans="1:10" x14ac:dyDescent="0.35">
      <c r="A50" s="106" t="s">
        <v>99</v>
      </c>
      <c r="B50" s="52"/>
      <c r="C50" s="52"/>
      <c r="D50" s="52"/>
      <c r="E50" s="52"/>
      <c r="F50" s="52"/>
      <c r="G50" s="52"/>
      <c r="H50" s="52"/>
      <c r="I50" s="52"/>
      <c r="J50" s="52"/>
    </row>
    <row r="51" spans="1:10" x14ac:dyDescent="0.35">
      <c r="A51" s="106" t="s">
        <v>100</v>
      </c>
      <c r="B51" s="52"/>
      <c r="C51" s="52"/>
      <c r="D51" s="52"/>
      <c r="E51" s="52"/>
      <c r="F51" s="52"/>
      <c r="G51" s="52"/>
      <c r="H51" s="52"/>
      <c r="I51" s="52"/>
      <c r="J51" s="52"/>
    </row>
    <row r="52" spans="1:10" x14ac:dyDescent="0.35">
      <c r="A52" s="107" t="s">
        <v>101</v>
      </c>
      <c r="B52" s="52"/>
      <c r="C52" s="52"/>
      <c r="D52" s="52"/>
      <c r="E52" s="52"/>
      <c r="F52" s="52"/>
      <c r="G52" s="52"/>
      <c r="H52" s="52"/>
      <c r="I52" s="52"/>
      <c r="J52" s="52"/>
    </row>
  </sheetData>
  <hyperlinks>
    <hyperlink ref="A47" r:id="rId1" display="1  Rural Urban classifications of Fire and Rescue Service as defined by Department for Environment, Food and Rural Affairs (DEFRA).. LINK" xr:uid="{149E6FC8-1E31-43CD-9D37-4FC8AAD64678}"/>
  </hyperlinks>
  <pageMargins left="0.7" right="0.7" top="0.75" bottom="0.75" header="0.3" footer="0.3"/>
  <pageSetup paperSize="9" orientation="portrait" r:id="rId2"/>
  <headerFooter>
    <oddHeader>&amp;C&amp;"Calibri"&amp;10&amp;K000000 OFFICIAL-SENSITIVE - MHCLG ONLY&amp;1#_x000D_</oddHeader>
    <oddFooter>&amp;C_x000D_&amp;1#&amp;"Calibri"&amp;10&amp;K000000 OFFICIAL-SENSITIVE - MHCLG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B49A4B2752467149B314925194543C540100BA87D6D06E82E64EBECCFEC12E2E263E" ma:contentTypeVersion="47" ma:contentTypeDescription="Create a new document." ma:contentTypeScope="" ma:versionID="17469c551943f667eebd6c5c016323a3">
  <xsd:schema xmlns:xsd="http://www.w3.org/2001/XMLSchema" xmlns:xs="http://www.w3.org/2001/XMLSchema" xmlns:p="http://schemas.microsoft.com/office/2006/metadata/properties" xmlns:ns2="f2aea08d-7fae-41c6-92ff-91df552a059b" xmlns:ns3="f8e9d96c-a07e-4933-9220-38ca5ec96d4e" targetNamespace="http://schemas.microsoft.com/office/2006/metadata/properties" ma:root="true" ma:fieldsID="32a73ac0e4c5e085799d35708320c5e8" ns2:_="" ns3:_="">
    <xsd:import namespace="f2aea08d-7fae-41c6-92ff-91df552a059b"/>
    <xsd:import namespace="f8e9d96c-a07e-4933-9220-38ca5ec96d4e"/>
    <xsd:element name="properties">
      <xsd:complexType>
        <xsd:sequence>
          <xsd:element name="documentManagement">
            <xsd:complexType>
              <xsd:all>
                <xsd:element ref="ns2:i8d248d2f27048728597da4d9cc9bde9" minOccurs="0"/>
                <xsd:element ref="ns2:TaxCatchAll" minOccurs="0"/>
                <xsd:element ref="ns2:HOworkspaceType" minOccurs="0"/>
                <xsd:element ref="ns2:HOMigrated" minOccurs="0"/>
                <xsd:element ref="ns2:TaxCatchAllLabel" minOccurs="0"/>
                <xsd:element ref="ns2:ie640504e2964b25856743efbfa846d6" minOccurs="0"/>
                <xsd:element ref="ns2:id2a76e1917c4be6961e12b425f79256" minOccurs="0"/>
                <xsd:element ref="ns2:lae2bfa7b6474897ab4a53f76ea236c7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ea08d-7fae-41c6-92ff-91df552a059b" elementFormDefault="qualified">
    <xsd:import namespace="http://schemas.microsoft.com/office/2006/documentManagement/types"/>
    <xsd:import namespace="http://schemas.microsoft.com/office/infopath/2007/PartnerControls"/>
    <xsd:element name="i8d248d2f27048728597da4d9cc9bde9" ma:index="8" nillable="true" ma:displayName="Government Security Classification_0" ma:hidden="true" ma:internalName="i8d248d2f27048728597da4d9cc9bde9" ma:readOnly="false">
      <xsd:simpleType>
        <xsd:restriction base="dms:Note"/>
      </xsd:simpleType>
    </xsd:element>
    <xsd:element name="TaxCatchAll" ma:index="9" nillable="true" ma:displayName="Taxonomy Catch All Column" ma:hidden="true" ma:list="{1d06f445-af8f-4fa1-b139-95757d447b16}" ma:internalName="TaxCatchAll" ma:readOnly="false" ma:showField="CatchAllData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OworkspaceType" ma:index="13" nillable="true" ma:displayName="Workspace Type" ma:default="Continuous Teamwork" ma:internalName="HOworkspaceType" ma:readOnly="false">
      <xsd:simpleType>
        <xsd:restriction base="dms:Text"/>
      </xsd:simpleType>
    </xsd:element>
    <xsd:element name="HOMigrated" ma:index="14" nillable="true" ma:displayName="Migrated" ma:default="0" ma:internalName="HOMigrated" ma:readOnly="false">
      <xsd:simpleType>
        <xsd:restriction base="dms:Boolean"/>
      </xsd:simpleType>
    </xsd:element>
    <xsd:element name="TaxCatchAllLabel" ma:index="15" nillable="true" ma:displayName="Taxonomy Catch All Column1" ma:hidden="true" ma:list="{1d06f445-af8f-4fa1-b139-95757d447b16}" ma:internalName="TaxCatchAllLabel" ma:readOnly="false" ma:showField="CatchAllDataLabel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e640504e2964b25856743efbfa846d6" ma:index="16" ma:taxonomy="true" ma:internalName="ie640504e2964b25856743efbfa846d6" ma:taxonomyFieldName="HOCopyrightLevel" ma:displayName="Copyright level" ma:readOnly="false" ma:default="2;#Crown|69589897-2828-4761-976e-717fd8e631c9" ma:fieldId="{cf401361-b24e-474c-b011-be6eb76c0e76}" ma:sspId="756ca3a0-e5c0-40d7-8522-e7aae8be603d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2a76e1917c4be6961e12b425f79256" ma:index="17" nillable="true" ma:taxonomy="true" ma:internalName="id2a76e1917c4be6961e12b425f79256" ma:taxonomyFieldName="HOBusinessUnit" ma:displayName="Business unit" ma:readOnly="false" ma:default="1;#Police and Fire Analysis Unit (A)|755c0ad7-1cd3-4e30-b1c3-86b5a4ff9bf7" ma:fieldId="{3b5e598a-f171-4153-9648-acf311d7477b}" ma:sspId="756ca3a0-e5c0-40d7-8522-e7aae8be603d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e2bfa7b6474897ab4a53f76ea236c7" ma:index="1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756ca3a0-e5c0-40d7-8522-e7aae8be603d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9d96c-a07e-4933-9220-38ca5ec96d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756ca3a0-e5c0-40d7-8522-e7aae8be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Migrated xmlns="f2aea08d-7fae-41c6-92ff-91df552a059b">false</HOMigrated>
    <lcf76f155ced4ddcb4097134ff3c332f xmlns="f8e9d96c-a07e-4933-9220-38ca5ec96d4e">
      <Terms xmlns="http://schemas.microsoft.com/office/infopath/2007/PartnerControls"/>
    </lcf76f155ced4ddcb4097134ff3c332f>
    <lae2bfa7b6474897ab4a53f76ea236c7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TaxCatchAll xmlns="f2aea08d-7fae-41c6-92ff-91df552a059b">
      <Value>3</Value>
      <Value>2</Value>
      <Value>1</Value>
    </TaxCatchAll>
    <HOworkspaceType xmlns="f2aea08d-7fae-41c6-92ff-91df552a059b">Continuous Teamwork</HOworkspaceType>
    <id2a76e1917c4be6961e12b425f7925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id2a76e1917c4be6961e12b425f79256>
    <ie640504e2964b25856743efbfa846d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ie640504e2964b25856743efbfa846d6>
    <i8d248d2f27048728597da4d9cc9bde9 xmlns="f2aea08d-7fae-41c6-92ff-91df552a059b" xsi:nil="true"/>
    <TaxCatchAllLabel xmlns="f2aea08d-7fae-41c6-92ff-91df552a059b" xsi:nil="true"/>
  </documentManagement>
</p:properties>
</file>

<file path=customXml/itemProps1.xml><?xml version="1.0" encoding="utf-8"?>
<ds:datastoreItem xmlns:ds="http://schemas.openxmlformats.org/officeDocument/2006/customXml" ds:itemID="{670CA629-0266-48A1-996E-D008CBF454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aea08d-7fae-41c6-92ff-91df552a059b"/>
    <ds:schemaRef ds:uri="f8e9d96c-a07e-4933-9220-38ca5ec96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AB1BBA-68AA-4510-904E-69A49F2F4F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79D877-2643-4F1C-A2CF-004375A45FF3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f8e9d96c-a07e-4933-9220-38ca5ec96d4e"/>
    <ds:schemaRef ds:uri="http://schemas.openxmlformats.org/package/2006/metadata/core-properties"/>
    <ds:schemaRef ds:uri="f2aea08d-7fae-41c6-92ff-91df552a059b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ffbcf4e2-5e8b-446d-924e-95d6b0c92ad4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config</vt:lpstr>
      <vt:lpstr>Cover_sheet</vt:lpstr>
      <vt:lpstr>Contents</vt:lpstr>
      <vt:lpstr>Data</vt:lpstr>
      <vt:lpstr>FIRE1114_working</vt:lpstr>
      <vt:lpstr>FIRE1114</vt:lpstr>
      <vt:lpstr>FRS geographical categories</vt:lpstr>
      <vt:lpstr>Contents!Print_Area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FIRE1114 Staff leaving fire authorities, by fire and rescue authority, ethnicity and role</dc:title>
  <dc:creator/>
  <cp:keywords>data tables, staff, leaving, ethnicity, role, 2024</cp:keywords>
  <cp:lastModifiedBy/>
  <dcterms:created xsi:type="dcterms:W3CDTF">2024-10-10T09:43:37Z</dcterms:created>
  <dcterms:modified xsi:type="dcterms:W3CDTF">2025-12-10T08:07:16Z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0x010100B49A4B2752467149B314925194543C540100BA87D6D06E82E64EBECCFEC12E2E263E</vt:lpwstr>
  </property>
  <property fmtid="{D5CDD505-2E9C-101B-9397-08002B2CF9AE}" pid="3" name="MediaServiceImageTags">
    <vt:lpwstr/>
  </property>
  <property fmtid="{D5CDD505-2E9C-101B-9397-08002B2CF9AE}" pid="4" name="HOBusinessUnit">
    <vt:lpwstr>1;#Police and Fire Analysis Unit (A)|755c0ad7-1cd3-4e30-b1c3-86b5a4ff9bf7</vt:lpwstr>
  </property>
  <property fmtid="{D5CDD505-2E9C-101B-9397-08002B2CF9AE}" pid="5" name="HOCopyrightLevel">
    <vt:lpwstr>2;#Crown|69589897-2828-4761-976e-717fd8e631c9</vt:lpwstr>
  </property>
  <property fmtid="{D5CDD505-2E9C-101B-9397-08002B2CF9AE}" pid="6" name="HOGovernmentSecurityClassification">
    <vt:lpwstr>3;#Official|14c80daa-741b-422c-9722-f71693c9ede4</vt:lpwstr>
  </property>
</Properties>
</file>