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https://educationgovuk-my.sharepoint.com/personal/james_robinson_education_gov_uk/Documents/Documents/"/>
    </mc:Choice>
  </mc:AlternateContent>
  <xr:revisionPtr revIDLastSave="2" documentId="8_{B435EB03-7FF9-4B1B-8A94-B451EC80F03B}" xr6:coauthVersionLast="47" xr6:coauthVersionMax="47" xr10:uidLastSave="{7BD51424-B9BA-4369-8CB4-1B78EC6EE105}"/>
  <bookViews>
    <workbookView xWindow="26964" yWindow="-108" windowWidth="30936" windowHeight="16776" tabRatio="742" xr2:uid="{9719BC54-1750-436B-B266-F60F5ACC52E0}"/>
  </bookViews>
  <sheets>
    <sheet name="00_DocumentHistory" sheetId="4" r:id="rId1"/>
    <sheet name="01_Documentation" sheetId="1" r:id="rId2"/>
    <sheet name="02_Geometrical" sheetId="24" r:id="rId3"/>
    <sheet name="03_Alphanumerical_Objects" sheetId="27" r:id="rId4"/>
    <sheet name="04_Alphanumerical_COBie" sheetId="25" r:id="rId5"/>
    <sheet name="05_Alphanumerical_Validation" sheetId="28" r:id="rId6"/>
    <sheet name="A_Picklists" sheetId="3" r:id="rId7"/>
    <sheet name="B_IFC_EnumerationDefinitions" sheetId="30" r:id="rId8"/>
    <sheet name="C_ISO_19650_DecisionModel" sheetId="32" r:id="rId9"/>
  </sheets>
  <definedNames>
    <definedName name="PL_00_RevisionCode">INDIRECT("tbl_Picklist_Revision[Revision Code]")</definedName>
    <definedName name="PL_00_StatusCode">INDIRECT("tbl_Picklist_Status[Status Code]")</definedName>
    <definedName name="PL_00_StatusCodeAndDescription">INDIRECT("tbl_Picklist_Status[Status Code and Description]")</definedName>
    <definedName name="PL_Appearance">INDIRECT("tbl_Picklist_Appearance[Appearance]")</definedName>
    <definedName name="PL_DeliveryMechanism">INDIRECT("tbl_Picklist_DeliveryMechanism[Delivery Mechanism]")</definedName>
    <definedName name="PL_Detail">INDIRECT("tbl_Picklist_Detail[Detail]")</definedName>
    <definedName name="PL_Dimensionality">INDIRECT("tbl_Picklist_Dimensionality[Dimensionality]")</definedName>
    <definedName name="PL_Discipline_Code">INDIRECT("tbl_Picklist_Discipline[Code]")</definedName>
    <definedName name="PL_Discipline_CodeTitle">INDIRECT("tbl_Picklist_Discipline[Code and Title]")</definedName>
    <definedName name="PL_ExchangeFormat">INDIRECT("tbl_Picklist_ExchangeFormats[Exchange format(s)]")</definedName>
    <definedName name="PL_FormOfInformation_Code">INDIRECT("tbl_Picklist_FormOfInformation[Code]")</definedName>
    <definedName name="PL_FormOfInformation_CodeAndDescription">INDIRECT("tbl_Picklist_FormOfInformation[Code and description]")</definedName>
    <definedName name="PL_FormOfInformation_Description">INDIRECT("tbl_Picklist_FormOfInformation[Description]")</definedName>
    <definedName name="PL_InformationExchange">INDIRECT("tbl_Picklist_InformationExchangeValue[Information Exchange]")</definedName>
    <definedName name="PL_Location">INDIRECT("tbl_Picklist_Location[Location]")</definedName>
    <definedName name="PL_Name">OFFSET(A_Picklists!$AP$3,0,0,COUNTIF(A_Picklists!$AP$3:$AP$1105,"&lt;&gt;"),1)</definedName>
    <definedName name="PL_ObjectCode">INDIRECT("tbl_Picklist_AlphanumericalObject[Alphanumerical Requirements Object Code]")</definedName>
    <definedName name="PL_ParametricBehaviour">INDIRECT("tbl_Picklist_ParametricBehaviour[Parametric Behaviour]")</definedName>
    <definedName name="PL_Party">INDIRECT("tbl_Picklist_Party[Party]")</definedName>
    <definedName name="PL_Purpose_Level1Title">OFFSET(A_Picklists!$AK$3,0,0,COUNTIF(A_Picklists!$AK$3:$AK$1000,"&lt;&gt;"),1)</definedName>
    <definedName name="PL_Purpose_Level2Title">OFFSET(A_Picklists!$AM$3,0,0,COUNTIF(A_Picklists!$AM$3:$AM$1000,"&lt;&gt;"),1)</definedName>
    <definedName name="PL_RACI_Code">INDIRECT("tbl_Picklist_RACI[Code]")</definedName>
    <definedName name="PL_RequiredForProject">INDIRECT("tbl_Picklist_RequiredForProject[Required for project]")</definedName>
    <definedName name="PL_RIBA_Code">INDIRECT("tbl_Picklist_RIBA[Code]")</definedName>
    <definedName name="PL_Scale">INDIRECT("tbl_Picklist_Scale[Scale]")</definedName>
    <definedName name="PL_Structure">INDIRECT("tbl_Picklist_Structure[Structure]")</definedName>
    <definedName name="PL_SupportingResources">INDIRECT("tbl_Picklist_SupportingResources[Supporting resources]")</definedName>
    <definedName name="PL_TechnicalManual_Level1Title">OFFSET(A_Picklists!$AA$3,0,0,COUNTIF(A_Picklists!$AA$3:$AA$1000,"&lt;&gt;"),1)</definedName>
    <definedName name="PL_TechnicalManual_Level2Title">OFFSET(A_Picklists!$AC$3,0,0,COUNTIF(A_Picklists!$AC$3:$AC$1000,"&lt;&gt;"),1)</definedName>
    <definedName name="PL_UniclassFI_Level1Title">OFFSET(A_Picklists!$AY$3,0,0,COUNTIF(A_Picklists!$AY$3:$AY$1105,"&lt;&gt;"),1)</definedName>
    <definedName name="PL_UniclassFI_Level2Title">OFFSET(A_Picklists!$BA$3,0,0,COUNTIF(A_Picklists!$BA$3:$BA$1105,"&lt;&gt;"),1)</definedName>
    <definedName name="PL_UniclassPM_Level1Title">OFFSET(A_Picklists!$N$3,0,0,COUNTIF(A_Picklists!$N$3:$N$1000,"&lt;&gt;"),1)</definedName>
    <definedName name="PL_UniclassPM_Level2Title">OFFSET(A_Picklists!$P$3,0,0,COUNTIF(A_Picklists!$P$3:$P$1000,"&lt;&gt;"),1)</definedName>
    <definedName name="PL_UniclassPM_Level3Title">OFFSET(A_Picklists!$R$3,0,0,COUNTIF(A_Picklists!$R$3:$R$1105,"&lt;&gt;"),1)</definedName>
    <definedName name="PL_WIP_Accountable">INDIRECT("tbl_WIP_Accountable[Accountable]")</definedName>
    <definedName name="PL_WIP_Status">INDIRECT("tbl_WIP_Status[Status]")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6" i="1" l="1" a="1"/>
  <c r="P36" i="1" s="1"/>
  <c r="Q36" i="1" a="1"/>
  <c r="Q36" i="1" s="1"/>
  <c r="BK36" i="1" a="1"/>
  <c r="BK36" i="1" s="1"/>
  <c r="BL36" i="1" a="1"/>
  <c r="BL36" i="1" s="1"/>
  <c r="CM36" i="1" a="1"/>
  <c r="CM36" i="1" s="1"/>
  <c r="CN36" i="1" a="1"/>
  <c r="CN36" i="1" s="1"/>
  <c r="CO36" i="1" a="1"/>
  <c r="CO36" i="1" s="1"/>
  <c r="CP36" i="1" a="1"/>
  <c r="CP36" i="1" s="1"/>
  <c r="CQ36" i="1" a="1"/>
  <c r="CQ36" i="1" s="1"/>
  <c r="M270" i="1" l="1"/>
  <c r="N270" i="1"/>
  <c r="P270" i="1" a="1"/>
  <c r="P270" i="1" s="1"/>
  <c r="BK270" i="1" a="1"/>
  <c r="BK270" i="1" s="1"/>
  <c r="CM270" i="1" a="1"/>
  <c r="CM270" i="1" s="1"/>
  <c r="CN270" i="1" a="1"/>
  <c r="CN270" i="1" s="1"/>
  <c r="CO270" i="1" a="1"/>
  <c r="CO270" i="1" s="1"/>
  <c r="CP270" i="1" a="1"/>
  <c r="CP270" i="1" s="1"/>
  <c r="CQ270" i="1" a="1"/>
  <c r="CQ270" i="1" s="1"/>
  <c r="M271" i="1"/>
  <c r="N271" i="1"/>
  <c r="P271" i="1" a="1"/>
  <c r="P271" i="1" s="1"/>
  <c r="BK271" i="1" a="1"/>
  <c r="BK271" i="1" s="1"/>
  <c r="CM271" i="1" a="1"/>
  <c r="CM271" i="1" s="1"/>
  <c r="CN271" i="1" a="1"/>
  <c r="CN271" i="1" s="1"/>
  <c r="CO271" i="1" a="1"/>
  <c r="CO271" i="1" s="1"/>
  <c r="CP271" i="1" a="1"/>
  <c r="CP271" i="1" s="1"/>
  <c r="CQ271" i="1" a="1"/>
  <c r="CQ271" i="1" s="1"/>
  <c r="M272" i="1"/>
  <c r="N272" i="1"/>
  <c r="P272" i="1" a="1"/>
  <c r="P272" i="1" s="1"/>
  <c r="BK272" i="1" a="1"/>
  <c r="BK272" i="1" s="1"/>
  <c r="CM272" i="1" a="1"/>
  <c r="CM272" i="1" s="1"/>
  <c r="CN272" i="1" a="1"/>
  <c r="CN272" i="1" s="1"/>
  <c r="CO272" i="1" a="1"/>
  <c r="CO272" i="1" s="1"/>
  <c r="CP272" i="1" a="1"/>
  <c r="CP272" i="1" s="1"/>
  <c r="CQ272" i="1" a="1"/>
  <c r="CQ272" i="1" s="1"/>
  <c r="M273" i="1"/>
  <c r="N273" i="1"/>
  <c r="P273" i="1" a="1"/>
  <c r="P273" i="1" s="1"/>
  <c r="BK273" i="1" a="1"/>
  <c r="BK273" i="1" s="1"/>
  <c r="CM273" i="1" a="1"/>
  <c r="CM273" i="1" s="1"/>
  <c r="CN273" i="1" a="1"/>
  <c r="CN273" i="1" s="1"/>
  <c r="CO273" i="1" a="1"/>
  <c r="CO273" i="1" s="1"/>
  <c r="CP273" i="1" a="1"/>
  <c r="CP273" i="1" s="1"/>
  <c r="CQ273" i="1" a="1"/>
  <c r="CQ273" i="1" s="1"/>
  <c r="M440" i="1"/>
  <c r="N440" i="1"/>
  <c r="P440" i="1" a="1"/>
  <c r="P440" i="1" s="1"/>
  <c r="Q440" i="1" a="1"/>
  <c r="Q440" i="1" s="1"/>
  <c r="BK440" i="1" a="1"/>
  <c r="BK440" i="1" s="1"/>
  <c r="BL440" i="1" a="1"/>
  <c r="BL440" i="1" s="1"/>
  <c r="CM440" i="1" a="1"/>
  <c r="CM440" i="1" s="1"/>
  <c r="CN440" i="1" a="1"/>
  <c r="CN440" i="1" s="1"/>
  <c r="CO440" i="1" a="1"/>
  <c r="CO440" i="1" s="1"/>
  <c r="CP440" i="1" a="1"/>
  <c r="CP440" i="1" s="1"/>
  <c r="CQ440" i="1" a="1"/>
  <c r="CQ440" i="1" s="1"/>
  <c r="CM3" i="1" l="1" a="1"/>
  <c r="CM3" i="1" s="1"/>
  <c r="CN3" i="1" a="1"/>
  <c r="CN3" i="1" s="1"/>
  <c r="CO3" i="1" a="1"/>
  <c r="CO3" i="1" s="1"/>
  <c r="CP3" i="1" a="1"/>
  <c r="CP3" i="1" s="1"/>
  <c r="CQ3" i="1" a="1"/>
  <c r="CQ3" i="1" s="1"/>
  <c r="CM4" i="1" a="1"/>
  <c r="CM4" i="1" s="1"/>
  <c r="CN4" i="1" a="1"/>
  <c r="CN4" i="1" s="1"/>
  <c r="CO4" i="1" a="1"/>
  <c r="CO4" i="1" s="1"/>
  <c r="CP4" i="1" a="1"/>
  <c r="CP4" i="1" s="1"/>
  <c r="CQ4" i="1" a="1"/>
  <c r="CQ4" i="1" s="1"/>
  <c r="CM5" i="1" a="1"/>
  <c r="CM5" i="1" s="1"/>
  <c r="CN5" i="1" a="1"/>
  <c r="CN5" i="1" s="1"/>
  <c r="CO5" i="1" a="1"/>
  <c r="CO5" i="1" s="1"/>
  <c r="CP5" i="1" a="1"/>
  <c r="CP5" i="1" s="1"/>
  <c r="CQ5" i="1" a="1"/>
  <c r="CQ5" i="1" s="1"/>
  <c r="CM6" i="1" a="1"/>
  <c r="CM6" i="1" s="1"/>
  <c r="CN6" i="1" a="1"/>
  <c r="CN6" i="1" s="1"/>
  <c r="CO6" i="1" a="1"/>
  <c r="CO6" i="1" s="1"/>
  <c r="CP6" i="1" a="1"/>
  <c r="CP6" i="1" s="1"/>
  <c r="CQ6" i="1" a="1"/>
  <c r="CQ6" i="1" s="1"/>
  <c r="CM7" i="1" a="1"/>
  <c r="CM7" i="1" s="1"/>
  <c r="CN7" i="1" a="1"/>
  <c r="CN7" i="1" s="1"/>
  <c r="CO7" i="1" a="1"/>
  <c r="CO7" i="1" s="1"/>
  <c r="CP7" i="1" a="1"/>
  <c r="CP7" i="1" s="1"/>
  <c r="CQ7" i="1" a="1"/>
  <c r="CQ7" i="1" s="1"/>
  <c r="CM8" i="1" a="1"/>
  <c r="CM8" i="1" s="1"/>
  <c r="CN8" i="1" a="1"/>
  <c r="CN8" i="1" s="1"/>
  <c r="CO8" i="1" a="1"/>
  <c r="CO8" i="1" s="1"/>
  <c r="CP8" i="1" a="1"/>
  <c r="CP8" i="1" s="1"/>
  <c r="CQ8" i="1" a="1"/>
  <c r="CQ8" i="1" s="1"/>
  <c r="CM9" i="1" a="1"/>
  <c r="CM9" i="1" s="1"/>
  <c r="CN9" i="1" a="1"/>
  <c r="CN9" i="1" s="1"/>
  <c r="CO9" i="1" a="1"/>
  <c r="CO9" i="1" s="1"/>
  <c r="CP9" i="1" a="1"/>
  <c r="CP9" i="1" s="1"/>
  <c r="CQ9" i="1" a="1"/>
  <c r="CQ9" i="1" s="1"/>
  <c r="CM10" i="1" a="1"/>
  <c r="CM10" i="1" s="1"/>
  <c r="CN10" i="1" a="1"/>
  <c r="CN10" i="1" s="1"/>
  <c r="CO10" i="1" a="1"/>
  <c r="CO10" i="1" s="1"/>
  <c r="CP10" i="1" a="1"/>
  <c r="CP10" i="1" s="1"/>
  <c r="CQ10" i="1" a="1"/>
  <c r="CQ10" i="1" s="1"/>
  <c r="CM11" i="1" a="1"/>
  <c r="CM11" i="1" s="1"/>
  <c r="CN11" i="1" a="1"/>
  <c r="CN11" i="1" s="1"/>
  <c r="CO11" i="1" a="1"/>
  <c r="CO11" i="1" s="1"/>
  <c r="CP11" i="1" a="1"/>
  <c r="CP11" i="1" s="1"/>
  <c r="CQ11" i="1" a="1"/>
  <c r="CQ11" i="1" s="1"/>
  <c r="CM12" i="1" a="1"/>
  <c r="CM12" i="1" s="1"/>
  <c r="CN12" i="1" a="1"/>
  <c r="CN12" i="1" s="1"/>
  <c r="CO12" i="1" a="1"/>
  <c r="CO12" i="1" s="1"/>
  <c r="CP12" i="1" a="1"/>
  <c r="CP12" i="1" s="1"/>
  <c r="CQ12" i="1" a="1"/>
  <c r="CQ12" i="1" s="1"/>
  <c r="CM13" i="1" a="1"/>
  <c r="CM13" i="1" s="1"/>
  <c r="CN13" i="1" a="1"/>
  <c r="CN13" i="1" s="1"/>
  <c r="CO13" i="1" a="1"/>
  <c r="CO13" i="1" s="1"/>
  <c r="CP13" i="1" a="1"/>
  <c r="CP13" i="1" s="1"/>
  <c r="CQ13" i="1" a="1"/>
  <c r="CQ13" i="1" s="1"/>
  <c r="CM14" i="1" a="1"/>
  <c r="CM14" i="1" s="1"/>
  <c r="CN14" i="1" a="1"/>
  <c r="CN14" i="1" s="1"/>
  <c r="CO14" i="1" a="1"/>
  <c r="CO14" i="1" s="1"/>
  <c r="CP14" i="1" a="1"/>
  <c r="CP14" i="1" s="1"/>
  <c r="CQ14" i="1" a="1"/>
  <c r="CQ14" i="1" s="1"/>
  <c r="CM15" i="1" a="1"/>
  <c r="CM15" i="1" s="1"/>
  <c r="CN15" i="1" a="1"/>
  <c r="CN15" i="1" s="1"/>
  <c r="CO15" i="1" a="1"/>
  <c r="CO15" i="1" s="1"/>
  <c r="CP15" i="1" a="1"/>
  <c r="CP15" i="1" s="1"/>
  <c r="CQ15" i="1" a="1"/>
  <c r="CQ15" i="1" s="1"/>
  <c r="CM16" i="1" a="1"/>
  <c r="CM16" i="1" s="1"/>
  <c r="CN16" i="1" a="1"/>
  <c r="CN16" i="1" s="1"/>
  <c r="CO16" i="1" a="1"/>
  <c r="CO16" i="1" s="1"/>
  <c r="CP16" i="1" a="1"/>
  <c r="CP16" i="1" s="1"/>
  <c r="CQ16" i="1" a="1"/>
  <c r="CQ16" i="1" s="1"/>
  <c r="CM17" i="1" a="1"/>
  <c r="CM17" i="1" s="1"/>
  <c r="CN17" i="1" a="1"/>
  <c r="CN17" i="1" s="1"/>
  <c r="CO17" i="1" a="1"/>
  <c r="CO17" i="1" s="1"/>
  <c r="CP17" i="1" a="1"/>
  <c r="CP17" i="1" s="1"/>
  <c r="CQ17" i="1" a="1"/>
  <c r="CQ17" i="1" s="1"/>
  <c r="CM18" i="1" a="1"/>
  <c r="CM18" i="1" s="1"/>
  <c r="CN18" i="1" a="1"/>
  <c r="CN18" i="1" s="1"/>
  <c r="CO18" i="1" a="1"/>
  <c r="CO18" i="1" s="1"/>
  <c r="CP18" i="1" a="1"/>
  <c r="CP18" i="1" s="1"/>
  <c r="CQ18" i="1" a="1"/>
  <c r="CQ18" i="1" s="1"/>
  <c r="CM19" i="1" a="1"/>
  <c r="CM19" i="1" s="1"/>
  <c r="CN19" i="1" a="1"/>
  <c r="CN19" i="1" s="1"/>
  <c r="CO19" i="1" a="1"/>
  <c r="CO19" i="1" s="1"/>
  <c r="CP19" i="1" a="1"/>
  <c r="CP19" i="1" s="1"/>
  <c r="CQ19" i="1" a="1"/>
  <c r="CQ19" i="1" s="1"/>
  <c r="CM20" i="1" a="1"/>
  <c r="CM20" i="1" s="1"/>
  <c r="CN20" i="1" a="1"/>
  <c r="CN20" i="1" s="1"/>
  <c r="CO20" i="1" a="1"/>
  <c r="CO20" i="1" s="1"/>
  <c r="CP20" i="1" a="1"/>
  <c r="CP20" i="1" s="1"/>
  <c r="CQ20" i="1" a="1"/>
  <c r="CQ20" i="1" s="1"/>
  <c r="CM21" i="1" a="1"/>
  <c r="CM21" i="1" s="1"/>
  <c r="CN21" i="1" a="1"/>
  <c r="CN21" i="1" s="1"/>
  <c r="CO21" i="1" a="1"/>
  <c r="CO21" i="1" s="1"/>
  <c r="CP21" i="1" a="1"/>
  <c r="CP21" i="1" s="1"/>
  <c r="CQ21" i="1" a="1"/>
  <c r="CQ21" i="1" s="1"/>
  <c r="CM22" i="1" a="1"/>
  <c r="CM22" i="1" s="1"/>
  <c r="CN22" i="1" a="1"/>
  <c r="CN22" i="1" s="1"/>
  <c r="CO22" i="1" a="1"/>
  <c r="CO22" i="1" s="1"/>
  <c r="CP22" i="1" a="1"/>
  <c r="CP22" i="1" s="1"/>
  <c r="CQ22" i="1" a="1"/>
  <c r="CQ22" i="1" s="1"/>
  <c r="CM23" i="1" a="1"/>
  <c r="CM23" i="1" s="1"/>
  <c r="CN23" i="1" a="1"/>
  <c r="CN23" i="1" s="1"/>
  <c r="CO23" i="1" a="1"/>
  <c r="CO23" i="1" s="1"/>
  <c r="CP23" i="1" a="1"/>
  <c r="CP23" i="1" s="1"/>
  <c r="CQ23" i="1" a="1"/>
  <c r="CQ23" i="1" s="1"/>
  <c r="CM24" i="1" a="1"/>
  <c r="CM24" i="1" s="1"/>
  <c r="CN24" i="1" a="1"/>
  <c r="CN24" i="1" s="1"/>
  <c r="CO24" i="1" a="1"/>
  <c r="CO24" i="1" s="1"/>
  <c r="CP24" i="1" a="1"/>
  <c r="CP24" i="1" s="1"/>
  <c r="CQ24" i="1" a="1"/>
  <c r="CQ24" i="1" s="1"/>
  <c r="CM25" i="1" a="1"/>
  <c r="CM25" i="1" s="1"/>
  <c r="CN25" i="1" a="1"/>
  <c r="CN25" i="1" s="1"/>
  <c r="CO25" i="1" a="1"/>
  <c r="CO25" i="1" s="1"/>
  <c r="CP25" i="1" a="1"/>
  <c r="CP25" i="1" s="1"/>
  <c r="CQ25" i="1" a="1"/>
  <c r="CQ25" i="1" s="1"/>
  <c r="CM26" i="1" a="1"/>
  <c r="CM26" i="1" s="1"/>
  <c r="CN26" i="1" a="1"/>
  <c r="CN26" i="1" s="1"/>
  <c r="CO26" i="1" a="1"/>
  <c r="CO26" i="1" s="1"/>
  <c r="CP26" i="1" a="1"/>
  <c r="CP26" i="1" s="1"/>
  <c r="CQ26" i="1" a="1"/>
  <c r="CQ26" i="1" s="1"/>
  <c r="CM27" i="1" a="1"/>
  <c r="CM27" i="1" s="1"/>
  <c r="CN27" i="1" a="1"/>
  <c r="CN27" i="1" s="1"/>
  <c r="CO27" i="1" a="1"/>
  <c r="CO27" i="1" s="1"/>
  <c r="CP27" i="1" a="1"/>
  <c r="CP27" i="1" s="1"/>
  <c r="CQ27" i="1" a="1"/>
  <c r="CQ27" i="1" s="1"/>
  <c r="CM28" i="1" a="1"/>
  <c r="CM28" i="1" s="1"/>
  <c r="CN28" i="1" a="1"/>
  <c r="CN28" i="1" s="1"/>
  <c r="CO28" i="1" a="1"/>
  <c r="CO28" i="1" s="1"/>
  <c r="CP28" i="1" a="1"/>
  <c r="CP28" i="1" s="1"/>
  <c r="CQ28" i="1" a="1"/>
  <c r="CQ28" i="1" s="1"/>
  <c r="CM29" i="1" a="1"/>
  <c r="CM29" i="1" s="1"/>
  <c r="CN29" i="1" a="1"/>
  <c r="CN29" i="1" s="1"/>
  <c r="CO29" i="1" a="1"/>
  <c r="CO29" i="1" s="1"/>
  <c r="CP29" i="1" a="1"/>
  <c r="CP29" i="1" s="1"/>
  <c r="CQ29" i="1" a="1"/>
  <c r="CQ29" i="1" s="1"/>
  <c r="CM30" i="1" a="1"/>
  <c r="CM30" i="1" s="1"/>
  <c r="CN30" i="1" a="1"/>
  <c r="CN30" i="1" s="1"/>
  <c r="CO30" i="1" a="1"/>
  <c r="CO30" i="1" s="1"/>
  <c r="CP30" i="1" a="1"/>
  <c r="CP30" i="1" s="1"/>
  <c r="CQ30" i="1" a="1"/>
  <c r="CQ30" i="1" s="1"/>
  <c r="CM31" i="1" a="1"/>
  <c r="CM31" i="1" s="1"/>
  <c r="CN31" i="1" a="1"/>
  <c r="CN31" i="1" s="1"/>
  <c r="CO31" i="1" a="1"/>
  <c r="CO31" i="1" s="1"/>
  <c r="CP31" i="1" a="1"/>
  <c r="CP31" i="1" s="1"/>
  <c r="CQ31" i="1" a="1"/>
  <c r="CQ31" i="1" s="1"/>
  <c r="CM32" i="1" a="1"/>
  <c r="CM32" i="1" s="1"/>
  <c r="CN32" i="1" a="1"/>
  <c r="CN32" i="1" s="1"/>
  <c r="CO32" i="1" a="1"/>
  <c r="CO32" i="1" s="1"/>
  <c r="CP32" i="1" a="1"/>
  <c r="CP32" i="1" s="1"/>
  <c r="CQ32" i="1" a="1"/>
  <c r="CQ32" i="1" s="1"/>
  <c r="CM33" i="1" a="1"/>
  <c r="CM33" i="1" s="1"/>
  <c r="CN33" i="1" a="1"/>
  <c r="CN33" i="1" s="1"/>
  <c r="CO33" i="1" a="1"/>
  <c r="CO33" i="1" s="1"/>
  <c r="CP33" i="1" a="1"/>
  <c r="CP33" i="1" s="1"/>
  <c r="CQ33" i="1" a="1"/>
  <c r="CQ33" i="1" s="1"/>
  <c r="CM34" i="1" a="1"/>
  <c r="CM34" i="1" s="1"/>
  <c r="CN34" i="1" a="1"/>
  <c r="CN34" i="1" s="1"/>
  <c r="CO34" i="1" a="1"/>
  <c r="CO34" i="1" s="1"/>
  <c r="CP34" i="1" a="1"/>
  <c r="CP34" i="1" s="1"/>
  <c r="CQ34" i="1" a="1"/>
  <c r="CQ34" i="1" s="1"/>
  <c r="CM35" i="1" a="1"/>
  <c r="CM35" i="1" s="1"/>
  <c r="CN35" i="1" a="1"/>
  <c r="CN35" i="1" s="1"/>
  <c r="CO35" i="1" a="1"/>
  <c r="CO35" i="1" s="1"/>
  <c r="CP35" i="1" a="1"/>
  <c r="CP35" i="1" s="1"/>
  <c r="CQ35" i="1" a="1"/>
  <c r="CQ35" i="1" s="1"/>
  <c r="CM37" i="1" a="1"/>
  <c r="CM37" i="1" s="1"/>
  <c r="CN37" i="1" a="1"/>
  <c r="CN37" i="1" s="1"/>
  <c r="CO37" i="1" a="1"/>
  <c r="CO37" i="1" s="1"/>
  <c r="CP37" i="1" a="1"/>
  <c r="CP37" i="1" s="1"/>
  <c r="CQ37" i="1" a="1"/>
  <c r="CQ37" i="1" s="1"/>
  <c r="CM38" i="1" a="1"/>
  <c r="CM38" i="1" s="1"/>
  <c r="CN38" i="1" a="1"/>
  <c r="CN38" i="1" s="1"/>
  <c r="CO38" i="1" a="1"/>
  <c r="CO38" i="1" s="1"/>
  <c r="CP38" i="1" a="1"/>
  <c r="CP38" i="1" s="1"/>
  <c r="CQ38" i="1" a="1"/>
  <c r="CQ38" i="1" s="1"/>
  <c r="CM39" i="1" a="1"/>
  <c r="CM39" i="1" s="1"/>
  <c r="CN39" i="1" a="1"/>
  <c r="CN39" i="1" s="1"/>
  <c r="CO39" i="1" a="1"/>
  <c r="CO39" i="1" s="1"/>
  <c r="CP39" i="1" a="1"/>
  <c r="CP39" i="1" s="1"/>
  <c r="CQ39" i="1" a="1"/>
  <c r="CQ39" i="1" s="1"/>
  <c r="CM40" i="1" a="1"/>
  <c r="CM40" i="1" s="1"/>
  <c r="CN40" i="1" a="1"/>
  <c r="CN40" i="1" s="1"/>
  <c r="CO40" i="1" a="1"/>
  <c r="CO40" i="1" s="1"/>
  <c r="CP40" i="1" a="1"/>
  <c r="CP40" i="1" s="1"/>
  <c r="CQ40" i="1" a="1"/>
  <c r="CQ40" i="1" s="1"/>
  <c r="CM41" i="1" a="1"/>
  <c r="CM41" i="1" s="1"/>
  <c r="CN41" i="1" a="1"/>
  <c r="CN41" i="1" s="1"/>
  <c r="CO41" i="1" a="1"/>
  <c r="CO41" i="1" s="1"/>
  <c r="CP41" i="1" a="1"/>
  <c r="CP41" i="1" s="1"/>
  <c r="CQ41" i="1" a="1"/>
  <c r="CQ41" i="1" s="1"/>
  <c r="CM42" i="1" a="1"/>
  <c r="CM42" i="1" s="1"/>
  <c r="CN42" i="1" a="1"/>
  <c r="CN42" i="1" s="1"/>
  <c r="CO42" i="1" a="1"/>
  <c r="CO42" i="1" s="1"/>
  <c r="CP42" i="1" a="1"/>
  <c r="CP42" i="1" s="1"/>
  <c r="CQ42" i="1" a="1"/>
  <c r="CQ42" i="1" s="1"/>
  <c r="CM43" i="1" a="1"/>
  <c r="CM43" i="1" s="1"/>
  <c r="CN43" i="1" a="1"/>
  <c r="CN43" i="1" s="1"/>
  <c r="CO43" i="1" a="1"/>
  <c r="CO43" i="1" s="1"/>
  <c r="CP43" i="1" a="1"/>
  <c r="CP43" i="1" s="1"/>
  <c r="CQ43" i="1" a="1"/>
  <c r="CQ43" i="1" s="1"/>
  <c r="CM44" i="1" a="1"/>
  <c r="CM44" i="1" s="1"/>
  <c r="CN44" i="1" a="1"/>
  <c r="CN44" i="1" s="1"/>
  <c r="CO44" i="1" a="1"/>
  <c r="CO44" i="1" s="1"/>
  <c r="CP44" i="1" a="1"/>
  <c r="CP44" i="1" s="1"/>
  <c r="CQ44" i="1" a="1"/>
  <c r="CQ44" i="1" s="1"/>
  <c r="CM45" i="1" a="1"/>
  <c r="CM45" i="1" s="1"/>
  <c r="CN45" i="1" a="1"/>
  <c r="CN45" i="1" s="1"/>
  <c r="CO45" i="1" a="1"/>
  <c r="CO45" i="1" s="1"/>
  <c r="CP45" i="1" a="1"/>
  <c r="CP45" i="1" s="1"/>
  <c r="CQ45" i="1" a="1"/>
  <c r="CQ45" i="1" s="1"/>
  <c r="CM46" i="1" a="1"/>
  <c r="CM46" i="1" s="1"/>
  <c r="CN46" i="1" a="1"/>
  <c r="CN46" i="1" s="1"/>
  <c r="CO46" i="1" a="1"/>
  <c r="CO46" i="1" s="1"/>
  <c r="CP46" i="1" a="1"/>
  <c r="CP46" i="1" s="1"/>
  <c r="CQ46" i="1" a="1"/>
  <c r="CQ46" i="1" s="1"/>
  <c r="CM48" i="1" a="1"/>
  <c r="CM48" i="1" s="1"/>
  <c r="CN48" i="1" a="1"/>
  <c r="CN48" i="1" s="1"/>
  <c r="CO48" i="1" a="1"/>
  <c r="CO48" i="1" s="1"/>
  <c r="CP48" i="1" a="1"/>
  <c r="CP48" i="1" s="1"/>
  <c r="CQ48" i="1" a="1"/>
  <c r="CQ48" i="1" s="1"/>
  <c r="CM49" i="1" a="1"/>
  <c r="CM49" i="1" s="1"/>
  <c r="CN49" i="1" a="1"/>
  <c r="CN49" i="1" s="1"/>
  <c r="CO49" i="1" a="1"/>
  <c r="CO49" i="1" s="1"/>
  <c r="CP49" i="1" a="1"/>
  <c r="CP49" i="1" s="1"/>
  <c r="CQ49" i="1" a="1"/>
  <c r="CQ49" i="1" s="1"/>
  <c r="CM50" i="1" a="1"/>
  <c r="CM50" i="1" s="1"/>
  <c r="CN50" i="1" a="1"/>
  <c r="CN50" i="1" s="1"/>
  <c r="CO50" i="1" a="1"/>
  <c r="CO50" i="1" s="1"/>
  <c r="CP50" i="1" a="1"/>
  <c r="CP50" i="1" s="1"/>
  <c r="CQ50" i="1" a="1"/>
  <c r="CQ50" i="1" s="1"/>
  <c r="CM51" i="1" a="1"/>
  <c r="CM51" i="1" s="1"/>
  <c r="CN51" i="1" a="1"/>
  <c r="CN51" i="1" s="1"/>
  <c r="CO51" i="1" a="1"/>
  <c r="CO51" i="1" s="1"/>
  <c r="CP51" i="1" a="1"/>
  <c r="CP51" i="1" s="1"/>
  <c r="CQ51" i="1" a="1"/>
  <c r="CQ51" i="1" s="1"/>
  <c r="CM52" i="1" a="1"/>
  <c r="CM52" i="1" s="1"/>
  <c r="CN52" i="1" a="1"/>
  <c r="CN52" i="1" s="1"/>
  <c r="CO52" i="1" a="1"/>
  <c r="CO52" i="1" s="1"/>
  <c r="CP52" i="1" a="1"/>
  <c r="CP52" i="1" s="1"/>
  <c r="CQ52" i="1" a="1"/>
  <c r="CQ52" i="1" s="1"/>
  <c r="CM53" i="1" a="1"/>
  <c r="CM53" i="1" s="1"/>
  <c r="CN53" i="1" a="1"/>
  <c r="CN53" i="1" s="1"/>
  <c r="CO53" i="1" a="1"/>
  <c r="CO53" i="1" s="1"/>
  <c r="CP53" i="1" a="1"/>
  <c r="CP53" i="1" s="1"/>
  <c r="CQ53" i="1" a="1"/>
  <c r="CQ53" i="1" s="1"/>
  <c r="CM54" i="1" a="1"/>
  <c r="CM54" i="1" s="1"/>
  <c r="CN54" i="1" a="1"/>
  <c r="CN54" i="1" s="1"/>
  <c r="CO54" i="1" a="1"/>
  <c r="CO54" i="1" s="1"/>
  <c r="CP54" i="1" a="1"/>
  <c r="CP54" i="1" s="1"/>
  <c r="CQ54" i="1" a="1"/>
  <c r="CQ54" i="1" s="1"/>
  <c r="CM55" i="1" a="1"/>
  <c r="CM55" i="1" s="1"/>
  <c r="CN55" i="1" a="1"/>
  <c r="CN55" i="1" s="1"/>
  <c r="CO55" i="1" a="1"/>
  <c r="CO55" i="1" s="1"/>
  <c r="CP55" i="1" a="1"/>
  <c r="CP55" i="1" s="1"/>
  <c r="CQ55" i="1" a="1"/>
  <c r="CQ55" i="1" s="1"/>
  <c r="CM56" i="1" a="1"/>
  <c r="CM56" i="1" s="1"/>
  <c r="CN56" i="1" a="1"/>
  <c r="CN56" i="1" s="1"/>
  <c r="CO56" i="1" a="1"/>
  <c r="CO56" i="1" s="1"/>
  <c r="CP56" i="1" a="1"/>
  <c r="CP56" i="1" s="1"/>
  <c r="CQ56" i="1" a="1"/>
  <c r="CQ56" i="1" s="1"/>
  <c r="CM57" i="1" a="1"/>
  <c r="CM57" i="1" s="1"/>
  <c r="CN57" i="1" a="1"/>
  <c r="CN57" i="1" s="1"/>
  <c r="CO57" i="1" a="1"/>
  <c r="CO57" i="1" s="1"/>
  <c r="CP57" i="1" a="1"/>
  <c r="CP57" i="1" s="1"/>
  <c r="CQ57" i="1" a="1"/>
  <c r="CQ57" i="1" s="1"/>
  <c r="CM58" i="1" a="1"/>
  <c r="CM58" i="1" s="1"/>
  <c r="CN58" i="1" a="1"/>
  <c r="CN58" i="1" s="1"/>
  <c r="CO58" i="1" a="1"/>
  <c r="CO58" i="1" s="1"/>
  <c r="CP58" i="1" a="1"/>
  <c r="CP58" i="1" s="1"/>
  <c r="CQ58" i="1" a="1"/>
  <c r="CQ58" i="1" s="1"/>
  <c r="CM59" i="1" a="1"/>
  <c r="CM59" i="1" s="1"/>
  <c r="CN59" i="1" a="1"/>
  <c r="CN59" i="1" s="1"/>
  <c r="CO59" i="1" a="1"/>
  <c r="CO59" i="1" s="1"/>
  <c r="CP59" i="1" a="1"/>
  <c r="CP59" i="1" s="1"/>
  <c r="CQ59" i="1" a="1"/>
  <c r="CQ59" i="1" s="1"/>
  <c r="CM60" i="1" a="1"/>
  <c r="CM60" i="1" s="1"/>
  <c r="CN60" i="1" a="1"/>
  <c r="CN60" i="1" s="1"/>
  <c r="CO60" i="1" a="1"/>
  <c r="CO60" i="1" s="1"/>
  <c r="CP60" i="1" a="1"/>
  <c r="CP60" i="1" s="1"/>
  <c r="CQ60" i="1" a="1"/>
  <c r="CQ60" i="1" s="1"/>
  <c r="CM61" i="1" a="1"/>
  <c r="CM61" i="1" s="1"/>
  <c r="CN61" i="1" a="1"/>
  <c r="CN61" i="1" s="1"/>
  <c r="CO61" i="1" a="1"/>
  <c r="CO61" i="1" s="1"/>
  <c r="CP61" i="1" a="1"/>
  <c r="CP61" i="1" s="1"/>
  <c r="CQ61" i="1" a="1"/>
  <c r="CQ61" i="1" s="1"/>
  <c r="CM62" i="1" a="1"/>
  <c r="CM62" i="1" s="1"/>
  <c r="CN62" i="1" a="1"/>
  <c r="CN62" i="1" s="1"/>
  <c r="CO62" i="1" a="1"/>
  <c r="CO62" i="1" s="1"/>
  <c r="CP62" i="1" a="1"/>
  <c r="CP62" i="1" s="1"/>
  <c r="CQ62" i="1" a="1"/>
  <c r="CQ62" i="1" s="1"/>
  <c r="CM63" i="1" a="1"/>
  <c r="CM63" i="1" s="1"/>
  <c r="CN63" i="1" a="1"/>
  <c r="CN63" i="1" s="1"/>
  <c r="CO63" i="1" a="1"/>
  <c r="CO63" i="1" s="1"/>
  <c r="CP63" i="1" a="1"/>
  <c r="CP63" i="1" s="1"/>
  <c r="CQ63" i="1" a="1"/>
  <c r="CQ63" i="1" s="1"/>
  <c r="CM64" i="1" a="1"/>
  <c r="CM64" i="1" s="1"/>
  <c r="CN64" i="1" a="1"/>
  <c r="CN64" i="1" s="1"/>
  <c r="CO64" i="1" a="1"/>
  <c r="CO64" i="1" s="1"/>
  <c r="CP64" i="1" a="1"/>
  <c r="CP64" i="1" s="1"/>
  <c r="CQ64" i="1" a="1"/>
  <c r="CQ64" i="1" s="1"/>
  <c r="CM65" i="1" a="1"/>
  <c r="CM65" i="1" s="1"/>
  <c r="CN65" i="1" a="1"/>
  <c r="CN65" i="1" s="1"/>
  <c r="CO65" i="1" a="1"/>
  <c r="CO65" i="1" s="1"/>
  <c r="CP65" i="1" a="1"/>
  <c r="CP65" i="1" s="1"/>
  <c r="CQ65" i="1" a="1"/>
  <c r="CQ65" i="1" s="1"/>
  <c r="CM66" i="1" a="1"/>
  <c r="CM66" i="1" s="1"/>
  <c r="CN66" i="1" a="1"/>
  <c r="CN66" i="1" s="1"/>
  <c r="CO66" i="1" a="1"/>
  <c r="CO66" i="1" s="1"/>
  <c r="CP66" i="1" a="1"/>
  <c r="CP66" i="1" s="1"/>
  <c r="CQ66" i="1" a="1"/>
  <c r="CQ66" i="1" s="1"/>
  <c r="CM67" i="1" a="1"/>
  <c r="CM67" i="1" s="1"/>
  <c r="CN67" i="1" a="1"/>
  <c r="CN67" i="1" s="1"/>
  <c r="CO67" i="1" a="1"/>
  <c r="CO67" i="1" s="1"/>
  <c r="CP67" i="1" a="1"/>
  <c r="CP67" i="1" s="1"/>
  <c r="CQ67" i="1" a="1"/>
  <c r="CQ67" i="1" s="1"/>
  <c r="CM68" i="1" a="1"/>
  <c r="CM68" i="1" s="1"/>
  <c r="CN68" i="1" a="1"/>
  <c r="CN68" i="1" s="1"/>
  <c r="CO68" i="1" a="1"/>
  <c r="CO68" i="1" s="1"/>
  <c r="CP68" i="1" a="1"/>
  <c r="CP68" i="1" s="1"/>
  <c r="CQ68" i="1" a="1"/>
  <c r="CQ68" i="1" s="1"/>
  <c r="CM69" i="1" a="1"/>
  <c r="CM69" i="1" s="1"/>
  <c r="CN69" i="1" a="1"/>
  <c r="CN69" i="1" s="1"/>
  <c r="CO69" i="1" a="1"/>
  <c r="CO69" i="1" s="1"/>
  <c r="CP69" i="1" a="1"/>
  <c r="CP69" i="1" s="1"/>
  <c r="CQ69" i="1" a="1"/>
  <c r="CQ69" i="1" s="1"/>
  <c r="CM70" i="1" a="1"/>
  <c r="CM70" i="1" s="1"/>
  <c r="CN70" i="1" a="1"/>
  <c r="CN70" i="1" s="1"/>
  <c r="CO70" i="1" a="1"/>
  <c r="CO70" i="1" s="1"/>
  <c r="CP70" i="1" a="1"/>
  <c r="CP70" i="1" s="1"/>
  <c r="CQ70" i="1" a="1"/>
  <c r="CQ70" i="1" s="1"/>
  <c r="CM71" i="1" a="1"/>
  <c r="CM71" i="1" s="1"/>
  <c r="CN71" i="1" a="1"/>
  <c r="CN71" i="1" s="1"/>
  <c r="CO71" i="1" a="1"/>
  <c r="CO71" i="1" s="1"/>
  <c r="CP71" i="1" a="1"/>
  <c r="CP71" i="1" s="1"/>
  <c r="CQ71" i="1" a="1"/>
  <c r="CQ71" i="1" s="1"/>
  <c r="CM72" i="1" a="1"/>
  <c r="CM72" i="1" s="1"/>
  <c r="CN72" i="1" a="1"/>
  <c r="CN72" i="1" s="1"/>
  <c r="CO72" i="1" a="1"/>
  <c r="CO72" i="1" s="1"/>
  <c r="CP72" i="1" a="1"/>
  <c r="CP72" i="1" s="1"/>
  <c r="CQ72" i="1" a="1"/>
  <c r="CQ72" i="1" s="1"/>
  <c r="CM73" i="1" a="1"/>
  <c r="CM73" i="1" s="1"/>
  <c r="CN73" i="1" a="1"/>
  <c r="CN73" i="1" s="1"/>
  <c r="CO73" i="1" a="1"/>
  <c r="CO73" i="1" s="1"/>
  <c r="CP73" i="1" a="1"/>
  <c r="CP73" i="1" s="1"/>
  <c r="CQ73" i="1" a="1"/>
  <c r="CQ73" i="1" s="1"/>
  <c r="CM74" i="1" a="1"/>
  <c r="CM74" i="1" s="1"/>
  <c r="CN74" i="1" a="1"/>
  <c r="CN74" i="1" s="1"/>
  <c r="CO74" i="1" a="1"/>
  <c r="CO74" i="1" s="1"/>
  <c r="CP74" i="1" a="1"/>
  <c r="CP74" i="1" s="1"/>
  <c r="CQ74" i="1" a="1"/>
  <c r="CQ74" i="1" s="1"/>
  <c r="CM75" i="1" a="1"/>
  <c r="CM75" i="1" s="1"/>
  <c r="CN75" i="1" a="1"/>
  <c r="CN75" i="1" s="1"/>
  <c r="CO75" i="1" a="1"/>
  <c r="CO75" i="1" s="1"/>
  <c r="CP75" i="1" a="1"/>
  <c r="CP75" i="1" s="1"/>
  <c r="CQ75" i="1" a="1"/>
  <c r="CQ75" i="1" s="1"/>
  <c r="CM76" i="1" a="1"/>
  <c r="CM76" i="1" s="1"/>
  <c r="CN76" i="1" a="1"/>
  <c r="CN76" i="1" s="1"/>
  <c r="CO76" i="1" a="1"/>
  <c r="CO76" i="1" s="1"/>
  <c r="CP76" i="1" a="1"/>
  <c r="CP76" i="1" s="1"/>
  <c r="CQ76" i="1" a="1"/>
  <c r="CQ76" i="1" s="1"/>
  <c r="CM77" i="1" a="1"/>
  <c r="CM77" i="1" s="1"/>
  <c r="CN77" i="1" a="1"/>
  <c r="CN77" i="1" s="1"/>
  <c r="CO77" i="1" a="1"/>
  <c r="CO77" i="1" s="1"/>
  <c r="CP77" i="1" a="1"/>
  <c r="CP77" i="1" s="1"/>
  <c r="CQ77" i="1" a="1"/>
  <c r="CQ77" i="1" s="1"/>
  <c r="CM78" i="1" a="1"/>
  <c r="CM78" i="1" s="1"/>
  <c r="CN78" i="1" a="1"/>
  <c r="CN78" i="1" s="1"/>
  <c r="CO78" i="1" a="1"/>
  <c r="CO78" i="1" s="1"/>
  <c r="CP78" i="1" a="1"/>
  <c r="CP78" i="1" s="1"/>
  <c r="CQ78" i="1" a="1"/>
  <c r="CQ78" i="1" s="1"/>
  <c r="CM79" i="1" a="1"/>
  <c r="CM79" i="1" s="1"/>
  <c r="CN79" i="1" a="1"/>
  <c r="CN79" i="1" s="1"/>
  <c r="CO79" i="1" a="1"/>
  <c r="CO79" i="1" s="1"/>
  <c r="CP79" i="1" a="1"/>
  <c r="CP79" i="1" s="1"/>
  <c r="CQ79" i="1" a="1"/>
  <c r="CQ79" i="1" s="1"/>
  <c r="CM80" i="1" a="1"/>
  <c r="CM80" i="1" s="1"/>
  <c r="CN80" i="1" a="1"/>
  <c r="CN80" i="1" s="1"/>
  <c r="CO80" i="1" a="1"/>
  <c r="CO80" i="1" s="1"/>
  <c r="CP80" i="1" a="1"/>
  <c r="CP80" i="1" s="1"/>
  <c r="CQ80" i="1" a="1"/>
  <c r="CQ80" i="1" s="1"/>
  <c r="CM81" i="1" a="1"/>
  <c r="CM81" i="1" s="1"/>
  <c r="CN81" i="1" a="1"/>
  <c r="CN81" i="1" s="1"/>
  <c r="CO81" i="1" a="1"/>
  <c r="CO81" i="1" s="1"/>
  <c r="CP81" i="1" a="1"/>
  <c r="CP81" i="1" s="1"/>
  <c r="CQ81" i="1" a="1"/>
  <c r="CQ81" i="1" s="1"/>
  <c r="CM82" i="1" a="1"/>
  <c r="CM82" i="1" s="1"/>
  <c r="CN82" i="1" a="1"/>
  <c r="CN82" i="1" s="1"/>
  <c r="CO82" i="1" a="1"/>
  <c r="CO82" i="1" s="1"/>
  <c r="CP82" i="1" a="1"/>
  <c r="CP82" i="1" s="1"/>
  <c r="CQ82" i="1" a="1"/>
  <c r="CQ82" i="1" s="1"/>
  <c r="CM83" i="1" a="1"/>
  <c r="CM83" i="1" s="1"/>
  <c r="CN83" i="1" a="1"/>
  <c r="CN83" i="1" s="1"/>
  <c r="CO83" i="1" a="1"/>
  <c r="CO83" i="1" s="1"/>
  <c r="CP83" i="1" a="1"/>
  <c r="CP83" i="1" s="1"/>
  <c r="CQ83" i="1" a="1"/>
  <c r="CQ83" i="1" s="1"/>
  <c r="CM84" i="1" a="1"/>
  <c r="CM84" i="1" s="1"/>
  <c r="CN84" i="1" a="1"/>
  <c r="CN84" i="1" s="1"/>
  <c r="CO84" i="1" a="1"/>
  <c r="CO84" i="1" s="1"/>
  <c r="CP84" i="1" a="1"/>
  <c r="CP84" i="1" s="1"/>
  <c r="CQ84" i="1" a="1"/>
  <c r="CQ84" i="1" s="1"/>
  <c r="CM85" i="1" a="1"/>
  <c r="CM85" i="1" s="1"/>
  <c r="CN85" i="1" a="1"/>
  <c r="CN85" i="1" s="1"/>
  <c r="CO85" i="1" a="1"/>
  <c r="CO85" i="1" s="1"/>
  <c r="CP85" i="1" a="1"/>
  <c r="CP85" i="1" s="1"/>
  <c r="CQ85" i="1" a="1"/>
  <c r="CQ85" i="1" s="1"/>
  <c r="CM86" i="1" a="1"/>
  <c r="CM86" i="1" s="1"/>
  <c r="CN86" i="1" a="1"/>
  <c r="CN86" i="1" s="1"/>
  <c r="CO86" i="1" a="1"/>
  <c r="CO86" i="1" s="1"/>
  <c r="CP86" i="1" a="1"/>
  <c r="CP86" i="1" s="1"/>
  <c r="CQ86" i="1" a="1"/>
  <c r="CQ86" i="1" s="1"/>
  <c r="CM87" i="1" a="1"/>
  <c r="CM87" i="1" s="1"/>
  <c r="CN87" i="1" a="1"/>
  <c r="CN87" i="1" s="1"/>
  <c r="CO87" i="1" a="1"/>
  <c r="CO87" i="1" s="1"/>
  <c r="CP87" i="1" a="1"/>
  <c r="CP87" i="1" s="1"/>
  <c r="CQ87" i="1" a="1"/>
  <c r="CQ87" i="1" s="1"/>
  <c r="CM88" i="1" a="1"/>
  <c r="CM88" i="1" s="1"/>
  <c r="CN88" i="1" a="1"/>
  <c r="CN88" i="1" s="1"/>
  <c r="CO88" i="1" a="1"/>
  <c r="CO88" i="1" s="1"/>
  <c r="CP88" i="1" a="1"/>
  <c r="CP88" i="1" s="1"/>
  <c r="CQ88" i="1" a="1"/>
  <c r="CQ88" i="1" s="1"/>
  <c r="CM89" i="1" a="1"/>
  <c r="CM89" i="1" s="1"/>
  <c r="CN89" i="1" a="1"/>
  <c r="CN89" i="1" s="1"/>
  <c r="CO89" i="1" a="1"/>
  <c r="CO89" i="1" s="1"/>
  <c r="CP89" i="1" a="1"/>
  <c r="CP89" i="1" s="1"/>
  <c r="CQ89" i="1" a="1"/>
  <c r="CQ89" i="1" s="1"/>
  <c r="CM90" i="1" a="1"/>
  <c r="CM90" i="1" s="1"/>
  <c r="CN90" i="1" a="1"/>
  <c r="CN90" i="1" s="1"/>
  <c r="CO90" i="1" a="1"/>
  <c r="CO90" i="1" s="1"/>
  <c r="CP90" i="1" a="1"/>
  <c r="CP90" i="1" s="1"/>
  <c r="CQ90" i="1" a="1"/>
  <c r="CQ90" i="1" s="1"/>
  <c r="CM91" i="1" a="1"/>
  <c r="CM91" i="1" s="1"/>
  <c r="CN91" i="1" a="1"/>
  <c r="CN91" i="1" s="1"/>
  <c r="CO91" i="1" a="1"/>
  <c r="CO91" i="1" s="1"/>
  <c r="CP91" i="1" a="1"/>
  <c r="CP91" i="1" s="1"/>
  <c r="CQ91" i="1" a="1"/>
  <c r="CQ91" i="1" s="1"/>
  <c r="CM92" i="1" a="1"/>
  <c r="CM92" i="1" s="1"/>
  <c r="CN92" i="1" a="1"/>
  <c r="CN92" i="1" s="1"/>
  <c r="CO92" i="1" a="1"/>
  <c r="CO92" i="1" s="1"/>
  <c r="CP92" i="1" a="1"/>
  <c r="CP92" i="1" s="1"/>
  <c r="CQ92" i="1" a="1"/>
  <c r="CQ92" i="1" s="1"/>
  <c r="CM93" i="1" a="1"/>
  <c r="CM93" i="1" s="1"/>
  <c r="CN93" i="1" a="1"/>
  <c r="CN93" i="1" s="1"/>
  <c r="CO93" i="1" a="1"/>
  <c r="CO93" i="1" s="1"/>
  <c r="CP93" i="1" a="1"/>
  <c r="CP93" i="1" s="1"/>
  <c r="CQ93" i="1" a="1"/>
  <c r="CQ93" i="1" s="1"/>
  <c r="CM94" i="1" a="1"/>
  <c r="CM94" i="1" s="1"/>
  <c r="CN94" i="1" a="1"/>
  <c r="CN94" i="1" s="1"/>
  <c r="CO94" i="1" a="1"/>
  <c r="CO94" i="1" s="1"/>
  <c r="CP94" i="1" a="1"/>
  <c r="CP94" i="1" s="1"/>
  <c r="CQ94" i="1" a="1"/>
  <c r="CQ94" i="1" s="1"/>
  <c r="CM95" i="1" a="1"/>
  <c r="CM95" i="1" s="1"/>
  <c r="CN95" i="1" a="1"/>
  <c r="CN95" i="1" s="1"/>
  <c r="CO95" i="1" a="1"/>
  <c r="CO95" i="1" s="1"/>
  <c r="CP95" i="1" a="1"/>
  <c r="CP95" i="1" s="1"/>
  <c r="CQ95" i="1" a="1"/>
  <c r="CQ95" i="1" s="1"/>
  <c r="CM96" i="1" a="1"/>
  <c r="CM96" i="1" s="1"/>
  <c r="CN96" i="1" a="1"/>
  <c r="CN96" i="1" s="1"/>
  <c r="CO96" i="1" a="1"/>
  <c r="CO96" i="1" s="1"/>
  <c r="CP96" i="1" a="1"/>
  <c r="CP96" i="1" s="1"/>
  <c r="CQ96" i="1" a="1"/>
  <c r="CQ96" i="1" s="1"/>
  <c r="CM97" i="1" a="1"/>
  <c r="CM97" i="1" s="1"/>
  <c r="CN97" i="1" a="1"/>
  <c r="CN97" i="1" s="1"/>
  <c r="CO97" i="1" a="1"/>
  <c r="CO97" i="1" s="1"/>
  <c r="CP97" i="1" a="1"/>
  <c r="CP97" i="1" s="1"/>
  <c r="CQ97" i="1" a="1"/>
  <c r="CQ97" i="1" s="1"/>
  <c r="CM98" i="1" a="1"/>
  <c r="CM98" i="1" s="1"/>
  <c r="CN98" i="1" a="1"/>
  <c r="CN98" i="1" s="1"/>
  <c r="CO98" i="1" a="1"/>
  <c r="CO98" i="1" s="1"/>
  <c r="CP98" i="1" a="1"/>
  <c r="CP98" i="1" s="1"/>
  <c r="CQ98" i="1" a="1"/>
  <c r="CQ98" i="1" s="1"/>
  <c r="CM99" i="1" a="1"/>
  <c r="CM99" i="1" s="1"/>
  <c r="CN99" i="1" a="1"/>
  <c r="CN99" i="1" s="1"/>
  <c r="CO99" i="1" a="1"/>
  <c r="CO99" i="1" s="1"/>
  <c r="CP99" i="1" a="1"/>
  <c r="CP99" i="1" s="1"/>
  <c r="CQ99" i="1" a="1"/>
  <c r="CQ99" i="1" s="1"/>
  <c r="CM100" i="1" a="1"/>
  <c r="CM100" i="1" s="1"/>
  <c r="CN100" i="1" a="1"/>
  <c r="CN100" i="1" s="1"/>
  <c r="CO100" i="1" a="1"/>
  <c r="CO100" i="1" s="1"/>
  <c r="CP100" i="1" a="1"/>
  <c r="CP100" i="1" s="1"/>
  <c r="CQ100" i="1" a="1"/>
  <c r="CQ100" i="1" s="1"/>
  <c r="CM101" i="1" a="1"/>
  <c r="CM101" i="1" s="1"/>
  <c r="CN101" i="1" a="1"/>
  <c r="CN101" i="1" s="1"/>
  <c r="CO101" i="1" a="1"/>
  <c r="CO101" i="1" s="1"/>
  <c r="CP101" i="1" a="1"/>
  <c r="CP101" i="1" s="1"/>
  <c r="CQ101" i="1" a="1"/>
  <c r="CQ101" i="1" s="1"/>
  <c r="CM102" i="1" a="1"/>
  <c r="CM102" i="1" s="1"/>
  <c r="CN102" i="1" a="1"/>
  <c r="CN102" i="1" s="1"/>
  <c r="CO102" i="1" a="1"/>
  <c r="CO102" i="1" s="1"/>
  <c r="CP102" i="1" a="1"/>
  <c r="CP102" i="1" s="1"/>
  <c r="CQ102" i="1" a="1"/>
  <c r="CQ102" i="1" s="1"/>
  <c r="CM103" i="1" a="1"/>
  <c r="CM103" i="1" s="1"/>
  <c r="CN103" i="1" a="1"/>
  <c r="CN103" i="1" s="1"/>
  <c r="CO103" i="1" a="1"/>
  <c r="CO103" i="1" s="1"/>
  <c r="CP103" i="1" a="1"/>
  <c r="CP103" i="1" s="1"/>
  <c r="CQ103" i="1" a="1"/>
  <c r="CQ103" i="1" s="1"/>
  <c r="CM104" i="1" a="1"/>
  <c r="CM104" i="1" s="1"/>
  <c r="CN104" i="1" a="1"/>
  <c r="CN104" i="1" s="1"/>
  <c r="CO104" i="1" a="1"/>
  <c r="CO104" i="1" s="1"/>
  <c r="CP104" i="1" a="1"/>
  <c r="CP104" i="1" s="1"/>
  <c r="CQ104" i="1" a="1"/>
  <c r="CQ104" i="1" s="1"/>
  <c r="CM105" i="1" a="1"/>
  <c r="CM105" i="1" s="1"/>
  <c r="CN105" i="1" a="1"/>
  <c r="CN105" i="1" s="1"/>
  <c r="CO105" i="1" a="1"/>
  <c r="CO105" i="1" s="1"/>
  <c r="CP105" i="1" a="1"/>
  <c r="CP105" i="1" s="1"/>
  <c r="CQ105" i="1" a="1"/>
  <c r="CQ105" i="1" s="1"/>
  <c r="CM106" i="1" a="1"/>
  <c r="CM106" i="1" s="1"/>
  <c r="CN106" i="1" a="1"/>
  <c r="CN106" i="1" s="1"/>
  <c r="CO106" i="1" a="1"/>
  <c r="CO106" i="1" s="1"/>
  <c r="CP106" i="1" a="1"/>
  <c r="CP106" i="1" s="1"/>
  <c r="CQ106" i="1" a="1"/>
  <c r="CQ106" i="1" s="1"/>
  <c r="CM107" i="1" a="1"/>
  <c r="CM107" i="1" s="1"/>
  <c r="CN107" i="1" a="1"/>
  <c r="CN107" i="1" s="1"/>
  <c r="CO107" i="1" a="1"/>
  <c r="CO107" i="1" s="1"/>
  <c r="CP107" i="1" a="1"/>
  <c r="CP107" i="1" s="1"/>
  <c r="CQ107" i="1" a="1"/>
  <c r="CQ107" i="1" s="1"/>
  <c r="CM108" i="1" a="1"/>
  <c r="CM108" i="1" s="1"/>
  <c r="CN108" i="1" a="1"/>
  <c r="CN108" i="1" s="1"/>
  <c r="CO108" i="1" a="1"/>
  <c r="CO108" i="1" s="1"/>
  <c r="CP108" i="1" a="1"/>
  <c r="CP108" i="1" s="1"/>
  <c r="CQ108" i="1" a="1"/>
  <c r="CQ108" i="1" s="1"/>
  <c r="CM109" i="1" a="1"/>
  <c r="CM109" i="1" s="1"/>
  <c r="CN109" i="1" a="1"/>
  <c r="CN109" i="1" s="1"/>
  <c r="CO109" i="1" a="1"/>
  <c r="CO109" i="1" s="1"/>
  <c r="CP109" i="1" a="1"/>
  <c r="CP109" i="1" s="1"/>
  <c r="CQ109" i="1" a="1"/>
  <c r="CQ109" i="1" s="1"/>
  <c r="CM110" i="1" a="1"/>
  <c r="CM110" i="1" s="1"/>
  <c r="CN110" i="1" a="1"/>
  <c r="CN110" i="1" s="1"/>
  <c r="CO110" i="1" a="1"/>
  <c r="CO110" i="1" s="1"/>
  <c r="CP110" i="1" a="1"/>
  <c r="CP110" i="1" s="1"/>
  <c r="CQ110" i="1" a="1"/>
  <c r="CQ110" i="1" s="1"/>
  <c r="CM111" i="1" a="1"/>
  <c r="CM111" i="1" s="1"/>
  <c r="CN111" i="1" a="1"/>
  <c r="CN111" i="1" s="1"/>
  <c r="CO111" i="1" a="1"/>
  <c r="CO111" i="1" s="1"/>
  <c r="CP111" i="1" a="1"/>
  <c r="CP111" i="1" s="1"/>
  <c r="CQ111" i="1" a="1"/>
  <c r="CQ111" i="1" s="1"/>
  <c r="CM112" i="1" a="1"/>
  <c r="CM112" i="1" s="1"/>
  <c r="CN112" i="1" a="1"/>
  <c r="CN112" i="1" s="1"/>
  <c r="CO112" i="1" a="1"/>
  <c r="CO112" i="1" s="1"/>
  <c r="CP112" i="1" a="1"/>
  <c r="CP112" i="1" s="1"/>
  <c r="CQ112" i="1" a="1"/>
  <c r="CQ112" i="1" s="1"/>
  <c r="CM113" i="1" a="1"/>
  <c r="CM113" i="1" s="1"/>
  <c r="CN113" i="1" a="1"/>
  <c r="CN113" i="1" s="1"/>
  <c r="CO113" i="1" a="1"/>
  <c r="CO113" i="1" s="1"/>
  <c r="CP113" i="1" a="1"/>
  <c r="CP113" i="1" s="1"/>
  <c r="CQ113" i="1" a="1"/>
  <c r="CQ113" i="1" s="1"/>
  <c r="CM114" i="1" a="1"/>
  <c r="CM114" i="1" s="1"/>
  <c r="CN114" i="1" a="1"/>
  <c r="CN114" i="1" s="1"/>
  <c r="CO114" i="1" a="1"/>
  <c r="CO114" i="1" s="1"/>
  <c r="CP114" i="1" a="1"/>
  <c r="CP114" i="1" s="1"/>
  <c r="CQ114" i="1" a="1"/>
  <c r="CQ114" i="1" s="1"/>
  <c r="CM115" i="1" a="1"/>
  <c r="CM115" i="1" s="1"/>
  <c r="CN115" i="1" a="1"/>
  <c r="CN115" i="1" s="1"/>
  <c r="CO115" i="1" a="1"/>
  <c r="CO115" i="1" s="1"/>
  <c r="CP115" i="1" a="1"/>
  <c r="CP115" i="1" s="1"/>
  <c r="CQ115" i="1" a="1"/>
  <c r="CQ115" i="1" s="1"/>
  <c r="CM116" i="1" a="1"/>
  <c r="CM116" i="1" s="1"/>
  <c r="CN116" i="1" a="1"/>
  <c r="CN116" i="1" s="1"/>
  <c r="CO116" i="1" a="1"/>
  <c r="CO116" i="1" s="1"/>
  <c r="CP116" i="1" a="1"/>
  <c r="CP116" i="1" s="1"/>
  <c r="CQ116" i="1" a="1"/>
  <c r="CQ116" i="1" s="1"/>
  <c r="CM117" i="1" a="1"/>
  <c r="CM117" i="1" s="1"/>
  <c r="CN117" i="1" a="1"/>
  <c r="CN117" i="1" s="1"/>
  <c r="CO117" i="1" a="1"/>
  <c r="CO117" i="1" s="1"/>
  <c r="CP117" i="1" a="1"/>
  <c r="CP117" i="1" s="1"/>
  <c r="CQ117" i="1" a="1"/>
  <c r="CQ117" i="1" s="1"/>
  <c r="CM118" i="1" a="1"/>
  <c r="CM118" i="1" s="1"/>
  <c r="CN118" i="1" a="1"/>
  <c r="CN118" i="1" s="1"/>
  <c r="CO118" i="1" a="1"/>
  <c r="CO118" i="1" s="1"/>
  <c r="CP118" i="1" a="1"/>
  <c r="CP118" i="1" s="1"/>
  <c r="CQ118" i="1" a="1"/>
  <c r="CQ118" i="1" s="1"/>
  <c r="CM119" i="1" a="1"/>
  <c r="CM119" i="1" s="1"/>
  <c r="CN119" i="1" a="1"/>
  <c r="CN119" i="1" s="1"/>
  <c r="CO119" i="1" a="1"/>
  <c r="CO119" i="1" s="1"/>
  <c r="CP119" i="1" a="1"/>
  <c r="CP119" i="1" s="1"/>
  <c r="CQ119" i="1" a="1"/>
  <c r="CQ119" i="1" s="1"/>
  <c r="CM120" i="1" a="1"/>
  <c r="CM120" i="1" s="1"/>
  <c r="CN120" i="1" a="1"/>
  <c r="CN120" i="1" s="1"/>
  <c r="CO120" i="1" a="1"/>
  <c r="CO120" i="1" s="1"/>
  <c r="CP120" i="1" a="1"/>
  <c r="CP120" i="1" s="1"/>
  <c r="CQ120" i="1" a="1"/>
  <c r="CQ120" i="1" s="1"/>
  <c r="CM121" i="1" a="1"/>
  <c r="CM121" i="1" s="1"/>
  <c r="CN121" i="1" a="1"/>
  <c r="CN121" i="1" s="1"/>
  <c r="CO121" i="1" a="1"/>
  <c r="CO121" i="1" s="1"/>
  <c r="CP121" i="1" a="1"/>
  <c r="CP121" i="1" s="1"/>
  <c r="CQ121" i="1" a="1"/>
  <c r="CQ121" i="1" s="1"/>
  <c r="CM122" i="1" a="1"/>
  <c r="CM122" i="1" s="1"/>
  <c r="CN122" i="1" a="1"/>
  <c r="CN122" i="1" s="1"/>
  <c r="CO122" i="1" a="1"/>
  <c r="CO122" i="1" s="1"/>
  <c r="CP122" i="1" a="1"/>
  <c r="CP122" i="1" s="1"/>
  <c r="CQ122" i="1" a="1"/>
  <c r="CQ122" i="1" s="1"/>
  <c r="CM123" i="1" a="1"/>
  <c r="CM123" i="1" s="1"/>
  <c r="CN123" i="1" a="1"/>
  <c r="CN123" i="1" s="1"/>
  <c r="CO123" i="1" a="1"/>
  <c r="CO123" i="1" s="1"/>
  <c r="CP123" i="1" a="1"/>
  <c r="CP123" i="1" s="1"/>
  <c r="CQ123" i="1" a="1"/>
  <c r="CQ123" i="1" s="1"/>
  <c r="CM124" i="1" a="1"/>
  <c r="CM124" i="1" s="1"/>
  <c r="CN124" i="1" a="1"/>
  <c r="CN124" i="1" s="1"/>
  <c r="CO124" i="1" a="1"/>
  <c r="CO124" i="1" s="1"/>
  <c r="CP124" i="1" a="1"/>
  <c r="CP124" i="1" s="1"/>
  <c r="CQ124" i="1" a="1"/>
  <c r="CQ124" i="1" s="1"/>
  <c r="CM125" i="1" a="1"/>
  <c r="CM125" i="1" s="1"/>
  <c r="CN125" i="1" a="1"/>
  <c r="CN125" i="1" s="1"/>
  <c r="CO125" i="1" a="1"/>
  <c r="CO125" i="1" s="1"/>
  <c r="CP125" i="1" a="1"/>
  <c r="CP125" i="1" s="1"/>
  <c r="CQ125" i="1" a="1"/>
  <c r="CQ125" i="1" s="1"/>
  <c r="CM126" i="1" a="1"/>
  <c r="CM126" i="1" s="1"/>
  <c r="CN126" i="1" a="1"/>
  <c r="CN126" i="1" s="1"/>
  <c r="CO126" i="1" a="1"/>
  <c r="CO126" i="1" s="1"/>
  <c r="CP126" i="1" a="1"/>
  <c r="CP126" i="1" s="1"/>
  <c r="CQ126" i="1" a="1"/>
  <c r="CQ126" i="1" s="1"/>
  <c r="CM127" i="1" a="1"/>
  <c r="CM127" i="1" s="1"/>
  <c r="CN127" i="1" a="1"/>
  <c r="CN127" i="1" s="1"/>
  <c r="CO127" i="1" a="1"/>
  <c r="CO127" i="1" s="1"/>
  <c r="CP127" i="1" a="1"/>
  <c r="CP127" i="1" s="1"/>
  <c r="CQ127" i="1" a="1"/>
  <c r="CQ127" i="1" s="1"/>
  <c r="CM128" i="1" a="1"/>
  <c r="CM128" i="1" s="1"/>
  <c r="CN128" i="1" a="1"/>
  <c r="CN128" i="1" s="1"/>
  <c r="CO128" i="1" a="1"/>
  <c r="CO128" i="1" s="1"/>
  <c r="CP128" i="1" a="1"/>
  <c r="CP128" i="1" s="1"/>
  <c r="CQ128" i="1" a="1"/>
  <c r="CQ128" i="1" s="1"/>
  <c r="CM129" i="1" a="1"/>
  <c r="CM129" i="1" s="1"/>
  <c r="CN129" i="1" a="1"/>
  <c r="CN129" i="1" s="1"/>
  <c r="CO129" i="1" a="1"/>
  <c r="CO129" i="1" s="1"/>
  <c r="CP129" i="1" a="1"/>
  <c r="CP129" i="1" s="1"/>
  <c r="CQ129" i="1" a="1"/>
  <c r="CQ129" i="1" s="1"/>
  <c r="CM130" i="1" a="1"/>
  <c r="CM130" i="1" s="1"/>
  <c r="CN130" i="1" a="1"/>
  <c r="CN130" i="1" s="1"/>
  <c r="CO130" i="1" a="1"/>
  <c r="CO130" i="1" s="1"/>
  <c r="CP130" i="1" a="1"/>
  <c r="CP130" i="1" s="1"/>
  <c r="CQ130" i="1" a="1"/>
  <c r="CQ130" i="1" s="1"/>
  <c r="CM131" i="1" a="1"/>
  <c r="CM131" i="1" s="1"/>
  <c r="CN131" i="1" a="1"/>
  <c r="CN131" i="1" s="1"/>
  <c r="CO131" i="1" a="1"/>
  <c r="CO131" i="1" s="1"/>
  <c r="CP131" i="1" a="1"/>
  <c r="CP131" i="1" s="1"/>
  <c r="CQ131" i="1" a="1"/>
  <c r="CQ131" i="1" s="1"/>
  <c r="CM132" i="1" a="1"/>
  <c r="CM132" i="1" s="1"/>
  <c r="CN132" i="1" a="1"/>
  <c r="CN132" i="1" s="1"/>
  <c r="CO132" i="1" a="1"/>
  <c r="CO132" i="1" s="1"/>
  <c r="CP132" i="1" a="1"/>
  <c r="CP132" i="1" s="1"/>
  <c r="CQ132" i="1" a="1"/>
  <c r="CQ132" i="1" s="1"/>
  <c r="CM133" i="1" a="1"/>
  <c r="CM133" i="1" s="1"/>
  <c r="CN133" i="1" a="1"/>
  <c r="CN133" i="1" s="1"/>
  <c r="CO133" i="1" a="1"/>
  <c r="CO133" i="1" s="1"/>
  <c r="CP133" i="1" a="1"/>
  <c r="CP133" i="1" s="1"/>
  <c r="CQ133" i="1" a="1"/>
  <c r="CQ133" i="1" s="1"/>
  <c r="CM134" i="1" a="1"/>
  <c r="CM134" i="1" s="1"/>
  <c r="CN134" i="1" a="1"/>
  <c r="CN134" i="1" s="1"/>
  <c r="CO134" i="1" a="1"/>
  <c r="CO134" i="1" s="1"/>
  <c r="CP134" i="1" a="1"/>
  <c r="CP134" i="1" s="1"/>
  <c r="CQ134" i="1" a="1"/>
  <c r="CQ134" i="1" s="1"/>
  <c r="CM135" i="1" a="1"/>
  <c r="CM135" i="1" s="1"/>
  <c r="CN135" i="1" a="1"/>
  <c r="CN135" i="1" s="1"/>
  <c r="CO135" i="1" a="1"/>
  <c r="CO135" i="1" s="1"/>
  <c r="CP135" i="1" a="1"/>
  <c r="CP135" i="1" s="1"/>
  <c r="CQ135" i="1" a="1"/>
  <c r="CQ135" i="1" s="1"/>
  <c r="CM136" i="1" a="1"/>
  <c r="CM136" i="1" s="1"/>
  <c r="CN136" i="1" a="1"/>
  <c r="CN136" i="1" s="1"/>
  <c r="CO136" i="1" a="1"/>
  <c r="CO136" i="1" s="1"/>
  <c r="CP136" i="1" a="1"/>
  <c r="CP136" i="1" s="1"/>
  <c r="CQ136" i="1" a="1"/>
  <c r="CQ136" i="1" s="1"/>
  <c r="CM137" i="1" a="1"/>
  <c r="CM137" i="1" s="1"/>
  <c r="CN137" i="1" a="1"/>
  <c r="CN137" i="1" s="1"/>
  <c r="CO137" i="1" a="1"/>
  <c r="CO137" i="1" s="1"/>
  <c r="CP137" i="1" a="1"/>
  <c r="CP137" i="1" s="1"/>
  <c r="CQ137" i="1" a="1"/>
  <c r="CQ137" i="1" s="1"/>
  <c r="CM138" i="1" a="1"/>
  <c r="CM138" i="1" s="1"/>
  <c r="CN138" i="1" a="1"/>
  <c r="CN138" i="1" s="1"/>
  <c r="CO138" i="1" a="1"/>
  <c r="CO138" i="1" s="1"/>
  <c r="CP138" i="1" a="1"/>
  <c r="CP138" i="1" s="1"/>
  <c r="CQ138" i="1" a="1"/>
  <c r="CQ138" i="1" s="1"/>
  <c r="CM139" i="1" a="1"/>
  <c r="CM139" i="1" s="1"/>
  <c r="CN139" i="1" a="1"/>
  <c r="CN139" i="1" s="1"/>
  <c r="CO139" i="1" a="1"/>
  <c r="CO139" i="1" s="1"/>
  <c r="CP139" i="1" a="1"/>
  <c r="CP139" i="1" s="1"/>
  <c r="CQ139" i="1" a="1"/>
  <c r="CQ139" i="1" s="1"/>
  <c r="CM140" i="1" a="1"/>
  <c r="CM140" i="1" s="1"/>
  <c r="CN140" i="1" a="1"/>
  <c r="CN140" i="1" s="1"/>
  <c r="CO140" i="1" a="1"/>
  <c r="CO140" i="1" s="1"/>
  <c r="CP140" i="1" a="1"/>
  <c r="CP140" i="1" s="1"/>
  <c r="CQ140" i="1" a="1"/>
  <c r="CQ140" i="1" s="1"/>
  <c r="CM141" i="1" a="1"/>
  <c r="CM141" i="1" s="1"/>
  <c r="CN141" i="1" a="1"/>
  <c r="CN141" i="1" s="1"/>
  <c r="CO141" i="1" a="1"/>
  <c r="CO141" i="1" s="1"/>
  <c r="CP141" i="1" a="1"/>
  <c r="CP141" i="1" s="1"/>
  <c r="CQ141" i="1" a="1"/>
  <c r="CQ141" i="1" s="1"/>
  <c r="CM142" i="1" a="1"/>
  <c r="CM142" i="1" s="1"/>
  <c r="CN142" i="1" a="1"/>
  <c r="CN142" i="1" s="1"/>
  <c r="CO142" i="1" a="1"/>
  <c r="CO142" i="1" s="1"/>
  <c r="CP142" i="1" a="1"/>
  <c r="CP142" i="1" s="1"/>
  <c r="CQ142" i="1" a="1"/>
  <c r="CQ142" i="1" s="1"/>
  <c r="CM143" i="1" a="1"/>
  <c r="CM143" i="1" s="1"/>
  <c r="CN143" i="1" a="1"/>
  <c r="CN143" i="1" s="1"/>
  <c r="CO143" i="1" a="1"/>
  <c r="CO143" i="1" s="1"/>
  <c r="CP143" i="1" a="1"/>
  <c r="CP143" i="1" s="1"/>
  <c r="CQ143" i="1" a="1"/>
  <c r="CQ143" i="1" s="1"/>
  <c r="CM144" i="1" a="1"/>
  <c r="CM144" i="1" s="1"/>
  <c r="CN144" i="1" a="1"/>
  <c r="CN144" i="1" s="1"/>
  <c r="CO144" i="1" a="1"/>
  <c r="CO144" i="1" s="1"/>
  <c r="CP144" i="1" a="1"/>
  <c r="CP144" i="1" s="1"/>
  <c r="CQ144" i="1" a="1"/>
  <c r="CQ144" i="1" s="1"/>
  <c r="CM145" i="1" a="1"/>
  <c r="CM145" i="1" s="1"/>
  <c r="CN145" i="1" a="1"/>
  <c r="CN145" i="1" s="1"/>
  <c r="CO145" i="1" a="1"/>
  <c r="CO145" i="1" s="1"/>
  <c r="CP145" i="1" a="1"/>
  <c r="CP145" i="1" s="1"/>
  <c r="CQ145" i="1" a="1"/>
  <c r="CQ145" i="1" s="1"/>
  <c r="CM146" i="1" a="1"/>
  <c r="CM146" i="1" s="1"/>
  <c r="CN146" i="1" a="1"/>
  <c r="CN146" i="1" s="1"/>
  <c r="CO146" i="1" a="1"/>
  <c r="CO146" i="1" s="1"/>
  <c r="CP146" i="1" a="1"/>
  <c r="CP146" i="1" s="1"/>
  <c r="CQ146" i="1" a="1"/>
  <c r="CQ146" i="1" s="1"/>
  <c r="CM147" i="1" a="1"/>
  <c r="CM147" i="1" s="1"/>
  <c r="CN147" i="1" a="1"/>
  <c r="CN147" i="1" s="1"/>
  <c r="CO147" i="1" a="1"/>
  <c r="CO147" i="1" s="1"/>
  <c r="CP147" i="1" a="1"/>
  <c r="CP147" i="1" s="1"/>
  <c r="CQ147" i="1" a="1"/>
  <c r="CQ147" i="1" s="1"/>
  <c r="CM148" i="1" a="1"/>
  <c r="CM148" i="1" s="1"/>
  <c r="CN148" i="1" a="1"/>
  <c r="CN148" i="1" s="1"/>
  <c r="CO148" i="1" a="1"/>
  <c r="CO148" i="1" s="1"/>
  <c r="CP148" i="1" a="1"/>
  <c r="CP148" i="1" s="1"/>
  <c r="CQ148" i="1" a="1"/>
  <c r="CQ148" i="1" s="1"/>
  <c r="CM149" i="1" a="1"/>
  <c r="CM149" i="1" s="1"/>
  <c r="CN149" i="1" a="1"/>
  <c r="CN149" i="1" s="1"/>
  <c r="CO149" i="1" a="1"/>
  <c r="CO149" i="1" s="1"/>
  <c r="CP149" i="1" a="1"/>
  <c r="CP149" i="1" s="1"/>
  <c r="CQ149" i="1" a="1"/>
  <c r="CQ149" i="1" s="1"/>
  <c r="CM150" i="1" a="1"/>
  <c r="CM150" i="1" s="1"/>
  <c r="CN150" i="1" a="1"/>
  <c r="CN150" i="1" s="1"/>
  <c r="CO150" i="1" a="1"/>
  <c r="CO150" i="1" s="1"/>
  <c r="CP150" i="1" a="1"/>
  <c r="CP150" i="1" s="1"/>
  <c r="CQ150" i="1" a="1"/>
  <c r="CQ150" i="1" s="1"/>
  <c r="CM152" i="1" a="1"/>
  <c r="CM152" i="1" s="1"/>
  <c r="CN152" i="1" a="1"/>
  <c r="CN152" i="1" s="1"/>
  <c r="CO152" i="1" a="1"/>
  <c r="CO152" i="1" s="1"/>
  <c r="CP152" i="1" a="1"/>
  <c r="CP152" i="1" s="1"/>
  <c r="CQ152" i="1" a="1"/>
  <c r="CQ152" i="1" s="1"/>
  <c r="CM153" i="1" a="1"/>
  <c r="CM153" i="1" s="1"/>
  <c r="CN153" i="1" a="1"/>
  <c r="CN153" i="1" s="1"/>
  <c r="CO153" i="1" a="1"/>
  <c r="CO153" i="1" s="1"/>
  <c r="CP153" i="1" a="1"/>
  <c r="CP153" i="1" s="1"/>
  <c r="CQ153" i="1" a="1"/>
  <c r="CQ153" i="1" s="1"/>
  <c r="CM154" i="1" a="1"/>
  <c r="CM154" i="1" s="1"/>
  <c r="CN154" i="1" a="1"/>
  <c r="CN154" i="1" s="1"/>
  <c r="CO154" i="1" a="1"/>
  <c r="CO154" i="1" s="1"/>
  <c r="CP154" i="1" a="1"/>
  <c r="CP154" i="1" s="1"/>
  <c r="CQ154" i="1" a="1"/>
  <c r="CQ154" i="1" s="1"/>
  <c r="CM155" i="1" a="1"/>
  <c r="CM155" i="1" s="1"/>
  <c r="CN155" i="1" a="1"/>
  <c r="CN155" i="1" s="1"/>
  <c r="CO155" i="1" a="1"/>
  <c r="CO155" i="1" s="1"/>
  <c r="CP155" i="1" a="1"/>
  <c r="CP155" i="1" s="1"/>
  <c r="CQ155" i="1" a="1"/>
  <c r="CQ155" i="1" s="1"/>
  <c r="CM156" i="1" a="1"/>
  <c r="CM156" i="1" s="1"/>
  <c r="CN156" i="1" a="1"/>
  <c r="CN156" i="1" s="1"/>
  <c r="CO156" i="1" a="1"/>
  <c r="CO156" i="1" s="1"/>
  <c r="CP156" i="1" a="1"/>
  <c r="CP156" i="1" s="1"/>
  <c r="CQ156" i="1" a="1"/>
  <c r="CQ156" i="1" s="1"/>
  <c r="CM157" i="1" a="1"/>
  <c r="CM157" i="1" s="1"/>
  <c r="CN157" i="1" a="1"/>
  <c r="CN157" i="1" s="1"/>
  <c r="CO157" i="1" a="1"/>
  <c r="CO157" i="1" s="1"/>
  <c r="CP157" i="1" a="1"/>
  <c r="CP157" i="1" s="1"/>
  <c r="CQ157" i="1" a="1"/>
  <c r="CQ157" i="1" s="1"/>
  <c r="CM158" i="1" a="1"/>
  <c r="CM158" i="1" s="1"/>
  <c r="CN158" i="1" a="1"/>
  <c r="CN158" i="1" s="1"/>
  <c r="CO158" i="1" a="1"/>
  <c r="CO158" i="1" s="1"/>
  <c r="CP158" i="1" a="1"/>
  <c r="CP158" i="1" s="1"/>
  <c r="CQ158" i="1" a="1"/>
  <c r="CQ158" i="1" s="1"/>
  <c r="CM159" i="1" a="1"/>
  <c r="CM159" i="1" s="1"/>
  <c r="CN159" i="1" a="1"/>
  <c r="CN159" i="1" s="1"/>
  <c r="CO159" i="1" a="1"/>
  <c r="CO159" i="1" s="1"/>
  <c r="CP159" i="1" a="1"/>
  <c r="CP159" i="1" s="1"/>
  <c r="CQ159" i="1" a="1"/>
  <c r="CQ159" i="1" s="1"/>
  <c r="CM160" i="1" a="1"/>
  <c r="CM160" i="1" s="1"/>
  <c r="CN160" i="1" a="1"/>
  <c r="CN160" i="1" s="1"/>
  <c r="CO160" i="1" a="1"/>
  <c r="CO160" i="1" s="1"/>
  <c r="CP160" i="1" a="1"/>
  <c r="CP160" i="1" s="1"/>
  <c r="CQ160" i="1" a="1"/>
  <c r="CQ160" i="1" s="1"/>
  <c r="CM161" i="1" a="1"/>
  <c r="CM161" i="1" s="1"/>
  <c r="CN161" i="1" a="1"/>
  <c r="CN161" i="1" s="1"/>
  <c r="CO161" i="1" a="1"/>
  <c r="CO161" i="1" s="1"/>
  <c r="CP161" i="1" a="1"/>
  <c r="CP161" i="1" s="1"/>
  <c r="CQ161" i="1" a="1"/>
  <c r="CQ161" i="1" s="1"/>
  <c r="CM162" i="1" a="1"/>
  <c r="CM162" i="1" s="1"/>
  <c r="CN162" i="1" a="1"/>
  <c r="CN162" i="1" s="1"/>
  <c r="CO162" i="1" a="1"/>
  <c r="CO162" i="1" s="1"/>
  <c r="CP162" i="1" a="1"/>
  <c r="CP162" i="1" s="1"/>
  <c r="CQ162" i="1" a="1"/>
  <c r="CQ162" i="1" s="1"/>
  <c r="CM163" i="1" a="1"/>
  <c r="CM163" i="1" s="1"/>
  <c r="CN163" i="1" a="1"/>
  <c r="CN163" i="1" s="1"/>
  <c r="CO163" i="1" a="1"/>
  <c r="CO163" i="1" s="1"/>
  <c r="CP163" i="1" a="1"/>
  <c r="CP163" i="1" s="1"/>
  <c r="CQ163" i="1" a="1"/>
  <c r="CQ163" i="1" s="1"/>
  <c r="CM164" i="1" a="1"/>
  <c r="CM164" i="1" s="1"/>
  <c r="CN164" i="1" a="1"/>
  <c r="CN164" i="1" s="1"/>
  <c r="CO164" i="1" a="1"/>
  <c r="CO164" i="1" s="1"/>
  <c r="CP164" i="1" a="1"/>
  <c r="CP164" i="1" s="1"/>
  <c r="CQ164" i="1" a="1"/>
  <c r="CQ164" i="1" s="1"/>
  <c r="CM165" i="1" a="1"/>
  <c r="CM165" i="1" s="1"/>
  <c r="CN165" i="1" a="1"/>
  <c r="CN165" i="1" s="1"/>
  <c r="CO165" i="1" a="1"/>
  <c r="CO165" i="1" s="1"/>
  <c r="CP165" i="1" a="1"/>
  <c r="CP165" i="1" s="1"/>
  <c r="CQ165" i="1" a="1"/>
  <c r="CQ165" i="1" s="1"/>
  <c r="CM166" i="1" a="1"/>
  <c r="CM166" i="1" s="1"/>
  <c r="CN166" i="1" a="1"/>
  <c r="CN166" i="1" s="1"/>
  <c r="CO166" i="1" a="1"/>
  <c r="CO166" i="1" s="1"/>
  <c r="CP166" i="1" a="1"/>
  <c r="CP166" i="1" s="1"/>
  <c r="CQ166" i="1" a="1"/>
  <c r="CQ166" i="1" s="1"/>
  <c r="CM167" i="1" a="1"/>
  <c r="CM167" i="1" s="1"/>
  <c r="CN167" i="1" a="1"/>
  <c r="CN167" i="1" s="1"/>
  <c r="CO167" i="1" a="1"/>
  <c r="CO167" i="1" s="1"/>
  <c r="CP167" i="1" a="1"/>
  <c r="CP167" i="1" s="1"/>
  <c r="CQ167" i="1" a="1"/>
  <c r="CQ167" i="1" s="1"/>
  <c r="CM168" i="1" a="1"/>
  <c r="CM168" i="1" s="1"/>
  <c r="CN168" i="1" a="1"/>
  <c r="CN168" i="1" s="1"/>
  <c r="CO168" i="1" a="1"/>
  <c r="CO168" i="1" s="1"/>
  <c r="CP168" i="1" a="1"/>
  <c r="CP168" i="1" s="1"/>
  <c r="CQ168" i="1" a="1"/>
  <c r="CQ168" i="1" s="1"/>
  <c r="CM169" i="1" a="1"/>
  <c r="CM169" i="1" s="1"/>
  <c r="CN169" i="1" a="1"/>
  <c r="CN169" i="1" s="1"/>
  <c r="CO169" i="1" a="1"/>
  <c r="CO169" i="1" s="1"/>
  <c r="CP169" i="1" a="1"/>
  <c r="CP169" i="1" s="1"/>
  <c r="CQ169" i="1" a="1"/>
  <c r="CQ169" i="1" s="1"/>
  <c r="CM170" i="1" a="1"/>
  <c r="CM170" i="1" s="1"/>
  <c r="CN170" i="1" a="1"/>
  <c r="CN170" i="1" s="1"/>
  <c r="CO170" i="1" a="1"/>
  <c r="CO170" i="1" s="1"/>
  <c r="CP170" i="1" a="1"/>
  <c r="CP170" i="1" s="1"/>
  <c r="CQ170" i="1" a="1"/>
  <c r="CQ170" i="1" s="1"/>
  <c r="CM171" i="1" a="1"/>
  <c r="CM171" i="1" s="1"/>
  <c r="CN171" i="1" a="1"/>
  <c r="CN171" i="1" s="1"/>
  <c r="CO171" i="1" a="1"/>
  <c r="CO171" i="1" s="1"/>
  <c r="CP171" i="1" a="1"/>
  <c r="CP171" i="1" s="1"/>
  <c r="CQ171" i="1" a="1"/>
  <c r="CQ171" i="1" s="1"/>
  <c r="CM172" i="1" a="1"/>
  <c r="CM172" i="1" s="1"/>
  <c r="CN172" i="1" a="1"/>
  <c r="CN172" i="1" s="1"/>
  <c r="CO172" i="1" a="1"/>
  <c r="CO172" i="1" s="1"/>
  <c r="CP172" i="1" a="1"/>
  <c r="CP172" i="1" s="1"/>
  <c r="CQ172" i="1" a="1"/>
  <c r="CQ172" i="1" s="1"/>
  <c r="CM173" i="1" a="1"/>
  <c r="CM173" i="1" s="1"/>
  <c r="CN173" i="1" a="1"/>
  <c r="CN173" i="1" s="1"/>
  <c r="CO173" i="1" a="1"/>
  <c r="CO173" i="1" s="1"/>
  <c r="CP173" i="1" a="1"/>
  <c r="CP173" i="1" s="1"/>
  <c r="CQ173" i="1" a="1"/>
  <c r="CQ173" i="1" s="1"/>
  <c r="CM174" i="1" a="1"/>
  <c r="CM174" i="1" s="1"/>
  <c r="CN174" i="1" a="1"/>
  <c r="CN174" i="1" s="1"/>
  <c r="CO174" i="1" a="1"/>
  <c r="CO174" i="1" s="1"/>
  <c r="CP174" i="1" a="1"/>
  <c r="CP174" i="1" s="1"/>
  <c r="CQ174" i="1" a="1"/>
  <c r="CQ174" i="1" s="1"/>
  <c r="CM175" i="1" a="1"/>
  <c r="CM175" i="1" s="1"/>
  <c r="CN175" i="1" a="1"/>
  <c r="CN175" i="1" s="1"/>
  <c r="CO175" i="1" a="1"/>
  <c r="CO175" i="1" s="1"/>
  <c r="CP175" i="1" a="1"/>
  <c r="CP175" i="1" s="1"/>
  <c r="CQ175" i="1" a="1"/>
  <c r="CQ175" i="1" s="1"/>
  <c r="CM176" i="1" a="1"/>
  <c r="CM176" i="1" s="1"/>
  <c r="CN176" i="1" a="1"/>
  <c r="CN176" i="1" s="1"/>
  <c r="CO176" i="1" a="1"/>
  <c r="CO176" i="1" s="1"/>
  <c r="CP176" i="1" a="1"/>
  <c r="CP176" i="1" s="1"/>
  <c r="CQ176" i="1" a="1"/>
  <c r="CQ176" i="1" s="1"/>
  <c r="CM177" i="1" a="1"/>
  <c r="CM177" i="1" s="1"/>
  <c r="CN177" i="1" a="1"/>
  <c r="CN177" i="1" s="1"/>
  <c r="CO177" i="1" a="1"/>
  <c r="CO177" i="1" s="1"/>
  <c r="CP177" i="1" a="1"/>
  <c r="CP177" i="1" s="1"/>
  <c r="CQ177" i="1" a="1"/>
  <c r="CQ177" i="1" s="1"/>
  <c r="CM178" i="1" a="1"/>
  <c r="CM178" i="1" s="1"/>
  <c r="CN178" i="1" a="1"/>
  <c r="CN178" i="1" s="1"/>
  <c r="CO178" i="1" a="1"/>
  <c r="CO178" i="1" s="1"/>
  <c r="CP178" i="1" a="1"/>
  <c r="CP178" i="1" s="1"/>
  <c r="CQ178" i="1" a="1"/>
  <c r="CQ178" i="1" s="1"/>
  <c r="CM179" i="1" a="1"/>
  <c r="CM179" i="1" s="1"/>
  <c r="CN179" i="1" a="1"/>
  <c r="CN179" i="1" s="1"/>
  <c r="CO179" i="1" a="1"/>
  <c r="CO179" i="1" s="1"/>
  <c r="CP179" i="1" a="1"/>
  <c r="CP179" i="1" s="1"/>
  <c r="CQ179" i="1" a="1"/>
  <c r="CQ179" i="1" s="1"/>
  <c r="CM180" i="1" a="1"/>
  <c r="CM180" i="1" s="1"/>
  <c r="CN180" i="1" a="1"/>
  <c r="CN180" i="1" s="1"/>
  <c r="CO180" i="1" a="1"/>
  <c r="CO180" i="1" s="1"/>
  <c r="CP180" i="1" a="1"/>
  <c r="CP180" i="1" s="1"/>
  <c r="CQ180" i="1" a="1"/>
  <c r="CQ180" i="1" s="1"/>
  <c r="CM181" i="1" a="1"/>
  <c r="CM181" i="1" s="1"/>
  <c r="CN181" i="1" a="1"/>
  <c r="CN181" i="1" s="1"/>
  <c r="CO181" i="1" a="1"/>
  <c r="CO181" i="1" s="1"/>
  <c r="CP181" i="1" a="1"/>
  <c r="CP181" i="1" s="1"/>
  <c r="CQ181" i="1" a="1"/>
  <c r="CQ181" i="1" s="1"/>
  <c r="CM182" i="1" a="1"/>
  <c r="CM182" i="1" s="1"/>
  <c r="CN182" i="1" a="1"/>
  <c r="CN182" i="1" s="1"/>
  <c r="CO182" i="1" a="1"/>
  <c r="CO182" i="1" s="1"/>
  <c r="CP182" i="1" a="1"/>
  <c r="CP182" i="1" s="1"/>
  <c r="CQ182" i="1" a="1"/>
  <c r="CQ182" i="1" s="1"/>
  <c r="CM183" i="1" a="1"/>
  <c r="CM183" i="1" s="1"/>
  <c r="CN183" i="1" a="1"/>
  <c r="CN183" i="1" s="1"/>
  <c r="CO183" i="1" a="1"/>
  <c r="CO183" i="1" s="1"/>
  <c r="CP183" i="1" a="1"/>
  <c r="CP183" i="1" s="1"/>
  <c r="CQ183" i="1" a="1"/>
  <c r="CQ183" i="1" s="1"/>
  <c r="CM184" i="1" a="1"/>
  <c r="CM184" i="1" s="1"/>
  <c r="CN184" i="1" a="1"/>
  <c r="CN184" i="1" s="1"/>
  <c r="CO184" i="1" a="1"/>
  <c r="CO184" i="1" s="1"/>
  <c r="CP184" i="1" a="1"/>
  <c r="CP184" i="1" s="1"/>
  <c r="CQ184" i="1" a="1"/>
  <c r="CQ184" i="1" s="1"/>
  <c r="CM185" i="1" a="1"/>
  <c r="CM185" i="1" s="1"/>
  <c r="CN185" i="1" a="1"/>
  <c r="CN185" i="1" s="1"/>
  <c r="CO185" i="1" a="1"/>
  <c r="CO185" i="1" s="1"/>
  <c r="CP185" i="1" a="1"/>
  <c r="CP185" i="1" s="1"/>
  <c r="CQ185" i="1" a="1"/>
  <c r="CQ185" i="1" s="1"/>
  <c r="CM186" i="1" a="1"/>
  <c r="CM186" i="1" s="1"/>
  <c r="CN186" i="1" a="1"/>
  <c r="CN186" i="1" s="1"/>
  <c r="CO186" i="1" a="1"/>
  <c r="CO186" i="1" s="1"/>
  <c r="CP186" i="1" a="1"/>
  <c r="CP186" i="1" s="1"/>
  <c r="CQ186" i="1" a="1"/>
  <c r="CQ186" i="1" s="1"/>
  <c r="CM187" i="1" a="1"/>
  <c r="CM187" i="1" s="1"/>
  <c r="CN187" i="1" a="1"/>
  <c r="CN187" i="1" s="1"/>
  <c r="CO187" i="1" a="1"/>
  <c r="CO187" i="1" s="1"/>
  <c r="CP187" i="1" a="1"/>
  <c r="CP187" i="1" s="1"/>
  <c r="CQ187" i="1" a="1"/>
  <c r="CQ187" i="1" s="1"/>
  <c r="CM188" i="1" a="1"/>
  <c r="CM188" i="1" s="1"/>
  <c r="CN188" i="1" a="1"/>
  <c r="CN188" i="1" s="1"/>
  <c r="CO188" i="1" a="1"/>
  <c r="CO188" i="1" s="1"/>
  <c r="CP188" i="1" a="1"/>
  <c r="CP188" i="1" s="1"/>
  <c r="CQ188" i="1" a="1"/>
  <c r="CQ188" i="1" s="1"/>
  <c r="CM189" i="1" a="1"/>
  <c r="CM189" i="1" s="1"/>
  <c r="CN189" i="1" a="1"/>
  <c r="CN189" i="1" s="1"/>
  <c r="CO189" i="1" a="1"/>
  <c r="CO189" i="1" s="1"/>
  <c r="CP189" i="1" a="1"/>
  <c r="CP189" i="1" s="1"/>
  <c r="CQ189" i="1" a="1"/>
  <c r="CQ189" i="1" s="1"/>
  <c r="CM190" i="1" a="1"/>
  <c r="CM190" i="1" s="1"/>
  <c r="CN190" i="1" a="1"/>
  <c r="CN190" i="1" s="1"/>
  <c r="CO190" i="1" a="1"/>
  <c r="CO190" i="1" s="1"/>
  <c r="CP190" i="1" a="1"/>
  <c r="CP190" i="1" s="1"/>
  <c r="CQ190" i="1" a="1"/>
  <c r="CQ190" i="1" s="1"/>
  <c r="CM191" i="1" a="1"/>
  <c r="CM191" i="1" s="1"/>
  <c r="CN191" i="1" a="1"/>
  <c r="CN191" i="1" s="1"/>
  <c r="CO191" i="1" a="1"/>
  <c r="CO191" i="1" s="1"/>
  <c r="CP191" i="1" a="1"/>
  <c r="CP191" i="1" s="1"/>
  <c r="CQ191" i="1" a="1"/>
  <c r="CQ191" i="1" s="1"/>
  <c r="CM192" i="1" a="1"/>
  <c r="CM192" i="1" s="1"/>
  <c r="CN192" i="1" a="1"/>
  <c r="CN192" i="1" s="1"/>
  <c r="CO192" i="1" a="1"/>
  <c r="CO192" i="1" s="1"/>
  <c r="CP192" i="1" a="1"/>
  <c r="CP192" i="1" s="1"/>
  <c r="CQ192" i="1" a="1"/>
  <c r="CQ192" i="1" s="1"/>
  <c r="CM193" i="1" a="1"/>
  <c r="CM193" i="1" s="1"/>
  <c r="CN193" i="1" a="1"/>
  <c r="CN193" i="1" s="1"/>
  <c r="CO193" i="1" a="1"/>
  <c r="CO193" i="1" s="1"/>
  <c r="CP193" i="1" a="1"/>
  <c r="CP193" i="1" s="1"/>
  <c r="CQ193" i="1" a="1"/>
  <c r="CQ193" i="1" s="1"/>
  <c r="CM194" i="1" a="1"/>
  <c r="CM194" i="1" s="1"/>
  <c r="CN194" i="1" a="1"/>
  <c r="CN194" i="1" s="1"/>
  <c r="CO194" i="1" a="1"/>
  <c r="CO194" i="1" s="1"/>
  <c r="CP194" i="1" a="1"/>
  <c r="CP194" i="1" s="1"/>
  <c r="CQ194" i="1" a="1"/>
  <c r="CQ194" i="1" s="1"/>
  <c r="CM195" i="1" a="1"/>
  <c r="CM195" i="1" s="1"/>
  <c r="CN195" i="1" a="1"/>
  <c r="CN195" i="1" s="1"/>
  <c r="CO195" i="1" a="1"/>
  <c r="CO195" i="1" s="1"/>
  <c r="CP195" i="1" a="1"/>
  <c r="CP195" i="1" s="1"/>
  <c r="CQ195" i="1" a="1"/>
  <c r="CQ195" i="1" s="1"/>
  <c r="CM196" i="1" a="1"/>
  <c r="CM196" i="1" s="1"/>
  <c r="CN196" i="1" a="1"/>
  <c r="CN196" i="1" s="1"/>
  <c r="CO196" i="1" a="1"/>
  <c r="CO196" i="1" s="1"/>
  <c r="CP196" i="1" a="1"/>
  <c r="CP196" i="1" s="1"/>
  <c r="CQ196" i="1" a="1"/>
  <c r="CQ196" i="1" s="1"/>
  <c r="CM197" i="1" a="1"/>
  <c r="CM197" i="1" s="1"/>
  <c r="CN197" i="1" a="1"/>
  <c r="CN197" i="1" s="1"/>
  <c r="CO197" i="1" a="1"/>
  <c r="CO197" i="1" s="1"/>
  <c r="CP197" i="1" a="1"/>
  <c r="CP197" i="1" s="1"/>
  <c r="CQ197" i="1" a="1"/>
  <c r="CQ197" i="1" s="1"/>
  <c r="CM198" i="1" a="1"/>
  <c r="CM198" i="1" s="1"/>
  <c r="CN198" i="1" a="1"/>
  <c r="CN198" i="1" s="1"/>
  <c r="CO198" i="1" a="1"/>
  <c r="CO198" i="1" s="1"/>
  <c r="CP198" i="1" a="1"/>
  <c r="CP198" i="1" s="1"/>
  <c r="CQ198" i="1" a="1"/>
  <c r="CQ198" i="1" s="1"/>
  <c r="CM199" i="1" a="1"/>
  <c r="CM199" i="1" s="1"/>
  <c r="CN199" i="1" a="1"/>
  <c r="CN199" i="1" s="1"/>
  <c r="CO199" i="1" a="1"/>
  <c r="CO199" i="1" s="1"/>
  <c r="CP199" i="1" a="1"/>
  <c r="CP199" i="1" s="1"/>
  <c r="CQ199" i="1" a="1"/>
  <c r="CQ199" i="1" s="1"/>
  <c r="CM200" i="1" a="1"/>
  <c r="CM200" i="1" s="1"/>
  <c r="CN200" i="1" a="1"/>
  <c r="CN200" i="1" s="1"/>
  <c r="CO200" i="1" a="1"/>
  <c r="CO200" i="1" s="1"/>
  <c r="CP200" i="1" a="1"/>
  <c r="CP200" i="1" s="1"/>
  <c r="CQ200" i="1" a="1"/>
  <c r="CQ200" i="1" s="1"/>
  <c r="CM201" i="1" a="1"/>
  <c r="CM201" i="1" s="1"/>
  <c r="CN201" i="1" a="1"/>
  <c r="CN201" i="1" s="1"/>
  <c r="CO201" i="1" a="1"/>
  <c r="CO201" i="1" s="1"/>
  <c r="CP201" i="1" a="1"/>
  <c r="CP201" i="1" s="1"/>
  <c r="CQ201" i="1" a="1"/>
  <c r="CQ201" i="1" s="1"/>
  <c r="CM202" i="1" a="1"/>
  <c r="CM202" i="1" s="1"/>
  <c r="CN202" i="1" a="1"/>
  <c r="CN202" i="1" s="1"/>
  <c r="CO202" i="1" a="1"/>
  <c r="CO202" i="1" s="1"/>
  <c r="CP202" i="1" a="1"/>
  <c r="CP202" i="1" s="1"/>
  <c r="CQ202" i="1" a="1"/>
  <c r="CQ202" i="1" s="1"/>
  <c r="CM203" i="1" a="1"/>
  <c r="CM203" i="1" s="1"/>
  <c r="CN203" i="1" a="1"/>
  <c r="CN203" i="1" s="1"/>
  <c r="CO203" i="1" a="1"/>
  <c r="CO203" i="1" s="1"/>
  <c r="CP203" i="1" a="1"/>
  <c r="CP203" i="1" s="1"/>
  <c r="CQ203" i="1" a="1"/>
  <c r="CQ203" i="1" s="1"/>
  <c r="CM204" i="1" a="1"/>
  <c r="CM204" i="1" s="1"/>
  <c r="CN204" i="1" a="1"/>
  <c r="CN204" i="1" s="1"/>
  <c r="CO204" i="1" a="1"/>
  <c r="CO204" i="1" s="1"/>
  <c r="CP204" i="1" a="1"/>
  <c r="CP204" i="1" s="1"/>
  <c r="CQ204" i="1" a="1"/>
  <c r="CQ204" i="1" s="1"/>
  <c r="CM205" i="1" a="1"/>
  <c r="CM205" i="1" s="1"/>
  <c r="CN205" i="1" a="1"/>
  <c r="CN205" i="1" s="1"/>
  <c r="CO205" i="1" a="1"/>
  <c r="CO205" i="1" s="1"/>
  <c r="CP205" i="1" a="1"/>
  <c r="CP205" i="1" s="1"/>
  <c r="CQ205" i="1" a="1"/>
  <c r="CQ205" i="1" s="1"/>
  <c r="CM206" i="1" a="1"/>
  <c r="CM206" i="1" s="1"/>
  <c r="CN206" i="1" a="1"/>
  <c r="CN206" i="1" s="1"/>
  <c r="CO206" i="1" a="1"/>
  <c r="CO206" i="1" s="1"/>
  <c r="CP206" i="1" a="1"/>
  <c r="CP206" i="1" s="1"/>
  <c r="CQ206" i="1" a="1"/>
  <c r="CQ206" i="1" s="1"/>
  <c r="CM207" i="1" a="1"/>
  <c r="CM207" i="1" s="1"/>
  <c r="CN207" i="1" a="1"/>
  <c r="CN207" i="1" s="1"/>
  <c r="CO207" i="1" a="1"/>
  <c r="CO207" i="1" s="1"/>
  <c r="CP207" i="1" a="1"/>
  <c r="CP207" i="1" s="1"/>
  <c r="CQ207" i="1" a="1"/>
  <c r="CQ207" i="1" s="1"/>
  <c r="CM208" i="1" a="1"/>
  <c r="CM208" i="1" s="1"/>
  <c r="CN208" i="1" a="1"/>
  <c r="CN208" i="1" s="1"/>
  <c r="CO208" i="1" a="1"/>
  <c r="CO208" i="1" s="1"/>
  <c r="CP208" i="1" a="1"/>
  <c r="CP208" i="1" s="1"/>
  <c r="CQ208" i="1" a="1"/>
  <c r="CQ208" i="1" s="1"/>
  <c r="CM209" i="1" a="1"/>
  <c r="CM209" i="1" s="1"/>
  <c r="CN209" i="1" a="1"/>
  <c r="CN209" i="1" s="1"/>
  <c r="CO209" i="1" a="1"/>
  <c r="CO209" i="1" s="1"/>
  <c r="CP209" i="1" a="1"/>
  <c r="CP209" i="1" s="1"/>
  <c r="CQ209" i="1" a="1"/>
  <c r="CQ209" i="1" s="1"/>
  <c r="CM210" i="1" a="1"/>
  <c r="CM210" i="1" s="1"/>
  <c r="CN210" i="1" a="1"/>
  <c r="CN210" i="1" s="1"/>
  <c r="CO210" i="1" a="1"/>
  <c r="CO210" i="1" s="1"/>
  <c r="CP210" i="1" a="1"/>
  <c r="CP210" i="1" s="1"/>
  <c r="CQ210" i="1" a="1"/>
  <c r="CQ210" i="1" s="1"/>
  <c r="CM211" i="1" a="1"/>
  <c r="CM211" i="1" s="1"/>
  <c r="CN211" i="1" a="1"/>
  <c r="CN211" i="1" s="1"/>
  <c r="CO211" i="1" a="1"/>
  <c r="CO211" i="1" s="1"/>
  <c r="CP211" i="1" a="1"/>
  <c r="CP211" i="1" s="1"/>
  <c r="CQ211" i="1" a="1"/>
  <c r="CQ211" i="1" s="1"/>
  <c r="CM212" i="1" a="1"/>
  <c r="CM212" i="1" s="1"/>
  <c r="CN212" i="1" a="1"/>
  <c r="CN212" i="1" s="1"/>
  <c r="CO212" i="1" a="1"/>
  <c r="CO212" i="1" s="1"/>
  <c r="CP212" i="1" a="1"/>
  <c r="CP212" i="1" s="1"/>
  <c r="CQ212" i="1" a="1"/>
  <c r="CQ212" i="1" s="1"/>
  <c r="CM213" i="1" a="1"/>
  <c r="CM213" i="1" s="1"/>
  <c r="CN213" i="1" a="1"/>
  <c r="CN213" i="1" s="1"/>
  <c r="CO213" i="1" a="1"/>
  <c r="CO213" i="1" s="1"/>
  <c r="CP213" i="1" a="1"/>
  <c r="CP213" i="1" s="1"/>
  <c r="CQ213" i="1" a="1"/>
  <c r="CQ213" i="1" s="1"/>
  <c r="CM214" i="1" a="1"/>
  <c r="CM214" i="1" s="1"/>
  <c r="CN214" i="1" a="1"/>
  <c r="CN214" i="1" s="1"/>
  <c r="CO214" i="1" a="1"/>
  <c r="CO214" i="1" s="1"/>
  <c r="CP214" i="1" a="1"/>
  <c r="CP214" i="1" s="1"/>
  <c r="CQ214" i="1" a="1"/>
  <c r="CQ214" i="1" s="1"/>
  <c r="CM215" i="1" a="1"/>
  <c r="CM215" i="1" s="1"/>
  <c r="CN215" i="1" a="1"/>
  <c r="CN215" i="1" s="1"/>
  <c r="CO215" i="1" a="1"/>
  <c r="CO215" i="1" s="1"/>
  <c r="CP215" i="1" a="1"/>
  <c r="CP215" i="1" s="1"/>
  <c r="CQ215" i="1" a="1"/>
  <c r="CQ215" i="1" s="1"/>
  <c r="CM216" i="1" a="1"/>
  <c r="CM216" i="1" s="1"/>
  <c r="CN216" i="1" a="1"/>
  <c r="CN216" i="1" s="1"/>
  <c r="CO216" i="1" a="1"/>
  <c r="CO216" i="1" s="1"/>
  <c r="CP216" i="1" a="1"/>
  <c r="CP216" i="1" s="1"/>
  <c r="CQ216" i="1" a="1"/>
  <c r="CQ216" i="1" s="1"/>
  <c r="CM217" i="1" a="1"/>
  <c r="CM217" i="1" s="1"/>
  <c r="CN217" i="1" a="1"/>
  <c r="CN217" i="1" s="1"/>
  <c r="CO217" i="1" a="1"/>
  <c r="CO217" i="1" s="1"/>
  <c r="CP217" i="1" a="1"/>
  <c r="CP217" i="1" s="1"/>
  <c r="CQ217" i="1" a="1"/>
  <c r="CQ217" i="1" s="1"/>
  <c r="CM218" i="1" a="1"/>
  <c r="CM218" i="1" s="1"/>
  <c r="CN218" i="1" a="1"/>
  <c r="CN218" i="1" s="1"/>
  <c r="CO218" i="1" a="1"/>
  <c r="CO218" i="1" s="1"/>
  <c r="CP218" i="1" a="1"/>
  <c r="CP218" i="1" s="1"/>
  <c r="CQ218" i="1" a="1"/>
  <c r="CQ218" i="1" s="1"/>
  <c r="CM219" i="1" a="1"/>
  <c r="CM219" i="1" s="1"/>
  <c r="CN219" i="1" a="1"/>
  <c r="CN219" i="1" s="1"/>
  <c r="CO219" i="1" a="1"/>
  <c r="CO219" i="1" s="1"/>
  <c r="CP219" i="1" a="1"/>
  <c r="CP219" i="1" s="1"/>
  <c r="CQ219" i="1" a="1"/>
  <c r="CQ219" i="1" s="1"/>
  <c r="CM220" i="1" a="1"/>
  <c r="CM220" i="1" s="1"/>
  <c r="CN220" i="1" a="1"/>
  <c r="CN220" i="1" s="1"/>
  <c r="CO220" i="1" a="1"/>
  <c r="CO220" i="1" s="1"/>
  <c r="CP220" i="1" a="1"/>
  <c r="CP220" i="1" s="1"/>
  <c r="CQ220" i="1" a="1"/>
  <c r="CQ220" i="1" s="1"/>
  <c r="CM221" i="1" a="1"/>
  <c r="CM221" i="1" s="1"/>
  <c r="CN221" i="1" a="1"/>
  <c r="CN221" i="1" s="1"/>
  <c r="CO221" i="1" a="1"/>
  <c r="CO221" i="1" s="1"/>
  <c r="CP221" i="1" a="1"/>
  <c r="CP221" i="1" s="1"/>
  <c r="CQ221" i="1" a="1"/>
  <c r="CQ221" i="1" s="1"/>
  <c r="CM222" i="1" a="1"/>
  <c r="CM222" i="1" s="1"/>
  <c r="CN222" i="1" a="1"/>
  <c r="CN222" i="1" s="1"/>
  <c r="CO222" i="1" a="1"/>
  <c r="CO222" i="1" s="1"/>
  <c r="CP222" i="1" a="1"/>
  <c r="CP222" i="1" s="1"/>
  <c r="CQ222" i="1" a="1"/>
  <c r="CQ222" i="1" s="1"/>
  <c r="CM223" i="1" a="1"/>
  <c r="CM223" i="1" s="1"/>
  <c r="CN223" i="1" a="1"/>
  <c r="CN223" i="1" s="1"/>
  <c r="CO223" i="1" a="1"/>
  <c r="CO223" i="1" s="1"/>
  <c r="CP223" i="1" a="1"/>
  <c r="CP223" i="1" s="1"/>
  <c r="CQ223" i="1" a="1"/>
  <c r="CQ223" i="1" s="1"/>
  <c r="CM224" i="1" a="1"/>
  <c r="CM224" i="1" s="1"/>
  <c r="CN224" i="1" a="1"/>
  <c r="CN224" i="1" s="1"/>
  <c r="CO224" i="1" a="1"/>
  <c r="CO224" i="1" s="1"/>
  <c r="CP224" i="1" a="1"/>
  <c r="CP224" i="1" s="1"/>
  <c r="CQ224" i="1" a="1"/>
  <c r="CQ224" i="1" s="1"/>
  <c r="CM225" i="1" a="1"/>
  <c r="CM225" i="1" s="1"/>
  <c r="CN225" i="1" a="1"/>
  <c r="CN225" i="1" s="1"/>
  <c r="CO225" i="1" a="1"/>
  <c r="CO225" i="1" s="1"/>
  <c r="CP225" i="1" a="1"/>
  <c r="CP225" i="1" s="1"/>
  <c r="CQ225" i="1" a="1"/>
  <c r="CQ225" i="1" s="1"/>
  <c r="CM226" i="1" a="1"/>
  <c r="CM226" i="1" s="1"/>
  <c r="CN226" i="1" a="1"/>
  <c r="CN226" i="1" s="1"/>
  <c r="CO226" i="1" a="1"/>
  <c r="CO226" i="1" s="1"/>
  <c r="CP226" i="1" a="1"/>
  <c r="CP226" i="1" s="1"/>
  <c r="CQ226" i="1" a="1"/>
  <c r="CQ226" i="1" s="1"/>
  <c r="CM227" i="1" a="1"/>
  <c r="CM227" i="1" s="1"/>
  <c r="CN227" i="1" a="1"/>
  <c r="CN227" i="1" s="1"/>
  <c r="CO227" i="1" a="1"/>
  <c r="CO227" i="1" s="1"/>
  <c r="CP227" i="1" a="1"/>
  <c r="CP227" i="1" s="1"/>
  <c r="CQ227" i="1" a="1"/>
  <c r="CQ227" i="1" s="1"/>
  <c r="CM228" i="1" a="1"/>
  <c r="CM228" i="1" s="1"/>
  <c r="CN228" i="1" a="1"/>
  <c r="CN228" i="1" s="1"/>
  <c r="CO228" i="1" a="1"/>
  <c r="CO228" i="1" s="1"/>
  <c r="CP228" i="1" a="1"/>
  <c r="CP228" i="1" s="1"/>
  <c r="CQ228" i="1" a="1"/>
  <c r="CQ228" i="1" s="1"/>
  <c r="CM229" i="1" a="1"/>
  <c r="CM229" i="1" s="1"/>
  <c r="CN229" i="1" a="1"/>
  <c r="CN229" i="1" s="1"/>
  <c r="CO229" i="1" a="1"/>
  <c r="CO229" i="1" s="1"/>
  <c r="CP229" i="1" a="1"/>
  <c r="CP229" i="1" s="1"/>
  <c r="CQ229" i="1" a="1"/>
  <c r="CQ229" i="1" s="1"/>
  <c r="CM230" i="1" a="1"/>
  <c r="CM230" i="1" s="1"/>
  <c r="CN230" i="1" a="1"/>
  <c r="CN230" i="1" s="1"/>
  <c r="CO230" i="1" a="1"/>
  <c r="CO230" i="1" s="1"/>
  <c r="CP230" i="1" a="1"/>
  <c r="CP230" i="1" s="1"/>
  <c r="CQ230" i="1" a="1"/>
  <c r="CQ230" i="1" s="1"/>
  <c r="CM231" i="1" a="1"/>
  <c r="CM231" i="1" s="1"/>
  <c r="CN231" i="1" a="1"/>
  <c r="CN231" i="1" s="1"/>
  <c r="CO231" i="1" a="1"/>
  <c r="CO231" i="1" s="1"/>
  <c r="CP231" i="1" a="1"/>
  <c r="CP231" i="1" s="1"/>
  <c r="CQ231" i="1" a="1"/>
  <c r="CQ231" i="1" s="1"/>
  <c r="CM232" i="1" a="1"/>
  <c r="CM232" i="1" s="1"/>
  <c r="CN232" i="1" a="1"/>
  <c r="CN232" i="1" s="1"/>
  <c r="CO232" i="1" a="1"/>
  <c r="CO232" i="1" s="1"/>
  <c r="CP232" i="1" a="1"/>
  <c r="CP232" i="1" s="1"/>
  <c r="CQ232" i="1" a="1"/>
  <c r="CQ232" i="1" s="1"/>
  <c r="CM233" i="1" a="1"/>
  <c r="CM233" i="1" s="1"/>
  <c r="CN233" i="1" a="1"/>
  <c r="CN233" i="1" s="1"/>
  <c r="CO233" i="1" a="1"/>
  <c r="CO233" i="1" s="1"/>
  <c r="CP233" i="1" a="1"/>
  <c r="CP233" i="1" s="1"/>
  <c r="CQ233" i="1" a="1"/>
  <c r="CQ233" i="1" s="1"/>
  <c r="CM234" i="1" a="1"/>
  <c r="CM234" i="1" s="1"/>
  <c r="CN234" i="1" a="1"/>
  <c r="CN234" i="1" s="1"/>
  <c r="CO234" i="1" a="1"/>
  <c r="CO234" i="1" s="1"/>
  <c r="CP234" i="1" a="1"/>
  <c r="CP234" i="1" s="1"/>
  <c r="CQ234" i="1" a="1"/>
  <c r="CQ234" i="1" s="1"/>
  <c r="CM235" i="1" a="1"/>
  <c r="CM235" i="1" s="1"/>
  <c r="CN235" i="1" a="1"/>
  <c r="CN235" i="1" s="1"/>
  <c r="CO235" i="1" a="1"/>
  <c r="CO235" i="1" s="1"/>
  <c r="CP235" i="1" a="1"/>
  <c r="CP235" i="1" s="1"/>
  <c r="CQ235" i="1" a="1"/>
  <c r="CQ235" i="1" s="1"/>
  <c r="CM236" i="1" a="1"/>
  <c r="CM236" i="1" s="1"/>
  <c r="CN236" i="1" a="1"/>
  <c r="CN236" i="1" s="1"/>
  <c r="CO236" i="1" a="1"/>
  <c r="CO236" i="1" s="1"/>
  <c r="CP236" i="1" a="1"/>
  <c r="CP236" i="1" s="1"/>
  <c r="CQ236" i="1" a="1"/>
  <c r="CQ236" i="1" s="1"/>
  <c r="CM237" i="1" a="1"/>
  <c r="CM237" i="1" s="1"/>
  <c r="CN237" i="1" a="1"/>
  <c r="CN237" i="1" s="1"/>
  <c r="CO237" i="1" a="1"/>
  <c r="CO237" i="1" s="1"/>
  <c r="CP237" i="1" a="1"/>
  <c r="CP237" i="1" s="1"/>
  <c r="CQ237" i="1" a="1"/>
  <c r="CQ237" i="1" s="1"/>
  <c r="CM238" i="1" a="1"/>
  <c r="CM238" i="1" s="1"/>
  <c r="CN238" i="1" a="1"/>
  <c r="CN238" i="1" s="1"/>
  <c r="CO238" i="1" a="1"/>
  <c r="CO238" i="1" s="1"/>
  <c r="CP238" i="1" a="1"/>
  <c r="CP238" i="1" s="1"/>
  <c r="CQ238" i="1" a="1"/>
  <c r="CQ238" i="1" s="1"/>
  <c r="CM239" i="1" a="1"/>
  <c r="CM239" i="1" s="1"/>
  <c r="CN239" i="1" a="1"/>
  <c r="CN239" i="1" s="1"/>
  <c r="CO239" i="1" a="1"/>
  <c r="CO239" i="1" s="1"/>
  <c r="CP239" i="1" a="1"/>
  <c r="CP239" i="1" s="1"/>
  <c r="CQ239" i="1" a="1"/>
  <c r="CQ239" i="1" s="1"/>
  <c r="CM240" i="1" a="1"/>
  <c r="CM240" i="1" s="1"/>
  <c r="CN240" i="1" a="1"/>
  <c r="CN240" i="1" s="1"/>
  <c r="CO240" i="1" a="1"/>
  <c r="CO240" i="1" s="1"/>
  <c r="CP240" i="1" a="1"/>
  <c r="CP240" i="1" s="1"/>
  <c r="CQ240" i="1" a="1"/>
  <c r="CQ240" i="1" s="1"/>
  <c r="CM241" i="1" a="1"/>
  <c r="CM241" i="1" s="1"/>
  <c r="CN241" i="1" a="1"/>
  <c r="CN241" i="1" s="1"/>
  <c r="CO241" i="1" a="1"/>
  <c r="CO241" i="1" s="1"/>
  <c r="CP241" i="1" a="1"/>
  <c r="CP241" i="1" s="1"/>
  <c r="CQ241" i="1" a="1"/>
  <c r="CQ241" i="1" s="1"/>
  <c r="CM242" i="1" a="1"/>
  <c r="CM242" i="1" s="1"/>
  <c r="CN242" i="1" a="1"/>
  <c r="CN242" i="1" s="1"/>
  <c r="CO242" i="1" a="1"/>
  <c r="CO242" i="1" s="1"/>
  <c r="CP242" i="1" a="1"/>
  <c r="CP242" i="1" s="1"/>
  <c r="CQ242" i="1" a="1"/>
  <c r="CQ242" i="1" s="1"/>
  <c r="CM243" i="1" a="1"/>
  <c r="CM243" i="1" s="1"/>
  <c r="CN243" i="1" a="1"/>
  <c r="CN243" i="1" s="1"/>
  <c r="CO243" i="1" a="1"/>
  <c r="CO243" i="1" s="1"/>
  <c r="CP243" i="1" a="1"/>
  <c r="CP243" i="1" s="1"/>
  <c r="CQ243" i="1" a="1"/>
  <c r="CQ243" i="1" s="1"/>
  <c r="CM244" i="1" a="1"/>
  <c r="CM244" i="1" s="1"/>
  <c r="CN244" i="1" a="1"/>
  <c r="CN244" i="1" s="1"/>
  <c r="CO244" i="1" a="1"/>
  <c r="CO244" i="1" s="1"/>
  <c r="CP244" i="1" a="1"/>
  <c r="CP244" i="1" s="1"/>
  <c r="CQ244" i="1" a="1"/>
  <c r="CQ244" i="1" s="1"/>
  <c r="CM245" i="1" a="1"/>
  <c r="CM245" i="1" s="1"/>
  <c r="CN245" i="1" a="1"/>
  <c r="CN245" i="1" s="1"/>
  <c r="CO245" i="1" a="1"/>
  <c r="CO245" i="1" s="1"/>
  <c r="CP245" i="1" a="1"/>
  <c r="CP245" i="1" s="1"/>
  <c r="CQ245" i="1" a="1"/>
  <c r="CQ245" i="1" s="1"/>
  <c r="CM246" i="1" a="1"/>
  <c r="CM246" i="1" s="1"/>
  <c r="CN246" i="1" a="1"/>
  <c r="CN246" i="1" s="1"/>
  <c r="CO246" i="1" a="1"/>
  <c r="CO246" i="1" s="1"/>
  <c r="CP246" i="1" a="1"/>
  <c r="CP246" i="1" s="1"/>
  <c r="CQ246" i="1" a="1"/>
  <c r="CQ246" i="1" s="1"/>
  <c r="CM247" i="1" a="1"/>
  <c r="CM247" i="1" s="1"/>
  <c r="CN247" i="1" a="1"/>
  <c r="CN247" i="1" s="1"/>
  <c r="CO247" i="1" a="1"/>
  <c r="CO247" i="1" s="1"/>
  <c r="CP247" i="1" a="1"/>
  <c r="CP247" i="1" s="1"/>
  <c r="CQ247" i="1" a="1"/>
  <c r="CQ247" i="1" s="1"/>
  <c r="CM248" i="1" a="1"/>
  <c r="CM248" i="1" s="1"/>
  <c r="CN248" i="1" a="1"/>
  <c r="CN248" i="1" s="1"/>
  <c r="CO248" i="1" a="1"/>
  <c r="CO248" i="1" s="1"/>
  <c r="CP248" i="1" a="1"/>
  <c r="CP248" i="1" s="1"/>
  <c r="CQ248" i="1" a="1"/>
  <c r="CQ248" i="1" s="1"/>
  <c r="CM249" i="1" a="1"/>
  <c r="CM249" i="1" s="1"/>
  <c r="CN249" i="1" a="1"/>
  <c r="CN249" i="1" s="1"/>
  <c r="CO249" i="1" a="1"/>
  <c r="CO249" i="1" s="1"/>
  <c r="CP249" i="1" a="1"/>
  <c r="CP249" i="1" s="1"/>
  <c r="CQ249" i="1" a="1"/>
  <c r="CQ249" i="1" s="1"/>
  <c r="CM250" i="1" a="1"/>
  <c r="CM250" i="1" s="1"/>
  <c r="CN250" i="1" a="1"/>
  <c r="CN250" i="1" s="1"/>
  <c r="CO250" i="1" a="1"/>
  <c r="CO250" i="1" s="1"/>
  <c r="CP250" i="1" a="1"/>
  <c r="CP250" i="1" s="1"/>
  <c r="CQ250" i="1" a="1"/>
  <c r="CQ250" i="1" s="1"/>
  <c r="CM251" i="1" a="1"/>
  <c r="CM251" i="1" s="1"/>
  <c r="CN251" i="1" a="1"/>
  <c r="CN251" i="1" s="1"/>
  <c r="CO251" i="1" a="1"/>
  <c r="CO251" i="1" s="1"/>
  <c r="CP251" i="1" a="1"/>
  <c r="CP251" i="1" s="1"/>
  <c r="CQ251" i="1" a="1"/>
  <c r="CQ251" i="1" s="1"/>
  <c r="CM252" i="1" a="1"/>
  <c r="CM252" i="1" s="1"/>
  <c r="CN252" i="1" a="1"/>
  <c r="CN252" i="1" s="1"/>
  <c r="CO252" i="1" a="1"/>
  <c r="CO252" i="1" s="1"/>
  <c r="CP252" i="1" a="1"/>
  <c r="CP252" i="1" s="1"/>
  <c r="CQ252" i="1" a="1"/>
  <c r="CQ252" i="1" s="1"/>
  <c r="CM253" i="1" a="1"/>
  <c r="CM253" i="1" s="1"/>
  <c r="CN253" i="1" a="1"/>
  <c r="CN253" i="1" s="1"/>
  <c r="CO253" i="1" a="1"/>
  <c r="CO253" i="1" s="1"/>
  <c r="CP253" i="1" a="1"/>
  <c r="CP253" i="1" s="1"/>
  <c r="CQ253" i="1" a="1"/>
  <c r="CQ253" i="1" s="1"/>
  <c r="CM254" i="1" a="1"/>
  <c r="CM254" i="1" s="1"/>
  <c r="CN254" i="1" a="1"/>
  <c r="CN254" i="1" s="1"/>
  <c r="CO254" i="1" a="1"/>
  <c r="CO254" i="1" s="1"/>
  <c r="CP254" i="1" a="1"/>
  <c r="CP254" i="1" s="1"/>
  <c r="CQ254" i="1" a="1"/>
  <c r="CQ254" i="1" s="1"/>
  <c r="CM255" i="1" a="1"/>
  <c r="CM255" i="1" s="1"/>
  <c r="CN255" i="1" a="1"/>
  <c r="CN255" i="1" s="1"/>
  <c r="CO255" i="1" a="1"/>
  <c r="CO255" i="1" s="1"/>
  <c r="CP255" i="1" a="1"/>
  <c r="CP255" i="1" s="1"/>
  <c r="CQ255" i="1" a="1"/>
  <c r="CQ255" i="1" s="1"/>
  <c r="CM256" i="1" a="1"/>
  <c r="CM256" i="1" s="1"/>
  <c r="CN256" i="1" a="1"/>
  <c r="CN256" i="1" s="1"/>
  <c r="CO256" i="1" a="1"/>
  <c r="CO256" i="1" s="1"/>
  <c r="CP256" i="1" a="1"/>
  <c r="CP256" i="1" s="1"/>
  <c r="CQ256" i="1" a="1"/>
  <c r="CQ256" i="1" s="1"/>
  <c r="CM257" i="1" a="1"/>
  <c r="CM257" i="1" s="1"/>
  <c r="CN257" i="1" a="1"/>
  <c r="CN257" i="1" s="1"/>
  <c r="CO257" i="1" a="1"/>
  <c r="CO257" i="1" s="1"/>
  <c r="CP257" i="1" a="1"/>
  <c r="CP257" i="1" s="1"/>
  <c r="CQ257" i="1" a="1"/>
  <c r="CQ257" i="1" s="1"/>
  <c r="CM258" i="1" a="1"/>
  <c r="CM258" i="1" s="1"/>
  <c r="CN258" i="1" a="1"/>
  <c r="CN258" i="1" s="1"/>
  <c r="CO258" i="1" a="1"/>
  <c r="CO258" i="1" s="1"/>
  <c r="CP258" i="1" a="1"/>
  <c r="CP258" i="1" s="1"/>
  <c r="CQ258" i="1" a="1"/>
  <c r="CQ258" i="1" s="1"/>
  <c r="CM259" i="1" a="1"/>
  <c r="CM259" i="1" s="1"/>
  <c r="CN259" i="1" a="1"/>
  <c r="CN259" i="1" s="1"/>
  <c r="CO259" i="1" a="1"/>
  <c r="CO259" i="1" s="1"/>
  <c r="CP259" i="1" a="1"/>
  <c r="CP259" i="1" s="1"/>
  <c r="CQ259" i="1" a="1"/>
  <c r="CQ259" i="1" s="1"/>
  <c r="CM260" i="1" a="1"/>
  <c r="CM260" i="1" s="1"/>
  <c r="CN260" i="1" a="1"/>
  <c r="CN260" i="1" s="1"/>
  <c r="CO260" i="1" a="1"/>
  <c r="CO260" i="1" s="1"/>
  <c r="CP260" i="1" a="1"/>
  <c r="CP260" i="1" s="1"/>
  <c r="CQ260" i="1" a="1"/>
  <c r="CQ260" i="1" s="1"/>
  <c r="CM261" i="1" a="1"/>
  <c r="CM261" i="1" s="1"/>
  <c r="CN261" i="1" a="1"/>
  <c r="CN261" i="1" s="1"/>
  <c r="CO261" i="1" a="1"/>
  <c r="CO261" i="1" s="1"/>
  <c r="CP261" i="1" a="1"/>
  <c r="CP261" i="1" s="1"/>
  <c r="CQ261" i="1" a="1"/>
  <c r="CQ261" i="1" s="1"/>
  <c r="CM262" i="1" a="1"/>
  <c r="CM262" i="1" s="1"/>
  <c r="CN262" i="1" a="1"/>
  <c r="CN262" i="1" s="1"/>
  <c r="CO262" i="1" a="1"/>
  <c r="CO262" i="1" s="1"/>
  <c r="CP262" i="1" a="1"/>
  <c r="CP262" i="1" s="1"/>
  <c r="CQ262" i="1" a="1"/>
  <c r="CQ262" i="1" s="1"/>
  <c r="CM263" i="1" a="1"/>
  <c r="CM263" i="1" s="1"/>
  <c r="CN263" i="1" a="1"/>
  <c r="CN263" i="1" s="1"/>
  <c r="CO263" i="1" a="1"/>
  <c r="CO263" i="1" s="1"/>
  <c r="CP263" i="1" a="1"/>
  <c r="CP263" i="1" s="1"/>
  <c r="CQ263" i="1" a="1"/>
  <c r="CQ263" i="1" s="1"/>
  <c r="CM264" i="1" a="1"/>
  <c r="CM264" i="1" s="1"/>
  <c r="CN264" i="1" a="1"/>
  <c r="CN264" i="1" s="1"/>
  <c r="CO264" i="1" a="1"/>
  <c r="CO264" i="1" s="1"/>
  <c r="CP264" i="1" a="1"/>
  <c r="CP264" i="1" s="1"/>
  <c r="CQ264" i="1" a="1"/>
  <c r="CQ264" i="1" s="1"/>
  <c r="CM265" i="1" a="1"/>
  <c r="CM265" i="1" s="1"/>
  <c r="CN265" i="1" a="1"/>
  <c r="CN265" i="1" s="1"/>
  <c r="CO265" i="1" a="1"/>
  <c r="CO265" i="1" s="1"/>
  <c r="CP265" i="1" a="1"/>
  <c r="CP265" i="1" s="1"/>
  <c r="CQ265" i="1" a="1"/>
  <c r="CQ265" i="1" s="1"/>
  <c r="CM266" i="1" a="1"/>
  <c r="CM266" i="1" s="1"/>
  <c r="CN266" i="1" a="1"/>
  <c r="CN266" i="1" s="1"/>
  <c r="CO266" i="1" a="1"/>
  <c r="CO266" i="1" s="1"/>
  <c r="CP266" i="1" a="1"/>
  <c r="CP266" i="1" s="1"/>
  <c r="CQ266" i="1" a="1"/>
  <c r="CQ266" i="1" s="1"/>
  <c r="CM267" i="1" a="1"/>
  <c r="CM267" i="1" s="1"/>
  <c r="CN267" i="1" a="1"/>
  <c r="CN267" i="1" s="1"/>
  <c r="CO267" i="1" a="1"/>
  <c r="CO267" i="1" s="1"/>
  <c r="CP267" i="1" a="1"/>
  <c r="CP267" i="1" s="1"/>
  <c r="CQ267" i="1" a="1"/>
  <c r="CQ267" i="1" s="1"/>
  <c r="CM268" i="1" a="1"/>
  <c r="CM268" i="1" s="1"/>
  <c r="CN268" i="1" a="1"/>
  <c r="CN268" i="1" s="1"/>
  <c r="CO268" i="1" a="1"/>
  <c r="CO268" i="1" s="1"/>
  <c r="CP268" i="1" a="1"/>
  <c r="CP268" i="1" s="1"/>
  <c r="CQ268" i="1" a="1"/>
  <c r="CQ268" i="1" s="1"/>
  <c r="CM269" i="1" a="1"/>
  <c r="CM269" i="1" s="1"/>
  <c r="CN269" i="1" a="1"/>
  <c r="CN269" i="1" s="1"/>
  <c r="CO269" i="1" a="1"/>
  <c r="CO269" i="1" s="1"/>
  <c r="CP269" i="1" a="1"/>
  <c r="CP269" i="1" s="1"/>
  <c r="CQ269" i="1" a="1"/>
  <c r="CQ269" i="1" s="1"/>
  <c r="CM274" i="1" a="1"/>
  <c r="CM274" i="1" s="1"/>
  <c r="CN274" i="1" a="1"/>
  <c r="CN274" i="1" s="1"/>
  <c r="CO274" i="1" a="1"/>
  <c r="CO274" i="1" s="1"/>
  <c r="CP274" i="1" a="1"/>
  <c r="CP274" i="1" s="1"/>
  <c r="CQ274" i="1" a="1"/>
  <c r="CQ274" i="1" s="1"/>
  <c r="CM275" i="1" a="1"/>
  <c r="CM275" i="1" s="1"/>
  <c r="CN275" i="1" a="1"/>
  <c r="CN275" i="1" s="1"/>
  <c r="CO275" i="1" a="1"/>
  <c r="CO275" i="1" s="1"/>
  <c r="CP275" i="1" a="1"/>
  <c r="CP275" i="1" s="1"/>
  <c r="CQ275" i="1" a="1"/>
  <c r="CQ275" i="1" s="1"/>
  <c r="CM276" i="1" a="1"/>
  <c r="CM276" i="1" s="1"/>
  <c r="CN276" i="1" a="1"/>
  <c r="CN276" i="1" s="1"/>
  <c r="CO276" i="1" a="1"/>
  <c r="CO276" i="1" s="1"/>
  <c r="CP276" i="1" a="1"/>
  <c r="CP276" i="1" s="1"/>
  <c r="CQ276" i="1" a="1"/>
  <c r="CQ276" i="1" s="1"/>
  <c r="CM277" i="1" a="1"/>
  <c r="CM277" i="1" s="1"/>
  <c r="CN277" i="1" a="1"/>
  <c r="CN277" i="1" s="1"/>
  <c r="CO277" i="1" a="1"/>
  <c r="CO277" i="1" s="1"/>
  <c r="CP277" i="1" a="1"/>
  <c r="CP277" i="1" s="1"/>
  <c r="CQ277" i="1" a="1"/>
  <c r="CQ277" i="1" s="1"/>
  <c r="CM278" i="1" a="1"/>
  <c r="CM278" i="1" s="1"/>
  <c r="CN278" i="1" a="1"/>
  <c r="CN278" i="1" s="1"/>
  <c r="CO278" i="1" a="1"/>
  <c r="CO278" i="1" s="1"/>
  <c r="CP278" i="1" a="1"/>
  <c r="CP278" i="1" s="1"/>
  <c r="CQ278" i="1" a="1"/>
  <c r="CQ278" i="1" s="1"/>
  <c r="CM279" i="1" a="1"/>
  <c r="CM279" i="1" s="1"/>
  <c r="CN279" i="1" a="1"/>
  <c r="CN279" i="1" s="1"/>
  <c r="CO279" i="1" a="1"/>
  <c r="CO279" i="1" s="1"/>
  <c r="CP279" i="1" a="1"/>
  <c r="CP279" i="1" s="1"/>
  <c r="CQ279" i="1" a="1"/>
  <c r="CQ279" i="1" s="1"/>
  <c r="CM280" i="1" a="1"/>
  <c r="CM280" i="1" s="1"/>
  <c r="CN280" i="1" a="1"/>
  <c r="CN280" i="1" s="1"/>
  <c r="CO280" i="1" a="1"/>
  <c r="CO280" i="1" s="1"/>
  <c r="CP280" i="1" a="1"/>
  <c r="CP280" i="1" s="1"/>
  <c r="CQ280" i="1" a="1"/>
  <c r="CQ280" i="1" s="1"/>
  <c r="CM281" i="1" a="1"/>
  <c r="CM281" i="1" s="1"/>
  <c r="CN281" i="1" a="1"/>
  <c r="CN281" i="1" s="1"/>
  <c r="CO281" i="1" a="1"/>
  <c r="CO281" i="1" s="1"/>
  <c r="CP281" i="1" a="1"/>
  <c r="CP281" i="1" s="1"/>
  <c r="CQ281" i="1" a="1"/>
  <c r="CQ281" i="1" s="1"/>
  <c r="CM282" i="1" a="1"/>
  <c r="CM282" i="1" s="1"/>
  <c r="CN282" i="1" a="1"/>
  <c r="CN282" i="1" s="1"/>
  <c r="CO282" i="1" a="1"/>
  <c r="CO282" i="1" s="1"/>
  <c r="CP282" i="1" a="1"/>
  <c r="CP282" i="1" s="1"/>
  <c r="CQ282" i="1" a="1"/>
  <c r="CQ282" i="1" s="1"/>
  <c r="CM283" i="1" a="1"/>
  <c r="CM283" i="1" s="1"/>
  <c r="CN283" i="1" a="1"/>
  <c r="CN283" i="1" s="1"/>
  <c r="CO283" i="1" a="1"/>
  <c r="CO283" i="1" s="1"/>
  <c r="CP283" i="1" a="1"/>
  <c r="CP283" i="1" s="1"/>
  <c r="CQ283" i="1" a="1"/>
  <c r="CQ283" i="1" s="1"/>
  <c r="CM284" i="1" a="1"/>
  <c r="CM284" i="1" s="1"/>
  <c r="CN284" i="1" a="1"/>
  <c r="CN284" i="1" s="1"/>
  <c r="CO284" i="1" a="1"/>
  <c r="CO284" i="1" s="1"/>
  <c r="CP284" i="1" a="1"/>
  <c r="CP284" i="1" s="1"/>
  <c r="CQ284" i="1" a="1"/>
  <c r="CQ284" i="1" s="1"/>
  <c r="CM285" i="1" a="1"/>
  <c r="CM285" i="1" s="1"/>
  <c r="CN285" i="1" a="1"/>
  <c r="CN285" i="1" s="1"/>
  <c r="CO285" i="1" a="1"/>
  <c r="CO285" i="1" s="1"/>
  <c r="CP285" i="1" a="1"/>
  <c r="CP285" i="1" s="1"/>
  <c r="CQ285" i="1" a="1"/>
  <c r="CQ285" i="1" s="1"/>
  <c r="CM286" i="1" a="1"/>
  <c r="CM286" i="1" s="1"/>
  <c r="CN286" i="1" a="1"/>
  <c r="CN286" i="1" s="1"/>
  <c r="CO286" i="1" a="1"/>
  <c r="CO286" i="1" s="1"/>
  <c r="CP286" i="1" a="1"/>
  <c r="CP286" i="1" s="1"/>
  <c r="CQ286" i="1" a="1"/>
  <c r="CQ286" i="1" s="1"/>
  <c r="CM287" i="1" a="1"/>
  <c r="CM287" i="1" s="1"/>
  <c r="CN287" i="1" a="1"/>
  <c r="CN287" i="1" s="1"/>
  <c r="CO287" i="1" a="1"/>
  <c r="CO287" i="1" s="1"/>
  <c r="CP287" i="1" a="1"/>
  <c r="CP287" i="1" s="1"/>
  <c r="CQ287" i="1" a="1"/>
  <c r="CQ287" i="1" s="1"/>
  <c r="CM288" i="1" a="1"/>
  <c r="CM288" i="1" s="1"/>
  <c r="CN288" i="1" a="1"/>
  <c r="CN288" i="1" s="1"/>
  <c r="CO288" i="1" a="1"/>
  <c r="CO288" i="1" s="1"/>
  <c r="CP288" i="1" a="1"/>
  <c r="CP288" i="1" s="1"/>
  <c r="CQ288" i="1" a="1"/>
  <c r="CQ288" i="1" s="1"/>
  <c r="CM289" i="1" a="1"/>
  <c r="CM289" i="1" s="1"/>
  <c r="CN289" i="1" a="1"/>
  <c r="CN289" i="1" s="1"/>
  <c r="CO289" i="1" a="1"/>
  <c r="CO289" i="1" s="1"/>
  <c r="CP289" i="1" a="1"/>
  <c r="CP289" i="1" s="1"/>
  <c r="CQ289" i="1" a="1"/>
  <c r="CQ289" i="1" s="1"/>
  <c r="CM291" i="1" a="1"/>
  <c r="CM291" i="1" s="1"/>
  <c r="CN291" i="1" a="1"/>
  <c r="CN291" i="1" s="1"/>
  <c r="CO291" i="1" a="1"/>
  <c r="CO291" i="1" s="1"/>
  <c r="CP291" i="1" a="1"/>
  <c r="CP291" i="1" s="1"/>
  <c r="CQ291" i="1" a="1"/>
  <c r="CQ291" i="1" s="1"/>
  <c r="CM292" i="1" a="1"/>
  <c r="CM292" i="1" s="1"/>
  <c r="CN292" i="1" a="1"/>
  <c r="CN292" i="1" s="1"/>
  <c r="CO292" i="1" a="1"/>
  <c r="CO292" i="1" s="1"/>
  <c r="CP292" i="1" a="1"/>
  <c r="CP292" i="1" s="1"/>
  <c r="CQ292" i="1" a="1"/>
  <c r="CQ292" i="1" s="1"/>
  <c r="CM293" i="1" a="1"/>
  <c r="CM293" i="1" s="1"/>
  <c r="CN293" i="1" a="1"/>
  <c r="CN293" i="1" s="1"/>
  <c r="CO293" i="1" a="1"/>
  <c r="CO293" i="1" s="1"/>
  <c r="CP293" i="1" a="1"/>
  <c r="CP293" i="1" s="1"/>
  <c r="CQ293" i="1" a="1"/>
  <c r="CQ293" i="1" s="1"/>
  <c r="CM294" i="1" a="1"/>
  <c r="CM294" i="1" s="1"/>
  <c r="CN294" i="1" a="1"/>
  <c r="CN294" i="1" s="1"/>
  <c r="CO294" i="1" a="1"/>
  <c r="CO294" i="1" s="1"/>
  <c r="CP294" i="1" a="1"/>
  <c r="CP294" i="1" s="1"/>
  <c r="CQ294" i="1" a="1"/>
  <c r="CQ294" i="1" s="1"/>
  <c r="CM295" i="1" a="1"/>
  <c r="CM295" i="1" s="1"/>
  <c r="CN295" i="1" a="1"/>
  <c r="CN295" i="1" s="1"/>
  <c r="CO295" i="1" a="1"/>
  <c r="CO295" i="1" s="1"/>
  <c r="CP295" i="1" a="1"/>
  <c r="CP295" i="1" s="1"/>
  <c r="CQ295" i="1" a="1"/>
  <c r="CQ295" i="1" s="1"/>
  <c r="CM296" i="1" a="1"/>
  <c r="CM296" i="1" s="1"/>
  <c r="CN296" i="1" a="1"/>
  <c r="CN296" i="1" s="1"/>
  <c r="CO296" i="1" a="1"/>
  <c r="CO296" i="1" s="1"/>
  <c r="CP296" i="1" a="1"/>
  <c r="CP296" i="1" s="1"/>
  <c r="CQ296" i="1" a="1"/>
  <c r="CQ296" i="1" s="1"/>
  <c r="CM297" i="1" a="1"/>
  <c r="CM297" i="1" s="1"/>
  <c r="CN297" i="1" a="1"/>
  <c r="CN297" i="1" s="1"/>
  <c r="CO297" i="1" a="1"/>
  <c r="CO297" i="1" s="1"/>
  <c r="CP297" i="1" a="1"/>
  <c r="CP297" i="1" s="1"/>
  <c r="CQ297" i="1" a="1"/>
  <c r="CQ297" i="1" s="1"/>
  <c r="CM298" i="1" a="1"/>
  <c r="CM298" i="1" s="1"/>
  <c r="CN298" i="1" a="1"/>
  <c r="CN298" i="1" s="1"/>
  <c r="CO298" i="1" a="1"/>
  <c r="CO298" i="1" s="1"/>
  <c r="CP298" i="1" a="1"/>
  <c r="CP298" i="1" s="1"/>
  <c r="CQ298" i="1" a="1"/>
  <c r="CQ298" i="1" s="1"/>
  <c r="CM299" i="1" a="1"/>
  <c r="CM299" i="1" s="1"/>
  <c r="CN299" i="1" a="1"/>
  <c r="CN299" i="1" s="1"/>
  <c r="CO299" i="1" a="1"/>
  <c r="CO299" i="1" s="1"/>
  <c r="CP299" i="1" a="1"/>
  <c r="CP299" i="1" s="1"/>
  <c r="CQ299" i="1" a="1"/>
  <c r="CQ299" i="1" s="1"/>
  <c r="CM300" i="1" a="1"/>
  <c r="CM300" i="1" s="1"/>
  <c r="CN300" i="1" a="1"/>
  <c r="CN300" i="1" s="1"/>
  <c r="CO300" i="1" a="1"/>
  <c r="CO300" i="1" s="1"/>
  <c r="CP300" i="1" a="1"/>
  <c r="CP300" i="1" s="1"/>
  <c r="CQ300" i="1" a="1"/>
  <c r="CQ300" i="1" s="1"/>
  <c r="CM301" i="1" a="1"/>
  <c r="CM301" i="1" s="1"/>
  <c r="CN301" i="1" a="1"/>
  <c r="CN301" i="1" s="1"/>
  <c r="CO301" i="1" a="1"/>
  <c r="CO301" i="1" s="1"/>
  <c r="CP301" i="1" a="1"/>
  <c r="CP301" i="1" s="1"/>
  <c r="CQ301" i="1" a="1"/>
  <c r="CQ301" i="1" s="1"/>
  <c r="CM302" i="1" a="1"/>
  <c r="CM302" i="1" s="1"/>
  <c r="CN302" i="1" a="1"/>
  <c r="CN302" i="1" s="1"/>
  <c r="CO302" i="1" a="1"/>
  <c r="CO302" i="1" s="1"/>
  <c r="CP302" i="1" a="1"/>
  <c r="CP302" i="1" s="1"/>
  <c r="CQ302" i="1" a="1"/>
  <c r="CQ302" i="1" s="1"/>
  <c r="CM303" i="1" a="1"/>
  <c r="CM303" i="1" s="1"/>
  <c r="CN303" i="1" a="1"/>
  <c r="CN303" i="1" s="1"/>
  <c r="CO303" i="1" a="1"/>
  <c r="CO303" i="1" s="1"/>
  <c r="CP303" i="1" a="1"/>
  <c r="CP303" i="1" s="1"/>
  <c r="CQ303" i="1" a="1"/>
  <c r="CQ303" i="1" s="1"/>
  <c r="CM304" i="1" a="1"/>
  <c r="CM304" i="1" s="1"/>
  <c r="CN304" i="1" a="1"/>
  <c r="CN304" i="1" s="1"/>
  <c r="CO304" i="1" a="1"/>
  <c r="CO304" i="1" s="1"/>
  <c r="CP304" i="1" a="1"/>
  <c r="CP304" i="1" s="1"/>
  <c r="CQ304" i="1" a="1"/>
  <c r="CQ304" i="1" s="1"/>
  <c r="CM305" i="1" a="1"/>
  <c r="CM305" i="1" s="1"/>
  <c r="CN305" i="1" a="1"/>
  <c r="CN305" i="1" s="1"/>
  <c r="CO305" i="1" a="1"/>
  <c r="CO305" i="1" s="1"/>
  <c r="CP305" i="1" a="1"/>
  <c r="CP305" i="1" s="1"/>
  <c r="CQ305" i="1" a="1"/>
  <c r="CQ305" i="1" s="1"/>
  <c r="CM306" i="1" a="1"/>
  <c r="CM306" i="1" s="1"/>
  <c r="CN306" i="1" a="1"/>
  <c r="CN306" i="1" s="1"/>
  <c r="CO306" i="1" a="1"/>
  <c r="CO306" i="1" s="1"/>
  <c r="CP306" i="1" a="1"/>
  <c r="CP306" i="1" s="1"/>
  <c r="CQ306" i="1" a="1"/>
  <c r="CQ306" i="1" s="1"/>
  <c r="CM307" i="1" a="1"/>
  <c r="CM307" i="1" s="1"/>
  <c r="CN307" i="1" a="1"/>
  <c r="CN307" i="1" s="1"/>
  <c r="CO307" i="1" a="1"/>
  <c r="CO307" i="1" s="1"/>
  <c r="CP307" i="1" a="1"/>
  <c r="CP307" i="1" s="1"/>
  <c r="CQ307" i="1" a="1"/>
  <c r="CQ307" i="1" s="1"/>
  <c r="CM308" i="1" a="1"/>
  <c r="CM308" i="1" s="1"/>
  <c r="CN308" i="1" a="1"/>
  <c r="CN308" i="1" s="1"/>
  <c r="CO308" i="1" a="1"/>
  <c r="CO308" i="1" s="1"/>
  <c r="CP308" i="1" a="1"/>
  <c r="CP308" i="1" s="1"/>
  <c r="CQ308" i="1" a="1"/>
  <c r="CQ308" i="1" s="1"/>
  <c r="CM309" i="1" a="1"/>
  <c r="CM309" i="1" s="1"/>
  <c r="CN309" i="1" a="1"/>
  <c r="CN309" i="1" s="1"/>
  <c r="CO309" i="1" a="1"/>
  <c r="CO309" i="1" s="1"/>
  <c r="CP309" i="1" a="1"/>
  <c r="CP309" i="1" s="1"/>
  <c r="CQ309" i="1" a="1"/>
  <c r="CQ309" i="1" s="1"/>
  <c r="CM310" i="1" a="1"/>
  <c r="CM310" i="1" s="1"/>
  <c r="CN310" i="1" a="1"/>
  <c r="CN310" i="1" s="1"/>
  <c r="CO310" i="1" a="1"/>
  <c r="CO310" i="1" s="1"/>
  <c r="CP310" i="1" a="1"/>
  <c r="CP310" i="1" s="1"/>
  <c r="CQ310" i="1" a="1"/>
  <c r="CQ310" i="1" s="1"/>
  <c r="CM311" i="1" a="1"/>
  <c r="CM311" i="1" s="1"/>
  <c r="CN311" i="1" a="1"/>
  <c r="CN311" i="1" s="1"/>
  <c r="CO311" i="1" a="1"/>
  <c r="CO311" i="1" s="1"/>
  <c r="CP311" i="1" a="1"/>
  <c r="CP311" i="1" s="1"/>
  <c r="CQ311" i="1" a="1"/>
  <c r="CQ311" i="1" s="1"/>
  <c r="CM312" i="1" a="1"/>
  <c r="CM312" i="1" s="1"/>
  <c r="CN312" i="1" a="1"/>
  <c r="CN312" i="1" s="1"/>
  <c r="CO312" i="1" a="1"/>
  <c r="CO312" i="1" s="1"/>
  <c r="CP312" i="1" a="1"/>
  <c r="CP312" i="1" s="1"/>
  <c r="CQ312" i="1" a="1"/>
  <c r="CQ312" i="1" s="1"/>
  <c r="CM313" i="1" a="1"/>
  <c r="CM313" i="1" s="1"/>
  <c r="CN313" i="1" a="1"/>
  <c r="CN313" i="1" s="1"/>
  <c r="CO313" i="1" a="1"/>
  <c r="CO313" i="1" s="1"/>
  <c r="CP313" i="1" a="1"/>
  <c r="CP313" i="1" s="1"/>
  <c r="CQ313" i="1" a="1"/>
  <c r="CQ313" i="1" s="1"/>
  <c r="CM314" i="1" a="1"/>
  <c r="CM314" i="1" s="1"/>
  <c r="CN314" i="1" a="1"/>
  <c r="CN314" i="1" s="1"/>
  <c r="CO314" i="1" a="1"/>
  <c r="CO314" i="1" s="1"/>
  <c r="CP314" i="1" a="1"/>
  <c r="CP314" i="1" s="1"/>
  <c r="CQ314" i="1" a="1"/>
  <c r="CQ314" i="1" s="1"/>
  <c r="CM315" i="1" a="1"/>
  <c r="CM315" i="1" s="1"/>
  <c r="CN315" i="1" a="1"/>
  <c r="CN315" i="1" s="1"/>
  <c r="CO315" i="1" a="1"/>
  <c r="CO315" i="1" s="1"/>
  <c r="CP315" i="1" a="1"/>
  <c r="CP315" i="1" s="1"/>
  <c r="CQ315" i="1" a="1"/>
  <c r="CQ315" i="1" s="1"/>
  <c r="CM316" i="1" a="1"/>
  <c r="CM316" i="1" s="1"/>
  <c r="CN316" i="1" a="1"/>
  <c r="CN316" i="1" s="1"/>
  <c r="CO316" i="1" a="1"/>
  <c r="CO316" i="1" s="1"/>
  <c r="CP316" i="1" a="1"/>
  <c r="CP316" i="1" s="1"/>
  <c r="CQ316" i="1" a="1"/>
  <c r="CQ316" i="1" s="1"/>
  <c r="CM317" i="1" a="1"/>
  <c r="CM317" i="1" s="1"/>
  <c r="CN317" i="1" a="1"/>
  <c r="CN317" i="1" s="1"/>
  <c r="CO317" i="1" a="1"/>
  <c r="CO317" i="1" s="1"/>
  <c r="CP317" i="1" a="1"/>
  <c r="CP317" i="1" s="1"/>
  <c r="CQ317" i="1" a="1"/>
  <c r="CQ317" i="1" s="1"/>
  <c r="CM318" i="1" a="1"/>
  <c r="CM318" i="1" s="1"/>
  <c r="CN318" i="1" a="1"/>
  <c r="CN318" i="1" s="1"/>
  <c r="CO318" i="1" a="1"/>
  <c r="CO318" i="1" s="1"/>
  <c r="CP318" i="1" a="1"/>
  <c r="CP318" i="1" s="1"/>
  <c r="CQ318" i="1" a="1"/>
  <c r="CQ318" i="1" s="1"/>
  <c r="CM319" i="1" a="1"/>
  <c r="CM319" i="1" s="1"/>
  <c r="CN319" i="1" a="1"/>
  <c r="CN319" i="1" s="1"/>
  <c r="CO319" i="1" a="1"/>
  <c r="CO319" i="1" s="1"/>
  <c r="CP319" i="1" a="1"/>
  <c r="CP319" i="1" s="1"/>
  <c r="CQ319" i="1" a="1"/>
  <c r="CQ319" i="1" s="1"/>
  <c r="CM320" i="1" a="1"/>
  <c r="CM320" i="1" s="1"/>
  <c r="CN320" i="1" a="1"/>
  <c r="CN320" i="1" s="1"/>
  <c r="CO320" i="1" a="1"/>
  <c r="CO320" i="1" s="1"/>
  <c r="CP320" i="1" a="1"/>
  <c r="CP320" i="1" s="1"/>
  <c r="CQ320" i="1" a="1"/>
  <c r="CQ320" i="1" s="1"/>
  <c r="CM321" i="1" a="1"/>
  <c r="CM321" i="1" s="1"/>
  <c r="CN321" i="1" a="1"/>
  <c r="CN321" i="1" s="1"/>
  <c r="CO321" i="1" a="1"/>
  <c r="CO321" i="1" s="1"/>
  <c r="CP321" i="1" a="1"/>
  <c r="CP321" i="1" s="1"/>
  <c r="CQ321" i="1" a="1"/>
  <c r="CQ321" i="1" s="1"/>
  <c r="CM322" i="1" a="1"/>
  <c r="CM322" i="1" s="1"/>
  <c r="CN322" i="1" a="1"/>
  <c r="CN322" i="1" s="1"/>
  <c r="CO322" i="1" a="1"/>
  <c r="CO322" i="1" s="1"/>
  <c r="CP322" i="1" a="1"/>
  <c r="CP322" i="1" s="1"/>
  <c r="CQ322" i="1" a="1"/>
  <c r="CQ322" i="1" s="1"/>
  <c r="CM323" i="1" a="1"/>
  <c r="CM323" i="1" s="1"/>
  <c r="CN323" i="1" a="1"/>
  <c r="CN323" i="1" s="1"/>
  <c r="CO323" i="1" a="1"/>
  <c r="CO323" i="1" s="1"/>
  <c r="CP323" i="1" a="1"/>
  <c r="CP323" i="1" s="1"/>
  <c r="CQ323" i="1" a="1"/>
  <c r="CQ323" i="1" s="1"/>
  <c r="CM324" i="1" a="1"/>
  <c r="CM324" i="1" s="1"/>
  <c r="CN324" i="1" a="1"/>
  <c r="CN324" i="1" s="1"/>
  <c r="CO324" i="1" a="1"/>
  <c r="CO324" i="1" s="1"/>
  <c r="CP324" i="1" a="1"/>
  <c r="CP324" i="1" s="1"/>
  <c r="CQ324" i="1" a="1"/>
  <c r="CQ324" i="1" s="1"/>
  <c r="CM325" i="1" a="1"/>
  <c r="CM325" i="1" s="1"/>
  <c r="CN325" i="1" a="1"/>
  <c r="CN325" i="1" s="1"/>
  <c r="CO325" i="1" a="1"/>
  <c r="CO325" i="1" s="1"/>
  <c r="CP325" i="1" a="1"/>
  <c r="CP325" i="1" s="1"/>
  <c r="CQ325" i="1" a="1"/>
  <c r="CQ325" i="1" s="1"/>
  <c r="CM326" i="1" a="1"/>
  <c r="CM326" i="1" s="1"/>
  <c r="CN326" i="1" a="1"/>
  <c r="CN326" i="1" s="1"/>
  <c r="CO326" i="1" a="1"/>
  <c r="CO326" i="1" s="1"/>
  <c r="CP326" i="1" a="1"/>
  <c r="CP326" i="1" s="1"/>
  <c r="CQ326" i="1" a="1"/>
  <c r="CQ326" i="1" s="1"/>
  <c r="CM327" i="1" a="1"/>
  <c r="CM327" i="1" s="1"/>
  <c r="CN327" i="1" a="1"/>
  <c r="CN327" i="1" s="1"/>
  <c r="CO327" i="1" a="1"/>
  <c r="CO327" i="1" s="1"/>
  <c r="CP327" i="1" a="1"/>
  <c r="CP327" i="1" s="1"/>
  <c r="CQ327" i="1" a="1"/>
  <c r="CQ327" i="1" s="1"/>
  <c r="CM328" i="1" a="1"/>
  <c r="CM328" i="1" s="1"/>
  <c r="CN328" i="1" a="1"/>
  <c r="CN328" i="1" s="1"/>
  <c r="CO328" i="1" a="1"/>
  <c r="CO328" i="1" s="1"/>
  <c r="CP328" i="1" a="1"/>
  <c r="CP328" i="1" s="1"/>
  <c r="CQ328" i="1" a="1"/>
  <c r="CQ328" i="1" s="1"/>
  <c r="CM329" i="1" a="1"/>
  <c r="CM329" i="1" s="1"/>
  <c r="CN329" i="1" a="1"/>
  <c r="CN329" i="1" s="1"/>
  <c r="CO329" i="1" a="1"/>
  <c r="CO329" i="1" s="1"/>
  <c r="CP329" i="1" a="1"/>
  <c r="CP329" i="1" s="1"/>
  <c r="CQ329" i="1" a="1"/>
  <c r="CQ329" i="1" s="1"/>
  <c r="CM330" i="1" a="1"/>
  <c r="CM330" i="1" s="1"/>
  <c r="CN330" i="1" a="1"/>
  <c r="CN330" i="1" s="1"/>
  <c r="CO330" i="1" a="1"/>
  <c r="CO330" i="1" s="1"/>
  <c r="CP330" i="1" a="1"/>
  <c r="CP330" i="1" s="1"/>
  <c r="CQ330" i="1" a="1"/>
  <c r="CQ330" i="1" s="1"/>
  <c r="CM331" i="1" a="1"/>
  <c r="CM331" i="1" s="1"/>
  <c r="CN331" i="1" a="1"/>
  <c r="CN331" i="1" s="1"/>
  <c r="CO331" i="1" a="1"/>
  <c r="CO331" i="1" s="1"/>
  <c r="CP331" i="1" a="1"/>
  <c r="CP331" i="1" s="1"/>
  <c r="CQ331" i="1" a="1"/>
  <c r="CQ331" i="1" s="1"/>
  <c r="CM332" i="1" a="1"/>
  <c r="CM332" i="1" s="1"/>
  <c r="CN332" i="1" a="1"/>
  <c r="CN332" i="1" s="1"/>
  <c r="CO332" i="1" a="1"/>
  <c r="CO332" i="1" s="1"/>
  <c r="CP332" i="1" a="1"/>
  <c r="CP332" i="1" s="1"/>
  <c r="CQ332" i="1" a="1"/>
  <c r="CQ332" i="1" s="1"/>
  <c r="CM333" i="1" a="1"/>
  <c r="CM333" i="1" s="1"/>
  <c r="CN333" i="1" a="1"/>
  <c r="CN333" i="1" s="1"/>
  <c r="CO333" i="1" a="1"/>
  <c r="CO333" i="1" s="1"/>
  <c r="CP333" i="1" a="1"/>
  <c r="CP333" i="1" s="1"/>
  <c r="CQ333" i="1" a="1"/>
  <c r="CQ333" i="1" s="1"/>
  <c r="CM334" i="1" a="1"/>
  <c r="CM334" i="1" s="1"/>
  <c r="CN334" i="1" a="1"/>
  <c r="CN334" i="1" s="1"/>
  <c r="CO334" i="1" a="1"/>
  <c r="CO334" i="1" s="1"/>
  <c r="CP334" i="1" a="1"/>
  <c r="CP334" i="1" s="1"/>
  <c r="CQ334" i="1" a="1"/>
  <c r="CQ334" i="1" s="1"/>
  <c r="CM335" i="1" a="1"/>
  <c r="CM335" i="1" s="1"/>
  <c r="CN335" i="1" a="1"/>
  <c r="CN335" i="1" s="1"/>
  <c r="CO335" i="1" a="1"/>
  <c r="CO335" i="1" s="1"/>
  <c r="CP335" i="1" a="1"/>
  <c r="CP335" i="1" s="1"/>
  <c r="CQ335" i="1" a="1"/>
  <c r="CQ335" i="1" s="1"/>
  <c r="CM336" i="1" a="1"/>
  <c r="CM336" i="1" s="1"/>
  <c r="CN336" i="1" a="1"/>
  <c r="CN336" i="1" s="1"/>
  <c r="CO336" i="1" a="1"/>
  <c r="CO336" i="1" s="1"/>
  <c r="CP336" i="1" a="1"/>
  <c r="CP336" i="1" s="1"/>
  <c r="CQ336" i="1" a="1"/>
  <c r="CQ336" i="1" s="1"/>
  <c r="CM337" i="1" a="1"/>
  <c r="CM337" i="1" s="1"/>
  <c r="CN337" i="1" a="1"/>
  <c r="CN337" i="1" s="1"/>
  <c r="CO337" i="1" a="1"/>
  <c r="CO337" i="1" s="1"/>
  <c r="CP337" i="1" a="1"/>
  <c r="CP337" i="1" s="1"/>
  <c r="CQ337" i="1" a="1"/>
  <c r="CQ337" i="1" s="1"/>
  <c r="CM338" i="1" a="1"/>
  <c r="CM338" i="1" s="1"/>
  <c r="CN338" i="1" a="1"/>
  <c r="CN338" i="1" s="1"/>
  <c r="CO338" i="1" a="1"/>
  <c r="CO338" i="1" s="1"/>
  <c r="CP338" i="1" a="1"/>
  <c r="CP338" i="1" s="1"/>
  <c r="CQ338" i="1" a="1"/>
  <c r="CQ338" i="1" s="1"/>
  <c r="CM339" i="1" a="1"/>
  <c r="CM339" i="1" s="1"/>
  <c r="CN339" i="1" a="1"/>
  <c r="CN339" i="1" s="1"/>
  <c r="CO339" i="1" a="1"/>
  <c r="CO339" i="1" s="1"/>
  <c r="CP339" i="1" a="1"/>
  <c r="CP339" i="1" s="1"/>
  <c r="CQ339" i="1" a="1"/>
  <c r="CQ339" i="1" s="1"/>
  <c r="CM340" i="1" a="1"/>
  <c r="CM340" i="1" s="1"/>
  <c r="CN340" i="1" a="1"/>
  <c r="CN340" i="1" s="1"/>
  <c r="CO340" i="1" a="1"/>
  <c r="CO340" i="1" s="1"/>
  <c r="CP340" i="1" a="1"/>
  <c r="CP340" i="1" s="1"/>
  <c r="CQ340" i="1" a="1"/>
  <c r="CQ340" i="1" s="1"/>
  <c r="CM341" i="1" a="1"/>
  <c r="CM341" i="1" s="1"/>
  <c r="CN341" i="1" a="1"/>
  <c r="CN341" i="1" s="1"/>
  <c r="CO341" i="1" a="1"/>
  <c r="CO341" i="1" s="1"/>
  <c r="CP341" i="1" a="1"/>
  <c r="CP341" i="1" s="1"/>
  <c r="CQ341" i="1" a="1"/>
  <c r="CQ341" i="1" s="1"/>
  <c r="CM342" i="1" a="1"/>
  <c r="CM342" i="1" s="1"/>
  <c r="CN342" i="1" a="1"/>
  <c r="CN342" i="1" s="1"/>
  <c r="CO342" i="1" a="1"/>
  <c r="CO342" i="1" s="1"/>
  <c r="CP342" i="1" a="1"/>
  <c r="CP342" i="1" s="1"/>
  <c r="CQ342" i="1" a="1"/>
  <c r="CQ342" i="1" s="1"/>
  <c r="CM343" i="1" a="1"/>
  <c r="CM343" i="1" s="1"/>
  <c r="CN343" i="1" a="1"/>
  <c r="CN343" i="1" s="1"/>
  <c r="CO343" i="1" a="1"/>
  <c r="CO343" i="1" s="1"/>
  <c r="CP343" i="1" a="1"/>
  <c r="CP343" i="1" s="1"/>
  <c r="CQ343" i="1" a="1"/>
  <c r="CQ343" i="1" s="1"/>
  <c r="CM344" i="1" a="1"/>
  <c r="CM344" i="1" s="1"/>
  <c r="CN344" i="1" a="1"/>
  <c r="CN344" i="1" s="1"/>
  <c r="CO344" i="1" a="1"/>
  <c r="CO344" i="1" s="1"/>
  <c r="CP344" i="1" a="1"/>
  <c r="CP344" i="1" s="1"/>
  <c r="CQ344" i="1" a="1"/>
  <c r="CQ344" i="1" s="1"/>
  <c r="CM345" i="1" a="1"/>
  <c r="CM345" i="1" s="1"/>
  <c r="CN345" i="1" a="1"/>
  <c r="CN345" i="1" s="1"/>
  <c r="CO345" i="1" a="1"/>
  <c r="CO345" i="1" s="1"/>
  <c r="CP345" i="1" a="1"/>
  <c r="CP345" i="1" s="1"/>
  <c r="CQ345" i="1" a="1"/>
  <c r="CQ345" i="1" s="1"/>
  <c r="CM346" i="1" a="1"/>
  <c r="CM346" i="1" s="1"/>
  <c r="CN346" i="1" a="1"/>
  <c r="CN346" i="1" s="1"/>
  <c r="CO346" i="1" a="1"/>
  <c r="CO346" i="1" s="1"/>
  <c r="CP346" i="1" a="1"/>
  <c r="CP346" i="1" s="1"/>
  <c r="CQ346" i="1" a="1"/>
  <c r="CQ346" i="1" s="1"/>
  <c r="CM347" i="1" a="1"/>
  <c r="CM347" i="1" s="1"/>
  <c r="CN347" i="1" a="1"/>
  <c r="CN347" i="1" s="1"/>
  <c r="CO347" i="1" a="1"/>
  <c r="CO347" i="1" s="1"/>
  <c r="CP347" i="1" a="1"/>
  <c r="CP347" i="1" s="1"/>
  <c r="CQ347" i="1" a="1"/>
  <c r="CQ347" i="1" s="1"/>
  <c r="CM348" i="1" a="1"/>
  <c r="CM348" i="1" s="1"/>
  <c r="CN348" i="1" a="1"/>
  <c r="CN348" i="1" s="1"/>
  <c r="CO348" i="1" a="1"/>
  <c r="CO348" i="1" s="1"/>
  <c r="CP348" i="1" a="1"/>
  <c r="CP348" i="1" s="1"/>
  <c r="CQ348" i="1" a="1"/>
  <c r="CQ348" i="1" s="1"/>
  <c r="CM349" i="1" a="1"/>
  <c r="CM349" i="1" s="1"/>
  <c r="CN349" i="1" a="1"/>
  <c r="CN349" i="1" s="1"/>
  <c r="CO349" i="1" a="1"/>
  <c r="CO349" i="1" s="1"/>
  <c r="CP349" i="1" a="1"/>
  <c r="CP349" i="1" s="1"/>
  <c r="CQ349" i="1" a="1"/>
  <c r="CQ349" i="1" s="1"/>
  <c r="CM350" i="1" a="1"/>
  <c r="CM350" i="1" s="1"/>
  <c r="CN350" i="1" a="1"/>
  <c r="CN350" i="1" s="1"/>
  <c r="CO350" i="1" a="1"/>
  <c r="CO350" i="1" s="1"/>
  <c r="CP350" i="1" a="1"/>
  <c r="CP350" i="1" s="1"/>
  <c r="CQ350" i="1" a="1"/>
  <c r="CQ350" i="1" s="1"/>
  <c r="CM351" i="1" a="1"/>
  <c r="CM351" i="1" s="1"/>
  <c r="CN351" i="1" a="1"/>
  <c r="CN351" i="1" s="1"/>
  <c r="CO351" i="1" a="1"/>
  <c r="CO351" i="1" s="1"/>
  <c r="CP351" i="1" a="1"/>
  <c r="CP351" i="1" s="1"/>
  <c r="CQ351" i="1" a="1"/>
  <c r="CQ351" i="1" s="1"/>
  <c r="CM352" i="1" a="1"/>
  <c r="CM352" i="1" s="1"/>
  <c r="CN352" i="1" a="1"/>
  <c r="CN352" i="1" s="1"/>
  <c r="CO352" i="1" a="1"/>
  <c r="CO352" i="1" s="1"/>
  <c r="CP352" i="1" a="1"/>
  <c r="CP352" i="1" s="1"/>
  <c r="CQ352" i="1" a="1"/>
  <c r="CQ352" i="1" s="1"/>
  <c r="CM353" i="1" a="1"/>
  <c r="CM353" i="1" s="1"/>
  <c r="CN353" i="1" a="1"/>
  <c r="CN353" i="1" s="1"/>
  <c r="CO353" i="1" a="1"/>
  <c r="CO353" i="1" s="1"/>
  <c r="CP353" i="1" a="1"/>
  <c r="CP353" i="1" s="1"/>
  <c r="CQ353" i="1" a="1"/>
  <c r="CQ353" i="1" s="1"/>
  <c r="CM354" i="1" a="1"/>
  <c r="CM354" i="1" s="1"/>
  <c r="CN354" i="1" a="1"/>
  <c r="CN354" i="1" s="1"/>
  <c r="CO354" i="1" a="1"/>
  <c r="CO354" i="1" s="1"/>
  <c r="CP354" i="1" a="1"/>
  <c r="CP354" i="1" s="1"/>
  <c r="CQ354" i="1" a="1"/>
  <c r="CQ354" i="1" s="1"/>
  <c r="CM355" i="1" a="1"/>
  <c r="CM355" i="1" s="1"/>
  <c r="CN355" i="1" a="1"/>
  <c r="CN355" i="1" s="1"/>
  <c r="CO355" i="1" a="1"/>
  <c r="CO355" i="1" s="1"/>
  <c r="CP355" i="1" a="1"/>
  <c r="CP355" i="1" s="1"/>
  <c r="CQ355" i="1" a="1"/>
  <c r="CQ355" i="1" s="1"/>
  <c r="CM356" i="1" a="1"/>
  <c r="CM356" i="1" s="1"/>
  <c r="CN356" i="1" a="1"/>
  <c r="CN356" i="1" s="1"/>
  <c r="CO356" i="1" a="1"/>
  <c r="CO356" i="1" s="1"/>
  <c r="CP356" i="1" a="1"/>
  <c r="CP356" i="1" s="1"/>
  <c r="CQ356" i="1" a="1"/>
  <c r="CQ356" i="1" s="1"/>
  <c r="CM357" i="1" a="1"/>
  <c r="CM357" i="1" s="1"/>
  <c r="CN357" i="1" a="1"/>
  <c r="CN357" i="1" s="1"/>
  <c r="CO357" i="1" a="1"/>
  <c r="CO357" i="1" s="1"/>
  <c r="CP357" i="1" a="1"/>
  <c r="CP357" i="1" s="1"/>
  <c r="CQ357" i="1" a="1"/>
  <c r="CQ357" i="1" s="1"/>
  <c r="CM358" i="1" a="1"/>
  <c r="CM358" i="1" s="1"/>
  <c r="CN358" i="1" a="1"/>
  <c r="CN358" i="1" s="1"/>
  <c r="CO358" i="1" a="1"/>
  <c r="CO358" i="1" s="1"/>
  <c r="CP358" i="1" a="1"/>
  <c r="CP358" i="1" s="1"/>
  <c r="CQ358" i="1" a="1"/>
  <c r="CQ358" i="1" s="1"/>
  <c r="CM359" i="1" a="1"/>
  <c r="CM359" i="1" s="1"/>
  <c r="CN359" i="1" a="1"/>
  <c r="CN359" i="1" s="1"/>
  <c r="CO359" i="1" a="1"/>
  <c r="CO359" i="1" s="1"/>
  <c r="CP359" i="1" a="1"/>
  <c r="CP359" i="1" s="1"/>
  <c r="CQ359" i="1" a="1"/>
  <c r="CQ359" i="1" s="1"/>
  <c r="CM360" i="1" a="1"/>
  <c r="CM360" i="1" s="1"/>
  <c r="CN360" i="1" a="1"/>
  <c r="CN360" i="1" s="1"/>
  <c r="CO360" i="1" a="1"/>
  <c r="CO360" i="1" s="1"/>
  <c r="CP360" i="1" a="1"/>
  <c r="CP360" i="1" s="1"/>
  <c r="CQ360" i="1" a="1"/>
  <c r="CQ360" i="1" s="1"/>
  <c r="CM361" i="1" a="1"/>
  <c r="CM361" i="1" s="1"/>
  <c r="CN361" i="1" a="1"/>
  <c r="CN361" i="1" s="1"/>
  <c r="CO361" i="1" a="1"/>
  <c r="CO361" i="1" s="1"/>
  <c r="CP361" i="1" a="1"/>
  <c r="CP361" i="1" s="1"/>
  <c r="CQ361" i="1" a="1"/>
  <c r="CQ361" i="1" s="1"/>
  <c r="CM362" i="1" a="1"/>
  <c r="CM362" i="1" s="1"/>
  <c r="CN362" i="1" a="1"/>
  <c r="CN362" i="1" s="1"/>
  <c r="CO362" i="1" a="1"/>
  <c r="CO362" i="1" s="1"/>
  <c r="CP362" i="1" a="1"/>
  <c r="CP362" i="1" s="1"/>
  <c r="CQ362" i="1" a="1"/>
  <c r="CQ362" i="1" s="1"/>
  <c r="CM363" i="1" a="1"/>
  <c r="CM363" i="1" s="1"/>
  <c r="CN363" i="1" a="1"/>
  <c r="CN363" i="1" s="1"/>
  <c r="CO363" i="1" a="1"/>
  <c r="CO363" i="1" s="1"/>
  <c r="CP363" i="1" a="1"/>
  <c r="CP363" i="1" s="1"/>
  <c r="CQ363" i="1" a="1"/>
  <c r="CQ363" i="1" s="1"/>
  <c r="CM364" i="1" a="1"/>
  <c r="CM364" i="1" s="1"/>
  <c r="CN364" i="1" a="1"/>
  <c r="CN364" i="1" s="1"/>
  <c r="CO364" i="1" a="1"/>
  <c r="CO364" i="1" s="1"/>
  <c r="CP364" i="1" a="1"/>
  <c r="CP364" i="1" s="1"/>
  <c r="CQ364" i="1" a="1"/>
  <c r="CQ364" i="1" s="1"/>
  <c r="CM365" i="1" a="1"/>
  <c r="CM365" i="1" s="1"/>
  <c r="CN365" i="1" a="1"/>
  <c r="CN365" i="1" s="1"/>
  <c r="CO365" i="1" a="1"/>
  <c r="CO365" i="1" s="1"/>
  <c r="CP365" i="1" a="1"/>
  <c r="CP365" i="1" s="1"/>
  <c r="CQ365" i="1" a="1"/>
  <c r="CQ365" i="1" s="1"/>
  <c r="CM366" i="1" a="1"/>
  <c r="CM366" i="1" s="1"/>
  <c r="CN366" i="1" a="1"/>
  <c r="CN366" i="1" s="1"/>
  <c r="CO366" i="1" a="1"/>
  <c r="CO366" i="1" s="1"/>
  <c r="CP366" i="1" a="1"/>
  <c r="CP366" i="1" s="1"/>
  <c r="CQ366" i="1" a="1"/>
  <c r="CQ366" i="1" s="1"/>
  <c r="CM367" i="1" a="1"/>
  <c r="CM367" i="1" s="1"/>
  <c r="CN367" i="1" a="1"/>
  <c r="CN367" i="1" s="1"/>
  <c r="CO367" i="1" a="1"/>
  <c r="CO367" i="1" s="1"/>
  <c r="CP367" i="1" a="1"/>
  <c r="CP367" i="1" s="1"/>
  <c r="CQ367" i="1" a="1"/>
  <c r="CQ367" i="1" s="1"/>
  <c r="CM368" i="1" a="1"/>
  <c r="CM368" i="1" s="1"/>
  <c r="CN368" i="1" a="1"/>
  <c r="CN368" i="1" s="1"/>
  <c r="CO368" i="1" a="1"/>
  <c r="CO368" i="1" s="1"/>
  <c r="CP368" i="1" a="1"/>
  <c r="CP368" i="1" s="1"/>
  <c r="CQ368" i="1" a="1"/>
  <c r="CQ368" i="1" s="1"/>
  <c r="CM369" i="1" a="1"/>
  <c r="CM369" i="1" s="1"/>
  <c r="CN369" i="1" a="1"/>
  <c r="CN369" i="1" s="1"/>
  <c r="CO369" i="1" a="1"/>
  <c r="CO369" i="1" s="1"/>
  <c r="CP369" i="1" a="1"/>
  <c r="CP369" i="1" s="1"/>
  <c r="CQ369" i="1" a="1"/>
  <c r="CQ369" i="1" s="1"/>
  <c r="CM370" i="1" a="1"/>
  <c r="CM370" i="1" s="1"/>
  <c r="CN370" i="1" a="1"/>
  <c r="CN370" i="1" s="1"/>
  <c r="CO370" i="1" a="1"/>
  <c r="CO370" i="1" s="1"/>
  <c r="CP370" i="1" a="1"/>
  <c r="CP370" i="1" s="1"/>
  <c r="CQ370" i="1" a="1"/>
  <c r="CQ370" i="1" s="1"/>
  <c r="CM371" i="1" a="1"/>
  <c r="CM371" i="1" s="1"/>
  <c r="CN371" i="1" a="1"/>
  <c r="CN371" i="1" s="1"/>
  <c r="CO371" i="1" a="1"/>
  <c r="CO371" i="1" s="1"/>
  <c r="CP371" i="1" a="1"/>
  <c r="CP371" i="1" s="1"/>
  <c r="CQ371" i="1" a="1"/>
  <c r="CQ371" i="1" s="1"/>
  <c r="CM372" i="1" a="1"/>
  <c r="CM372" i="1" s="1"/>
  <c r="CN372" i="1" a="1"/>
  <c r="CN372" i="1" s="1"/>
  <c r="CO372" i="1" a="1"/>
  <c r="CO372" i="1" s="1"/>
  <c r="CP372" i="1" a="1"/>
  <c r="CP372" i="1" s="1"/>
  <c r="CQ372" i="1" a="1"/>
  <c r="CQ372" i="1" s="1"/>
  <c r="CM373" i="1" a="1"/>
  <c r="CM373" i="1" s="1"/>
  <c r="CN373" i="1" a="1"/>
  <c r="CN373" i="1" s="1"/>
  <c r="CO373" i="1" a="1"/>
  <c r="CO373" i="1" s="1"/>
  <c r="CP373" i="1" a="1"/>
  <c r="CP373" i="1" s="1"/>
  <c r="CQ373" i="1" a="1"/>
  <c r="CQ373" i="1" s="1"/>
  <c r="CM374" i="1" a="1"/>
  <c r="CM374" i="1" s="1"/>
  <c r="CN374" i="1" a="1"/>
  <c r="CN374" i="1" s="1"/>
  <c r="CO374" i="1" a="1"/>
  <c r="CO374" i="1" s="1"/>
  <c r="CP374" i="1" a="1"/>
  <c r="CP374" i="1" s="1"/>
  <c r="CQ374" i="1" a="1"/>
  <c r="CQ374" i="1" s="1"/>
  <c r="CM375" i="1" a="1"/>
  <c r="CM375" i="1" s="1"/>
  <c r="CN375" i="1" a="1"/>
  <c r="CN375" i="1" s="1"/>
  <c r="CO375" i="1" a="1"/>
  <c r="CO375" i="1" s="1"/>
  <c r="CP375" i="1" a="1"/>
  <c r="CP375" i="1" s="1"/>
  <c r="CQ375" i="1" a="1"/>
  <c r="CQ375" i="1" s="1"/>
  <c r="CM376" i="1" a="1"/>
  <c r="CM376" i="1" s="1"/>
  <c r="CN376" i="1" a="1"/>
  <c r="CN376" i="1" s="1"/>
  <c r="CO376" i="1" a="1"/>
  <c r="CO376" i="1" s="1"/>
  <c r="CP376" i="1" a="1"/>
  <c r="CP376" i="1" s="1"/>
  <c r="CQ376" i="1" a="1"/>
  <c r="CQ376" i="1" s="1"/>
  <c r="CM377" i="1" a="1"/>
  <c r="CM377" i="1" s="1"/>
  <c r="CN377" i="1" a="1"/>
  <c r="CN377" i="1" s="1"/>
  <c r="CO377" i="1" a="1"/>
  <c r="CO377" i="1" s="1"/>
  <c r="CP377" i="1" a="1"/>
  <c r="CP377" i="1" s="1"/>
  <c r="CQ377" i="1" a="1"/>
  <c r="CQ377" i="1" s="1"/>
  <c r="CM378" i="1" a="1"/>
  <c r="CM378" i="1" s="1"/>
  <c r="CN378" i="1" a="1"/>
  <c r="CN378" i="1" s="1"/>
  <c r="CO378" i="1" a="1"/>
  <c r="CO378" i="1" s="1"/>
  <c r="CP378" i="1" a="1"/>
  <c r="CP378" i="1" s="1"/>
  <c r="CQ378" i="1" a="1"/>
  <c r="CQ378" i="1" s="1"/>
  <c r="CM379" i="1" a="1"/>
  <c r="CM379" i="1" s="1"/>
  <c r="CN379" i="1" a="1"/>
  <c r="CN379" i="1" s="1"/>
  <c r="CO379" i="1" a="1"/>
  <c r="CO379" i="1" s="1"/>
  <c r="CP379" i="1" a="1"/>
  <c r="CP379" i="1" s="1"/>
  <c r="CQ379" i="1" a="1"/>
  <c r="CQ379" i="1" s="1"/>
  <c r="CM380" i="1" a="1"/>
  <c r="CM380" i="1" s="1"/>
  <c r="CN380" i="1" a="1"/>
  <c r="CN380" i="1" s="1"/>
  <c r="CO380" i="1" a="1"/>
  <c r="CO380" i="1" s="1"/>
  <c r="CP380" i="1" a="1"/>
  <c r="CP380" i="1" s="1"/>
  <c r="CQ380" i="1" a="1"/>
  <c r="CQ380" i="1" s="1"/>
  <c r="CM381" i="1" a="1"/>
  <c r="CM381" i="1" s="1"/>
  <c r="CN381" i="1" a="1"/>
  <c r="CN381" i="1" s="1"/>
  <c r="CO381" i="1" a="1"/>
  <c r="CO381" i="1" s="1"/>
  <c r="CP381" i="1" a="1"/>
  <c r="CP381" i="1" s="1"/>
  <c r="CQ381" i="1" a="1"/>
  <c r="CQ381" i="1" s="1"/>
  <c r="CM382" i="1" a="1"/>
  <c r="CM382" i="1" s="1"/>
  <c r="CN382" i="1" a="1"/>
  <c r="CN382" i="1" s="1"/>
  <c r="CO382" i="1" a="1"/>
  <c r="CO382" i="1" s="1"/>
  <c r="CP382" i="1" a="1"/>
  <c r="CP382" i="1" s="1"/>
  <c r="CQ382" i="1" a="1"/>
  <c r="CQ382" i="1" s="1"/>
  <c r="CM383" i="1" a="1"/>
  <c r="CM383" i="1" s="1"/>
  <c r="CN383" i="1" a="1"/>
  <c r="CN383" i="1" s="1"/>
  <c r="CO383" i="1" a="1"/>
  <c r="CO383" i="1" s="1"/>
  <c r="CP383" i="1" a="1"/>
  <c r="CP383" i="1" s="1"/>
  <c r="CQ383" i="1" a="1"/>
  <c r="CQ383" i="1" s="1"/>
  <c r="CM384" i="1" a="1"/>
  <c r="CM384" i="1" s="1"/>
  <c r="CN384" i="1" a="1"/>
  <c r="CN384" i="1" s="1"/>
  <c r="CO384" i="1" a="1"/>
  <c r="CO384" i="1" s="1"/>
  <c r="CP384" i="1" a="1"/>
  <c r="CP384" i="1" s="1"/>
  <c r="CQ384" i="1" a="1"/>
  <c r="CQ384" i="1" s="1"/>
  <c r="CM385" i="1" a="1"/>
  <c r="CM385" i="1" s="1"/>
  <c r="CN385" i="1" a="1"/>
  <c r="CN385" i="1" s="1"/>
  <c r="CO385" i="1" a="1"/>
  <c r="CO385" i="1" s="1"/>
  <c r="CP385" i="1" a="1"/>
  <c r="CP385" i="1" s="1"/>
  <c r="CQ385" i="1" a="1"/>
  <c r="CQ385" i="1" s="1"/>
  <c r="CM386" i="1" a="1"/>
  <c r="CM386" i="1" s="1"/>
  <c r="CN386" i="1" a="1"/>
  <c r="CN386" i="1" s="1"/>
  <c r="CO386" i="1" a="1"/>
  <c r="CO386" i="1" s="1"/>
  <c r="CP386" i="1" a="1"/>
  <c r="CP386" i="1" s="1"/>
  <c r="CQ386" i="1" a="1"/>
  <c r="CQ386" i="1" s="1"/>
  <c r="CM387" i="1" a="1"/>
  <c r="CM387" i="1" s="1"/>
  <c r="CN387" i="1" a="1"/>
  <c r="CN387" i="1" s="1"/>
  <c r="CO387" i="1" a="1"/>
  <c r="CO387" i="1" s="1"/>
  <c r="CP387" i="1" a="1"/>
  <c r="CP387" i="1" s="1"/>
  <c r="CQ387" i="1" a="1"/>
  <c r="CQ387" i="1" s="1"/>
  <c r="CM388" i="1" a="1"/>
  <c r="CM388" i="1" s="1"/>
  <c r="CN388" i="1" a="1"/>
  <c r="CN388" i="1" s="1"/>
  <c r="CO388" i="1" a="1"/>
  <c r="CO388" i="1" s="1"/>
  <c r="CP388" i="1" a="1"/>
  <c r="CP388" i="1" s="1"/>
  <c r="CQ388" i="1" a="1"/>
  <c r="CQ388" i="1" s="1"/>
  <c r="CM389" i="1" a="1"/>
  <c r="CM389" i="1" s="1"/>
  <c r="CN389" i="1" a="1"/>
  <c r="CN389" i="1" s="1"/>
  <c r="CO389" i="1" a="1"/>
  <c r="CO389" i="1" s="1"/>
  <c r="CP389" i="1" a="1"/>
  <c r="CP389" i="1" s="1"/>
  <c r="CQ389" i="1" a="1"/>
  <c r="CQ389" i="1" s="1"/>
  <c r="CM390" i="1" a="1"/>
  <c r="CM390" i="1" s="1"/>
  <c r="CN390" i="1" a="1"/>
  <c r="CN390" i="1" s="1"/>
  <c r="CO390" i="1" a="1"/>
  <c r="CO390" i="1" s="1"/>
  <c r="CP390" i="1" a="1"/>
  <c r="CP390" i="1" s="1"/>
  <c r="CQ390" i="1" a="1"/>
  <c r="CQ390" i="1" s="1"/>
  <c r="CM391" i="1" a="1"/>
  <c r="CM391" i="1" s="1"/>
  <c r="CN391" i="1" a="1"/>
  <c r="CN391" i="1" s="1"/>
  <c r="CO391" i="1" a="1"/>
  <c r="CO391" i="1" s="1"/>
  <c r="CP391" i="1" a="1"/>
  <c r="CP391" i="1" s="1"/>
  <c r="CQ391" i="1" a="1"/>
  <c r="CQ391" i="1" s="1"/>
  <c r="CM392" i="1" a="1"/>
  <c r="CM392" i="1" s="1"/>
  <c r="CN392" i="1" a="1"/>
  <c r="CN392" i="1" s="1"/>
  <c r="CO392" i="1" a="1"/>
  <c r="CO392" i="1" s="1"/>
  <c r="CP392" i="1" a="1"/>
  <c r="CP392" i="1" s="1"/>
  <c r="CQ392" i="1" a="1"/>
  <c r="CQ392" i="1" s="1"/>
  <c r="CM393" i="1" a="1"/>
  <c r="CM393" i="1" s="1"/>
  <c r="CN393" i="1" a="1"/>
  <c r="CN393" i="1" s="1"/>
  <c r="CO393" i="1" a="1"/>
  <c r="CO393" i="1" s="1"/>
  <c r="CP393" i="1" a="1"/>
  <c r="CP393" i="1" s="1"/>
  <c r="CQ393" i="1" a="1"/>
  <c r="CQ393" i="1" s="1"/>
  <c r="CM394" i="1" a="1"/>
  <c r="CM394" i="1" s="1"/>
  <c r="CN394" i="1" a="1"/>
  <c r="CN394" i="1" s="1"/>
  <c r="CO394" i="1" a="1"/>
  <c r="CO394" i="1" s="1"/>
  <c r="CP394" i="1" a="1"/>
  <c r="CP394" i="1" s="1"/>
  <c r="CQ394" i="1" a="1"/>
  <c r="CQ394" i="1" s="1"/>
  <c r="CM395" i="1" a="1"/>
  <c r="CM395" i="1" s="1"/>
  <c r="CN395" i="1" a="1"/>
  <c r="CN395" i="1" s="1"/>
  <c r="CO395" i="1" a="1"/>
  <c r="CO395" i="1" s="1"/>
  <c r="CP395" i="1" a="1"/>
  <c r="CP395" i="1" s="1"/>
  <c r="CQ395" i="1" a="1"/>
  <c r="CQ395" i="1" s="1"/>
  <c r="CM396" i="1" a="1"/>
  <c r="CM396" i="1" s="1"/>
  <c r="CN396" i="1" a="1"/>
  <c r="CN396" i="1" s="1"/>
  <c r="CO396" i="1" a="1"/>
  <c r="CO396" i="1" s="1"/>
  <c r="CP396" i="1" a="1"/>
  <c r="CP396" i="1" s="1"/>
  <c r="CQ396" i="1" a="1"/>
  <c r="CQ396" i="1" s="1"/>
  <c r="CM397" i="1" a="1"/>
  <c r="CM397" i="1" s="1"/>
  <c r="CN397" i="1" a="1"/>
  <c r="CN397" i="1" s="1"/>
  <c r="CO397" i="1" a="1"/>
  <c r="CO397" i="1" s="1"/>
  <c r="CP397" i="1" a="1"/>
  <c r="CP397" i="1" s="1"/>
  <c r="CQ397" i="1" a="1"/>
  <c r="CQ397" i="1" s="1"/>
  <c r="CM398" i="1" a="1"/>
  <c r="CM398" i="1" s="1"/>
  <c r="CN398" i="1" a="1"/>
  <c r="CN398" i="1" s="1"/>
  <c r="CO398" i="1" a="1"/>
  <c r="CO398" i="1" s="1"/>
  <c r="CP398" i="1" a="1"/>
  <c r="CP398" i="1" s="1"/>
  <c r="CQ398" i="1" a="1"/>
  <c r="CQ398" i="1" s="1"/>
  <c r="CM399" i="1" a="1"/>
  <c r="CM399" i="1" s="1"/>
  <c r="CN399" i="1" a="1"/>
  <c r="CN399" i="1" s="1"/>
  <c r="CO399" i="1" a="1"/>
  <c r="CO399" i="1" s="1"/>
  <c r="CP399" i="1" a="1"/>
  <c r="CP399" i="1" s="1"/>
  <c r="CQ399" i="1" a="1"/>
  <c r="CQ399" i="1" s="1"/>
  <c r="CM400" i="1" a="1"/>
  <c r="CM400" i="1" s="1"/>
  <c r="CN400" i="1" a="1"/>
  <c r="CN400" i="1" s="1"/>
  <c r="CO400" i="1" a="1"/>
  <c r="CO400" i="1" s="1"/>
  <c r="CP400" i="1" a="1"/>
  <c r="CP400" i="1" s="1"/>
  <c r="CQ400" i="1" a="1"/>
  <c r="CQ400" i="1" s="1"/>
  <c r="CM401" i="1" a="1"/>
  <c r="CM401" i="1" s="1"/>
  <c r="CN401" i="1" a="1"/>
  <c r="CN401" i="1" s="1"/>
  <c r="CO401" i="1" a="1"/>
  <c r="CO401" i="1" s="1"/>
  <c r="CP401" i="1" a="1"/>
  <c r="CP401" i="1" s="1"/>
  <c r="CQ401" i="1" a="1"/>
  <c r="CQ401" i="1" s="1"/>
  <c r="CM402" i="1" a="1"/>
  <c r="CM402" i="1" s="1"/>
  <c r="CN402" i="1" a="1"/>
  <c r="CN402" i="1" s="1"/>
  <c r="CO402" i="1" a="1"/>
  <c r="CO402" i="1" s="1"/>
  <c r="CP402" i="1" a="1"/>
  <c r="CP402" i="1" s="1"/>
  <c r="CQ402" i="1" a="1"/>
  <c r="CQ402" i="1" s="1"/>
  <c r="CM403" i="1" a="1"/>
  <c r="CM403" i="1" s="1"/>
  <c r="CN403" i="1" a="1"/>
  <c r="CN403" i="1" s="1"/>
  <c r="CO403" i="1" a="1"/>
  <c r="CO403" i="1" s="1"/>
  <c r="CP403" i="1" a="1"/>
  <c r="CP403" i="1" s="1"/>
  <c r="CQ403" i="1" a="1"/>
  <c r="CQ403" i="1" s="1"/>
  <c r="CM404" i="1" a="1"/>
  <c r="CM404" i="1" s="1"/>
  <c r="CN404" i="1" a="1"/>
  <c r="CN404" i="1" s="1"/>
  <c r="CO404" i="1" a="1"/>
  <c r="CO404" i="1" s="1"/>
  <c r="CP404" i="1" a="1"/>
  <c r="CP404" i="1" s="1"/>
  <c r="CQ404" i="1" a="1"/>
  <c r="CQ404" i="1" s="1"/>
  <c r="CM405" i="1" a="1"/>
  <c r="CM405" i="1" s="1"/>
  <c r="CN405" i="1" a="1"/>
  <c r="CN405" i="1" s="1"/>
  <c r="CO405" i="1" a="1"/>
  <c r="CO405" i="1" s="1"/>
  <c r="CP405" i="1" a="1"/>
  <c r="CP405" i="1" s="1"/>
  <c r="CQ405" i="1" a="1"/>
  <c r="CQ405" i="1" s="1"/>
  <c r="CM406" i="1" a="1"/>
  <c r="CM406" i="1" s="1"/>
  <c r="CN406" i="1" a="1"/>
  <c r="CN406" i="1" s="1"/>
  <c r="CO406" i="1" a="1"/>
  <c r="CO406" i="1" s="1"/>
  <c r="CP406" i="1" a="1"/>
  <c r="CP406" i="1" s="1"/>
  <c r="CQ406" i="1" a="1"/>
  <c r="CQ406" i="1" s="1"/>
  <c r="CM407" i="1" a="1"/>
  <c r="CM407" i="1" s="1"/>
  <c r="CN407" i="1" a="1"/>
  <c r="CN407" i="1" s="1"/>
  <c r="CO407" i="1" a="1"/>
  <c r="CO407" i="1" s="1"/>
  <c r="CP407" i="1" a="1"/>
  <c r="CP407" i="1" s="1"/>
  <c r="CQ407" i="1" a="1"/>
  <c r="CQ407" i="1" s="1"/>
  <c r="CM408" i="1" a="1"/>
  <c r="CM408" i="1" s="1"/>
  <c r="CN408" i="1" a="1"/>
  <c r="CN408" i="1" s="1"/>
  <c r="CO408" i="1" a="1"/>
  <c r="CO408" i="1" s="1"/>
  <c r="CP408" i="1" a="1"/>
  <c r="CP408" i="1" s="1"/>
  <c r="CQ408" i="1" a="1"/>
  <c r="CQ408" i="1" s="1"/>
  <c r="CM409" i="1" a="1"/>
  <c r="CM409" i="1" s="1"/>
  <c r="CN409" i="1" a="1"/>
  <c r="CN409" i="1" s="1"/>
  <c r="CO409" i="1" a="1"/>
  <c r="CO409" i="1" s="1"/>
  <c r="CP409" i="1" a="1"/>
  <c r="CP409" i="1" s="1"/>
  <c r="CQ409" i="1" a="1"/>
  <c r="CQ409" i="1" s="1"/>
  <c r="CM410" i="1" a="1"/>
  <c r="CM410" i="1" s="1"/>
  <c r="CN410" i="1" a="1"/>
  <c r="CN410" i="1" s="1"/>
  <c r="CO410" i="1" a="1"/>
  <c r="CO410" i="1" s="1"/>
  <c r="CP410" i="1" a="1"/>
  <c r="CP410" i="1" s="1"/>
  <c r="CQ410" i="1" a="1"/>
  <c r="CQ410" i="1" s="1"/>
  <c r="CM411" i="1" a="1"/>
  <c r="CM411" i="1" s="1"/>
  <c r="CN411" i="1" a="1"/>
  <c r="CN411" i="1" s="1"/>
  <c r="CO411" i="1" a="1"/>
  <c r="CO411" i="1" s="1"/>
  <c r="CP411" i="1" a="1"/>
  <c r="CP411" i="1" s="1"/>
  <c r="CQ411" i="1" a="1"/>
  <c r="CQ411" i="1" s="1"/>
  <c r="CM412" i="1" a="1"/>
  <c r="CM412" i="1" s="1"/>
  <c r="CN412" i="1" a="1"/>
  <c r="CN412" i="1" s="1"/>
  <c r="CO412" i="1" a="1"/>
  <c r="CO412" i="1" s="1"/>
  <c r="CP412" i="1" a="1"/>
  <c r="CP412" i="1" s="1"/>
  <c r="CQ412" i="1" a="1"/>
  <c r="CQ412" i="1" s="1"/>
  <c r="CM413" i="1" a="1"/>
  <c r="CM413" i="1" s="1"/>
  <c r="CN413" i="1" a="1"/>
  <c r="CN413" i="1" s="1"/>
  <c r="CO413" i="1" a="1"/>
  <c r="CO413" i="1" s="1"/>
  <c r="CP413" i="1" a="1"/>
  <c r="CP413" i="1" s="1"/>
  <c r="CQ413" i="1" a="1"/>
  <c r="CQ413" i="1" s="1"/>
  <c r="CM414" i="1" a="1"/>
  <c r="CM414" i="1" s="1"/>
  <c r="CN414" i="1" a="1"/>
  <c r="CN414" i="1" s="1"/>
  <c r="CO414" i="1" a="1"/>
  <c r="CO414" i="1" s="1"/>
  <c r="CP414" i="1" a="1"/>
  <c r="CP414" i="1" s="1"/>
  <c r="CQ414" i="1" a="1"/>
  <c r="CQ414" i="1" s="1"/>
  <c r="CM415" i="1" a="1"/>
  <c r="CM415" i="1" s="1"/>
  <c r="CN415" i="1" a="1"/>
  <c r="CN415" i="1" s="1"/>
  <c r="CO415" i="1" a="1"/>
  <c r="CO415" i="1" s="1"/>
  <c r="CP415" i="1" a="1"/>
  <c r="CP415" i="1" s="1"/>
  <c r="CQ415" i="1" a="1"/>
  <c r="CQ415" i="1" s="1"/>
  <c r="CM416" i="1" a="1"/>
  <c r="CM416" i="1" s="1"/>
  <c r="CN416" i="1" a="1"/>
  <c r="CN416" i="1" s="1"/>
  <c r="CO416" i="1" a="1"/>
  <c r="CO416" i="1" s="1"/>
  <c r="CP416" i="1" a="1"/>
  <c r="CP416" i="1" s="1"/>
  <c r="CQ416" i="1" a="1"/>
  <c r="CQ416" i="1" s="1"/>
  <c r="CM417" i="1" a="1"/>
  <c r="CM417" i="1" s="1"/>
  <c r="CN417" i="1" a="1"/>
  <c r="CN417" i="1" s="1"/>
  <c r="CO417" i="1" a="1"/>
  <c r="CO417" i="1" s="1"/>
  <c r="CP417" i="1" a="1"/>
  <c r="CP417" i="1" s="1"/>
  <c r="CQ417" i="1" a="1"/>
  <c r="CQ417" i="1" s="1"/>
  <c r="CM418" i="1" a="1"/>
  <c r="CM418" i="1" s="1"/>
  <c r="CN418" i="1" a="1"/>
  <c r="CN418" i="1" s="1"/>
  <c r="CO418" i="1" a="1"/>
  <c r="CO418" i="1" s="1"/>
  <c r="CP418" i="1" a="1"/>
  <c r="CP418" i="1" s="1"/>
  <c r="CQ418" i="1" a="1"/>
  <c r="CQ418" i="1" s="1"/>
  <c r="CM419" i="1" a="1"/>
  <c r="CM419" i="1" s="1"/>
  <c r="CN419" i="1" a="1"/>
  <c r="CN419" i="1" s="1"/>
  <c r="CO419" i="1" a="1"/>
  <c r="CO419" i="1" s="1"/>
  <c r="CP419" i="1" a="1"/>
  <c r="CP419" i="1" s="1"/>
  <c r="CQ419" i="1" a="1"/>
  <c r="CQ419" i="1" s="1"/>
  <c r="CM420" i="1" a="1"/>
  <c r="CM420" i="1" s="1"/>
  <c r="CN420" i="1" a="1"/>
  <c r="CN420" i="1" s="1"/>
  <c r="CO420" i="1" a="1"/>
  <c r="CO420" i="1" s="1"/>
  <c r="CP420" i="1" a="1"/>
  <c r="CP420" i="1" s="1"/>
  <c r="CQ420" i="1" a="1"/>
  <c r="CQ420" i="1" s="1"/>
  <c r="CM421" i="1" a="1"/>
  <c r="CM421" i="1" s="1"/>
  <c r="CN421" i="1" a="1"/>
  <c r="CN421" i="1" s="1"/>
  <c r="CO421" i="1" a="1"/>
  <c r="CO421" i="1" s="1"/>
  <c r="CP421" i="1" a="1"/>
  <c r="CP421" i="1" s="1"/>
  <c r="CQ421" i="1" a="1"/>
  <c r="CQ421" i="1" s="1"/>
  <c r="CM422" i="1" a="1"/>
  <c r="CM422" i="1" s="1"/>
  <c r="CN422" i="1" a="1"/>
  <c r="CN422" i="1" s="1"/>
  <c r="CO422" i="1" a="1"/>
  <c r="CO422" i="1" s="1"/>
  <c r="CP422" i="1" a="1"/>
  <c r="CP422" i="1" s="1"/>
  <c r="CQ422" i="1" a="1"/>
  <c r="CQ422" i="1" s="1"/>
  <c r="CM423" i="1" a="1"/>
  <c r="CM423" i="1" s="1"/>
  <c r="CN423" i="1" a="1"/>
  <c r="CN423" i="1" s="1"/>
  <c r="CO423" i="1" a="1"/>
  <c r="CO423" i="1" s="1"/>
  <c r="CP423" i="1" a="1"/>
  <c r="CP423" i="1" s="1"/>
  <c r="CQ423" i="1" a="1"/>
  <c r="CQ423" i="1" s="1"/>
  <c r="CM424" i="1" a="1"/>
  <c r="CM424" i="1" s="1"/>
  <c r="CN424" i="1" a="1"/>
  <c r="CN424" i="1" s="1"/>
  <c r="CO424" i="1" a="1"/>
  <c r="CO424" i="1" s="1"/>
  <c r="CP424" i="1" a="1"/>
  <c r="CP424" i="1" s="1"/>
  <c r="CQ424" i="1" a="1"/>
  <c r="CQ424" i="1" s="1"/>
  <c r="CM425" i="1" a="1"/>
  <c r="CM425" i="1" s="1"/>
  <c r="CN425" i="1" a="1"/>
  <c r="CN425" i="1" s="1"/>
  <c r="CO425" i="1" a="1"/>
  <c r="CO425" i="1" s="1"/>
  <c r="CP425" i="1" a="1"/>
  <c r="CP425" i="1" s="1"/>
  <c r="CQ425" i="1" a="1"/>
  <c r="CQ425" i="1" s="1"/>
  <c r="CM426" i="1" a="1"/>
  <c r="CM426" i="1" s="1"/>
  <c r="CN426" i="1" a="1"/>
  <c r="CN426" i="1" s="1"/>
  <c r="CO426" i="1" a="1"/>
  <c r="CO426" i="1" s="1"/>
  <c r="CP426" i="1" a="1"/>
  <c r="CP426" i="1" s="1"/>
  <c r="CQ426" i="1" a="1"/>
  <c r="CQ426" i="1" s="1"/>
  <c r="CM427" i="1" a="1"/>
  <c r="CM427" i="1" s="1"/>
  <c r="CN427" i="1" a="1"/>
  <c r="CN427" i="1" s="1"/>
  <c r="CO427" i="1" a="1"/>
  <c r="CO427" i="1" s="1"/>
  <c r="CP427" i="1" a="1"/>
  <c r="CP427" i="1" s="1"/>
  <c r="CQ427" i="1" a="1"/>
  <c r="CQ427" i="1" s="1"/>
  <c r="CM428" i="1" a="1"/>
  <c r="CM428" i="1" s="1"/>
  <c r="CN428" i="1" a="1"/>
  <c r="CN428" i="1" s="1"/>
  <c r="CO428" i="1" a="1"/>
  <c r="CO428" i="1" s="1"/>
  <c r="CP428" i="1" a="1"/>
  <c r="CP428" i="1" s="1"/>
  <c r="CQ428" i="1" a="1"/>
  <c r="CQ428" i="1" s="1"/>
  <c r="CM429" i="1" a="1"/>
  <c r="CM429" i="1" s="1"/>
  <c r="CN429" i="1" a="1"/>
  <c r="CN429" i="1" s="1"/>
  <c r="CO429" i="1" a="1"/>
  <c r="CO429" i="1" s="1"/>
  <c r="CP429" i="1" a="1"/>
  <c r="CP429" i="1" s="1"/>
  <c r="CQ429" i="1" a="1"/>
  <c r="CQ429" i="1" s="1"/>
  <c r="CM430" i="1" a="1"/>
  <c r="CM430" i="1" s="1"/>
  <c r="CN430" i="1" a="1"/>
  <c r="CN430" i="1" s="1"/>
  <c r="CO430" i="1" a="1"/>
  <c r="CO430" i="1" s="1"/>
  <c r="CP430" i="1" a="1"/>
  <c r="CP430" i="1" s="1"/>
  <c r="CQ430" i="1" a="1"/>
  <c r="CQ430" i="1" s="1"/>
  <c r="CM431" i="1" a="1"/>
  <c r="CM431" i="1" s="1"/>
  <c r="CN431" i="1" a="1"/>
  <c r="CN431" i="1" s="1"/>
  <c r="CO431" i="1" a="1"/>
  <c r="CO431" i="1" s="1"/>
  <c r="CP431" i="1" a="1"/>
  <c r="CP431" i="1" s="1"/>
  <c r="CQ431" i="1" a="1"/>
  <c r="CQ431" i="1" s="1"/>
  <c r="CM432" i="1" a="1"/>
  <c r="CM432" i="1" s="1"/>
  <c r="CN432" i="1" a="1"/>
  <c r="CN432" i="1" s="1"/>
  <c r="CO432" i="1" a="1"/>
  <c r="CO432" i="1" s="1"/>
  <c r="CP432" i="1" a="1"/>
  <c r="CP432" i="1" s="1"/>
  <c r="CQ432" i="1" a="1"/>
  <c r="CQ432" i="1" s="1"/>
  <c r="CM433" i="1" a="1"/>
  <c r="CM433" i="1" s="1"/>
  <c r="CN433" i="1" a="1"/>
  <c r="CN433" i="1" s="1"/>
  <c r="CO433" i="1" a="1"/>
  <c r="CO433" i="1" s="1"/>
  <c r="CP433" i="1" a="1"/>
  <c r="CP433" i="1" s="1"/>
  <c r="CQ433" i="1" a="1"/>
  <c r="CQ433" i="1" s="1"/>
  <c r="CM434" i="1" a="1"/>
  <c r="CM434" i="1" s="1"/>
  <c r="CN434" i="1" a="1"/>
  <c r="CN434" i="1" s="1"/>
  <c r="CO434" i="1" a="1"/>
  <c r="CO434" i="1" s="1"/>
  <c r="CP434" i="1" a="1"/>
  <c r="CP434" i="1" s="1"/>
  <c r="CQ434" i="1" a="1"/>
  <c r="CQ434" i="1" s="1"/>
  <c r="CM435" i="1" a="1"/>
  <c r="CM435" i="1" s="1"/>
  <c r="CN435" i="1" a="1"/>
  <c r="CN435" i="1" s="1"/>
  <c r="CO435" i="1" a="1"/>
  <c r="CO435" i="1" s="1"/>
  <c r="CP435" i="1" a="1"/>
  <c r="CP435" i="1" s="1"/>
  <c r="CQ435" i="1" a="1"/>
  <c r="CQ435" i="1" s="1"/>
  <c r="CM436" i="1" a="1"/>
  <c r="CM436" i="1" s="1"/>
  <c r="CN436" i="1" a="1"/>
  <c r="CN436" i="1" s="1"/>
  <c r="CO436" i="1" a="1"/>
  <c r="CO436" i="1" s="1"/>
  <c r="CP436" i="1" a="1"/>
  <c r="CP436" i="1" s="1"/>
  <c r="CQ436" i="1" a="1"/>
  <c r="CQ436" i="1" s="1"/>
  <c r="CM437" i="1" a="1"/>
  <c r="CM437" i="1" s="1"/>
  <c r="CN437" i="1" a="1"/>
  <c r="CN437" i="1" s="1"/>
  <c r="CO437" i="1" a="1"/>
  <c r="CO437" i="1" s="1"/>
  <c r="CP437" i="1" a="1"/>
  <c r="CP437" i="1" s="1"/>
  <c r="CQ437" i="1" a="1"/>
  <c r="CQ437" i="1" s="1"/>
  <c r="CM438" i="1" a="1"/>
  <c r="CM438" i="1" s="1"/>
  <c r="CN438" i="1" a="1"/>
  <c r="CN438" i="1" s="1"/>
  <c r="CO438" i="1" a="1"/>
  <c r="CO438" i="1" s="1"/>
  <c r="CP438" i="1" a="1"/>
  <c r="CP438" i="1" s="1"/>
  <c r="CQ438" i="1" a="1"/>
  <c r="CQ438" i="1" s="1"/>
  <c r="CM439" i="1" a="1"/>
  <c r="CM439" i="1" s="1"/>
  <c r="CN439" i="1" a="1"/>
  <c r="CN439" i="1" s="1"/>
  <c r="CO439" i="1" a="1"/>
  <c r="CO439" i="1" s="1"/>
  <c r="CP439" i="1" a="1"/>
  <c r="CP439" i="1" s="1"/>
  <c r="CQ439" i="1" a="1"/>
  <c r="CQ439" i="1" s="1"/>
  <c r="CM441" i="1" a="1"/>
  <c r="CM441" i="1" s="1"/>
  <c r="CN441" i="1" a="1"/>
  <c r="CN441" i="1" s="1"/>
  <c r="CO441" i="1" a="1"/>
  <c r="CO441" i="1" s="1"/>
  <c r="CP441" i="1" a="1"/>
  <c r="CP441" i="1" s="1"/>
  <c r="CQ441" i="1" a="1"/>
  <c r="CQ441" i="1" s="1"/>
  <c r="CM442" i="1" a="1"/>
  <c r="CM442" i="1" s="1"/>
  <c r="CN442" i="1" a="1"/>
  <c r="CN442" i="1" s="1"/>
  <c r="CO442" i="1" a="1"/>
  <c r="CO442" i="1" s="1"/>
  <c r="CP442" i="1" a="1"/>
  <c r="CP442" i="1" s="1"/>
  <c r="CQ442" i="1" a="1"/>
  <c r="CQ442" i="1" s="1"/>
  <c r="CM443" i="1" a="1"/>
  <c r="CM443" i="1" s="1"/>
  <c r="CN443" i="1" a="1"/>
  <c r="CN443" i="1" s="1"/>
  <c r="CO443" i="1" a="1"/>
  <c r="CO443" i="1" s="1"/>
  <c r="CP443" i="1" a="1"/>
  <c r="CP443" i="1" s="1"/>
  <c r="CQ443" i="1" a="1"/>
  <c r="CQ443" i="1" s="1"/>
  <c r="CM444" i="1" a="1"/>
  <c r="CM444" i="1" s="1"/>
  <c r="CN444" i="1" a="1"/>
  <c r="CN444" i="1" s="1"/>
  <c r="CO444" i="1" a="1"/>
  <c r="CO444" i="1" s="1"/>
  <c r="CP444" i="1" a="1"/>
  <c r="CP444" i="1" s="1"/>
  <c r="CQ444" i="1" a="1"/>
  <c r="CQ444" i="1" s="1"/>
  <c r="CM445" i="1" a="1"/>
  <c r="CM445" i="1" s="1"/>
  <c r="CN445" i="1" a="1"/>
  <c r="CN445" i="1" s="1"/>
  <c r="CO445" i="1" a="1"/>
  <c r="CO445" i="1" s="1"/>
  <c r="CP445" i="1" a="1"/>
  <c r="CP445" i="1" s="1"/>
  <c r="CQ445" i="1" a="1"/>
  <c r="CQ445" i="1" s="1"/>
  <c r="CM446" i="1" a="1"/>
  <c r="CM446" i="1" s="1"/>
  <c r="CN446" i="1" a="1"/>
  <c r="CN446" i="1" s="1"/>
  <c r="CO446" i="1" a="1"/>
  <c r="CO446" i="1" s="1"/>
  <c r="CP446" i="1" a="1"/>
  <c r="CP446" i="1" s="1"/>
  <c r="CQ446" i="1" a="1"/>
  <c r="CQ446" i="1" s="1"/>
  <c r="CM447" i="1" a="1"/>
  <c r="CM447" i="1" s="1"/>
  <c r="CN447" i="1" a="1"/>
  <c r="CN447" i="1" s="1"/>
  <c r="CO447" i="1" a="1"/>
  <c r="CO447" i="1" s="1"/>
  <c r="CP447" i="1" a="1"/>
  <c r="CP447" i="1" s="1"/>
  <c r="CQ447" i="1" a="1"/>
  <c r="CQ447" i="1" s="1"/>
  <c r="CM448" i="1" a="1"/>
  <c r="CM448" i="1" s="1"/>
  <c r="CN448" i="1" a="1"/>
  <c r="CN448" i="1" s="1"/>
  <c r="CO448" i="1" a="1"/>
  <c r="CO448" i="1" s="1"/>
  <c r="CP448" i="1" a="1"/>
  <c r="CP448" i="1" s="1"/>
  <c r="CQ448" i="1" a="1"/>
  <c r="CQ448" i="1" s="1"/>
  <c r="CM449" i="1" a="1"/>
  <c r="CM449" i="1" s="1"/>
  <c r="CN449" i="1" a="1"/>
  <c r="CN449" i="1" s="1"/>
  <c r="CO449" i="1" a="1"/>
  <c r="CO449" i="1" s="1"/>
  <c r="CP449" i="1" a="1"/>
  <c r="CP449" i="1" s="1"/>
  <c r="CQ449" i="1" a="1"/>
  <c r="CQ449" i="1" s="1"/>
  <c r="CM450" i="1" a="1"/>
  <c r="CM450" i="1" s="1"/>
  <c r="CN450" i="1" a="1"/>
  <c r="CN450" i="1" s="1"/>
  <c r="CO450" i="1" a="1"/>
  <c r="CO450" i="1" s="1"/>
  <c r="CP450" i="1" a="1"/>
  <c r="CP450" i="1" s="1"/>
  <c r="CQ450" i="1" a="1"/>
  <c r="CQ450" i="1" s="1"/>
  <c r="CM451" i="1" a="1"/>
  <c r="CM451" i="1" s="1"/>
  <c r="CN451" i="1" a="1"/>
  <c r="CN451" i="1" s="1"/>
  <c r="CO451" i="1" a="1"/>
  <c r="CO451" i="1" s="1"/>
  <c r="CP451" i="1" a="1"/>
  <c r="CP451" i="1" s="1"/>
  <c r="CQ451" i="1" a="1"/>
  <c r="CQ451" i="1" s="1"/>
  <c r="CM452" i="1" a="1"/>
  <c r="CM452" i="1" s="1"/>
  <c r="CN452" i="1" a="1"/>
  <c r="CN452" i="1" s="1"/>
  <c r="CO452" i="1" a="1"/>
  <c r="CO452" i="1" s="1"/>
  <c r="CP452" i="1" a="1"/>
  <c r="CP452" i="1" s="1"/>
  <c r="CQ452" i="1" a="1"/>
  <c r="CQ452" i="1" s="1"/>
  <c r="CM453" i="1" a="1"/>
  <c r="CM453" i="1" s="1"/>
  <c r="CN453" i="1" a="1"/>
  <c r="CN453" i="1" s="1"/>
  <c r="CO453" i="1" a="1"/>
  <c r="CO453" i="1" s="1"/>
  <c r="CP453" i="1" a="1"/>
  <c r="CP453" i="1" s="1"/>
  <c r="CQ453" i="1" a="1"/>
  <c r="CQ453" i="1" s="1"/>
  <c r="CM454" i="1" a="1"/>
  <c r="CM454" i="1" s="1"/>
  <c r="CN454" i="1" a="1"/>
  <c r="CN454" i="1" s="1"/>
  <c r="CO454" i="1" a="1"/>
  <c r="CO454" i="1" s="1"/>
  <c r="CP454" i="1" a="1"/>
  <c r="CP454" i="1" s="1"/>
  <c r="CQ454" i="1" a="1"/>
  <c r="CQ454" i="1" s="1"/>
  <c r="CM455" i="1" a="1"/>
  <c r="CM455" i="1" s="1"/>
  <c r="CN455" i="1" a="1"/>
  <c r="CN455" i="1" s="1"/>
  <c r="CO455" i="1" a="1"/>
  <c r="CO455" i="1" s="1"/>
  <c r="CP455" i="1" a="1"/>
  <c r="CP455" i="1" s="1"/>
  <c r="CQ455" i="1" a="1"/>
  <c r="CQ455" i="1" s="1"/>
  <c r="CM456" i="1" a="1"/>
  <c r="CM456" i="1" s="1"/>
  <c r="CN456" i="1" a="1"/>
  <c r="CN456" i="1" s="1"/>
  <c r="CO456" i="1" a="1"/>
  <c r="CO456" i="1" s="1"/>
  <c r="CP456" i="1" a="1"/>
  <c r="CP456" i="1" s="1"/>
  <c r="CQ456" i="1" a="1"/>
  <c r="CQ456" i="1" s="1"/>
  <c r="CM457" i="1" a="1"/>
  <c r="CM457" i="1" s="1"/>
  <c r="CN457" i="1" a="1"/>
  <c r="CN457" i="1" s="1"/>
  <c r="CO457" i="1" a="1"/>
  <c r="CO457" i="1" s="1"/>
  <c r="CP457" i="1" a="1"/>
  <c r="CP457" i="1" s="1"/>
  <c r="CQ457" i="1" a="1"/>
  <c r="CQ457" i="1" s="1"/>
  <c r="CM458" i="1" a="1"/>
  <c r="CM458" i="1" s="1"/>
  <c r="CN458" i="1" a="1"/>
  <c r="CN458" i="1" s="1"/>
  <c r="CO458" i="1" a="1"/>
  <c r="CO458" i="1" s="1"/>
  <c r="CP458" i="1" a="1"/>
  <c r="CP458" i="1" s="1"/>
  <c r="CQ458" i="1" a="1"/>
  <c r="CQ458" i="1" s="1"/>
  <c r="CM459" i="1" a="1"/>
  <c r="CM459" i="1" s="1"/>
  <c r="CN459" i="1" a="1"/>
  <c r="CN459" i="1" s="1"/>
  <c r="CO459" i="1" a="1"/>
  <c r="CO459" i="1" s="1"/>
  <c r="CP459" i="1" a="1"/>
  <c r="CP459" i="1" s="1"/>
  <c r="CQ459" i="1" a="1"/>
  <c r="CQ459" i="1" s="1"/>
  <c r="CM460" i="1" a="1"/>
  <c r="CM460" i="1" s="1"/>
  <c r="CN460" i="1" a="1"/>
  <c r="CN460" i="1" s="1"/>
  <c r="CO460" i="1" a="1"/>
  <c r="CO460" i="1" s="1"/>
  <c r="CP460" i="1" a="1"/>
  <c r="CP460" i="1" s="1"/>
  <c r="CQ460" i="1" a="1"/>
  <c r="CQ460" i="1" s="1"/>
  <c r="CM461" i="1" a="1"/>
  <c r="CM461" i="1" s="1"/>
  <c r="CN461" i="1" a="1"/>
  <c r="CN461" i="1" s="1"/>
  <c r="CO461" i="1" a="1"/>
  <c r="CO461" i="1" s="1"/>
  <c r="CP461" i="1" a="1"/>
  <c r="CP461" i="1" s="1"/>
  <c r="CQ461" i="1" a="1"/>
  <c r="CQ461" i="1" s="1"/>
  <c r="CM462" i="1" a="1"/>
  <c r="CM462" i="1" s="1"/>
  <c r="CN462" i="1" a="1"/>
  <c r="CN462" i="1" s="1"/>
  <c r="CO462" i="1" a="1"/>
  <c r="CO462" i="1" s="1"/>
  <c r="CP462" i="1" a="1"/>
  <c r="CP462" i="1" s="1"/>
  <c r="CQ462" i="1" a="1"/>
  <c r="CQ462" i="1" s="1"/>
  <c r="CM463" i="1" a="1"/>
  <c r="CM463" i="1" s="1"/>
  <c r="CN463" i="1" a="1"/>
  <c r="CN463" i="1" s="1"/>
  <c r="CO463" i="1" a="1"/>
  <c r="CO463" i="1" s="1"/>
  <c r="CP463" i="1" a="1"/>
  <c r="CP463" i="1" s="1"/>
  <c r="CQ463" i="1" a="1"/>
  <c r="CQ463" i="1" s="1"/>
  <c r="CM464" i="1" a="1"/>
  <c r="CM464" i="1" s="1"/>
  <c r="CN464" i="1" a="1"/>
  <c r="CN464" i="1" s="1"/>
  <c r="CO464" i="1" a="1"/>
  <c r="CO464" i="1" s="1"/>
  <c r="CP464" i="1" a="1"/>
  <c r="CP464" i="1" s="1"/>
  <c r="CQ464" i="1" a="1"/>
  <c r="CQ464" i="1" s="1"/>
  <c r="CM465" i="1" a="1"/>
  <c r="CM465" i="1" s="1"/>
  <c r="CN465" i="1" a="1"/>
  <c r="CN465" i="1" s="1"/>
  <c r="CO465" i="1" a="1"/>
  <c r="CO465" i="1" s="1"/>
  <c r="CP465" i="1" a="1"/>
  <c r="CP465" i="1" s="1"/>
  <c r="CQ465" i="1" a="1"/>
  <c r="CQ465" i="1" s="1"/>
  <c r="CM466" i="1" a="1"/>
  <c r="CM466" i="1" s="1"/>
  <c r="CN466" i="1" a="1"/>
  <c r="CN466" i="1" s="1"/>
  <c r="CO466" i="1" a="1"/>
  <c r="CO466" i="1" s="1"/>
  <c r="CP466" i="1" a="1"/>
  <c r="CP466" i="1" s="1"/>
  <c r="CQ466" i="1" a="1"/>
  <c r="CQ466" i="1" s="1"/>
  <c r="CM467" i="1" a="1"/>
  <c r="CM467" i="1" s="1"/>
  <c r="CN467" i="1" a="1"/>
  <c r="CN467" i="1" s="1"/>
  <c r="CO467" i="1" a="1"/>
  <c r="CO467" i="1" s="1"/>
  <c r="CP467" i="1" a="1"/>
  <c r="CP467" i="1" s="1"/>
  <c r="CQ467" i="1" a="1"/>
  <c r="CQ467" i="1" s="1"/>
  <c r="CM468" i="1" a="1"/>
  <c r="CM468" i="1" s="1"/>
  <c r="CN468" i="1" a="1"/>
  <c r="CN468" i="1" s="1"/>
  <c r="CO468" i="1" a="1"/>
  <c r="CO468" i="1" s="1"/>
  <c r="CP468" i="1" a="1"/>
  <c r="CP468" i="1" s="1"/>
  <c r="CQ468" i="1" a="1"/>
  <c r="CQ468" i="1" s="1"/>
  <c r="CM469" i="1" a="1"/>
  <c r="CM469" i="1" s="1"/>
  <c r="CN469" i="1" a="1"/>
  <c r="CN469" i="1" s="1"/>
  <c r="CO469" i="1" a="1"/>
  <c r="CO469" i="1" s="1"/>
  <c r="CP469" i="1" a="1"/>
  <c r="CP469" i="1" s="1"/>
  <c r="CQ469" i="1" a="1"/>
  <c r="CQ469" i="1" s="1"/>
  <c r="CM470" i="1" a="1"/>
  <c r="CM470" i="1" s="1"/>
  <c r="CN470" i="1" a="1"/>
  <c r="CN470" i="1" s="1"/>
  <c r="CO470" i="1" a="1"/>
  <c r="CO470" i="1" s="1"/>
  <c r="CP470" i="1" a="1"/>
  <c r="CP470" i="1" s="1"/>
  <c r="CQ470" i="1" a="1"/>
  <c r="CQ470" i="1" s="1"/>
  <c r="CM471" i="1" a="1"/>
  <c r="CM471" i="1" s="1"/>
  <c r="CN471" i="1" a="1"/>
  <c r="CN471" i="1" s="1"/>
  <c r="CO471" i="1" a="1"/>
  <c r="CO471" i="1" s="1"/>
  <c r="CP471" i="1" a="1"/>
  <c r="CP471" i="1" s="1"/>
  <c r="CQ471" i="1" a="1"/>
  <c r="CQ471" i="1" s="1"/>
  <c r="CM472" i="1" a="1"/>
  <c r="CM472" i="1" s="1"/>
  <c r="CN472" i="1" a="1"/>
  <c r="CN472" i="1" s="1"/>
  <c r="CO472" i="1" a="1"/>
  <c r="CO472" i="1" s="1"/>
  <c r="CP472" i="1" a="1"/>
  <c r="CP472" i="1" s="1"/>
  <c r="CQ472" i="1" a="1"/>
  <c r="CQ472" i="1" s="1"/>
  <c r="CM473" i="1" a="1"/>
  <c r="CM473" i="1" s="1"/>
  <c r="CN473" i="1" a="1"/>
  <c r="CN473" i="1" s="1"/>
  <c r="CO473" i="1" a="1"/>
  <c r="CO473" i="1" s="1"/>
  <c r="CP473" i="1" a="1"/>
  <c r="CP473" i="1" s="1"/>
  <c r="CQ473" i="1" a="1"/>
  <c r="CQ473" i="1" s="1"/>
  <c r="CM474" i="1" a="1"/>
  <c r="CM474" i="1" s="1"/>
  <c r="CN474" i="1" a="1"/>
  <c r="CN474" i="1" s="1"/>
  <c r="CO474" i="1" a="1"/>
  <c r="CO474" i="1" s="1"/>
  <c r="CP474" i="1" a="1"/>
  <c r="CP474" i="1" s="1"/>
  <c r="CQ474" i="1" a="1"/>
  <c r="CQ474" i="1" s="1"/>
  <c r="CM475" i="1" a="1"/>
  <c r="CM475" i="1" s="1"/>
  <c r="CN475" i="1" a="1"/>
  <c r="CN475" i="1" s="1"/>
  <c r="CO475" i="1" a="1"/>
  <c r="CO475" i="1" s="1"/>
  <c r="CP475" i="1" a="1"/>
  <c r="CP475" i="1" s="1"/>
  <c r="CQ475" i="1" a="1"/>
  <c r="CQ475" i="1" s="1"/>
  <c r="CM476" i="1" a="1"/>
  <c r="CM476" i="1" s="1"/>
  <c r="CN476" i="1" a="1"/>
  <c r="CN476" i="1" s="1"/>
  <c r="CO476" i="1" a="1"/>
  <c r="CO476" i="1" s="1"/>
  <c r="CP476" i="1" a="1"/>
  <c r="CP476" i="1" s="1"/>
  <c r="CQ476" i="1" a="1"/>
  <c r="CQ476" i="1" s="1"/>
  <c r="CM477" i="1" a="1"/>
  <c r="CM477" i="1" s="1"/>
  <c r="CN477" i="1" a="1"/>
  <c r="CN477" i="1" s="1"/>
  <c r="CO477" i="1" a="1"/>
  <c r="CO477" i="1" s="1"/>
  <c r="CP477" i="1" a="1"/>
  <c r="CP477" i="1" s="1"/>
  <c r="CQ477" i="1" a="1"/>
  <c r="CQ477" i="1" s="1"/>
  <c r="CM478" i="1" a="1"/>
  <c r="CM478" i="1" s="1"/>
  <c r="CN478" i="1" a="1"/>
  <c r="CN478" i="1" s="1"/>
  <c r="CO478" i="1" a="1"/>
  <c r="CO478" i="1" s="1"/>
  <c r="CP478" i="1" a="1"/>
  <c r="CP478" i="1" s="1"/>
  <c r="CQ478" i="1" a="1"/>
  <c r="CQ478" i="1" s="1"/>
  <c r="CM479" i="1" a="1"/>
  <c r="CM479" i="1" s="1"/>
  <c r="CN479" i="1" a="1"/>
  <c r="CN479" i="1" s="1"/>
  <c r="CO479" i="1" a="1"/>
  <c r="CO479" i="1" s="1"/>
  <c r="CP479" i="1" a="1"/>
  <c r="CP479" i="1" s="1"/>
  <c r="CQ479" i="1" a="1"/>
  <c r="CQ479" i="1" s="1"/>
  <c r="CM480" i="1" a="1"/>
  <c r="CM480" i="1" s="1"/>
  <c r="CN480" i="1" a="1"/>
  <c r="CN480" i="1" s="1"/>
  <c r="CO480" i="1" a="1"/>
  <c r="CO480" i="1" s="1"/>
  <c r="CP480" i="1" a="1"/>
  <c r="CP480" i="1" s="1"/>
  <c r="CQ480" i="1" a="1"/>
  <c r="CQ480" i="1" s="1"/>
  <c r="CM481" i="1" a="1"/>
  <c r="CM481" i="1" s="1"/>
  <c r="CN481" i="1" a="1"/>
  <c r="CN481" i="1" s="1"/>
  <c r="CO481" i="1" a="1"/>
  <c r="CO481" i="1" s="1"/>
  <c r="CP481" i="1" a="1"/>
  <c r="CP481" i="1" s="1"/>
  <c r="CQ481" i="1" a="1"/>
  <c r="CQ481" i="1" s="1"/>
  <c r="CM482" i="1" a="1"/>
  <c r="CM482" i="1" s="1"/>
  <c r="CN482" i="1" a="1"/>
  <c r="CN482" i="1" s="1"/>
  <c r="CO482" i="1" a="1"/>
  <c r="CO482" i="1" s="1"/>
  <c r="CP482" i="1" a="1"/>
  <c r="CP482" i="1" s="1"/>
  <c r="CQ482" i="1" a="1"/>
  <c r="CQ482" i="1" s="1"/>
  <c r="CM483" i="1" a="1"/>
  <c r="CM483" i="1" s="1"/>
  <c r="CN483" i="1" a="1"/>
  <c r="CN483" i="1" s="1"/>
  <c r="CO483" i="1" a="1"/>
  <c r="CO483" i="1" s="1"/>
  <c r="CP483" i="1" a="1"/>
  <c r="CP483" i="1" s="1"/>
  <c r="CQ483" i="1" a="1"/>
  <c r="CQ483" i="1" s="1"/>
  <c r="CM484" i="1" a="1"/>
  <c r="CM484" i="1" s="1"/>
  <c r="CN484" i="1" a="1"/>
  <c r="CN484" i="1" s="1"/>
  <c r="CO484" i="1" a="1"/>
  <c r="CO484" i="1" s="1"/>
  <c r="CP484" i="1" a="1"/>
  <c r="CP484" i="1" s="1"/>
  <c r="CQ484" i="1" a="1"/>
  <c r="CQ484" i="1" s="1"/>
  <c r="CM485" i="1" a="1"/>
  <c r="CM485" i="1" s="1"/>
  <c r="CN485" i="1" a="1"/>
  <c r="CN485" i="1" s="1"/>
  <c r="CO485" i="1" a="1"/>
  <c r="CO485" i="1" s="1"/>
  <c r="CP485" i="1" a="1"/>
  <c r="CP485" i="1" s="1"/>
  <c r="CQ485" i="1" a="1"/>
  <c r="CQ485" i="1" s="1"/>
  <c r="CM486" i="1" a="1"/>
  <c r="CM486" i="1" s="1"/>
  <c r="CN486" i="1" a="1"/>
  <c r="CN486" i="1" s="1"/>
  <c r="CO486" i="1" a="1"/>
  <c r="CO486" i="1" s="1"/>
  <c r="CP486" i="1" a="1"/>
  <c r="CP486" i="1" s="1"/>
  <c r="CQ486" i="1" a="1"/>
  <c r="CQ486" i="1" s="1"/>
  <c r="CM487" i="1" a="1"/>
  <c r="CM487" i="1" s="1"/>
  <c r="CN487" i="1" a="1"/>
  <c r="CN487" i="1" s="1"/>
  <c r="CO487" i="1" a="1"/>
  <c r="CO487" i="1" s="1"/>
  <c r="CP487" i="1" a="1"/>
  <c r="CP487" i="1" s="1"/>
  <c r="CQ487" i="1" a="1"/>
  <c r="CQ487" i="1" s="1"/>
  <c r="CM488" i="1" a="1"/>
  <c r="CM488" i="1" s="1"/>
  <c r="CN488" i="1" a="1"/>
  <c r="CN488" i="1" s="1"/>
  <c r="CO488" i="1" a="1"/>
  <c r="CO488" i="1" s="1"/>
  <c r="CP488" i="1" a="1"/>
  <c r="CP488" i="1" s="1"/>
  <c r="CQ488" i="1" a="1"/>
  <c r="CQ488" i="1" s="1"/>
  <c r="CM489" i="1" a="1"/>
  <c r="CM489" i="1" s="1"/>
  <c r="CN489" i="1" a="1"/>
  <c r="CN489" i="1" s="1"/>
  <c r="CO489" i="1" a="1"/>
  <c r="CO489" i="1" s="1"/>
  <c r="CP489" i="1" a="1"/>
  <c r="CP489" i="1" s="1"/>
  <c r="CQ489" i="1" a="1"/>
  <c r="CQ489" i="1" s="1"/>
  <c r="CM490" i="1" a="1"/>
  <c r="CM490" i="1" s="1"/>
  <c r="CN490" i="1" a="1"/>
  <c r="CN490" i="1" s="1"/>
  <c r="CO490" i="1" a="1"/>
  <c r="CO490" i="1" s="1"/>
  <c r="CP490" i="1" a="1"/>
  <c r="CP490" i="1" s="1"/>
  <c r="CQ490" i="1" a="1"/>
  <c r="CQ490" i="1" s="1"/>
  <c r="CM491" i="1" a="1"/>
  <c r="CM491" i="1" s="1"/>
  <c r="CN491" i="1" a="1"/>
  <c r="CN491" i="1" s="1"/>
  <c r="CO491" i="1" a="1"/>
  <c r="CO491" i="1" s="1"/>
  <c r="CP491" i="1" a="1"/>
  <c r="CP491" i="1" s="1"/>
  <c r="CQ491" i="1" a="1"/>
  <c r="CQ491" i="1" s="1"/>
  <c r="CM492" i="1" a="1"/>
  <c r="CM492" i="1" s="1"/>
  <c r="CN492" i="1" a="1"/>
  <c r="CN492" i="1" s="1"/>
  <c r="CO492" i="1" a="1"/>
  <c r="CO492" i="1" s="1"/>
  <c r="CP492" i="1" a="1"/>
  <c r="CP492" i="1" s="1"/>
  <c r="CQ492" i="1" a="1"/>
  <c r="CQ492" i="1" s="1"/>
  <c r="CM493" i="1" a="1"/>
  <c r="CM493" i="1" s="1"/>
  <c r="CN493" i="1" a="1"/>
  <c r="CN493" i="1" s="1"/>
  <c r="CO493" i="1" a="1"/>
  <c r="CO493" i="1" s="1"/>
  <c r="CP493" i="1" a="1"/>
  <c r="CP493" i="1" s="1"/>
  <c r="CQ493" i="1" a="1"/>
  <c r="CQ493" i="1" s="1"/>
  <c r="CM494" i="1" a="1"/>
  <c r="CM494" i="1" s="1"/>
  <c r="CN494" i="1" a="1"/>
  <c r="CN494" i="1" s="1"/>
  <c r="CO494" i="1" a="1"/>
  <c r="CO494" i="1" s="1"/>
  <c r="CP494" i="1" a="1"/>
  <c r="CP494" i="1" s="1"/>
  <c r="CQ494" i="1" a="1"/>
  <c r="CQ494" i="1" s="1"/>
  <c r="CM495" i="1" a="1"/>
  <c r="CM495" i="1" s="1"/>
  <c r="CN495" i="1" a="1"/>
  <c r="CN495" i="1" s="1"/>
  <c r="CO495" i="1" a="1"/>
  <c r="CO495" i="1" s="1"/>
  <c r="CP495" i="1" a="1"/>
  <c r="CP495" i="1" s="1"/>
  <c r="CQ495" i="1" a="1"/>
  <c r="CQ495" i="1" s="1"/>
  <c r="CM496" i="1" a="1"/>
  <c r="CM496" i="1" s="1"/>
  <c r="CN496" i="1" a="1"/>
  <c r="CN496" i="1" s="1"/>
  <c r="CO496" i="1" a="1"/>
  <c r="CO496" i="1" s="1"/>
  <c r="CP496" i="1" a="1"/>
  <c r="CP496" i="1" s="1"/>
  <c r="CQ496" i="1" a="1"/>
  <c r="CQ496" i="1" s="1"/>
  <c r="CM497" i="1" a="1"/>
  <c r="CM497" i="1" s="1"/>
  <c r="CN497" i="1" a="1"/>
  <c r="CN497" i="1" s="1"/>
  <c r="CO497" i="1" a="1"/>
  <c r="CO497" i="1" s="1"/>
  <c r="CP497" i="1" a="1"/>
  <c r="CP497" i="1" s="1"/>
  <c r="CQ497" i="1" a="1"/>
  <c r="CQ497" i="1" s="1"/>
  <c r="CM498" i="1" a="1"/>
  <c r="CM498" i="1" s="1"/>
  <c r="CN498" i="1" a="1"/>
  <c r="CN498" i="1" s="1"/>
  <c r="CO498" i="1" a="1"/>
  <c r="CO498" i="1" s="1"/>
  <c r="CP498" i="1" a="1"/>
  <c r="CP498" i="1" s="1"/>
  <c r="CQ498" i="1" a="1"/>
  <c r="CQ498" i="1" s="1"/>
  <c r="CM499" i="1" a="1"/>
  <c r="CM499" i="1" s="1"/>
  <c r="CN499" i="1" a="1"/>
  <c r="CN499" i="1" s="1"/>
  <c r="CO499" i="1" a="1"/>
  <c r="CO499" i="1" s="1"/>
  <c r="CP499" i="1" a="1"/>
  <c r="CP499" i="1" s="1"/>
  <c r="CQ499" i="1" a="1"/>
  <c r="CQ499" i="1" s="1"/>
  <c r="CM500" i="1" a="1"/>
  <c r="CM500" i="1" s="1"/>
  <c r="CN500" i="1" a="1"/>
  <c r="CN500" i="1" s="1"/>
  <c r="CO500" i="1" a="1"/>
  <c r="CO500" i="1" s="1"/>
  <c r="CP500" i="1" a="1"/>
  <c r="CP500" i="1" s="1"/>
  <c r="CQ500" i="1" a="1"/>
  <c r="CQ500" i="1" s="1"/>
  <c r="CM501" i="1" a="1"/>
  <c r="CM501" i="1" s="1"/>
  <c r="CN501" i="1" a="1"/>
  <c r="CN501" i="1" s="1"/>
  <c r="CO501" i="1" a="1"/>
  <c r="CO501" i="1" s="1"/>
  <c r="CP501" i="1" a="1"/>
  <c r="CP501" i="1" s="1"/>
  <c r="CQ501" i="1" a="1"/>
  <c r="CQ501" i="1" s="1"/>
  <c r="CM502" i="1" a="1"/>
  <c r="CM502" i="1" s="1"/>
  <c r="CN502" i="1" a="1"/>
  <c r="CN502" i="1" s="1"/>
  <c r="CO502" i="1" a="1"/>
  <c r="CO502" i="1" s="1"/>
  <c r="CP502" i="1" a="1"/>
  <c r="CP502" i="1" s="1"/>
  <c r="CQ502" i="1" a="1"/>
  <c r="CQ502" i="1" s="1"/>
  <c r="CM503" i="1" a="1"/>
  <c r="CM503" i="1" s="1"/>
  <c r="CN503" i="1" a="1"/>
  <c r="CN503" i="1" s="1"/>
  <c r="CO503" i="1" a="1"/>
  <c r="CO503" i="1" s="1"/>
  <c r="CP503" i="1" a="1"/>
  <c r="CP503" i="1" s="1"/>
  <c r="CQ503" i="1" a="1"/>
  <c r="CQ503" i="1" s="1"/>
  <c r="CM504" i="1" a="1"/>
  <c r="CM504" i="1" s="1"/>
  <c r="CN504" i="1" a="1"/>
  <c r="CN504" i="1" s="1"/>
  <c r="CO504" i="1" a="1"/>
  <c r="CO504" i="1" s="1"/>
  <c r="CP504" i="1" a="1"/>
  <c r="CP504" i="1" s="1"/>
  <c r="CQ504" i="1" a="1"/>
  <c r="CQ504" i="1" s="1"/>
  <c r="P306" i="1" l="1" a="1"/>
  <c r="P306" i="1" s="1"/>
  <c r="BK306" i="1" a="1"/>
  <c r="BK306" i="1" s="1"/>
  <c r="BK293" i="1" a="1"/>
  <c r="BK293" i="1" s="1"/>
  <c r="P293" i="1" a="1"/>
  <c r="P293" i="1" s="1"/>
  <c r="CR6" i="3"/>
  <c r="BK291" i="1" a="1"/>
  <c r="BK291" i="1" s="1"/>
  <c r="P291" i="1" l="1" a="1"/>
  <c r="P291" i="1" s="1"/>
  <c r="P290" i="1" a="1"/>
  <c r="P290" i="1" s="1"/>
  <c r="P463" i="1" a="1"/>
  <c r="P463" i="1" s="1"/>
  <c r="P314" i="1" l="1" a="1"/>
  <c r="P314" i="1" s="1"/>
  <c r="BK314" i="1" a="1"/>
  <c r="BK314" i="1" s="1"/>
  <c r="P310" i="1" a="1"/>
  <c r="P310" i="1" s="1"/>
  <c r="BK310" i="1" a="1"/>
  <c r="BK310" i="1" s="1"/>
  <c r="P303" i="1" a="1"/>
  <c r="P303" i="1" s="1"/>
  <c r="BK303" i="1" a="1"/>
  <c r="BK303" i="1" s="1"/>
  <c r="P4" i="1" l="1" a="1"/>
  <c r="P4" i="1" s="1"/>
  <c r="BK4" i="1" a="1"/>
  <c r="BK4" i="1" s="1"/>
  <c r="P5" i="1" a="1"/>
  <c r="P5" i="1" s="1"/>
  <c r="BK5" i="1" a="1"/>
  <c r="BK5" i="1" s="1"/>
  <c r="P6" i="1" a="1"/>
  <c r="P6" i="1" s="1"/>
  <c r="BK6" i="1" a="1"/>
  <c r="BK6" i="1" s="1"/>
  <c r="P7" i="1" a="1"/>
  <c r="P7" i="1" s="1"/>
  <c r="BK7" i="1" a="1"/>
  <c r="BK7" i="1" s="1"/>
  <c r="P8" i="1" a="1"/>
  <c r="P8" i="1" s="1"/>
  <c r="BK8" i="1" a="1"/>
  <c r="BK8" i="1" s="1"/>
  <c r="P9" i="1" a="1"/>
  <c r="P9" i="1" s="1"/>
  <c r="BK9" i="1" a="1"/>
  <c r="BK9" i="1" s="1"/>
  <c r="P15" i="1" a="1"/>
  <c r="P15" i="1" s="1"/>
  <c r="BK15" i="1" a="1"/>
  <c r="BK15" i="1" s="1"/>
  <c r="P10" i="1" a="1"/>
  <c r="P10" i="1" s="1"/>
  <c r="BK10" i="1" a="1"/>
  <c r="BK10" i="1" s="1"/>
  <c r="P11" i="1" a="1"/>
  <c r="P11" i="1" s="1"/>
  <c r="BK11" i="1" a="1"/>
  <c r="BK11" i="1" s="1"/>
  <c r="P12" i="1" a="1"/>
  <c r="P12" i="1" s="1"/>
  <c r="BK12" i="1" a="1"/>
  <c r="BK12" i="1" s="1"/>
  <c r="P13" i="1" a="1"/>
  <c r="P13" i="1" s="1"/>
  <c r="BK13" i="1" a="1"/>
  <c r="BK13" i="1" s="1"/>
  <c r="P112" i="1" a="1"/>
  <c r="P112" i="1" s="1"/>
  <c r="BK112" i="1" a="1"/>
  <c r="BK112" i="1" s="1"/>
  <c r="P14" i="1" a="1"/>
  <c r="P14" i="1" s="1"/>
  <c r="BK14" i="1" a="1"/>
  <c r="BK14" i="1" s="1"/>
  <c r="P113" i="1" a="1"/>
  <c r="P113" i="1" s="1"/>
  <c r="BK113" i="1" a="1"/>
  <c r="BK113" i="1" s="1"/>
  <c r="P18" i="1" a="1"/>
  <c r="P18" i="1" s="1"/>
  <c r="BK18" i="1" a="1"/>
  <c r="BK18" i="1" s="1"/>
  <c r="P115" i="1" a="1"/>
  <c r="P115" i="1" s="1"/>
  <c r="BK115" i="1" a="1"/>
  <c r="BK115" i="1" s="1"/>
  <c r="P19" i="1" a="1"/>
  <c r="P19" i="1" s="1"/>
  <c r="BK19" i="1" a="1"/>
  <c r="BK19" i="1" s="1"/>
  <c r="P20" i="1" a="1"/>
  <c r="P20" i="1" s="1"/>
  <c r="BK20" i="1" a="1"/>
  <c r="BK20" i="1" s="1"/>
  <c r="P21" i="1" a="1"/>
  <c r="P21" i="1" s="1"/>
  <c r="BK21" i="1" a="1"/>
  <c r="BK21" i="1" s="1"/>
  <c r="P22" i="1" a="1"/>
  <c r="P22" i="1" s="1"/>
  <c r="BK22" i="1" a="1"/>
  <c r="BK22" i="1" s="1"/>
  <c r="P23" i="1" a="1"/>
  <c r="P23" i="1" s="1"/>
  <c r="BK23" i="1" a="1"/>
  <c r="BK23" i="1" s="1"/>
  <c r="P24" i="1" a="1"/>
  <c r="P24" i="1" s="1"/>
  <c r="BK24" i="1" a="1"/>
  <c r="BK24" i="1" s="1"/>
  <c r="P25" i="1" a="1"/>
  <c r="P25" i="1" s="1"/>
  <c r="BK25" i="1" a="1"/>
  <c r="BK25" i="1" s="1"/>
  <c r="P26" i="1" a="1"/>
  <c r="P26" i="1" s="1"/>
  <c r="BK26" i="1" a="1"/>
  <c r="BK26" i="1" s="1"/>
  <c r="P27" i="1" a="1"/>
  <c r="P27" i="1" s="1"/>
  <c r="BK27" i="1" a="1"/>
  <c r="BK27" i="1" s="1"/>
  <c r="P28" i="1" a="1"/>
  <c r="P28" i="1" s="1"/>
  <c r="BK28" i="1" a="1"/>
  <c r="BK28" i="1" s="1"/>
  <c r="P29" i="1" a="1"/>
  <c r="P29" i="1" s="1"/>
  <c r="BK29" i="1" a="1"/>
  <c r="BK29" i="1" s="1"/>
  <c r="P30" i="1" a="1"/>
  <c r="P30" i="1" s="1"/>
  <c r="BK30" i="1" a="1"/>
  <c r="BK30" i="1" s="1"/>
  <c r="P31" i="1" a="1"/>
  <c r="P31" i="1" s="1"/>
  <c r="BK31" i="1" a="1"/>
  <c r="BK31" i="1" s="1"/>
  <c r="P32" i="1" a="1"/>
  <c r="P32" i="1" s="1"/>
  <c r="BK32" i="1" a="1"/>
  <c r="BK32" i="1" s="1"/>
  <c r="P33" i="1" a="1"/>
  <c r="P33" i="1" s="1"/>
  <c r="BK33" i="1" a="1"/>
  <c r="BK33" i="1" s="1"/>
  <c r="P34" i="1" a="1"/>
  <c r="P34" i="1" s="1"/>
  <c r="BK34" i="1" a="1"/>
  <c r="BK34" i="1" s="1"/>
  <c r="P35" i="1" a="1"/>
  <c r="P35" i="1" s="1"/>
  <c r="BK35" i="1" a="1"/>
  <c r="BK35" i="1" s="1"/>
  <c r="P37" i="1" a="1"/>
  <c r="P37" i="1" s="1"/>
  <c r="BK37" i="1" a="1"/>
  <c r="BK37" i="1" s="1"/>
  <c r="P38" i="1" a="1"/>
  <c r="P38" i="1" s="1"/>
  <c r="BK38" i="1" a="1"/>
  <c r="BK38" i="1" s="1"/>
  <c r="P39" i="1" a="1"/>
  <c r="P39" i="1" s="1"/>
  <c r="BK39" i="1" a="1"/>
  <c r="BK39" i="1" s="1"/>
  <c r="P40" i="1" a="1"/>
  <c r="P40" i="1" s="1"/>
  <c r="BK40" i="1" a="1"/>
  <c r="BK40" i="1" s="1"/>
  <c r="P41" i="1" a="1"/>
  <c r="P41" i="1" s="1"/>
  <c r="BK41" i="1" a="1"/>
  <c r="BK41" i="1" s="1"/>
  <c r="P42" i="1" a="1"/>
  <c r="P42" i="1" s="1"/>
  <c r="BK42" i="1" a="1"/>
  <c r="BK42" i="1" s="1"/>
  <c r="P17" i="1" a="1"/>
  <c r="P17" i="1" s="1"/>
  <c r="BK17" i="1" a="1"/>
  <c r="BK17" i="1" s="1"/>
  <c r="P16" i="1" a="1"/>
  <c r="P16" i="1" s="1"/>
  <c r="BK16" i="1" a="1"/>
  <c r="BK16" i="1" s="1"/>
  <c r="P114" i="1" a="1"/>
  <c r="P114" i="1" s="1"/>
  <c r="BK114" i="1" a="1"/>
  <c r="BK114" i="1" s="1"/>
  <c r="P43" i="1" a="1"/>
  <c r="P43" i="1" s="1"/>
  <c r="BK43" i="1" a="1"/>
  <c r="BK43" i="1" s="1"/>
  <c r="P44" i="1" a="1"/>
  <c r="P44" i="1" s="1"/>
  <c r="BK44" i="1" a="1"/>
  <c r="BK44" i="1" s="1"/>
  <c r="P45" i="1" a="1"/>
  <c r="P45" i="1" s="1"/>
  <c r="BK45" i="1" a="1"/>
  <c r="BK45" i="1" s="1"/>
  <c r="P46" i="1" a="1"/>
  <c r="P46" i="1" s="1"/>
  <c r="BK46" i="1" a="1"/>
  <c r="BK46" i="1" s="1"/>
  <c r="P47" i="1" a="1"/>
  <c r="P47" i="1" s="1"/>
  <c r="P48" i="1" a="1"/>
  <c r="P48" i="1" s="1"/>
  <c r="BK48" i="1" a="1"/>
  <c r="BK48" i="1" s="1"/>
  <c r="P49" i="1" a="1"/>
  <c r="P49" i="1" s="1"/>
  <c r="BK49" i="1" a="1"/>
  <c r="BK49" i="1" s="1"/>
  <c r="P50" i="1" a="1"/>
  <c r="P50" i="1" s="1"/>
  <c r="BK50" i="1" a="1"/>
  <c r="BK50" i="1" s="1"/>
  <c r="P51" i="1" a="1"/>
  <c r="P51" i="1" s="1"/>
  <c r="BK51" i="1" a="1"/>
  <c r="BK51" i="1" s="1"/>
  <c r="P52" i="1" a="1"/>
  <c r="P52" i="1" s="1"/>
  <c r="BK52" i="1" a="1"/>
  <c r="BK52" i="1" s="1"/>
  <c r="P53" i="1" a="1"/>
  <c r="P53" i="1" s="1"/>
  <c r="BK53" i="1" a="1"/>
  <c r="BK53" i="1" s="1"/>
  <c r="P54" i="1" a="1"/>
  <c r="P54" i="1" s="1"/>
  <c r="BK54" i="1" a="1"/>
  <c r="BK54" i="1" s="1"/>
  <c r="P55" i="1" a="1"/>
  <c r="P55" i="1" s="1"/>
  <c r="BK55" i="1" a="1"/>
  <c r="BK55" i="1" s="1"/>
  <c r="P56" i="1" a="1"/>
  <c r="P56" i="1" s="1"/>
  <c r="BK56" i="1" a="1"/>
  <c r="BK56" i="1" s="1"/>
  <c r="P57" i="1" a="1"/>
  <c r="P57" i="1" s="1"/>
  <c r="BK57" i="1" a="1"/>
  <c r="BK57" i="1" s="1"/>
  <c r="P58" i="1" a="1"/>
  <c r="P58" i="1" s="1"/>
  <c r="BK58" i="1" a="1"/>
  <c r="BK58" i="1" s="1"/>
  <c r="P59" i="1" a="1"/>
  <c r="P59" i="1" s="1"/>
  <c r="BK59" i="1" a="1"/>
  <c r="BK59" i="1" s="1"/>
  <c r="P60" i="1" a="1"/>
  <c r="P60" i="1" s="1"/>
  <c r="BK60" i="1" a="1"/>
  <c r="BK60" i="1" s="1"/>
  <c r="P61" i="1" a="1"/>
  <c r="P61" i="1" s="1"/>
  <c r="BK61" i="1" a="1"/>
  <c r="BK61" i="1" s="1"/>
  <c r="P62" i="1" a="1"/>
  <c r="P62" i="1" s="1"/>
  <c r="BK62" i="1" a="1"/>
  <c r="BK62" i="1" s="1"/>
  <c r="P63" i="1" a="1"/>
  <c r="P63" i="1" s="1"/>
  <c r="BK63" i="1" a="1"/>
  <c r="BK63" i="1" s="1"/>
  <c r="P64" i="1" a="1"/>
  <c r="P64" i="1" s="1"/>
  <c r="BK64" i="1" a="1"/>
  <c r="BK64" i="1" s="1"/>
  <c r="P65" i="1" a="1"/>
  <c r="P65" i="1" s="1"/>
  <c r="BK65" i="1" a="1"/>
  <c r="BK65" i="1" s="1"/>
  <c r="P66" i="1" a="1"/>
  <c r="P66" i="1" s="1"/>
  <c r="BK66" i="1" a="1"/>
  <c r="BK66" i="1" s="1"/>
  <c r="P67" i="1" a="1"/>
  <c r="P67" i="1" s="1"/>
  <c r="BK67" i="1" a="1"/>
  <c r="BK67" i="1" s="1"/>
  <c r="P68" i="1" a="1"/>
  <c r="P68" i="1" s="1"/>
  <c r="BK68" i="1" a="1"/>
  <c r="BK68" i="1" s="1"/>
  <c r="P69" i="1" a="1"/>
  <c r="P69" i="1" s="1"/>
  <c r="BK69" i="1" a="1"/>
  <c r="BK69" i="1" s="1"/>
  <c r="P70" i="1" a="1"/>
  <c r="P70" i="1" s="1"/>
  <c r="BK70" i="1" a="1"/>
  <c r="BK70" i="1" s="1"/>
  <c r="P71" i="1" a="1"/>
  <c r="P71" i="1" s="1"/>
  <c r="BK71" i="1" a="1"/>
  <c r="BK71" i="1" s="1"/>
  <c r="P72" i="1" a="1"/>
  <c r="P72" i="1" s="1"/>
  <c r="BK72" i="1" a="1"/>
  <c r="BK72" i="1" s="1"/>
  <c r="P73" i="1" a="1"/>
  <c r="P73" i="1" s="1"/>
  <c r="BK73" i="1" a="1"/>
  <c r="BK73" i="1" s="1"/>
  <c r="P74" i="1" a="1"/>
  <c r="P74" i="1" s="1"/>
  <c r="BK74" i="1" a="1"/>
  <c r="BK74" i="1" s="1"/>
  <c r="P75" i="1" a="1"/>
  <c r="P75" i="1" s="1"/>
  <c r="BK75" i="1" a="1"/>
  <c r="BK75" i="1" s="1"/>
  <c r="P76" i="1" a="1"/>
  <c r="P76" i="1" s="1"/>
  <c r="BK76" i="1" a="1"/>
  <c r="BK76" i="1" s="1"/>
  <c r="P77" i="1" a="1"/>
  <c r="P77" i="1" s="1"/>
  <c r="BK77" i="1" a="1"/>
  <c r="BK77" i="1" s="1"/>
  <c r="P78" i="1" a="1"/>
  <c r="P78" i="1" s="1"/>
  <c r="BK78" i="1" a="1"/>
  <c r="BK78" i="1" s="1"/>
  <c r="P79" i="1" a="1"/>
  <c r="P79" i="1" s="1"/>
  <c r="BK79" i="1" a="1"/>
  <c r="BK79" i="1" s="1"/>
  <c r="P80" i="1" a="1"/>
  <c r="P80" i="1" s="1"/>
  <c r="BK80" i="1" a="1"/>
  <c r="BK80" i="1" s="1"/>
  <c r="P81" i="1" a="1"/>
  <c r="P81" i="1" s="1"/>
  <c r="BK81" i="1" a="1"/>
  <c r="BK81" i="1" s="1"/>
  <c r="P82" i="1" a="1"/>
  <c r="P82" i="1" s="1"/>
  <c r="BK82" i="1" a="1"/>
  <c r="BK82" i="1" s="1"/>
  <c r="P83" i="1" a="1"/>
  <c r="P83" i="1" s="1"/>
  <c r="BK83" i="1" a="1"/>
  <c r="BK83" i="1" s="1"/>
  <c r="P84" i="1" a="1"/>
  <c r="P84" i="1" s="1"/>
  <c r="BK84" i="1" a="1"/>
  <c r="BK84" i="1" s="1"/>
  <c r="P85" i="1" a="1"/>
  <c r="P85" i="1" s="1"/>
  <c r="BK85" i="1" a="1"/>
  <c r="BK85" i="1" s="1"/>
  <c r="P86" i="1" a="1"/>
  <c r="P86" i="1" s="1"/>
  <c r="BK86" i="1" a="1"/>
  <c r="BK86" i="1" s="1"/>
  <c r="P87" i="1" a="1"/>
  <c r="P87" i="1" s="1"/>
  <c r="BK87" i="1" a="1"/>
  <c r="BK87" i="1" s="1"/>
  <c r="P88" i="1" a="1"/>
  <c r="P88" i="1" s="1"/>
  <c r="BK88" i="1" a="1"/>
  <c r="BK88" i="1" s="1"/>
  <c r="P89" i="1" a="1"/>
  <c r="P89" i="1" s="1"/>
  <c r="BK89" i="1" a="1"/>
  <c r="BK89" i="1" s="1"/>
  <c r="P90" i="1" a="1"/>
  <c r="P90" i="1" s="1"/>
  <c r="BK90" i="1" a="1"/>
  <c r="BK90" i="1" s="1"/>
  <c r="P91" i="1" a="1"/>
  <c r="P91" i="1" s="1"/>
  <c r="BK91" i="1" a="1"/>
  <c r="BK91" i="1" s="1"/>
  <c r="P92" i="1" a="1"/>
  <c r="P92" i="1" s="1"/>
  <c r="BK92" i="1" a="1"/>
  <c r="BK92" i="1" s="1"/>
  <c r="P93" i="1" a="1"/>
  <c r="P93" i="1" s="1"/>
  <c r="BK93" i="1" a="1"/>
  <c r="BK93" i="1" s="1"/>
  <c r="P94" i="1" a="1"/>
  <c r="P94" i="1" s="1"/>
  <c r="BK94" i="1" a="1"/>
  <c r="BK94" i="1" s="1"/>
  <c r="P95" i="1" a="1"/>
  <c r="P95" i="1" s="1"/>
  <c r="BK95" i="1" a="1"/>
  <c r="BK95" i="1" s="1"/>
  <c r="P96" i="1" a="1"/>
  <c r="P96" i="1" s="1"/>
  <c r="BK96" i="1" a="1"/>
  <c r="BK96" i="1" s="1"/>
  <c r="P97" i="1" a="1"/>
  <c r="P97" i="1" s="1"/>
  <c r="BK97" i="1" a="1"/>
  <c r="BK97" i="1" s="1"/>
  <c r="P98" i="1" a="1"/>
  <c r="P98" i="1" s="1"/>
  <c r="BK98" i="1" a="1"/>
  <c r="BK98" i="1" s="1"/>
  <c r="P99" i="1" a="1"/>
  <c r="P99" i="1" s="1"/>
  <c r="BK99" i="1" a="1"/>
  <c r="BK99" i="1" s="1"/>
  <c r="P100" i="1" a="1"/>
  <c r="P100" i="1" s="1"/>
  <c r="BK100" i="1" a="1"/>
  <c r="BK100" i="1" s="1"/>
  <c r="P101" i="1" a="1"/>
  <c r="P101" i="1" s="1"/>
  <c r="BK101" i="1" a="1"/>
  <c r="BK101" i="1" s="1"/>
  <c r="P102" i="1" a="1"/>
  <c r="P102" i="1" s="1"/>
  <c r="BK102" i="1" a="1"/>
  <c r="BK102" i="1" s="1"/>
  <c r="P103" i="1" a="1"/>
  <c r="P103" i="1" s="1"/>
  <c r="BK103" i="1" a="1"/>
  <c r="BK103" i="1" s="1"/>
  <c r="P104" i="1" a="1"/>
  <c r="P104" i="1" s="1"/>
  <c r="BK104" i="1" a="1"/>
  <c r="BK104" i="1" s="1"/>
  <c r="P105" i="1" a="1"/>
  <c r="P105" i="1" s="1"/>
  <c r="BK105" i="1" a="1"/>
  <c r="BK105" i="1" s="1"/>
  <c r="P106" i="1" a="1"/>
  <c r="P106" i="1" s="1"/>
  <c r="BK106" i="1" a="1"/>
  <c r="BK106" i="1" s="1"/>
  <c r="P107" i="1" a="1"/>
  <c r="P107" i="1" s="1"/>
  <c r="BK107" i="1" a="1"/>
  <c r="BK107" i="1" s="1"/>
  <c r="P108" i="1" a="1"/>
  <c r="P108" i="1" s="1"/>
  <c r="BK108" i="1" a="1"/>
  <c r="BK108" i="1" s="1"/>
  <c r="P109" i="1" a="1"/>
  <c r="P109" i="1" s="1"/>
  <c r="BK109" i="1" a="1"/>
  <c r="BK109" i="1" s="1"/>
  <c r="P110" i="1" a="1"/>
  <c r="P110" i="1" s="1"/>
  <c r="BK110" i="1" a="1"/>
  <c r="BK110" i="1" s="1"/>
  <c r="P111" i="1" a="1"/>
  <c r="P111" i="1" s="1"/>
  <c r="BK111" i="1" a="1"/>
  <c r="BK111" i="1" s="1"/>
  <c r="P116" i="1" a="1"/>
  <c r="P116" i="1" s="1"/>
  <c r="BK116" i="1" a="1"/>
  <c r="BK116" i="1" s="1"/>
  <c r="P117" i="1" a="1"/>
  <c r="P117" i="1" s="1"/>
  <c r="BK117" i="1" a="1"/>
  <c r="BK117" i="1" s="1"/>
  <c r="P118" i="1" a="1"/>
  <c r="P118" i="1" s="1"/>
  <c r="BK118" i="1" a="1"/>
  <c r="BK118" i="1" s="1"/>
  <c r="P119" i="1" a="1"/>
  <c r="P119" i="1" s="1"/>
  <c r="BK119" i="1" a="1"/>
  <c r="BK119" i="1" s="1"/>
  <c r="P120" i="1" a="1"/>
  <c r="P120" i="1" s="1"/>
  <c r="BK120" i="1" a="1"/>
  <c r="BK120" i="1" s="1"/>
  <c r="P121" i="1" a="1"/>
  <c r="P121" i="1" s="1"/>
  <c r="BK121" i="1" a="1"/>
  <c r="BK121" i="1" s="1"/>
  <c r="P122" i="1" a="1"/>
  <c r="P122" i="1" s="1"/>
  <c r="BK122" i="1" a="1"/>
  <c r="BK122" i="1" s="1"/>
  <c r="P123" i="1" a="1"/>
  <c r="P123" i="1" s="1"/>
  <c r="BK123" i="1" a="1"/>
  <c r="BK123" i="1" s="1"/>
  <c r="P124" i="1" a="1"/>
  <c r="P124" i="1" s="1"/>
  <c r="BK124" i="1" a="1"/>
  <c r="BK124" i="1" s="1"/>
  <c r="P125" i="1" a="1"/>
  <c r="P125" i="1" s="1"/>
  <c r="BK125" i="1" a="1"/>
  <c r="BK125" i="1" s="1"/>
  <c r="P126" i="1" a="1"/>
  <c r="P126" i="1" s="1"/>
  <c r="BK126" i="1" a="1"/>
  <c r="BK126" i="1" s="1"/>
  <c r="P127" i="1" a="1"/>
  <c r="P127" i="1" s="1"/>
  <c r="BK127" i="1" a="1"/>
  <c r="BK127" i="1" s="1"/>
  <c r="P128" i="1" a="1"/>
  <c r="P128" i="1" s="1"/>
  <c r="BK128" i="1" a="1"/>
  <c r="BK128" i="1" s="1"/>
  <c r="P129" i="1" a="1"/>
  <c r="P129" i="1" s="1"/>
  <c r="BK129" i="1" a="1"/>
  <c r="BK129" i="1" s="1"/>
  <c r="P130" i="1" a="1"/>
  <c r="P130" i="1" s="1"/>
  <c r="BK130" i="1" a="1"/>
  <c r="BK130" i="1" s="1"/>
  <c r="P131" i="1" a="1"/>
  <c r="P131" i="1" s="1"/>
  <c r="BK131" i="1" a="1"/>
  <c r="BK131" i="1" s="1"/>
  <c r="P132" i="1" a="1"/>
  <c r="P132" i="1" s="1"/>
  <c r="BK132" i="1" a="1"/>
  <c r="BK132" i="1" s="1"/>
  <c r="P133" i="1" a="1"/>
  <c r="P133" i="1" s="1"/>
  <c r="BK133" i="1" a="1"/>
  <c r="BK133" i="1" s="1"/>
  <c r="P134" i="1" a="1"/>
  <c r="P134" i="1" s="1"/>
  <c r="BK134" i="1" a="1"/>
  <c r="BK134" i="1" s="1"/>
  <c r="P135" i="1" a="1"/>
  <c r="P135" i="1" s="1"/>
  <c r="BK135" i="1" a="1"/>
  <c r="BK135" i="1" s="1"/>
  <c r="P136" i="1" a="1"/>
  <c r="P136" i="1" s="1"/>
  <c r="BK136" i="1" a="1"/>
  <c r="BK136" i="1" s="1"/>
  <c r="P137" i="1" a="1"/>
  <c r="P137" i="1" s="1"/>
  <c r="BK137" i="1" a="1"/>
  <c r="BK137" i="1" s="1"/>
  <c r="P138" i="1" a="1"/>
  <c r="P138" i="1" s="1"/>
  <c r="BK138" i="1" a="1"/>
  <c r="BK138" i="1" s="1"/>
  <c r="P139" i="1" a="1"/>
  <c r="P139" i="1" s="1"/>
  <c r="BK139" i="1" a="1"/>
  <c r="BK139" i="1" s="1"/>
  <c r="P140" i="1" a="1"/>
  <c r="P140" i="1" s="1"/>
  <c r="BK140" i="1" a="1"/>
  <c r="BK140" i="1" s="1"/>
  <c r="P141" i="1" a="1"/>
  <c r="P141" i="1" s="1"/>
  <c r="BK141" i="1" a="1"/>
  <c r="BK141" i="1" s="1"/>
  <c r="P142" i="1" a="1"/>
  <c r="P142" i="1" s="1"/>
  <c r="BK142" i="1" a="1"/>
  <c r="BK142" i="1" s="1"/>
  <c r="P143" i="1" a="1"/>
  <c r="P143" i="1" s="1"/>
  <c r="BK143" i="1" a="1"/>
  <c r="BK143" i="1" s="1"/>
  <c r="P144" i="1" a="1"/>
  <c r="P144" i="1" s="1"/>
  <c r="BK144" i="1" a="1"/>
  <c r="BK144" i="1" s="1"/>
  <c r="P145" i="1" a="1"/>
  <c r="P145" i="1" s="1"/>
  <c r="BK145" i="1" a="1"/>
  <c r="BK145" i="1" s="1"/>
  <c r="P146" i="1" a="1"/>
  <c r="P146" i="1" s="1"/>
  <c r="BK146" i="1" a="1"/>
  <c r="BK146" i="1" s="1"/>
  <c r="P147" i="1" a="1"/>
  <c r="P147" i="1" s="1"/>
  <c r="BK147" i="1" a="1"/>
  <c r="BK147" i="1" s="1"/>
  <c r="P148" i="1" a="1"/>
  <c r="P148" i="1" s="1"/>
  <c r="BK148" i="1" a="1"/>
  <c r="BK148" i="1" s="1"/>
  <c r="P149" i="1" a="1"/>
  <c r="P149" i="1" s="1"/>
  <c r="BK149" i="1" a="1"/>
  <c r="BK149" i="1" s="1"/>
  <c r="P150" i="1" a="1"/>
  <c r="P150" i="1" s="1"/>
  <c r="BK150" i="1" a="1"/>
  <c r="BK150" i="1" s="1"/>
  <c r="P151" i="1" a="1"/>
  <c r="P151" i="1" s="1"/>
  <c r="P152" i="1" a="1"/>
  <c r="P152" i="1" s="1"/>
  <c r="BK152" i="1" a="1"/>
  <c r="BK152" i="1" s="1"/>
  <c r="P153" i="1" a="1"/>
  <c r="P153" i="1" s="1"/>
  <c r="BK153" i="1" a="1"/>
  <c r="BK153" i="1" s="1"/>
  <c r="P154" i="1" a="1"/>
  <c r="P154" i="1" s="1"/>
  <c r="BK154" i="1" a="1"/>
  <c r="BK154" i="1" s="1"/>
  <c r="P155" i="1" a="1"/>
  <c r="P155" i="1" s="1"/>
  <c r="BK155" i="1" a="1"/>
  <c r="BK155" i="1" s="1"/>
  <c r="P156" i="1" a="1"/>
  <c r="P156" i="1" s="1"/>
  <c r="BK156" i="1" a="1"/>
  <c r="BK156" i="1" s="1"/>
  <c r="P157" i="1" a="1"/>
  <c r="P157" i="1" s="1"/>
  <c r="BK157" i="1" a="1"/>
  <c r="BK157" i="1" s="1"/>
  <c r="P158" i="1" a="1"/>
  <c r="P158" i="1" s="1"/>
  <c r="BK158" i="1" a="1"/>
  <c r="BK158" i="1" s="1"/>
  <c r="P159" i="1" a="1"/>
  <c r="P159" i="1" s="1"/>
  <c r="BK159" i="1" a="1"/>
  <c r="BK159" i="1" s="1"/>
  <c r="P160" i="1" a="1"/>
  <c r="P160" i="1" s="1"/>
  <c r="BK160" i="1" a="1"/>
  <c r="BK160" i="1" s="1"/>
  <c r="P161" i="1" a="1"/>
  <c r="P161" i="1" s="1"/>
  <c r="BK161" i="1" a="1"/>
  <c r="BK161" i="1" s="1"/>
  <c r="P162" i="1" a="1"/>
  <c r="P162" i="1" s="1"/>
  <c r="BK162" i="1" a="1"/>
  <c r="BK162" i="1" s="1"/>
  <c r="P163" i="1" a="1"/>
  <c r="P163" i="1" s="1"/>
  <c r="BK163" i="1" a="1"/>
  <c r="BK163" i="1" s="1"/>
  <c r="P164" i="1" a="1"/>
  <c r="P164" i="1" s="1"/>
  <c r="BK164" i="1" a="1"/>
  <c r="BK164" i="1" s="1"/>
  <c r="P165" i="1" a="1"/>
  <c r="P165" i="1" s="1"/>
  <c r="BK165" i="1" a="1"/>
  <c r="BK165" i="1" s="1"/>
  <c r="P166" i="1" a="1"/>
  <c r="P166" i="1" s="1"/>
  <c r="BK166" i="1" a="1"/>
  <c r="BK166" i="1" s="1"/>
  <c r="P167" i="1" a="1"/>
  <c r="P167" i="1" s="1"/>
  <c r="BK167" i="1" a="1"/>
  <c r="BK167" i="1" s="1"/>
  <c r="P168" i="1" a="1"/>
  <c r="P168" i="1" s="1"/>
  <c r="BK168" i="1" a="1"/>
  <c r="BK168" i="1" s="1"/>
  <c r="P169" i="1" a="1"/>
  <c r="P169" i="1" s="1"/>
  <c r="BK169" i="1" a="1"/>
  <c r="BK169" i="1" s="1"/>
  <c r="P170" i="1" a="1"/>
  <c r="P170" i="1" s="1"/>
  <c r="BK170" i="1" a="1"/>
  <c r="BK170" i="1" s="1"/>
  <c r="P171" i="1" a="1"/>
  <c r="P171" i="1" s="1"/>
  <c r="BK171" i="1" a="1"/>
  <c r="BK171" i="1" s="1"/>
  <c r="P172" i="1" a="1"/>
  <c r="P172" i="1" s="1"/>
  <c r="BK172" i="1" a="1"/>
  <c r="BK172" i="1" s="1"/>
  <c r="P173" i="1" a="1"/>
  <c r="P173" i="1" s="1"/>
  <c r="BK173" i="1" a="1"/>
  <c r="BK173" i="1" s="1"/>
  <c r="P174" i="1" a="1"/>
  <c r="P174" i="1" s="1"/>
  <c r="BK174" i="1" a="1"/>
  <c r="BK174" i="1" s="1"/>
  <c r="P175" i="1" a="1"/>
  <c r="P175" i="1" s="1"/>
  <c r="BK175" i="1" a="1"/>
  <c r="BK175" i="1" s="1"/>
  <c r="P176" i="1" a="1"/>
  <c r="P176" i="1" s="1"/>
  <c r="BK176" i="1" a="1"/>
  <c r="BK176" i="1" s="1"/>
  <c r="P177" i="1" a="1"/>
  <c r="P177" i="1" s="1"/>
  <c r="BK177" i="1" a="1"/>
  <c r="BK177" i="1" s="1"/>
  <c r="P178" i="1" a="1"/>
  <c r="P178" i="1" s="1"/>
  <c r="BK178" i="1" a="1"/>
  <c r="BK178" i="1" s="1"/>
  <c r="P179" i="1" a="1"/>
  <c r="P179" i="1" s="1"/>
  <c r="BK179" i="1" a="1"/>
  <c r="BK179" i="1" s="1"/>
  <c r="P180" i="1" a="1"/>
  <c r="P180" i="1" s="1"/>
  <c r="BK180" i="1" a="1"/>
  <c r="BK180" i="1" s="1"/>
  <c r="P181" i="1" a="1"/>
  <c r="P181" i="1" s="1"/>
  <c r="BK181" i="1" a="1"/>
  <c r="BK181" i="1" s="1"/>
  <c r="P182" i="1" a="1"/>
  <c r="P182" i="1" s="1"/>
  <c r="BK182" i="1" a="1"/>
  <c r="BK182" i="1" s="1"/>
  <c r="P183" i="1" a="1"/>
  <c r="P183" i="1" s="1"/>
  <c r="BK183" i="1" a="1"/>
  <c r="BK183" i="1" s="1"/>
  <c r="P184" i="1" a="1"/>
  <c r="P184" i="1" s="1"/>
  <c r="BK184" i="1" a="1"/>
  <c r="BK184" i="1" s="1"/>
  <c r="P185" i="1" a="1"/>
  <c r="P185" i="1" s="1"/>
  <c r="BK185" i="1" a="1"/>
  <c r="BK185" i="1" s="1"/>
  <c r="P186" i="1" a="1"/>
  <c r="P186" i="1" s="1"/>
  <c r="BK186" i="1" a="1"/>
  <c r="BK186" i="1" s="1"/>
  <c r="P187" i="1" a="1"/>
  <c r="P187" i="1" s="1"/>
  <c r="BK187" i="1" a="1"/>
  <c r="BK187" i="1" s="1"/>
  <c r="P188" i="1" a="1"/>
  <c r="P188" i="1" s="1"/>
  <c r="BK188" i="1" a="1"/>
  <c r="BK188" i="1" s="1"/>
  <c r="P189" i="1" a="1"/>
  <c r="P189" i="1" s="1"/>
  <c r="BK189" i="1" a="1"/>
  <c r="BK189" i="1" s="1"/>
  <c r="P190" i="1" a="1"/>
  <c r="P190" i="1" s="1"/>
  <c r="BK190" i="1" a="1"/>
  <c r="BK190" i="1" s="1"/>
  <c r="P191" i="1" a="1"/>
  <c r="P191" i="1" s="1"/>
  <c r="BK191" i="1" a="1"/>
  <c r="BK191" i="1" s="1"/>
  <c r="P192" i="1" a="1"/>
  <c r="P192" i="1" s="1"/>
  <c r="BK192" i="1" a="1"/>
  <c r="BK192" i="1" s="1"/>
  <c r="P193" i="1" a="1"/>
  <c r="P193" i="1" s="1"/>
  <c r="BK193" i="1" a="1"/>
  <c r="BK193" i="1" s="1"/>
  <c r="P194" i="1" a="1"/>
  <c r="P194" i="1" s="1"/>
  <c r="BK194" i="1" a="1"/>
  <c r="BK194" i="1" s="1"/>
  <c r="P195" i="1" a="1"/>
  <c r="P195" i="1" s="1"/>
  <c r="BK195" i="1" a="1"/>
  <c r="BK195" i="1" s="1"/>
  <c r="P196" i="1" a="1"/>
  <c r="P196" i="1" s="1"/>
  <c r="BK196" i="1" a="1"/>
  <c r="BK196" i="1" s="1"/>
  <c r="P197" i="1" a="1"/>
  <c r="P197" i="1" s="1"/>
  <c r="BK197" i="1" a="1"/>
  <c r="BK197" i="1" s="1"/>
  <c r="P198" i="1" a="1"/>
  <c r="P198" i="1" s="1"/>
  <c r="BK198" i="1" a="1"/>
  <c r="BK198" i="1" s="1"/>
  <c r="P199" i="1" a="1"/>
  <c r="P199" i="1" s="1"/>
  <c r="BK199" i="1" a="1"/>
  <c r="BK199" i="1" s="1"/>
  <c r="P200" i="1" a="1"/>
  <c r="P200" i="1" s="1"/>
  <c r="BK200" i="1" a="1"/>
  <c r="BK200" i="1" s="1"/>
  <c r="P201" i="1" a="1"/>
  <c r="P201" i="1" s="1"/>
  <c r="BK201" i="1" a="1"/>
  <c r="BK201" i="1" s="1"/>
  <c r="P202" i="1" a="1"/>
  <c r="P202" i="1" s="1"/>
  <c r="BK202" i="1" a="1"/>
  <c r="BK202" i="1" s="1"/>
  <c r="P203" i="1" a="1"/>
  <c r="P203" i="1" s="1"/>
  <c r="BK203" i="1" a="1"/>
  <c r="BK203" i="1" s="1"/>
  <c r="P204" i="1" a="1"/>
  <c r="P204" i="1" s="1"/>
  <c r="BK204" i="1" a="1"/>
  <c r="BK204" i="1" s="1"/>
  <c r="P205" i="1" a="1"/>
  <c r="P205" i="1" s="1"/>
  <c r="BK205" i="1" a="1"/>
  <c r="BK205" i="1" s="1"/>
  <c r="P206" i="1" a="1"/>
  <c r="P206" i="1" s="1"/>
  <c r="BK206" i="1" a="1"/>
  <c r="BK206" i="1" s="1"/>
  <c r="P207" i="1" a="1"/>
  <c r="P207" i="1" s="1"/>
  <c r="BK207" i="1" a="1"/>
  <c r="BK207" i="1" s="1"/>
  <c r="P208" i="1" a="1"/>
  <c r="P208" i="1" s="1"/>
  <c r="BK208" i="1" a="1"/>
  <c r="BK208" i="1" s="1"/>
  <c r="P209" i="1" a="1"/>
  <c r="P209" i="1" s="1"/>
  <c r="BK209" i="1" a="1"/>
  <c r="BK209" i="1" s="1"/>
  <c r="P210" i="1" a="1"/>
  <c r="P210" i="1" s="1"/>
  <c r="BK210" i="1" a="1"/>
  <c r="BK210" i="1" s="1"/>
  <c r="P211" i="1" a="1"/>
  <c r="P211" i="1" s="1"/>
  <c r="BK211" i="1" a="1"/>
  <c r="BK211" i="1" s="1"/>
  <c r="P212" i="1" a="1"/>
  <c r="P212" i="1" s="1"/>
  <c r="BK212" i="1" a="1"/>
  <c r="BK212" i="1" s="1"/>
  <c r="P213" i="1" a="1"/>
  <c r="P213" i="1" s="1"/>
  <c r="BK213" i="1" a="1"/>
  <c r="BK213" i="1" s="1"/>
  <c r="P214" i="1" a="1"/>
  <c r="P214" i="1" s="1"/>
  <c r="BK214" i="1" a="1"/>
  <c r="BK214" i="1" s="1"/>
  <c r="P215" i="1" a="1"/>
  <c r="P215" i="1" s="1"/>
  <c r="BK215" i="1" a="1"/>
  <c r="BK215" i="1" s="1"/>
  <c r="P216" i="1" a="1"/>
  <c r="P216" i="1" s="1"/>
  <c r="BK216" i="1" a="1"/>
  <c r="BK216" i="1" s="1"/>
  <c r="P217" i="1" a="1"/>
  <c r="P217" i="1" s="1"/>
  <c r="BK217" i="1" a="1"/>
  <c r="BK217" i="1" s="1"/>
  <c r="P218" i="1" a="1"/>
  <c r="P218" i="1" s="1"/>
  <c r="BK218" i="1" a="1"/>
  <c r="BK218" i="1" s="1"/>
  <c r="P219" i="1" a="1"/>
  <c r="P219" i="1" s="1"/>
  <c r="BK219" i="1" a="1"/>
  <c r="BK219" i="1" s="1"/>
  <c r="P220" i="1" a="1"/>
  <c r="P220" i="1" s="1"/>
  <c r="BK220" i="1" a="1"/>
  <c r="BK220" i="1" s="1"/>
  <c r="P221" i="1" a="1"/>
  <c r="P221" i="1" s="1"/>
  <c r="BK221" i="1" a="1"/>
  <c r="BK221" i="1" s="1"/>
  <c r="P222" i="1" a="1"/>
  <c r="P222" i="1" s="1"/>
  <c r="BK222" i="1" a="1"/>
  <c r="BK222" i="1" s="1"/>
  <c r="P223" i="1" a="1"/>
  <c r="P223" i="1" s="1"/>
  <c r="BK223" i="1" a="1"/>
  <c r="BK223" i="1" s="1"/>
  <c r="P224" i="1" a="1"/>
  <c r="P224" i="1" s="1"/>
  <c r="BK224" i="1" a="1"/>
  <c r="BK224" i="1" s="1"/>
  <c r="P225" i="1" a="1"/>
  <c r="P225" i="1" s="1"/>
  <c r="BK225" i="1" a="1"/>
  <c r="BK225" i="1" s="1"/>
  <c r="P226" i="1" a="1"/>
  <c r="P226" i="1" s="1"/>
  <c r="BK226" i="1" a="1"/>
  <c r="BK226" i="1" s="1"/>
  <c r="P227" i="1" a="1"/>
  <c r="P227" i="1" s="1"/>
  <c r="BK227" i="1" a="1"/>
  <c r="BK227" i="1" s="1"/>
  <c r="P228" i="1" a="1"/>
  <c r="P228" i="1" s="1"/>
  <c r="BK228" i="1" a="1"/>
  <c r="BK228" i="1" s="1"/>
  <c r="P229" i="1" a="1"/>
  <c r="P229" i="1" s="1"/>
  <c r="BK229" i="1" a="1"/>
  <c r="BK229" i="1" s="1"/>
  <c r="P230" i="1" a="1"/>
  <c r="P230" i="1" s="1"/>
  <c r="BK230" i="1" a="1"/>
  <c r="BK230" i="1" s="1"/>
  <c r="P231" i="1" a="1"/>
  <c r="P231" i="1" s="1"/>
  <c r="BK231" i="1" a="1"/>
  <c r="BK231" i="1" s="1"/>
  <c r="P232" i="1" a="1"/>
  <c r="P232" i="1" s="1"/>
  <c r="BK232" i="1" a="1"/>
  <c r="BK232" i="1" s="1"/>
  <c r="P233" i="1" a="1"/>
  <c r="P233" i="1" s="1"/>
  <c r="BK233" i="1" a="1"/>
  <c r="BK233" i="1" s="1"/>
  <c r="P234" i="1" a="1"/>
  <c r="P234" i="1" s="1"/>
  <c r="BK234" i="1" a="1"/>
  <c r="BK234" i="1" s="1"/>
  <c r="P235" i="1" a="1"/>
  <c r="P235" i="1" s="1"/>
  <c r="BK235" i="1" a="1"/>
  <c r="BK235" i="1" s="1"/>
  <c r="P236" i="1" a="1"/>
  <c r="P236" i="1" s="1"/>
  <c r="BK236" i="1" a="1"/>
  <c r="BK236" i="1" s="1"/>
  <c r="P237" i="1" a="1"/>
  <c r="P237" i="1" s="1"/>
  <c r="BK237" i="1" a="1"/>
  <c r="BK237" i="1" s="1"/>
  <c r="P238" i="1" a="1"/>
  <c r="P238" i="1" s="1"/>
  <c r="BK238" i="1" a="1"/>
  <c r="BK238" i="1" s="1"/>
  <c r="P239" i="1" a="1"/>
  <c r="P239" i="1" s="1"/>
  <c r="BK239" i="1" a="1"/>
  <c r="BK239" i="1" s="1"/>
  <c r="P240" i="1" a="1"/>
  <c r="P240" i="1" s="1"/>
  <c r="BK240" i="1" a="1"/>
  <c r="BK240" i="1" s="1"/>
  <c r="P241" i="1" a="1"/>
  <c r="P241" i="1" s="1"/>
  <c r="BK241" i="1" a="1"/>
  <c r="BK241" i="1" s="1"/>
  <c r="P242" i="1" a="1"/>
  <c r="P242" i="1" s="1"/>
  <c r="BK242" i="1" a="1"/>
  <c r="BK242" i="1" s="1"/>
  <c r="P243" i="1" a="1"/>
  <c r="P243" i="1" s="1"/>
  <c r="BK243" i="1" a="1"/>
  <c r="BK243" i="1" s="1"/>
  <c r="P244" i="1" a="1"/>
  <c r="P244" i="1" s="1"/>
  <c r="BK244" i="1" a="1"/>
  <c r="BK244" i="1" s="1"/>
  <c r="P245" i="1" a="1"/>
  <c r="P245" i="1" s="1"/>
  <c r="BK245" i="1" a="1"/>
  <c r="BK245" i="1" s="1"/>
  <c r="P246" i="1" a="1"/>
  <c r="P246" i="1" s="1"/>
  <c r="BK246" i="1" a="1"/>
  <c r="BK246" i="1" s="1"/>
  <c r="P247" i="1" a="1"/>
  <c r="P247" i="1" s="1"/>
  <c r="BK247" i="1" a="1"/>
  <c r="BK247" i="1" s="1"/>
  <c r="P248" i="1" a="1"/>
  <c r="P248" i="1" s="1"/>
  <c r="BK248" i="1" a="1"/>
  <c r="BK248" i="1" s="1"/>
  <c r="P249" i="1" a="1"/>
  <c r="P249" i="1" s="1"/>
  <c r="BK249" i="1" a="1"/>
  <c r="BK249" i="1" s="1"/>
  <c r="P250" i="1" a="1"/>
  <c r="P250" i="1" s="1"/>
  <c r="BK250" i="1" a="1"/>
  <c r="BK250" i="1" s="1"/>
  <c r="P251" i="1" a="1"/>
  <c r="P251" i="1" s="1"/>
  <c r="BK251" i="1" a="1"/>
  <c r="BK251" i="1" s="1"/>
  <c r="P252" i="1" a="1"/>
  <c r="P252" i="1" s="1"/>
  <c r="BK252" i="1" a="1"/>
  <c r="BK252" i="1" s="1"/>
  <c r="P253" i="1" a="1"/>
  <c r="P253" i="1" s="1"/>
  <c r="BK253" i="1" a="1"/>
  <c r="BK253" i="1" s="1"/>
  <c r="P254" i="1" a="1"/>
  <c r="P254" i="1" s="1"/>
  <c r="BK254" i="1" a="1"/>
  <c r="BK254" i="1" s="1"/>
  <c r="P255" i="1" a="1"/>
  <c r="P255" i="1" s="1"/>
  <c r="BK255" i="1" a="1"/>
  <c r="BK255" i="1" s="1"/>
  <c r="P256" i="1" a="1"/>
  <c r="P256" i="1" s="1"/>
  <c r="BK256" i="1" a="1"/>
  <c r="BK256" i="1" s="1"/>
  <c r="P257" i="1" a="1"/>
  <c r="P257" i="1" s="1"/>
  <c r="BK257" i="1" a="1"/>
  <c r="BK257" i="1" s="1"/>
  <c r="P258" i="1" a="1"/>
  <c r="P258" i="1" s="1"/>
  <c r="BK258" i="1" a="1"/>
  <c r="BK258" i="1" s="1"/>
  <c r="P259" i="1" a="1"/>
  <c r="P259" i="1" s="1"/>
  <c r="BK259" i="1" a="1"/>
  <c r="BK259" i="1" s="1"/>
  <c r="P260" i="1" a="1"/>
  <c r="P260" i="1" s="1"/>
  <c r="BK260" i="1" a="1"/>
  <c r="BK260" i="1" s="1"/>
  <c r="P261" i="1" a="1"/>
  <c r="P261" i="1" s="1"/>
  <c r="BK261" i="1" a="1"/>
  <c r="BK261" i="1" s="1"/>
  <c r="P262" i="1" a="1"/>
  <c r="P262" i="1" s="1"/>
  <c r="BK262" i="1" a="1"/>
  <c r="BK262" i="1" s="1"/>
  <c r="P263" i="1" a="1"/>
  <c r="P263" i="1" s="1"/>
  <c r="BK263" i="1" a="1"/>
  <c r="BK263" i="1" s="1"/>
  <c r="P264" i="1" a="1"/>
  <c r="P264" i="1" s="1"/>
  <c r="BK264" i="1" a="1"/>
  <c r="BK264" i="1" s="1"/>
  <c r="P265" i="1" a="1"/>
  <c r="P265" i="1" s="1"/>
  <c r="BK265" i="1" a="1"/>
  <c r="BK265" i="1" s="1"/>
  <c r="P266" i="1" a="1"/>
  <c r="P266" i="1" s="1"/>
  <c r="BK266" i="1" a="1"/>
  <c r="BK266" i="1" s="1"/>
  <c r="P267" i="1" a="1"/>
  <c r="P267" i="1" s="1"/>
  <c r="BK267" i="1" a="1"/>
  <c r="BK267" i="1" s="1"/>
  <c r="P268" i="1" a="1"/>
  <c r="P268" i="1" s="1"/>
  <c r="BK268" i="1" a="1"/>
  <c r="BK268" i="1" s="1"/>
  <c r="P269" i="1" a="1"/>
  <c r="P269" i="1" s="1"/>
  <c r="BK269" i="1" a="1"/>
  <c r="BK269" i="1" s="1"/>
  <c r="P274" i="1" a="1"/>
  <c r="P274" i="1" s="1"/>
  <c r="BK274" i="1" a="1"/>
  <c r="BK274" i="1" s="1"/>
  <c r="P275" i="1" a="1"/>
  <c r="P275" i="1" s="1"/>
  <c r="BK275" i="1" a="1"/>
  <c r="BK275" i="1" s="1"/>
  <c r="P276" i="1" a="1"/>
  <c r="P276" i="1" s="1"/>
  <c r="BK276" i="1" a="1"/>
  <c r="BK276" i="1" s="1"/>
  <c r="P277" i="1" a="1"/>
  <c r="P277" i="1" s="1"/>
  <c r="BK277" i="1" a="1"/>
  <c r="BK277" i="1" s="1"/>
  <c r="P278" i="1" a="1"/>
  <c r="P278" i="1" s="1"/>
  <c r="BK278" i="1" a="1"/>
  <c r="BK278" i="1" s="1"/>
  <c r="P279" i="1" a="1"/>
  <c r="P279" i="1" s="1"/>
  <c r="BK279" i="1" a="1"/>
  <c r="BK279" i="1" s="1"/>
  <c r="P280" i="1" a="1"/>
  <c r="P280" i="1" s="1"/>
  <c r="BK280" i="1" a="1"/>
  <c r="BK280" i="1" s="1"/>
  <c r="P281" i="1" a="1"/>
  <c r="P281" i="1" s="1"/>
  <c r="BK281" i="1" a="1"/>
  <c r="BK281" i="1" s="1"/>
  <c r="P282" i="1" a="1"/>
  <c r="P282" i="1" s="1"/>
  <c r="BK282" i="1" a="1"/>
  <c r="BK282" i="1" s="1"/>
  <c r="P283" i="1" a="1"/>
  <c r="P283" i="1" s="1"/>
  <c r="BK283" i="1" a="1"/>
  <c r="BK283" i="1" s="1"/>
  <c r="P284" i="1" a="1"/>
  <c r="P284" i="1" s="1"/>
  <c r="BK284" i="1" a="1"/>
  <c r="BK284" i="1" s="1"/>
  <c r="P285" i="1" a="1"/>
  <c r="P285" i="1" s="1"/>
  <c r="BK285" i="1" a="1"/>
  <c r="BK285" i="1" s="1"/>
  <c r="P286" i="1" a="1"/>
  <c r="P286" i="1" s="1"/>
  <c r="BK286" i="1" a="1"/>
  <c r="BK286" i="1" s="1"/>
  <c r="P287" i="1" a="1"/>
  <c r="P287" i="1" s="1"/>
  <c r="BK287" i="1" a="1"/>
  <c r="BK287" i="1" s="1"/>
  <c r="P288" i="1" a="1"/>
  <c r="P288" i="1" s="1"/>
  <c r="BK288" i="1" a="1"/>
  <c r="BK288" i="1" s="1"/>
  <c r="P289" i="1" a="1"/>
  <c r="P289" i="1" s="1"/>
  <c r="BK289" i="1" a="1"/>
  <c r="BK289" i="1" s="1"/>
  <c r="P292" i="1" a="1"/>
  <c r="P292" i="1" s="1"/>
  <c r="BK292" i="1" a="1"/>
  <c r="BK292" i="1" s="1"/>
  <c r="P294" i="1" a="1"/>
  <c r="P294" i="1" s="1"/>
  <c r="BK294" i="1" a="1"/>
  <c r="BK294" i="1" s="1"/>
  <c r="P295" i="1" a="1"/>
  <c r="P295" i="1" s="1"/>
  <c r="BK295" i="1" a="1"/>
  <c r="BK295" i="1" s="1"/>
  <c r="P296" i="1" a="1"/>
  <c r="P296" i="1" s="1"/>
  <c r="BK296" i="1" a="1"/>
  <c r="BK296" i="1" s="1"/>
  <c r="P297" i="1" a="1"/>
  <c r="P297" i="1" s="1"/>
  <c r="BK297" i="1" a="1"/>
  <c r="BK297" i="1" s="1"/>
  <c r="P298" i="1" a="1"/>
  <c r="P298" i="1" s="1"/>
  <c r="BK298" i="1" a="1"/>
  <c r="BK298" i="1" s="1"/>
  <c r="P299" i="1" a="1"/>
  <c r="P299" i="1" s="1"/>
  <c r="BK299" i="1" a="1"/>
  <c r="BK299" i="1" s="1"/>
  <c r="P300" i="1" a="1"/>
  <c r="P300" i="1" s="1"/>
  <c r="BK300" i="1" a="1"/>
  <c r="BK300" i="1" s="1"/>
  <c r="P301" i="1" a="1"/>
  <c r="P301" i="1" s="1"/>
  <c r="BK301" i="1" a="1"/>
  <c r="BK301" i="1" s="1"/>
  <c r="P302" i="1" a="1"/>
  <c r="P302" i="1" s="1"/>
  <c r="BK302" i="1" a="1"/>
  <c r="BK302" i="1" s="1"/>
  <c r="P304" i="1" a="1"/>
  <c r="P304" i="1" s="1"/>
  <c r="BK304" i="1" a="1"/>
  <c r="BK304" i="1" s="1"/>
  <c r="P305" i="1" a="1"/>
  <c r="P305" i="1" s="1"/>
  <c r="BK305" i="1" a="1"/>
  <c r="BK305" i="1" s="1"/>
  <c r="P307" i="1" a="1"/>
  <c r="P307" i="1" s="1"/>
  <c r="BK307" i="1" a="1"/>
  <c r="BK307" i="1" s="1"/>
  <c r="P308" i="1" a="1"/>
  <c r="P308" i="1" s="1"/>
  <c r="BK308" i="1" a="1"/>
  <c r="BK308" i="1" s="1"/>
  <c r="P309" i="1" a="1"/>
  <c r="P309" i="1" s="1"/>
  <c r="BK309" i="1" a="1"/>
  <c r="BK309" i="1" s="1"/>
  <c r="P311" i="1" a="1"/>
  <c r="P311" i="1" s="1"/>
  <c r="BK311" i="1" a="1"/>
  <c r="BK311" i="1" s="1"/>
  <c r="P312" i="1" a="1"/>
  <c r="P312" i="1" s="1"/>
  <c r="BK312" i="1" a="1"/>
  <c r="BK312" i="1" s="1"/>
  <c r="P313" i="1" a="1"/>
  <c r="P313" i="1" s="1"/>
  <c r="BK313" i="1" a="1"/>
  <c r="BK313" i="1" s="1"/>
  <c r="P315" i="1" a="1"/>
  <c r="P315" i="1" s="1"/>
  <c r="BK315" i="1" a="1"/>
  <c r="BK315" i="1" s="1"/>
  <c r="P316" i="1" a="1"/>
  <c r="P316" i="1" s="1"/>
  <c r="BK316" i="1" a="1"/>
  <c r="BK316" i="1" s="1"/>
  <c r="P317" i="1" a="1"/>
  <c r="P317" i="1" s="1"/>
  <c r="BK317" i="1" a="1"/>
  <c r="BK317" i="1" s="1"/>
  <c r="P318" i="1" a="1"/>
  <c r="P318" i="1" s="1"/>
  <c r="BK318" i="1" a="1"/>
  <c r="BK318" i="1" s="1"/>
  <c r="P319" i="1" a="1"/>
  <c r="P319" i="1" s="1"/>
  <c r="BK319" i="1" a="1"/>
  <c r="BK319" i="1" s="1"/>
  <c r="P320" i="1" a="1"/>
  <c r="P320" i="1" s="1"/>
  <c r="BK320" i="1" a="1"/>
  <c r="BK320" i="1" s="1"/>
  <c r="P321" i="1" a="1"/>
  <c r="P321" i="1" s="1"/>
  <c r="BK321" i="1" a="1"/>
  <c r="BK321" i="1" s="1"/>
  <c r="P322" i="1" a="1"/>
  <c r="P322" i="1" s="1"/>
  <c r="BK322" i="1" a="1"/>
  <c r="BK322" i="1" s="1"/>
  <c r="P323" i="1" a="1"/>
  <c r="P323" i="1" s="1"/>
  <c r="BK323" i="1" a="1"/>
  <c r="BK323" i="1" s="1"/>
  <c r="P324" i="1" a="1"/>
  <c r="P324" i="1" s="1"/>
  <c r="BK324" i="1" a="1"/>
  <c r="BK324" i="1" s="1"/>
  <c r="P325" i="1" a="1"/>
  <c r="P325" i="1" s="1"/>
  <c r="BK325" i="1" a="1"/>
  <c r="BK325" i="1" s="1"/>
  <c r="P326" i="1" a="1"/>
  <c r="P326" i="1" s="1"/>
  <c r="BK326" i="1" a="1"/>
  <c r="BK326" i="1" s="1"/>
  <c r="P327" i="1" a="1"/>
  <c r="P327" i="1" s="1"/>
  <c r="BK327" i="1" a="1"/>
  <c r="BK327" i="1" s="1"/>
  <c r="P328" i="1" a="1"/>
  <c r="P328" i="1" s="1"/>
  <c r="BK328" i="1" a="1"/>
  <c r="BK328" i="1" s="1"/>
  <c r="P329" i="1" a="1"/>
  <c r="P329" i="1" s="1"/>
  <c r="BK329" i="1" a="1"/>
  <c r="BK329" i="1" s="1"/>
  <c r="P330" i="1" a="1"/>
  <c r="P330" i="1" s="1"/>
  <c r="BK330" i="1" a="1"/>
  <c r="BK330" i="1" s="1"/>
  <c r="P331" i="1" a="1"/>
  <c r="P331" i="1" s="1"/>
  <c r="BK331" i="1" a="1"/>
  <c r="BK331" i="1" s="1"/>
  <c r="P332" i="1" a="1"/>
  <c r="P332" i="1" s="1"/>
  <c r="BK332" i="1" a="1"/>
  <c r="BK332" i="1" s="1"/>
  <c r="P333" i="1" a="1"/>
  <c r="P333" i="1" s="1"/>
  <c r="BK333" i="1" a="1"/>
  <c r="BK333" i="1" s="1"/>
  <c r="P334" i="1" a="1"/>
  <c r="P334" i="1" s="1"/>
  <c r="BK334" i="1" a="1"/>
  <c r="BK334" i="1" s="1"/>
  <c r="P335" i="1" a="1"/>
  <c r="P335" i="1" s="1"/>
  <c r="BK335" i="1" a="1"/>
  <c r="BK335" i="1" s="1"/>
  <c r="P336" i="1" a="1"/>
  <c r="P336" i="1" s="1"/>
  <c r="BK336" i="1" a="1"/>
  <c r="BK336" i="1" s="1"/>
  <c r="P337" i="1" a="1"/>
  <c r="P337" i="1" s="1"/>
  <c r="BK337" i="1" a="1"/>
  <c r="BK337" i="1" s="1"/>
  <c r="P338" i="1" a="1"/>
  <c r="P338" i="1" s="1"/>
  <c r="BK338" i="1" a="1"/>
  <c r="BK338" i="1" s="1"/>
  <c r="P339" i="1" a="1"/>
  <c r="P339" i="1" s="1"/>
  <c r="BK339" i="1" a="1"/>
  <c r="BK339" i="1" s="1"/>
  <c r="P340" i="1" a="1"/>
  <c r="P340" i="1" s="1"/>
  <c r="BK340" i="1" a="1"/>
  <c r="BK340" i="1" s="1"/>
  <c r="P341" i="1" a="1"/>
  <c r="P341" i="1" s="1"/>
  <c r="BK341" i="1" a="1"/>
  <c r="BK341" i="1" s="1"/>
  <c r="P342" i="1" a="1"/>
  <c r="P342" i="1" s="1"/>
  <c r="BK342" i="1" a="1"/>
  <c r="BK342" i="1" s="1"/>
  <c r="P343" i="1" a="1"/>
  <c r="P343" i="1" s="1"/>
  <c r="BK343" i="1" a="1"/>
  <c r="BK343" i="1" s="1"/>
  <c r="P344" i="1" a="1"/>
  <c r="P344" i="1" s="1"/>
  <c r="BK344" i="1" a="1"/>
  <c r="BK344" i="1" s="1"/>
  <c r="P345" i="1" a="1"/>
  <c r="P345" i="1" s="1"/>
  <c r="BK345" i="1" a="1"/>
  <c r="BK345" i="1" s="1"/>
  <c r="P346" i="1" a="1"/>
  <c r="P346" i="1" s="1"/>
  <c r="BK346" i="1" a="1"/>
  <c r="BK346" i="1" s="1"/>
  <c r="P347" i="1" a="1"/>
  <c r="P347" i="1" s="1"/>
  <c r="BK347" i="1" a="1"/>
  <c r="BK347" i="1" s="1"/>
  <c r="P348" i="1" a="1"/>
  <c r="P348" i="1" s="1"/>
  <c r="BK348" i="1" a="1"/>
  <c r="BK348" i="1" s="1"/>
  <c r="P349" i="1" a="1"/>
  <c r="P349" i="1" s="1"/>
  <c r="BK349" i="1" a="1"/>
  <c r="BK349" i="1" s="1"/>
  <c r="P350" i="1" a="1"/>
  <c r="P350" i="1" s="1"/>
  <c r="BK350" i="1" a="1"/>
  <c r="BK350" i="1" s="1"/>
  <c r="P351" i="1" a="1"/>
  <c r="P351" i="1" s="1"/>
  <c r="BK351" i="1" a="1"/>
  <c r="BK351" i="1" s="1"/>
  <c r="P352" i="1" a="1"/>
  <c r="P352" i="1" s="1"/>
  <c r="BK352" i="1" a="1"/>
  <c r="BK352" i="1" s="1"/>
  <c r="P353" i="1" a="1"/>
  <c r="P353" i="1" s="1"/>
  <c r="BK353" i="1" a="1"/>
  <c r="BK353" i="1" s="1"/>
  <c r="P354" i="1" a="1"/>
  <c r="P354" i="1" s="1"/>
  <c r="BK354" i="1" a="1"/>
  <c r="BK354" i="1" s="1"/>
  <c r="P355" i="1" a="1"/>
  <c r="P355" i="1" s="1"/>
  <c r="BK355" i="1" a="1"/>
  <c r="BK355" i="1" s="1"/>
  <c r="P356" i="1" a="1"/>
  <c r="P356" i="1" s="1"/>
  <c r="BK356" i="1" a="1"/>
  <c r="BK356" i="1" s="1"/>
  <c r="P357" i="1" a="1"/>
  <c r="P357" i="1" s="1"/>
  <c r="BK357" i="1" a="1"/>
  <c r="BK357" i="1" s="1"/>
  <c r="P358" i="1" a="1"/>
  <c r="P358" i="1" s="1"/>
  <c r="BK358" i="1" a="1"/>
  <c r="BK358" i="1" s="1"/>
  <c r="P359" i="1" a="1"/>
  <c r="P359" i="1" s="1"/>
  <c r="BK359" i="1" a="1"/>
  <c r="BK359" i="1" s="1"/>
  <c r="P360" i="1" a="1"/>
  <c r="P360" i="1" s="1"/>
  <c r="BK360" i="1" a="1"/>
  <c r="BK360" i="1" s="1"/>
  <c r="P361" i="1" a="1"/>
  <c r="P361" i="1" s="1"/>
  <c r="BK361" i="1" a="1"/>
  <c r="BK361" i="1" s="1"/>
  <c r="P362" i="1" a="1"/>
  <c r="P362" i="1" s="1"/>
  <c r="BK362" i="1" a="1"/>
  <c r="BK362" i="1" s="1"/>
  <c r="P363" i="1" a="1"/>
  <c r="P363" i="1" s="1"/>
  <c r="BK363" i="1" a="1"/>
  <c r="BK363" i="1" s="1"/>
  <c r="P364" i="1" a="1"/>
  <c r="P364" i="1" s="1"/>
  <c r="BK364" i="1" a="1"/>
  <c r="BK364" i="1" s="1"/>
  <c r="P365" i="1" a="1"/>
  <c r="P365" i="1" s="1"/>
  <c r="BK365" i="1" a="1"/>
  <c r="BK365" i="1" s="1"/>
  <c r="P366" i="1" a="1"/>
  <c r="P366" i="1" s="1"/>
  <c r="BK366" i="1" a="1"/>
  <c r="BK366" i="1" s="1"/>
  <c r="P367" i="1" a="1"/>
  <c r="P367" i="1" s="1"/>
  <c r="BK367" i="1" a="1"/>
  <c r="BK367" i="1" s="1"/>
  <c r="P368" i="1" a="1"/>
  <c r="P368" i="1" s="1"/>
  <c r="BK368" i="1" a="1"/>
  <c r="BK368" i="1" s="1"/>
  <c r="P369" i="1" a="1"/>
  <c r="P369" i="1" s="1"/>
  <c r="BK369" i="1" a="1"/>
  <c r="BK369" i="1" s="1"/>
  <c r="P370" i="1" a="1"/>
  <c r="P370" i="1" s="1"/>
  <c r="BK370" i="1" a="1"/>
  <c r="BK370" i="1" s="1"/>
  <c r="P371" i="1" a="1"/>
  <c r="P371" i="1" s="1"/>
  <c r="BK371" i="1" a="1"/>
  <c r="BK371" i="1" s="1"/>
  <c r="P372" i="1" a="1"/>
  <c r="P372" i="1" s="1"/>
  <c r="BK372" i="1" a="1"/>
  <c r="BK372" i="1" s="1"/>
  <c r="P373" i="1" a="1"/>
  <c r="P373" i="1" s="1"/>
  <c r="BK373" i="1" a="1"/>
  <c r="BK373" i="1" s="1"/>
  <c r="P374" i="1" a="1"/>
  <c r="P374" i="1" s="1"/>
  <c r="BK374" i="1" a="1"/>
  <c r="BK374" i="1" s="1"/>
  <c r="P375" i="1" a="1"/>
  <c r="P375" i="1" s="1"/>
  <c r="BK375" i="1" a="1"/>
  <c r="BK375" i="1" s="1"/>
  <c r="P376" i="1" a="1"/>
  <c r="P376" i="1" s="1"/>
  <c r="BK376" i="1" a="1"/>
  <c r="BK376" i="1" s="1"/>
  <c r="P377" i="1" a="1"/>
  <c r="P377" i="1" s="1"/>
  <c r="BK377" i="1" a="1"/>
  <c r="BK377" i="1" s="1"/>
  <c r="P378" i="1" a="1"/>
  <c r="P378" i="1" s="1"/>
  <c r="BK378" i="1" a="1"/>
  <c r="BK378" i="1" s="1"/>
  <c r="P379" i="1" a="1"/>
  <c r="P379" i="1" s="1"/>
  <c r="BK379" i="1" a="1"/>
  <c r="BK379" i="1" s="1"/>
  <c r="P380" i="1" a="1"/>
  <c r="P380" i="1" s="1"/>
  <c r="BK380" i="1" a="1"/>
  <c r="BK380" i="1" s="1"/>
  <c r="P381" i="1" a="1"/>
  <c r="P381" i="1" s="1"/>
  <c r="BK381" i="1" a="1"/>
  <c r="BK381" i="1" s="1"/>
  <c r="P382" i="1" a="1"/>
  <c r="P382" i="1" s="1"/>
  <c r="BK382" i="1" a="1"/>
  <c r="BK382" i="1" s="1"/>
  <c r="P383" i="1" a="1"/>
  <c r="P383" i="1" s="1"/>
  <c r="BK383" i="1" a="1"/>
  <c r="BK383" i="1" s="1"/>
  <c r="P384" i="1" a="1"/>
  <c r="P384" i="1" s="1"/>
  <c r="BK384" i="1" a="1"/>
  <c r="BK384" i="1" s="1"/>
  <c r="P385" i="1" a="1"/>
  <c r="P385" i="1" s="1"/>
  <c r="BK385" i="1" a="1"/>
  <c r="BK385" i="1" s="1"/>
  <c r="P386" i="1" a="1"/>
  <c r="P386" i="1" s="1"/>
  <c r="BK386" i="1" a="1"/>
  <c r="BK386" i="1" s="1"/>
  <c r="P387" i="1" a="1"/>
  <c r="P387" i="1" s="1"/>
  <c r="BK387" i="1" a="1"/>
  <c r="BK387" i="1" s="1"/>
  <c r="P388" i="1" a="1"/>
  <c r="P388" i="1" s="1"/>
  <c r="BK388" i="1" a="1"/>
  <c r="BK388" i="1" s="1"/>
  <c r="P389" i="1" a="1"/>
  <c r="P389" i="1" s="1"/>
  <c r="BK389" i="1" a="1"/>
  <c r="BK389" i="1" s="1"/>
  <c r="P390" i="1" a="1"/>
  <c r="P390" i="1" s="1"/>
  <c r="BK390" i="1" a="1"/>
  <c r="BK390" i="1" s="1"/>
  <c r="P391" i="1" a="1"/>
  <c r="P391" i="1" s="1"/>
  <c r="BK391" i="1" a="1"/>
  <c r="BK391" i="1" s="1"/>
  <c r="P392" i="1" a="1"/>
  <c r="P392" i="1" s="1"/>
  <c r="BK392" i="1" a="1"/>
  <c r="BK392" i="1" s="1"/>
  <c r="P393" i="1" a="1"/>
  <c r="P393" i="1" s="1"/>
  <c r="BK393" i="1" a="1"/>
  <c r="BK393" i="1" s="1"/>
  <c r="P394" i="1" a="1"/>
  <c r="P394" i="1" s="1"/>
  <c r="BK394" i="1" a="1"/>
  <c r="BK394" i="1" s="1"/>
  <c r="P395" i="1" a="1"/>
  <c r="P395" i="1" s="1"/>
  <c r="BK395" i="1" a="1"/>
  <c r="BK395" i="1" s="1"/>
  <c r="P396" i="1" a="1"/>
  <c r="P396" i="1" s="1"/>
  <c r="BK396" i="1" a="1"/>
  <c r="BK396" i="1" s="1"/>
  <c r="P397" i="1" a="1"/>
  <c r="P397" i="1" s="1"/>
  <c r="BK397" i="1" a="1"/>
  <c r="BK397" i="1" s="1"/>
  <c r="P398" i="1" a="1"/>
  <c r="P398" i="1" s="1"/>
  <c r="BK398" i="1" a="1"/>
  <c r="BK398" i="1" s="1"/>
  <c r="P399" i="1" a="1"/>
  <c r="P399" i="1" s="1"/>
  <c r="BK399" i="1" a="1"/>
  <c r="BK399" i="1" s="1"/>
  <c r="P400" i="1" a="1"/>
  <c r="P400" i="1" s="1"/>
  <c r="BK400" i="1" a="1"/>
  <c r="BK400" i="1" s="1"/>
  <c r="P401" i="1" a="1"/>
  <c r="P401" i="1" s="1"/>
  <c r="BK401" i="1" a="1"/>
  <c r="BK401" i="1" s="1"/>
  <c r="P402" i="1" a="1"/>
  <c r="P402" i="1" s="1"/>
  <c r="BK402" i="1" a="1"/>
  <c r="BK402" i="1" s="1"/>
  <c r="P403" i="1" a="1"/>
  <c r="P403" i="1" s="1"/>
  <c r="BK403" i="1" a="1"/>
  <c r="BK403" i="1" s="1"/>
  <c r="P404" i="1" a="1"/>
  <c r="P404" i="1" s="1"/>
  <c r="BK404" i="1" a="1"/>
  <c r="BK404" i="1" s="1"/>
  <c r="P405" i="1" a="1"/>
  <c r="P405" i="1" s="1"/>
  <c r="BK405" i="1" a="1"/>
  <c r="BK405" i="1" s="1"/>
  <c r="P406" i="1" a="1"/>
  <c r="P406" i="1" s="1"/>
  <c r="BK406" i="1" a="1"/>
  <c r="BK406" i="1" s="1"/>
  <c r="P407" i="1" a="1"/>
  <c r="P407" i="1" s="1"/>
  <c r="BK407" i="1" a="1"/>
  <c r="BK407" i="1" s="1"/>
  <c r="P408" i="1" a="1"/>
  <c r="P408" i="1" s="1"/>
  <c r="BK408" i="1" a="1"/>
  <c r="BK408" i="1" s="1"/>
  <c r="P409" i="1" a="1"/>
  <c r="P409" i="1" s="1"/>
  <c r="BK409" i="1" a="1"/>
  <c r="BK409" i="1" s="1"/>
  <c r="P410" i="1" a="1"/>
  <c r="P410" i="1" s="1"/>
  <c r="BK410" i="1" a="1"/>
  <c r="BK410" i="1" s="1"/>
  <c r="P411" i="1" a="1"/>
  <c r="P411" i="1" s="1"/>
  <c r="BK411" i="1" a="1"/>
  <c r="BK411" i="1" s="1"/>
  <c r="P412" i="1" a="1"/>
  <c r="P412" i="1" s="1"/>
  <c r="BK412" i="1" a="1"/>
  <c r="BK412" i="1" s="1"/>
  <c r="P413" i="1" a="1"/>
  <c r="P413" i="1" s="1"/>
  <c r="BK413" i="1" a="1"/>
  <c r="BK413" i="1" s="1"/>
  <c r="P414" i="1" a="1"/>
  <c r="P414" i="1" s="1"/>
  <c r="BK414" i="1" a="1"/>
  <c r="BK414" i="1" s="1"/>
  <c r="P415" i="1" a="1"/>
  <c r="P415" i="1" s="1"/>
  <c r="BK415" i="1" a="1"/>
  <c r="BK415" i="1" s="1"/>
  <c r="P416" i="1" a="1"/>
  <c r="P416" i="1" s="1"/>
  <c r="BK416" i="1" a="1"/>
  <c r="BK416" i="1" s="1"/>
  <c r="P417" i="1" a="1"/>
  <c r="P417" i="1" s="1"/>
  <c r="BK417" i="1" a="1"/>
  <c r="BK417" i="1" s="1"/>
  <c r="P418" i="1" a="1"/>
  <c r="P418" i="1" s="1"/>
  <c r="BK418" i="1" a="1"/>
  <c r="BK418" i="1" s="1"/>
  <c r="P419" i="1" a="1"/>
  <c r="P419" i="1" s="1"/>
  <c r="BK419" i="1" a="1"/>
  <c r="BK419" i="1" s="1"/>
  <c r="P420" i="1" a="1"/>
  <c r="P420" i="1" s="1"/>
  <c r="BK420" i="1" a="1"/>
  <c r="BK420" i="1" s="1"/>
  <c r="P421" i="1" a="1"/>
  <c r="P421" i="1" s="1"/>
  <c r="BK421" i="1" a="1"/>
  <c r="BK421" i="1" s="1"/>
  <c r="P422" i="1" a="1"/>
  <c r="P422" i="1" s="1"/>
  <c r="BK422" i="1" a="1"/>
  <c r="BK422" i="1" s="1"/>
  <c r="P423" i="1" a="1"/>
  <c r="P423" i="1" s="1"/>
  <c r="BK423" i="1" a="1"/>
  <c r="BK423" i="1" s="1"/>
  <c r="P424" i="1" a="1"/>
  <c r="P424" i="1" s="1"/>
  <c r="BK424" i="1" a="1"/>
  <c r="BK424" i="1" s="1"/>
  <c r="P425" i="1" a="1"/>
  <c r="P425" i="1" s="1"/>
  <c r="BK425" i="1" a="1"/>
  <c r="BK425" i="1" s="1"/>
  <c r="P426" i="1" a="1"/>
  <c r="P426" i="1" s="1"/>
  <c r="BK426" i="1" a="1"/>
  <c r="BK426" i="1" s="1"/>
  <c r="P427" i="1" a="1"/>
  <c r="P427" i="1" s="1"/>
  <c r="BK427" i="1" a="1"/>
  <c r="BK427" i="1" s="1"/>
  <c r="P428" i="1" a="1"/>
  <c r="P428" i="1" s="1"/>
  <c r="BK428" i="1" a="1"/>
  <c r="BK428" i="1" s="1"/>
  <c r="P429" i="1" a="1"/>
  <c r="P429" i="1" s="1"/>
  <c r="BK429" i="1" a="1"/>
  <c r="BK429" i="1" s="1"/>
  <c r="P430" i="1" a="1"/>
  <c r="P430" i="1" s="1"/>
  <c r="BK430" i="1" a="1"/>
  <c r="BK430" i="1" s="1"/>
  <c r="P431" i="1" a="1"/>
  <c r="P431" i="1" s="1"/>
  <c r="BK431" i="1" a="1"/>
  <c r="BK431" i="1" s="1"/>
  <c r="P432" i="1" a="1"/>
  <c r="P432" i="1" s="1"/>
  <c r="BK432" i="1" a="1"/>
  <c r="BK432" i="1" s="1"/>
  <c r="P433" i="1" a="1"/>
  <c r="P433" i="1" s="1"/>
  <c r="BK433" i="1" a="1"/>
  <c r="BK433" i="1" s="1"/>
  <c r="P434" i="1" a="1"/>
  <c r="P434" i="1" s="1"/>
  <c r="BK434" i="1" a="1"/>
  <c r="BK434" i="1" s="1"/>
  <c r="P435" i="1" a="1"/>
  <c r="P435" i="1" s="1"/>
  <c r="BK435" i="1" a="1"/>
  <c r="BK435" i="1" s="1"/>
  <c r="P436" i="1" a="1"/>
  <c r="P436" i="1" s="1"/>
  <c r="BK436" i="1" a="1"/>
  <c r="BK436" i="1" s="1"/>
  <c r="P437" i="1" a="1"/>
  <c r="P437" i="1" s="1"/>
  <c r="BK437" i="1" a="1"/>
  <c r="BK437" i="1" s="1"/>
  <c r="P438" i="1" a="1"/>
  <c r="P438" i="1" s="1"/>
  <c r="BK438" i="1" a="1"/>
  <c r="BK438" i="1" s="1"/>
  <c r="P439" i="1" a="1"/>
  <c r="P439" i="1" s="1"/>
  <c r="BK439" i="1" a="1"/>
  <c r="BK439" i="1" s="1"/>
  <c r="P441" i="1" a="1"/>
  <c r="P441" i="1" s="1"/>
  <c r="BK441" i="1" a="1"/>
  <c r="BK441" i="1" s="1"/>
  <c r="P442" i="1" a="1"/>
  <c r="P442" i="1" s="1"/>
  <c r="BK442" i="1" a="1"/>
  <c r="BK442" i="1" s="1"/>
  <c r="P443" i="1" a="1"/>
  <c r="P443" i="1" s="1"/>
  <c r="BK443" i="1" a="1"/>
  <c r="BK443" i="1" s="1"/>
  <c r="P444" i="1" a="1"/>
  <c r="P444" i="1" s="1"/>
  <c r="BK444" i="1" a="1"/>
  <c r="BK444" i="1" s="1"/>
  <c r="P445" i="1" a="1"/>
  <c r="P445" i="1" s="1"/>
  <c r="BK445" i="1" a="1"/>
  <c r="BK445" i="1" s="1"/>
  <c r="P446" i="1" a="1"/>
  <c r="P446" i="1" s="1"/>
  <c r="BK446" i="1" a="1"/>
  <c r="BK446" i="1" s="1"/>
  <c r="P447" i="1" a="1"/>
  <c r="P447" i="1" s="1"/>
  <c r="BK447" i="1" a="1"/>
  <c r="BK447" i="1" s="1"/>
  <c r="P448" i="1" a="1"/>
  <c r="P448" i="1" s="1"/>
  <c r="BK448" i="1" a="1"/>
  <c r="BK448" i="1" s="1"/>
  <c r="P449" i="1" a="1"/>
  <c r="P449" i="1" s="1"/>
  <c r="BK449" i="1" a="1"/>
  <c r="BK449" i="1" s="1"/>
  <c r="P450" i="1" a="1"/>
  <c r="P450" i="1" s="1"/>
  <c r="BK450" i="1" a="1"/>
  <c r="BK450" i="1" s="1"/>
  <c r="P451" i="1" a="1"/>
  <c r="P451" i="1" s="1"/>
  <c r="BK451" i="1" a="1"/>
  <c r="BK451" i="1" s="1"/>
  <c r="P452" i="1" a="1"/>
  <c r="P452" i="1" s="1"/>
  <c r="BK452" i="1" a="1"/>
  <c r="BK452" i="1" s="1"/>
  <c r="P453" i="1" a="1"/>
  <c r="P453" i="1" s="1"/>
  <c r="BK453" i="1" a="1"/>
  <c r="BK453" i="1" s="1"/>
  <c r="P454" i="1" a="1"/>
  <c r="P454" i="1" s="1"/>
  <c r="BK454" i="1" a="1"/>
  <c r="BK454" i="1" s="1"/>
  <c r="P455" i="1" a="1"/>
  <c r="P455" i="1" s="1"/>
  <c r="BK455" i="1" a="1"/>
  <c r="BK455" i="1" s="1"/>
  <c r="P456" i="1" a="1"/>
  <c r="P456" i="1" s="1"/>
  <c r="BK456" i="1" a="1"/>
  <c r="BK456" i="1" s="1"/>
  <c r="P457" i="1" a="1"/>
  <c r="P457" i="1" s="1"/>
  <c r="BK457" i="1" a="1"/>
  <c r="BK457" i="1" s="1"/>
  <c r="P458" i="1" a="1"/>
  <c r="P458" i="1" s="1"/>
  <c r="BK458" i="1" a="1"/>
  <c r="BK458" i="1" s="1"/>
  <c r="P459" i="1" a="1"/>
  <c r="P459" i="1" s="1"/>
  <c r="BK459" i="1" a="1"/>
  <c r="BK459" i="1" s="1"/>
  <c r="P460" i="1" a="1"/>
  <c r="P460" i="1" s="1"/>
  <c r="BK460" i="1" a="1"/>
  <c r="BK460" i="1" s="1"/>
  <c r="P461" i="1" a="1"/>
  <c r="P461" i="1" s="1"/>
  <c r="BK461" i="1" a="1"/>
  <c r="BK461" i="1" s="1"/>
  <c r="P462" i="1" a="1"/>
  <c r="P462" i="1" s="1"/>
  <c r="BK462" i="1" a="1"/>
  <c r="BK462" i="1" s="1"/>
  <c r="BK463" i="1" a="1"/>
  <c r="BK463" i="1" s="1"/>
  <c r="P464" i="1" a="1"/>
  <c r="P464" i="1" s="1"/>
  <c r="BK464" i="1" a="1"/>
  <c r="BK464" i="1" s="1"/>
  <c r="P465" i="1" a="1"/>
  <c r="P465" i="1" s="1"/>
  <c r="BK465" i="1" a="1"/>
  <c r="BK465" i="1" s="1"/>
  <c r="P466" i="1" a="1"/>
  <c r="P466" i="1" s="1"/>
  <c r="BK466" i="1" a="1"/>
  <c r="BK466" i="1" s="1"/>
  <c r="P467" i="1" a="1"/>
  <c r="P467" i="1" s="1"/>
  <c r="BK467" i="1" a="1"/>
  <c r="BK467" i="1" s="1"/>
  <c r="P468" i="1" a="1"/>
  <c r="P468" i="1" s="1"/>
  <c r="BK468" i="1" a="1"/>
  <c r="BK468" i="1" s="1"/>
  <c r="P469" i="1" a="1"/>
  <c r="P469" i="1" s="1"/>
  <c r="BK469" i="1" a="1"/>
  <c r="BK469" i="1" s="1"/>
  <c r="P470" i="1" a="1"/>
  <c r="P470" i="1" s="1"/>
  <c r="BK470" i="1" a="1"/>
  <c r="BK470" i="1" s="1"/>
  <c r="P471" i="1" a="1"/>
  <c r="P471" i="1" s="1"/>
  <c r="BK471" i="1" a="1"/>
  <c r="BK471" i="1" s="1"/>
  <c r="P472" i="1" a="1"/>
  <c r="P472" i="1" s="1"/>
  <c r="BK472" i="1" a="1"/>
  <c r="BK472" i="1" s="1"/>
  <c r="P473" i="1" a="1"/>
  <c r="P473" i="1" s="1"/>
  <c r="BK473" i="1" a="1"/>
  <c r="BK473" i="1" s="1"/>
  <c r="P474" i="1" a="1"/>
  <c r="P474" i="1" s="1"/>
  <c r="BK474" i="1" a="1"/>
  <c r="BK474" i="1" s="1"/>
  <c r="P475" i="1" a="1"/>
  <c r="P475" i="1" s="1"/>
  <c r="BK475" i="1" a="1"/>
  <c r="BK475" i="1" s="1"/>
  <c r="P476" i="1" a="1"/>
  <c r="P476" i="1" s="1"/>
  <c r="BK476" i="1" a="1"/>
  <c r="BK476" i="1" s="1"/>
  <c r="P477" i="1" a="1"/>
  <c r="P477" i="1" s="1"/>
  <c r="BK477" i="1" a="1"/>
  <c r="BK477" i="1" s="1"/>
  <c r="P478" i="1" a="1"/>
  <c r="P478" i="1" s="1"/>
  <c r="BK478" i="1" a="1"/>
  <c r="BK478" i="1" s="1"/>
  <c r="P479" i="1" a="1"/>
  <c r="P479" i="1" s="1"/>
  <c r="BK479" i="1" a="1"/>
  <c r="BK479" i="1" s="1"/>
  <c r="P480" i="1" a="1"/>
  <c r="P480" i="1" s="1"/>
  <c r="BK480" i="1" a="1"/>
  <c r="BK480" i="1" s="1"/>
  <c r="P481" i="1" a="1"/>
  <c r="P481" i="1" s="1"/>
  <c r="BK481" i="1" a="1"/>
  <c r="BK481" i="1" s="1"/>
  <c r="P482" i="1" a="1"/>
  <c r="P482" i="1" s="1"/>
  <c r="BK482" i="1" a="1"/>
  <c r="BK482" i="1" s="1"/>
  <c r="P483" i="1" a="1"/>
  <c r="P483" i="1" s="1"/>
  <c r="BK483" i="1" a="1"/>
  <c r="BK483" i="1" s="1"/>
  <c r="P484" i="1" a="1"/>
  <c r="P484" i="1" s="1"/>
  <c r="BK484" i="1" a="1"/>
  <c r="BK484" i="1" s="1"/>
  <c r="P485" i="1" a="1"/>
  <c r="P485" i="1" s="1"/>
  <c r="BK485" i="1" a="1"/>
  <c r="BK485" i="1" s="1"/>
  <c r="P486" i="1" a="1"/>
  <c r="P486" i="1" s="1"/>
  <c r="BK486" i="1" a="1"/>
  <c r="BK486" i="1" s="1"/>
  <c r="P487" i="1" a="1"/>
  <c r="P487" i="1" s="1"/>
  <c r="BK487" i="1" a="1"/>
  <c r="BK487" i="1" s="1"/>
  <c r="P488" i="1" a="1"/>
  <c r="P488" i="1" s="1"/>
  <c r="BK488" i="1" a="1"/>
  <c r="BK488" i="1" s="1"/>
  <c r="P489" i="1" a="1"/>
  <c r="P489" i="1" s="1"/>
  <c r="BK489" i="1" a="1"/>
  <c r="BK489" i="1" s="1"/>
  <c r="P490" i="1" a="1"/>
  <c r="P490" i="1" s="1"/>
  <c r="BK490" i="1" a="1"/>
  <c r="BK490" i="1" s="1"/>
  <c r="P491" i="1" a="1"/>
  <c r="P491" i="1" s="1"/>
  <c r="BK491" i="1" a="1"/>
  <c r="BK491" i="1" s="1"/>
  <c r="P492" i="1" a="1"/>
  <c r="P492" i="1" s="1"/>
  <c r="BK492" i="1" a="1"/>
  <c r="BK492" i="1" s="1"/>
  <c r="P493" i="1" a="1"/>
  <c r="P493" i="1" s="1"/>
  <c r="BK493" i="1" a="1"/>
  <c r="BK493" i="1" s="1"/>
  <c r="P494" i="1" a="1"/>
  <c r="P494" i="1" s="1"/>
  <c r="BK494" i="1" a="1"/>
  <c r="BK494" i="1" s="1"/>
  <c r="P495" i="1" a="1"/>
  <c r="P495" i="1" s="1"/>
  <c r="BK495" i="1" a="1"/>
  <c r="BK495" i="1" s="1"/>
  <c r="P496" i="1" a="1"/>
  <c r="P496" i="1" s="1"/>
  <c r="BK496" i="1" a="1"/>
  <c r="BK496" i="1" s="1"/>
  <c r="P497" i="1" a="1"/>
  <c r="P497" i="1" s="1"/>
  <c r="BK497" i="1" a="1"/>
  <c r="BK497" i="1" s="1"/>
  <c r="P498" i="1" a="1"/>
  <c r="P498" i="1" s="1"/>
  <c r="BK498" i="1" a="1"/>
  <c r="BK498" i="1" s="1"/>
  <c r="P499" i="1" a="1"/>
  <c r="P499" i="1" s="1"/>
  <c r="BK499" i="1" a="1"/>
  <c r="BK499" i="1" s="1"/>
  <c r="P500" i="1" a="1"/>
  <c r="P500" i="1" s="1"/>
  <c r="BK500" i="1" a="1"/>
  <c r="BK500" i="1" s="1"/>
  <c r="P501" i="1" a="1"/>
  <c r="P501" i="1" s="1"/>
  <c r="BK501" i="1" a="1"/>
  <c r="BK501" i="1" s="1"/>
  <c r="P502" i="1" a="1"/>
  <c r="P502" i="1" s="1"/>
  <c r="BK502" i="1" a="1"/>
  <c r="BK502" i="1" s="1"/>
  <c r="P503" i="1" a="1"/>
  <c r="P503" i="1" s="1"/>
  <c r="BK503" i="1" a="1"/>
  <c r="BK503" i="1" s="1"/>
  <c r="P504" i="1" a="1"/>
  <c r="P504" i="1" s="1"/>
  <c r="BK504" i="1" a="1"/>
  <c r="BK504" i="1" s="1"/>
  <c r="P3" i="1" a="1"/>
  <c r="P3" i="1" s="1"/>
  <c r="BK3" i="1" a="1"/>
  <c r="BK3" i="1" s="1"/>
  <c r="G448" i="3" l="1"/>
  <c r="L448" i="3" s="1"/>
  <c r="G447" i="3"/>
  <c r="L447" i="3" s="1"/>
  <c r="G446" i="3"/>
  <c r="L446" i="3" s="1"/>
  <c r="G445" i="3"/>
  <c r="L445" i="3" s="1"/>
  <c r="G444" i="3"/>
  <c r="L444" i="3" s="1"/>
  <c r="G443" i="3"/>
  <c r="L443" i="3" s="1"/>
  <c r="CR3" i="3" l="1"/>
  <c r="CR4" i="3"/>
  <c r="CR5" i="3"/>
  <c r="CR7" i="3"/>
  <c r="CR8" i="3"/>
  <c r="CN3" i="3"/>
  <c r="CN4" i="3"/>
  <c r="CN5" i="3"/>
  <c r="CN6" i="3"/>
  <c r="CN7" i="3"/>
  <c r="CN8" i="3"/>
  <c r="CN9" i="3"/>
  <c r="CN10" i="3"/>
  <c r="CN11" i="3"/>
  <c r="CN12" i="3"/>
  <c r="CN13" i="3"/>
  <c r="CN14" i="3"/>
  <c r="CN15" i="3"/>
  <c r="BW3" i="3"/>
  <c r="BW4" i="3"/>
  <c r="BW5" i="3"/>
  <c r="BW6" i="3"/>
  <c r="BW7" i="3"/>
  <c r="BW8" i="3"/>
  <c r="BW9" i="3"/>
  <c r="BW10" i="3"/>
  <c r="BW11" i="3"/>
  <c r="BW12" i="3"/>
  <c r="BW13" i="3"/>
  <c r="BW14" i="3"/>
  <c r="BW15" i="3"/>
  <c r="BW16" i="3"/>
  <c r="BW17" i="3"/>
  <c r="BW18" i="3"/>
  <c r="BW19" i="3"/>
  <c r="BW20" i="3"/>
  <c r="BW21" i="3"/>
  <c r="BW22" i="3"/>
  <c r="BW23" i="3"/>
  <c r="BW24" i="3"/>
  <c r="BW25" i="3"/>
  <c r="BW26" i="3"/>
  <c r="BW27" i="3"/>
  <c r="BW28" i="3"/>
  <c r="BO3" i="3"/>
  <c r="BO4" i="3"/>
  <c r="BO5" i="3"/>
  <c r="BO6" i="3"/>
  <c r="BO7" i="3"/>
  <c r="BO8" i="3"/>
  <c r="BO9" i="3"/>
  <c r="BO10" i="3"/>
  <c r="BO11" i="3"/>
  <c r="CA3" i="3"/>
  <c r="CA4" i="3"/>
  <c r="CA5" i="3"/>
  <c r="CA6" i="3"/>
  <c r="CA7" i="3"/>
  <c r="CA8" i="3"/>
  <c r="CA9" i="3"/>
  <c r="CA10" i="3"/>
  <c r="BL306" i="1" l="1" a="1"/>
  <c r="BL306" i="1" s="1"/>
  <c r="BL293" i="1" a="1"/>
  <c r="BL293" i="1" s="1"/>
  <c r="BL291" i="1" a="1"/>
  <c r="BL291" i="1" s="1"/>
  <c r="BL310" i="1" a="1"/>
  <c r="BL310" i="1" s="1"/>
  <c r="BL314" i="1" a="1"/>
  <c r="BL314" i="1" s="1"/>
  <c r="BL303" i="1" a="1"/>
  <c r="BL303" i="1" s="1"/>
  <c r="BL18" i="1" a="1"/>
  <c r="BL18" i="1" s="1"/>
  <c r="BL21" i="1" a="1"/>
  <c r="BL21" i="1" s="1"/>
  <c r="BL25" i="1" a="1"/>
  <c r="BL25" i="1" s="1"/>
  <c r="BL29" i="1" a="1"/>
  <c r="BL29" i="1" s="1"/>
  <c r="BL33" i="1" a="1"/>
  <c r="BL33" i="1" s="1"/>
  <c r="BL37" i="1" a="1"/>
  <c r="BL37" i="1" s="1"/>
  <c r="BL41" i="1" a="1"/>
  <c r="BL41" i="1" s="1"/>
  <c r="BL114" i="1" a="1"/>
  <c r="BL114" i="1" s="1"/>
  <c r="BL46" i="1" a="1"/>
  <c r="BL46" i="1" s="1"/>
  <c r="BL7" i="1" a="1"/>
  <c r="BL7" i="1" s="1"/>
  <c r="BL10" i="1" a="1"/>
  <c r="BL10" i="1" s="1"/>
  <c r="BL112" i="1" a="1"/>
  <c r="BL112" i="1" s="1"/>
  <c r="BL8" i="1" a="1"/>
  <c r="BL8" i="1" s="1"/>
  <c r="BL15" i="1" a="1"/>
  <c r="BL15" i="1" s="1"/>
  <c r="BL115" i="1" a="1"/>
  <c r="BL115" i="1" s="1"/>
  <c r="BL113" i="1" a="1"/>
  <c r="BL113" i="1" s="1"/>
  <c r="BL20" i="1" a="1"/>
  <c r="BL20" i="1" s="1"/>
  <c r="BL65" i="1" a="1"/>
  <c r="BL65" i="1" s="1"/>
  <c r="BL81" i="1" a="1"/>
  <c r="BL81" i="1" s="1"/>
  <c r="BL97" i="1" a="1"/>
  <c r="BL97" i="1" s="1"/>
  <c r="BL116" i="1" a="1"/>
  <c r="BL116" i="1" s="1"/>
  <c r="BL5" i="1" a="1"/>
  <c r="BL5" i="1" s="1"/>
  <c r="BL11" i="1" a="1"/>
  <c r="BL11" i="1" s="1"/>
  <c r="BL13" i="1" a="1"/>
  <c r="BL13" i="1" s="1"/>
  <c r="BL22" i="1" a="1"/>
  <c r="BL22" i="1" s="1"/>
  <c r="BL9" i="1" a="1"/>
  <c r="BL9" i="1" s="1"/>
  <c r="BL19" i="1" a="1"/>
  <c r="BL19" i="1" s="1"/>
  <c r="BL24" i="1" a="1"/>
  <c r="BL24" i="1" s="1"/>
  <c r="BL51" i="1" a="1"/>
  <c r="BL51" i="1" s="1"/>
  <c r="BL54" i="1" a="1"/>
  <c r="BL54" i="1" s="1"/>
  <c r="BL64" i="1" a="1"/>
  <c r="BL64" i="1" s="1"/>
  <c r="BL67" i="1" a="1"/>
  <c r="BL67" i="1" s="1"/>
  <c r="BL70" i="1" a="1"/>
  <c r="BL70" i="1" s="1"/>
  <c r="BL80" i="1" a="1"/>
  <c r="BL80" i="1" s="1"/>
  <c r="BL83" i="1" a="1"/>
  <c r="BL83" i="1" s="1"/>
  <c r="BL86" i="1" a="1"/>
  <c r="BL86" i="1" s="1"/>
  <c r="BL96" i="1" a="1"/>
  <c r="BL96" i="1" s="1"/>
  <c r="BL99" i="1" a="1"/>
  <c r="BL99" i="1" s="1"/>
  <c r="BL102" i="1" a="1"/>
  <c r="BL102" i="1" s="1"/>
  <c r="BL32" i="1" a="1"/>
  <c r="BL32" i="1" s="1"/>
  <c r="BL34" i="1" a="1"/>
  <c r="BL34" i="1" s="1"/>
  <c r="BL38" i="1" a="1"/>
  <c r="BL38" i="1" s="1"/>
  <c r="BL16" i="1" a="1"/>
  <c r="BL16" i="1" s="1"/>
  <c r="BL44" i="1" a="1"/>
  <c r="BL44" i="1" s="1"/>
  <c r="BL57" i="1" a="1"/>
  <c r="BL57" i="1" s="1"/>
  <c r="BL73" i="1" a="1"/>
  <c r="BL73" i="1" s="1"/>
  <c r="BL89" i="1" a="1"/>
  <c r="BL89" i="1" s="1"/>
  <c r="BL105" i="1" a="1"/>
  <c r="BL105" i="1" s="1"/>
  <c r="BL124" i="1" a="1"/>
  <c r="BL124" i="1" s="1"/>
  <c r="BL49" i="1" a="1"/>
  <c r="BL49" i="1" s="1"/>
  <c r="BL4" i="1" a="1"/>
  <c r="BL4" i="1" s="1"/>
  <c r="BL6" i="1" a="1"/>
  <c r="BL6" i="1" s="1"/>
  <c r="BL14" i="1" a="1"/>
  <c r="BL14" i="1" s="1"/>
  <c r="BL50" i="1" a="1"/>
  <c r="BL50" i="1" s="1"/>
  <c r="BL60" i="1" a="1"/>
  <c r="BL60" i="1" s="1"/>
  <c r="BL63" i="1" a="1"/>
  <c r="BL63" i="1" s="1"/>
  <c r="BL66" i="1" a="1"/>
  <c r="BL66" i="1" s="1"/>
  <c r="BL76" i="1" a="1"/>
  <c r="BL76" i="1" s="1"/>
  <c r="BL79" i="1" a="1"/>
  <c r="BL79" i="1" s="1"/>
  <c r="BL82" i="1" a="1"/>
  <c r="BL82" i="1" s="1"/>
  <c r="BL92" i="1" a="1"/>
  <c r="BL92" i="1" s="1"/>
  <c r="BL12" i="1" a="1"/>
  <c r="BL12" i="1" s="1"/>
  <c r="BL27" i="1" a="1"/>
  <c r="BL27" i="1" s="1"/>
  <c r="BL43" i="1" a="1"/>
  <c r="BL43" i="1" s="1"/>
  <c r="BL126" i="1" a="1"/>
  <c r="BL126" i="1" s="1"/>
  <c r="BL145" i="1" a="1"/>
  <c r="BL145" i="1" s="1"/>
  <c r="BL148" i="1" a="1"/>
  <c r="BL148" i="1" s="1"/>
  <c r="BL166" i="1" a="1"/>
  <c r="BL166" i="1" s="1"/>
  <c r="BL173" i="1" a="1"/>
  <c r="BL173" i="1" s="1"/>
  <c r="BL177" i="1" a="1"/>
  <c r="BL177" i="1" s="1"/>
  <c r="BL181" i="1" a="1"/>
  <c r="BL181" i="1" s="1"/>
  <c r="BL184" i="1" a="1"/>
  <c r="BL184" i="1" s="1"/>
  <c r="BL188" i="1" a="1"/>
  <c r="BL188" i="1" s="1"/>
  <c r="BL192" i="1" a="1"/>
  <c r="BL192" i="1" s="1"/>
  <c r="BL53" i="1" a="1"/>
  <c r="BL53" i="1" s="1"/>
  <c r="BL55" i="1" a="1"/>
  <c r="BL55" i="1" s="1"/>
  <c r="BL74" i="1" a="1"/>
  <c r="BL74" i="1" s="1"/>
  <c r="BL88" i="1" a="1"/>
  <c r="BL88" i="1" s="1"/>
  <c r="BL122" i="1" a="1"/>
  <c r="BL122" i="1" s="1"/>
  <c r="BL131" i="1" a="1"/>
  <c r="BL131" i="1" s="1"/>
  <c r="BL136" i="1" a="1"/>
  <c r="BL136" i="1" s="1"/>
  <c r="BL153" i="1" a="1"/>
  <c r="BL153" i="1" s="1"/>
  <c r="BL169" i="1" a="1"/>
  <c r="BL169" i="1" s="1"/>
  <c r="BL30" i="1" a="1"/>
  <c r="BL30" i="1" s="1"/>
  <c r="BL95" i="1" a="1"/>
  <c r="BL95" i="1" s="1"/>
  <c r="BL156" i="1" a="1"/>
  <c r="BL156" i="1" s="1"/>
  <c r="BL159" i="1" a="1"/>
  <c r="BL159" i="1" s="1"/>
  <c r="BL162" i="1" a="1"/>
  <c r="BL162" i="1" s="1"/>
  <c r="BL28" i="1" a="1"/>
  <c r="BL28" i="1" s="1"/>
  <c r="BL58" i="1" a="1"/>
  <c r="BL58" i="1" s="1"/>
  <c r="BL72" i="1" a="1"/>
  <c r="BL72" i="1" s="1"/>
  <c r="BL91" i="1" a="1"/>
  <c r="BL91" i="1" s="1"/>
  <c r="BL93" i="1" a="1"/>
  <c r="BL93" i="1" s="1"/>
  <c r="BL106" i="1" a="1"/>
  <c r="BL106" i="1" s="1"/>
  <c r="BL107" i="1" a="1"/>
  <c r="BL107" i="1" s="1"/>
  <c r="BL128" i="1" a="1"/>
  <c r="BL128" i="1" s="1"/>
  <c r="BL133" i="1" a="1"/>
  <c r="BL133" i="1" s="1"/>
  <c r="BL138" i="1" a="1"/>
  <c r="BL138" i="1" s="1"/>
  <c r="BL147" i="1" a="1"/>
  <c r="BL147" i="1" s="1"/>
  <c r="BL150" i="1" a="1"/>
  <c r="BL150" i="1" s="1"/>
  <c r="BL35" i="1" a="1"/>
  <c r="BL35" i="1" s="1"/>
  <c r="BL84" i="1" a="1"/>
  <c r="BL84" i="1" s="1"/>
  <c r="BL104" i="1" a="1"/>
  <c r="BL104" i="1" s="1"/>
  <c r="BL109" i="1" a="1"/>
  <c r="BL109" i="1" s="1"/>
  <c r="BL117" i="1" a="1"/>
  <c r="BL117" i="1" s="1"/>
  <c r="BL141" i="1" a="1"/>
  <c r="BL141" i="1" s="1"/>
  <c r="BL144" i="1" a="1"/>
  <c r="BL144" i="1" s="1"/>
  <c r="BL31" i="1" a="1"/>
  <c r="BL31" i="1" s="1"/>
  <c r="BL56" i="1" a="1"/>
  <c r="BL56" i="1" s="1"/>
  <c r="BL75" i="1" a="1"/>
  <c r="BL75" i="1" s="1"/>
  <c r="BL77" i="1" a="1"/>
  <c r="BL77" i="1" s="1"/>
  <c r="BL98" i="1" a="1"/>
  <c r="BL98" i="1" s="1"/>
  <c r="BL125" i="1" a="1"/>
  <c r="BL125" i="1" s="1"/>
  <c r="BL130" i="1" a="1"/>
  <c r="BL130" i="1" s="1"/>
  <c r="BL158" i="1" a="1"/>
  <c r="BL158" i="1" s="1"/>
  <c r="BL161" i="1" a="1"/>
  <c r="BL161" i="1" s="1"/>
  <c r="BL168" i="1" a="1"/>
  <c r="BL168" i="1" s="1"/>
  <c r="BL26" i="1" a="1"/>
  <c r="BL26" i="1" s="1"/>
  <c r="BL59" i="1" a="1"/>
  <c r="BL59" i="1" s="1"/>
  <c r="BL61" i="1" a="1"/>
  <c r="BL61" i="1" s="1"/>
  <c r="BL85" i="1" a="1"/>
  <c r="BL85" i="1" s="1"/>
  <c r="BL143" i="1" a="1"/>
  <c r="BL143" i="1" s="1"/>
  <c r="BL146" i="1" a="1"/>
  <c r="BL146" i="1" s="1"/>
  <c r="BL164" i="1" a="1"/>
  <c r="BL164" i="1" s="1"/>
  <c r="BL171" i="1" a="1"/>
  <c r="BL171" i="1" s="1"/>
  <c r="BL42" i="1" a="1"/>
  <c r="BL42" i="1" s="1"/>
  <c r="BL94" i="1" a="1"/>
  <c r="BL94" i="1" s="1"/>
  <c r="BL127" i="1" a="1"/>
  <c r="BL127" i="1" s="1"/>
  <c r="BL132" i="1" a="1"/>
  <c r="BL132" i="1" s="1"/>
  <c r="BL137" i="1" a="1"/>
  <c r="BL137" i="1" s="1"/>
  <c r="BL140" i="1" a="1"/>
  <c r="BL140" i="1" s="1"/>
  <c r="BL149" i="1" a="1"/>
  <c r="BL149" i="1" s="1"/>
  <c r="BL40" i="1" a="1"/>
  <c r="BL40" i="1" s="1"/>
  <c r="BL69" i="1" a="1"/>
  <c r="BL69" i="1" s="1"/>
  <c r="BL78" i="1" a="1"/>
  <c r="BL78" i="1" s="1"/>
  <c r="BL87" i="1" a="1"/>
  <c r="BL87" i="1" s="1"/>
  <c r="BL101" i="1" a="1"/>
  <c r="BL101" i="1" s="1"/>
  <c r="BL154" i="1" a="1"/>
  <c r="BL154" i="1" s="1"/>
  <c r="BL157" i="1" a="1"/>
  <c r="BL157" i="1" s="1"/>
  <c r="BL167" i="1" a="1"/>
  <c r="BL167" i="1" s="1"/>
  <c r="BL174" i="1" a="1"/>
  <c r="BL174" i="1" s="1"/>
  <c r="BL178" i="1" a="1"/>
  <c r="BL178" i="1" s="1"/>
  <c r="BL45" i="1" a="1"/>
  <c r="BL45" i="1" s="1"/>
  <c r="BL48" i="1" a="1"/>
  <c r="BL48" i="1" s="1"/>
  <c r="BL52" i="1" a="1"/>
  <c r="BL52" i="1" s="1"/>
  <c r="BL108" i="1" a="1"/>
  <c r="BL108" i="1" s="1"/>
  <c r="BL120" i="1" a="1"/>
  <c r="BL120" i="1" s="1"/>
  <c r="BL129" i="1" a="1"/>
  <c r="BL129" i="1" s="1"/>
  <c r="BL134" i="1" a="1"/>
  <c r="BL134" i="1" s="1"/>
  <c r="BL160" i="1" a="1"/>
  <c r="BL160" i="1" s="1"/>
  <c r="BL170" i="1" a="1"/>
  <c r="BL170" i="1" s="1"/>
  <c r="BL180" i="1" a="1"/>
  <c r="BL180" i="1" s="1"/>
  <c r="BL198" i="1" a="1"/>
  <c r="BL198" i="1" s="1"/>
  <c r="BL213" i="1" a="1"/>
  <c r="BL213" i="1" s="1"/>
  <c r="BL266" i="1" a="1"/>
  <c r="BL266" i="1" s="1"/>
  <c r="BL289" i="1" a="1"/>
  <c r="BL289" i="1" s="1"/>
  <c r="BL302" i="1" a="1"/>
  <c r="BL302" i="1" s="1"/>
  <c r="BL308" i="1" a="1"/>
  <c r="BL308" i="1" s="1"/>
  <c r="BL313" i="1" a="1"/>
  <c r="BL313" i="1" s="1"/>
  <c r="BL318" i="1" a="1"/>
  <c r="BL318" i="1" s="1"/>
  <c r="BL322" i="1" a="1"/>
  <c r="BL322" i="1" s="1"/>
  <c r="BL326" i="1" a="1"/>
  <c r="BL326" i="1" s="1"/>
  <c r="BL330" i="1" a="1"/>
  <c r="BL330" i="1" s="1"/>
  <c r="BL334" i="1" a="1"/>
  <c r="BL334" i="1" s="1"/>
  <c r="BL71" i="1" a="1"/>
  <c r="BL71" i="1" s="1"/>
  <c r="BL121" i="1" a="1"/>
  <c r="BL121" i="1" s="1"/>
  <c r="BL155" i="1" a="1"/>
  <c r="BL155" i="1" s="1"/>
  <c r="BL163" i="1" a="1"/>
  <c r="BL163" i="1" s="1"/>
  <c r="BL203" i="1" a="1"/>
  <c r="BL203" i="1" s="1"/>
  <c r="BL210" i="1" a="1"/>
  <c r="BL210" i="1" s="1"/>
  <c r="BL215" i="1" a="1"/>
  <c r="BL215" i="1" s="1"/>
  <c r="BL228" i="1" a="1"/>
  <c r="BL228" i="1" s="1"/>
  <c r="BL231" i="1" a="1"/>
  <c r="BL231" i="1" s="1"/>
  <c r="BL234" i="1" a="1"/>
  <c r="BL234" i="1" s="1"/>
  <c r="BL237" i="1" a="1"/>
  <c r="BL237" i="1" s="1"/>
  <c r="BL240" i="1" a="1"/>
  <c r="BL240" i="1" s="1"/>
  <c r="BL243" i="1" a="1"/>
  <c r="BL243" i="1" s="1"/>
  <c r="BL246" i="1" a="1"/>
  <c r="BL246" i="1" s="1"/>
  <c r="BL249" i="1" a="1"/>
  <c r="BL249" i="1" s="1"/>
  <c r="BL252" i="1" a="1"/>
  <c r="BL252" i="1" s="1"/>
  <c r="BL255" i="1" a="1"/>
  <c r="BL255" i="1" s="1"/>
  <c r="BL258" i="1" a="1"/>
  <c r="BL258" i="1" s="1"/>
  <c r="BL261" i="1" a="1"/>
  <c r="BL261" i="1" s="1"/>
  <c r="BL182" i="1" a="1"/>
  <c r="BL182" i="1" s="1"/>
  <c r="BL189" i="1" a="1"/>
  <c r="BL189" i="1" s="1"/>
  <c r="BL193" i="1" a="1"/>
  <c r="BL193" i="1" s="1"/>
  <c r="BL205" i="1" a="1"/>
  <c r="BL205" i="1" s="1"/>
  <c r="BL220" i="1" a="1"/>
  <c r="BL220" i="1" s="1"/>
  <c r="BL264" i="1" a="1"/>
  <c r="BL264" i="1" s="1"/>
  <c r="BL286" i="1" a="1"/>
  <c r="BL286" i="1" s="1"/>
  <c r="BL62" i="1" a="1"/>
  <c r="BL62" i="1" s="1"/>
  <c r="BL152" i="1" a="1"/>
  <c r="BL152" i="1" s="1"/>
  <c r="BL191" i="1" a="1"/>
  <c r="BL191" i="1" s="1"/>
  <c r="BL207" i="1" a="1"/>
  <c r="BL207" i="1" s="1"/>
  <c r="BL225" i="1" a="1"/>
  <c r="BL225" i="1" s="1"/>
  <c r="BL265" i="1" a="1"/>
  <c r="BL265" i="1" s="1"/>
  <c r="BL276" i="1" a="1"/>
  <c r="BL276" i="1" s="1"/>
  <c r="BL281" i="1" a="1"/>
  <c r="BL281" i="1" s="1"/>
  <c r="BL23" i="1" a="1"/>
  <c r="BL23" i="1" s="1"/>
  <c r="BL185" i="1" a="1"/>
  <c r="BL185" i="1" s="1"/>
  <c r="BL187" i="1" a="1"/>
  <c r="BL187" i="1" s="1"/>
  <c r="BL195" i="1" a="1"/>
  <c r="BL195" i="1" s="1"/>
  <c r="BL200" i="1" a="1"/>
  <c r="BL200" i="1" s="1"/>
  <c r="BL212" i="1" a="1"/>
  <c r="BL212" i="1" s="1"/>
  <c r="BL222" i="1" a="1"/>
  <c r="BL222" i="1" s="1"/>
  <c r="BL288" i="1" a="1"/>
  <c r="BL288" i="1" s="1"/>
  <c r="BL68" i="1" a="1"/>
  <c r="BL68" i="1" s="1"/>
  <c r="BL118" i="1" a="1"/>
  <c r="BL118" i="1" s="1"/>
  <c r="BL17" i="1" a="1"/>
  <c r="BL17" i="1" s="1"/>
  <c r="BL103" i="1" a="1"/>
  <c r="BL103" i="1" s="1"/>
  <c r="BL123" i="1" a="1"/>
  <c r="BL123" i="1" s="1"/>
  <c r="BL209" i="1" a="1"/>
  <c r="BL209" i="1" s="1"/>
  <c r="BL224" i="1" a="1"/>
  <c r="BL224" i="1" s="1"/>
  <c r="BL275" i="1" a="1"/>
  <c r="BL275" i="1" s="1"/>
  <c r="BL283" i="1" a="1"/>
  <c r="BL283" i="1" s="1"/>
  <c r="BL119" i="1" a="1"/>
  <c r="BL119" i="1" s="1"/>
  <c r="BL172" i="1" a="1"/>
  <c r="BL172" i="1" s="1"/>
  <c r="BL179" i="1" a="1"/>
  <c r="BL179" i="1" s="1"/>
  <c r="BL199" i="1" a="1"/>
  <c r="BL199" i="1" s="1"/>
  <c r="BL206" i="1" a="1"/>
  <c r="BL206" i="1" s="1"/>
  <c r="BL211" i="1" a="1"/>
  <c r="BL211" i="1" s="1"/>
  <c r="BL278" i="1" a="1"/>
  <c r="BL278" i="1" s="1"/>
  <c r="BL39" i="1" a="1"/>
  <c r="BL39" i="1" s="1"/>
  <c r="BL111" i="1" a="1"/>
  <c r="BL111" i="1" s="1"/>
  <c r="BL135" i="1" a="1"/>
  <c r="BL135" i="1" s="1"/>
  <c r="BL142" i="1" a="1"/>
  <c r="BL142" i="1" s="1"/>
  <c r="BL165" i="1" a="1"/>
  <c r="BL165" i="1" s="1"/>
  <c r="BL190" i="1" a="1"/>
  <c r="BL190" i="1" s="1"/>
  <c r="BL194" i="1" a="1"/>
  <c r="BL194" i="1" s="1"/>
  <c r="BL216" i="1" a="1"/>
  <c r="BL216" i="1" s="1"/>
  <c r="BL226" i="1" a="1"/>
  <c r="BL226" i="1" s="1"/>
  <c r="BL229" i="1" a="1"/>
  <c r="BL229" i="1" s="1"/>
  <c r="BL232" i="1" a="1"/>
  <c r="BL232" i="1" s="1"/>
  <c r="BL235" i="1" a="1"/>
  <c r="BL235" i="1" s="1"/>
  <c r="BL238" i="1" a="1"/>
  <c r="BL238" i="1" s="1"/>
  <c r="BL241" i="1" a="1"/>
  <c r="BL241" i="1" s="1"/>
  <c r="BL244" i="1" a="1"/>
  <c r="BL244" i="1" s="1"/>
  <c r="BL247" i="1" a="1"/>
  <c r="BL247" i="1" s="1"/>
  <c r="BL250" i="1" a="1"/>
  <c r="BL250" i="1" s="1"/>
  <c r="BL253" i="1" a="1"/>
  <c r="BL253" i="1" s="1"/>
  <c r="BL176" i="1" a="1"/>
  <c r="BL176" i="1" s="1"/>
  <c r="BL201" i="1" a="1"/>
  <c r="BL201" i="1" s="1"/>
  <c r="BL221" i="1" a="1"/>
  <c r="BL221" i="1" s="1"/>
  <c r="BL274" i="1" a="1"/>
  <c r="BL274" i="1" s="1"/>
  <c r="BL299" i="1" a="1"/>
  <c r="BL299" i="1" s="1"/>
  <c r="BL110" i="1" a="1"/>
  <c r="BL110" i="1" s="1"/>
  <c r="BL202" i="1" a="1"/>
  <c r="BL202" i="1" s="1"/>
  <c r="BL256" i="1" a="1"/>
  <c r="BL256" i="1" s="1"/>
  <c r="BL287" i="1" a="1"/>
  <c r="BL287" i="1" s="1"/>
  <c r="BL295" i="1" a="1"/>
  <c r="BL295" i="1" s="1"/>
  <c r="BL90" i="1" a="1"/>
  <c r="BL90" i="1" s="1"/>
  <c r="BL186" i="1" a="1"/>
  <c r="BL186" i="1" s="1"/>
  <c r="BL217" i="1" a="1"/>
  <c r="BL217" i="1" s="1"/>
  <c r="BL254" i="1" a="1"/>
  <c r="BL254" i="1" s="1"/>
  <c r="BL259" i="1" a="1"/>
  <c r="BL259" i="1" s="1"/>
  <c r="BL343" i="1" a="1"/>
  <c r="BL343" i="1" s="1"/>
  <c r="BL350" i="1" a="1"/>
  <c r="BL350" i="1" s="1"/>
  <c r="BL269" i="1" a="1"/>
  <c r="BL269" i="1" s="1"/>
  <c r="BL345" i="1" a="1"/>
  <c r="BL345" i="1" s="1"/>
  <c r="BL371" i="1" a="1"/>
  <c r="BL371" i="1" s="1"/>
  <c r="BL378" i="1" a="1"/>
  <c r="BL378" i="1" s="1"/>
  <c r="BL384" i="1" a="1"/>
  <c r="BL384" i="1" s="1"/>
  <c r="BL388" i="1" a="1"/>
  <c r="BL388" i="1" s="1"/>
  <c r="BL392" i="1" a="1"/>
  <c r="BL392" i="1" s="1"/>
  <c r="BL396" i="1" a="1"/>
  <c r="BL396" i="1" s="1"/>
  <c r="BL214" i="1" a="1"/>
  <c r="BL214" i="1" s="1"/>
  <c r="BL248" i="1" a="1"/>
  <c r="BL248" i="1" s="1"/>
  <c r="BL251" i="1" a="1"/>
  <c r="BL251" i="1" s="1"/>
  <c r="BL262" i="1" a="1"/>
  <c r="BL262" i="1" s="1"/>
  <c r="BL267" i="1" a="1"/>
  <c r="BL267" i="1" s="1"/>
  <c r="BL297" i="1" a="1"/>
  <c r="BL297" i="1" s="1"/>
  <c r="BL381" i="1" a="1"/>
  <c r="BL381" i="1" s="1"/>
  <c r="BL183" i="1" a="1"/>
  <c r="BL183" i="1" s="1"/>
  <c r="BL204" i="1" a="1"/>
  <c r="BL204" i="1" s="1"/>
  <c r="BL218" i="1" a="1"/>
  <c r="BL218" i="1" s="1"/>
  <c r="BL257" i="1" a="1"/>
  <c r="BL257" i="1" s="1"/>
  <c r="BL260" i="1" a="1"/>
  <c r="BL260" i="1" s="1"/>
  <c r="BL300" i="1" a="1"/>
  <c r="BL300" i="1" s="1"/>
  <c r="BL305" i="1" a="1"/>
  <c r="BL305" i="1" s="1"/>
  <c r="BL311" i="1" a="1"/>
  <c r="BL311" i="1" s="1"/>
  <c r="BL316" i="1" a="1"/>
  <c r="BL316" i="1" s="1"/>
  <c r="BL320" i="1" a="1"/>
  <c r="BL320" i="1" s="1"/>
  <c r="BL208" i="1" a="1"/>
  <c r="BL208" i="1" s="1"/>
  <c r="BL242" i="1" a="1"/>
  <c r="BL242" i="1" s="1"/>
  <c r="BL245" i="1" a="1"/>
  <c r="BL245" i="1" s="1"/>
  <c r="BL279" i="1" a="1"/>
  <c r="BL279" i="1" s="1"/>
  <c r="BL284" i="1" a="1"/>
  <c r="BL284" i="1" s="1"/>
  <c r="BL338" i="1" a="1"/>
  <c r="BL338" i="1" s="1"/>
  <c r="BL352" i="1" a="1"/>
  <c r="BL352" i="1" s="1"/>
  <c r="BL377" i="1" a="1"/>
  <c r="BL377" i="1" s="1"/>
  <c r="BL383" i="1" a="1"/>
  <c r="BL383" i="1" s="1"/>
  <c r="BL387" i="1" a="1"/>
  <c r="BL387" i="1" s="1"/>
  <c r="BL391" i="1" a="1"/>
  <c r="BL391" i="1" s="1"/>
  <c r="BL395" i="1" a="1"/>
  <c r="BL395" i="1" s="1"/>
  <c r="BL399" i="1" a="1"/>
  <c r="BL399" i="1" s="1"/>
  <c r="BL196" i="1" a="1"/>
  <c r="BL196" i="1" s="1"/>
  <c r="BL294" i="1" a="1"/>
  <c r="BL294" i="1" s="1"/>
  <c r="BL340" i="1" a="1"/>
  <c r="BL340" i="1" s="1"/>
  <c r="BL349" i="1" a="1"/>
  <c r="BL349" i="1" s="1"/>
  <c r="BL139" i="1" a="1"/>
  <c r="BL139" i="1" s="1"/>
  <c r="BL175" i="1" a="1"/>
  <c r="BL175" i="1" s="1"/>
  <c r="BL236" i="1" a="1"/>
  <c r="BL236" i="1" s="1"/>
  <c r="BL239" i="1" a="1"/>
  <c r="BL239" i="1" s="1"/>
  <c r="BL268" i="1" a="1"/>
  <c r="BL268" i="1" s="1"/>
  <c r="BL282" i="1" a="1"/>
  <c r="BL282" i="1" s="1"/>
  <c r="BL219" i="1" a="1"/>
  <c r="BL219" i="1" s="1"/>
  <c r="BL277" i="1" a="1"/>
  <c r="BL277" i="1" s="1"/>
  <c r="BL296" i="1" a="1"/>
  <c r="BL296" i="1" s="1"/>
  <c r="BL298" i="1" a="1"/>
  <c r="BL298" i="1" s="1"/>
  <c r="BL344" i="1" a="1"/>
  <c r="BL344" i="1" s="1"/>
  <c r="BL354" i="1" a="1"/>
  <c r="BL354" i="1" s="1"/>
  <c r="BL357" i="1" a="1"/>
  <c r="BL357" i="1" s="1"/>
  <c r="BL360" i="1" a="1"/>
  <c r="BL360" i="1" s="1"/>
  <c r="BL363" i="1" a="1"/>
  <c r="BL363" i="1" s="1"/>
  <c r="BL366" i="1" a="1"/>
  <c r="BL366" i="1" s="1"/>
  <c r="BL376" i="1" a="1"/>
  <c r="BL376" i="1" s="1"/>
  <c r="BL382" i="1" a="1"/>
  <c r="BL382" i="1" s="1"/>
  <c r="BL197" i="1" a="1"/>
  <c r="BL197" i="1" s="1"/>
  <c r="BL223" i="1" a="1"/>
  <c r="BL223" i="1" s="1"/>
  <c r="BL230" i="1" a="1"/>
  <c r="BL230" i="1" s="1"/>
  <c r="BL233" i="1" a="1"/>
  <c r="BL233" i="1" s="1"/>
  <c r="BL263" i="1" a="1"/>
  <c r="BL263" i="1" s="1"/>
  <c r="BL280" i="1" a="1"/>
  <c r="BL280" i="1" s="1"/>
  <c r="BL301" i="1" a="1"/>
  <c r="BL301" i="1" s="1"/>
  <c r="BL304" i="1" a="1"/>
  <c r="BL304" i="1" s="1"/>
  <c r="BL307" i="1" a="1"/>
  <c r="BL307" i="1" s="1"/>
  <c r="BL309" i="1" a="1"/>
  <c r="BL309" i="1" s="1"/>
  <c r="BL312" i="1" a="1"/>
  <c r="BL312" i="1" s="1"/>
  <c r="BL315" i="1" a="1"/>
  <c r="BL315" i="1" s="1"/>
  <c r="BL317" i="1" a="1"/>
  <c r="BL317" i="1" s="1"/>
  <c r="BL319" i="1" a="1"/>
  <c r="BL319" i="1" s="1"/>
  <c r="BL321" i="1" a="1"/>
  <c r="BL321" i="1" s="1"/>
  <c r="BL323" i="1" a="1"/>
  <c r="BL323" i="1" s="1"/>
  <c r="BL325" i="1" a="1"/>
  <c r="BL325" i="1" s="1"/>
  <c r="BL100" i="1" a="1"/>
  <c r="BL100" i="1" s="1"/>
  <c r="BL337" i="1" a="1"/>
  <c r="BL337" i="1" s="1"/>
  <c r="BL372" i="1" a="1"/>
  <c r="BL372" i="1" s="1"/>
  <c r="BL379" i="1" a="1"/>
  <c r="BL379" i="1" s="1"/>
  <c r="BL355" i="1" a="1"/>
  <c r="BL355" i="1" s="1"/>
  <c r="BL389" i="1" a="1"/>
  <c r="BL389" i="1" s="1"/>
  <c r="BL406" i="1" a="1"/>
  <c r="BL406" i="1" s="1"/>
  <c r="BL409" i="1" a="1"/>
  <c r="BL409" i="1" s="1"/>
  <c r="BL416" i="1" a="1"/>
  <c r="BL416" i="1" s="1"/>
  <c r="BL347" i="1" a="1"/>
  <c r="BL347" i="1" s="1"/>
  <c r="BL353" i="1" a="1"/>
  <c r="BL353" i="1" s="1"/>
  <c r="BL358" i="1" a="1"/>
  <c r="BL358" i="1" s="1"/>
  <c r="BL369" i="1" a="1"/>
  <c r="BL369" i="1" s="1"/>
  <c r="BL393" i="1" a="1"/>
  <c r="BL393" i="1" s="1"/>
  <c r="BL402" i="1" a="1"/>
  <c r="BL402" i="1" s="1"/>
  <c r="BL403" i="1" a="1"/>
  <c r="BL403" i="1" s="1"/>
  <c r="BL423" i="1" a="1"/>
  <c r="BL423" i="1" s="1"/>
  <c r="BL434" i="1" a="1"/>
  <c r="BL434" i="1" s="1"/>
  <c r="BL443" i="1" a="1"/>
  <c r="BL443" i="1" s="1"/>
  <c r="BL447" i="1" a="1"/>
  <c r="BL447" i="1" s="1"/>
  <c r="BL329" i="1" a="1"/>
  <c r="BL329" i="1" s="1"/>
  <c r="BL332" i="1" a="1"/>
  <c r="BL332" i="1" s="1"/>
  <c r="BL335" i="1" a="1"/>
  <c r="BL335" i="1" s="1"/>
  <c r="BL365" i="1" a="1"/>
  <c r="BL365" i="1" s="1"/>
  <c r="BL367" i="1" a="1"/>
  <c r="BL367" i="1" s="1"/>
  <c r="BL380" i="1" a="1"/>
  <c r="BL380" i="1" s="1"/>
  <c r="BL397" i="1" a="1"/>
  <c r="BL397" i="1" s="1"/>
  <c r="BL412" i="1" a="1"/>
  <c r="BL412" i="1" s="1"/>
  <c r="BL419" i="1" a="1"/>
  <c r="BL419" i="1" s="1"/>
  <c r="BL427" i="1" a="1"/>
  <c r="BL427" i="1" s="1"/>
  <c r="BL431" i="1" a="1"/>
  <c r="BL431" i="1" s="1"/>
  <c r="BL438" i="1" a="1"/>
  <c r="BL438" i="1" s="1"/>
  <c r="BL451" i="1" a="1"/>
  <c r="BL451" i="1" s="1"/>
  <c r="BL455" i="1" a="1"/>
  <c r="BL455" i="1" s="1"/>
  <c r="BL292" i="1" a="1"/>
  <c r="BL292" i="1" s="1"/>
  <c r="BL415" i="1" a="1"/>
  <c r="BL415" i="1" s="1"/>
  <c r="BL342" i="1" a="1"/>
  <c r="BL342" i="1" s="1"/>
  <c r="BL348" i="1" a="1"/>
  <c r="BL348" i="1" s="1"/>
  <c r="BL356" i="1" a="1"/>
  <c r="BL356" i="1" s="1"/>
  <c r="BL386" i="1" a="1"/>
  <c r="BL386" i="1" s="1"/>
  <c r="BL405" i="1" a="1"/>
  <c r="BL405" i="1" s="1"/>
  <c r="BL285" i="1" a="1"/>
  <c r="BL285" i="1" s="1"/>
  <c r="BL351" i="1" a="1"/>
  <c r="BL351" i="1" s="1"/>
  <c r="BL374" i="1" a="1"/>
  <c r="BL374" i="1" s="1"/>
  <c r="BL390" i="1" a="1"/>
  <c r="BL390" i="1" s="1"/>
  <c r="BL401" i="1" a="1"/>
  <c r="BL401" i="1" s="1"/>
  <c r="BL408" i="1" a="1"/>
  <c r="BL408" i="1" s="1"/>
  <c r="BL411" i="1" a="1"/>
  <c r="BL411" i="1" s="1"/>
  <c r="BL418" i="1" a="1"/>
  <c r="BL418" i="1" s="1"/>
  <c r="BL422" i="1" a="1"/>
  <c r="BL422" i="1" s="1"/>
  <c r="BL426" i="1" a="1"/>
  <c r="BL426" i="1" s="1"/>
  <c r="BL430" i="1" a="1"/>
  <c r="BL430" i="1" s="1"/>
  <c r="BL433" i="1" a="1"/>
  <c r="BL433" i="1" s="1"/>
  <c r="BL437" i="1" a="1"/>
  <c r="BL437" i="1" s="1"/>
  <c r="BL442" i="1" a="1"/>
  <c r="BL442" i="1" s="1"/>
  <c r="BL446" i="1" a="1"/>
  <c r="BL446" i="1" s="1"/>
  <c r="BL227" i="1" a="1"/>
  <c r="BL227" i="1" s="1"/>
  <c r="BL327" i="1" a="1"/>
  <c r="BL327" i="1" s="1"/>
  <c r="BL333" i="1" a="1"/>
  <c r="BL333" i="1" s="1"/>
  <c r="BL336" i="1" a="1"/>
  <c r="BL336" i="1" s="1"/>
  <c r="BL339" i="1" a="1"/>
  <c r="BL339" i="1" s="1"/>
  <c r="BL368" i="1" a="1"/>
  <c r="BL368" i="1" s="1"/>
  <c r="BL370" i="1" a="1"/>
  <c r="BL370" i="1" s="1"/>
  <c r="BL394" i="1" a="1"/>
  <c r="BL394" i="1" s="1"/>
  <c r="BL414" i="1" a="1"/>
  <c r="BL414" i="1" s="1"/>
  <c r="BL359" i="1" a="1"/>
  <c r="BL359" i="1" s="1"/>
  <c r="BL361" i="1" a="1"/>
  <c r="BL361" i="1" s="1"/>
  <c r="BL398" i="1" a="1"/>
  <c r="BL398" i="1" s="1"/>
  <c r="BL441" i="1" a="1"/>
  <c r="BL441" i="1" s="1"/>
  <c r="BL449" i="1" a="1"/>
  <c r="BL449" i="1" s="1"/>
  <c r="BL324" i="1" a="1"/>
  <c r="BL324" i="1" s="1"/>
  <c r="BL346" i="1" a="1"/>
  <c r="BL346" i="1" s="1"/>
  <c r="BL364" i="1" a="1"/>
  <c r="BL364" i="1" s="1"/>
  <c r="BL400" i="1" a="1"/>
  <c r="BL400" i="1" s="1"/>
  <c r="BL410" i="1" a="1"/>
  <c r="BL410" i="1" s="1"/>
  <c r="BL417" i="1" a="1"/>
  <c r="BL417" i="1" s="1"/>
  <c r="BL421" i="1" a="1"/>
  <c r="BL421" i="1" s="1"/>
  <c r="BL425" i="1" a="1"/>
  <c r="BL425" i="1" s="1"/>
  <c r="BL429" i="1" a="1"/>
  <c r="BL429" i="1" s="1"/>
  <c r="BL436" i="1" a="1"/>
  <c r="BL436" i="1" s="1"/>
  <c r="BL445" i="1" a="1"/>
  <c r="BL445" i="1" s="1"/>
  <c r="BL453" i="1" a="1"/>
  <c r="BL453" i="1" s="1"/>
  <c r="BL404" i="1" a="1"/>
  <c r="BL404" i="1" s="1"/>
  <c r="BL407" i="1" a="1"/>
  <c r="BL407" i="1" s="1"/>
  <c r="BL328" i="1" a="1"/>
  <c r="BL328" i="1" s="1"/>
  <c r="BL331" i="1" a="1"/>
  <c r="BL331" i="1" s="1"/>
  <c r="BL373" i="1" a="1"/>
  <c r="BL373" i="1" s="1"/>
  <c r="BL413" i="1" a="1"/>
  <c r="BL413" i="1" s="1"/>
  <c r="BL439" i="1" a="1"/>
  <c r="BL439" i="1" s="1"/>
  <c r="BL464" i="1" a="1"/>
  <c r="BL464" i="1" s="1"/>
  <c r="BL473" i="1" a="1"/>
  <c r="BL473" i="1" s="1"/>
  <c r="BL486" i="1" a="1"/>
  <c r="BL486" i="1" s="1"/>
  <c r="BL490" i="1" a="1"/>
  <c r="BL490" i="1" s="1"/>
  <c r="BL463" i="1" a="1"/>
  <c r="BL463" i="1" s="1"/>
  <c r="BL471" i="1" a="1"/>
  <c r="BL471" i="1" s="1"/>
  <c r="BL484" i="1" a="1"/>
  <c r="BL484" i="1" s="1"/>
  <c r="BL488" i="1" a="1"/>
  <c r="BL488" i="1" s="1"/>
  <c r="BL494" i="1" a="1"/>
  <c r="BL494" i="1" s="1"/>
  <c r="BL3" i="1" a="1"/>
  <c r="BL3" i="1" s="1"/>
  <c r="BL482" i="1" a="1"/>
  <c r="BL482" i="1" s="1"/>
  <c r="BL501" i="1" a="1"/>
  <c r="BL501" i="1" s="1"/>
  <c r="BL428" i="1" a="1"/>
  <c r="BL428" i="1" s="1"/>
  <c r="BL435" i="1" a="1"/>
  <c r="BL435" i="1" s="1"/>
  <c r="BL450" i="1" a="1"/>
  <c r="BL450" i="1" s="1"/>
  <c r="BL454" i="1" a="1"/>
  <c r="BL454" i="1" s="1"/>
  <c r="BL459" i="1" a="1"/>
  <c r="BL459" i="1" s="1"/>
  <c r="BL462" i="1" a="1"/>
  <c r="BL462" i="1" s="1"/>
  <c r="BL469" i="1" a="1"/>
  <c r="BL469" i="1" s="1"/>
  <c r="BL492" i="1" a="1"/>
  <c r="BL492" i="1" s="1"/>
  <c r="BL341" i="1" a="1"/>
  <c r="BL341" i="1" s="1"/>
  <c r="BL467" i="1" a="1"/>
  <c r="BL467" i="1" s="1"/>
  <c r="BL480" i="1" a="1"/>
  <c r="BL480" i="1" s="1"/>
  <c r="BL496" i="1" a="1"/>
  <c r="BL496" i="1" s="1"/>
  <c r="BL487" i="1" a="1"/>
  <c r="BL487" i="1" s="1"/>
  <c r="BL432" i="1" a="1"/>
  <c r="BL432" i="1" s="1"/>
  <c r="BL478" i="1" a="1"/>
  <c r="BL478" i="1" s="1"/>
  <c r="BL489" i="1" a="1"/>
  <c r="BL489" i="1" s="1"/>
  <c r="BL465" i="1" a="1"/>
  <c r="BL465" i="1" s="1"/>
  <c r="BL476" i="1" a="1"/>
  <c r="BL476" i="1" s="1"/>
  <c r="BL498" i="1" a="1"/>
  <c r="BL498" i="1" s="1"/>
  <c r="BL460" i="1" a="1"/>
  <c r="BL460" i="1" s="1"/>
  <c r="BL472" i="1" a="1"/>
  <c r="BL472" i="1" s="1"/>
  <c r="BL483" i="1" a="1"/>
  <c r="BL483" i="1" s="1"/>
  <c r="BL491" i="1" a="1"/>
  <c r="BL491" i="1" s="1"/>
  <c r="BL493" i="1" a="1"/>
  <c r="BL493" i="1" s="1"/>
  <c r="BL500" i="1" a="1"/>
  <c r="BL500" i="1" s="1"/>
  <c r="BL424" i="1" a="1"/>
  <c r="BL424" i="1" s="1"/>
  <c r="BL448" i="1" a="1"/>
  <c r="BL448" i="1" s="1"/>
  <c r="BL452" i="1" a="1"/>
  <c r="BL452" i="1" s="1"/>
  <c r="BL456" i="1" a="1"/>
  <c r="BL456" i="1" s="1"/>
  <c r="BL470" i="1" a="1"/>
  <c r="BL470" i="1" s="1"/>
  <c r="BL481" i="1" a="1"/>
  <c r="BL481" i="1" s="1"/>
  <c r="BL495" i="1" a="1"/>
  <c r="BL495" i="1" s="1"/>
  <c r="BL474" i="1" a="1"/>
  <c r="BL474" i="1" s="1"/>
  <c r="BL468" i="1" a="1"/>
  <c r="BL468" i="1" s="1"/>
  <c r="BL479" i="1" a="1"/>
  <c r="BL479" i="1" s="1"/>
  <c r="BL502" i="1" a="1"/>
  <c r="BL502" i="1" s="1"/>
  <c r="BL497" i="1" a="1"/>
  <c r="BL497" i="1" s="1"/>
  <c r="BL375" i="1" a="1"/>
  <c r="BL375" i="1" s="1"/>
  <c r="BL420" i="1" a="1"/>
  <c r="BL420" i="1" s="1"/>
  <c r="BL444" i="1" a="1"/>
  <c r="BL444" i="1" s="1"/>
  <c r="BL458" i="1" a="1"/>
  <c r="BL458" i="1" s="1"/>
  <c r="BL461" i="1" a="1"/>
  <c r="BL461" i="1" s="1"/>
  <c r="BL466" i="1" a="1"/>
  <c r="BL466" i="1" s="1"/>
  <c r="BL477" i="1" a="1"/>
  <c r="BL477" i="1" s="1"/>
  <c r="BL457" i="1" a="1"/>
  <c r="BL457" i="1" s="1"/>
  <c r="BL504" i="1" a="1"/>
  <c r="BL504" i="1" s="1"/>
  <c r="BL362" i="1" a="1"/>
  <c r="BL362" i="1" s="1"/>
  <c r="BL385" i="1" a="1"/>
  <c r="BL385" i="1" s="1"/>
  <c r="BL475" i="1" a="1"/>
  <c r="BL475" i="1" s="1"/>
  <c r="BL503" i="1" a="1"/>
  <c r="BL503" i="1" s="1"/>
  <c r="BL499" i="1" a="1"/>
  <c r="BL499" i="1" s="1"/>
  <c r="BL485" i="1" a="1"/>
  <c r="BL485" i="1" s="1"/>
  <c r="G981" i="3"/>
  <c r="L981" i="3" s="1"/>
  <c r="T54" i="3" l="1"/>
  <c r="X54" i="3" s="1"/>
  <c r="CD3" i="3"/>
  <c r="CD4" i="3"/>
  <c r="CJ4" i="3" s="1"/>
  <c r="CD5" i="3"/>
  <c r="CJ5" i="3" s="1"/>
  <c r="CD6" i="3"/>
  <c r="CJ6" i="3" s="1"/>
  <c r="CD7" i="3"/>
  <c r="CJ7" i="3" s="1"/>
  <c r="CD8" i="3"/>
  <c r="CJ8" i="3" s="1"/>
  <c r="CD9" i="3"/>
  <c r="CJ9" i="3" s="1"/>
  <c r="CD10" i="3"/>
  <c r="CJ10" i="3" s="1"/>
  <c r="CD11" i="3"/>
  <c r="CJ11" i="3" s="1"/>
  <c r="CD12" i="3"/>
  <c r="CJ12" i="3" s="1"/>
  <c r="CD13" i="3"/>
  <c r="CJ13" i="3" s="1"/>
  <c r="CD14" i="3"/>
  <c r="CJ14" i="3" s="1"/>
  <c r="CD15" i="3"/>
  <c r="CJ15" i="3" s="1"/>
  <c r="CD16" i="3"/>
  <c r="CJ16" i="3" s="1"/>
  <c r="CD17" i="3"/>
  <c r="CJ17" i="3" s="1"/>
  <c r="CD18" i="3"/>
  <c r="CJ18" i="3" s="1"/>
  <c r="CD19" i="3"/>
  <c r="CJ19" i="3" s="1"/>
  <c r="CD20" i="3"/>
  <c r="CJ20" i="3" s="1"/>
  <c r="CD21" i="3"/>
  <c r="CJ21" i="3" s="1"/>
  <c r="CD22" i="3"/>
  <c r="CJ22" i="3" s="1"/>
  <c r="CD23" i="3"/>
  <c r="CJ23" i="3" s="1"/>
  <c r="CD24" i="3"/>
  <c r="CJ24" i="3" s="1"/>
  <c r="Q499" i="1" l="1" a="1"/>
  <c r="Q499" i="1" s="1"/>
  <c r="CJ3" i="3"/>
  <c r="Q133" i="1" s="1" a="1"/>
  <c r="Q133" i="1" s="1"/>
  <c r="Q306" i="1" l="1" a="1"/>
  <c r="Q306" i="1" s="1"/>
  <c r="Q293" i="1" a="1"/>
  <c r="Q293" i="1" s="1"/>
  <c r="Q291" i="1" a="1"/>
  <c r="Q291" i="1" s="1"/>
  <c r="Q290" i="1" a="1"/>
  <c r="Q290" i="1" s="1"/>
  <c r="Q502" i="1" a="1"/>
  <c r="Q502" i="1" s="1"/>
  <c r="Q240" i="1" a="1"/>
  <c r="Q240" i="1" s="1"/>
  <c r="Q314" i="1" a="1"/>
  <c r="Q314" i="1" s="1"/>
  <c r="Q479" i="1" a="1"/>
  <c r="Q479" i="1" s="1"/>
  <c r="Q478" i="1" a="1"/>
  <c r="Q478" i="1" s="1"/>
  <c r="Q456" i="1" a="1"/>
  <c r="Q456" i="1" s="1"/>
  <c r="Q435" i="1" a="1"/>
  <c r="Q435" i="1" s="1"/>
  <c r="Q246" i="1" a="1"/>
  <c r="Q246" i="1" s="1"/>
  <c r="Q303" i="1" a="1"/>
  <c r="Q303" i="1" s="1"/>
  <c r="Q310" i="1" a="1"/>
  <c r="Q310" i="1" s="1"/>
  <c r="Q463" i="1" a="1"/>
  <c r="Q463" i="1" s="1"/>
  <c r="Q475" i="1" a="1"/>
  <c r="Q475" i="1" s="1"/>
  <c r="Q352" i="1" a="1"/>
  <c r="Q352" i="1" s="1"/>
  <c r="Q393" i="1" a="1"/>
  <c r="Q393" i="1" s="1"/>
  <c r="Q417" i="1" a="1"/>
  <c r="Q417" i="1" s="1"/>
  <c r="Q498" i="1" a="1"/>
  <c r="Q498" i="1" s="1"/>
  <c r="Q446" i="1" a="1"/>
  <c r="Q446" i="1" s="1"/>
  <c r="Q369" i="1" a="1"/>
  <c r="Q369" i="1" s="1"/>
  <c r="Q384" i="1" a="1"/>
  <c r="Q384" i="1" s="1"/>
  <c r="Q409" i="1" a="1"/>
  <c r="Q409" i="1" s="1"/>
  <c r="Q461" i="1" a="1"/>
  <c r="Q461" i="1" s="1"/>
  <c r="Q389" i="1" a="1"/>
  <c r="Q389" i="1" s="1"/>
  <c r="Q427" i="1" a="1"/>
  <c r="Q427" i="1" s="1"/>
  <c r="Q349" i="1" a="1"/>
  <c r="Q349" i="1" s="1"/>
  <c r="Q203" i="1" a="1"/>
  <c r="Q203" i="1" s="1"/>
  <c r="Q212" i="1" a="1"/>
  <c r="Q212" i="1" s="1"/>
  <c r="Q195" i="1" a="1"/>
  <c r="Q195" i="1" s="1"/>
  <c r="Q425" i="1" a="1"/>
  <c r="Q425" i="1" s="1"/>
  <c r="Q44" i="1" a="1"/>
  <c r="Q44" i="1" s="1"/>
  <c r="Q451" i="1" a="1"/>
  <c r="Q451" i="1" s="1"/>
  <c r="Q347" i="1" a="1"/>
  <c r="Q347" i="1" s="1"/>
  <c r="Q170" i="1" a="1"/>
  <c r="Q170" i="1" s="1"/>
  <c r="Q134" i="1" a="1"/>
  <c r="Q134" i="1" s="1"/>
  <c r="Q482" i="1" a="1"/>
  <c r="Q482" i="1" s="1"/>
  <c r="Q370" i="1" a="1"/>
  <c r="Q370" i="1" s="1"/>
  <c r="Q423" i="1" a="1"/>
  <c r="Q423" i="1" s="1"/>
  <c r="Q154" i="1" a="1"/>
  <c r="Q154" i="1" s="1"/>
  <c r="Q333" i="1" a="1"/>
  <c r="Q333" i="1" s="1"/>
  <c r="Q412" i="1" a="1"/>
  <c r="Q412" i="1" s="1"/>
  <c r="Q350" i="1" a="1"/>
  <c r="Q350" i="1" s="1"/>
  <c r="Q211" i="1" a="1"/>
  <c r="Q211" i="1" s="1"/>
  <c r="Q466" i="1" a="1"/>
  <c r="Q466" i="1" s="1"/>
  <c r="Q480" i="1" a="1"/>
  <c r="Q480" i="1" s="1"/>
  <c r="Q292" i="1" a="1"/>
  <c r="Q292" i="1" s="1"/>
  <c r="Q81" i="1" a="1"/>
  <c r="Q81" i="1" s="1"/>
  <c r="Q123" i="1" a="1"/>
  <c r="Q123" i="1" s="1"/>
  <c r="Q460" i="1" a="1"/>
  <c r="Q460" i="1" s="1"/>
  <c r="Q275" i="1" a="1"/>
  <c r="Q275" i="1" s="1"/>
  <c r="Q208" i="1" a="1"/>
  <c r="Q208" i="1" s="1"/>
  <c r="Q47" i="1" a="1"/>
  <c r="Q47" i="1" s="1"/>
  <c r="Q328" i="1" a="1"/>
  <c r="Q328" i="1" s="1"/>
  <c r="Q97" i="1" a="1"/>
  <c r="Q97" i="1" s="1"/>
  <c r="Q500" i="1" a="1"/>
  <c r="Q500" i="1" s="1"/>
  <c r="Q366" i="1" a="1"/>
  <c r="Q366" i="1" s="1"/>
  <c r="Q442" i="1" a="1"/>
  <c r="Q442" i="1" s="1"/>
  <c r="Q325" i="1" a="1"/>
  <c r="Q325" i="1" s="1"/>
  <c r="Q320" i="1" a="1"/>
  <c r="Q320" i="1" s="1"/>
  <c r="Q115" i="1" a="1"/>
  <c r="Q115" i="1" s="1"/>
  <c r="Q485" i="1" a="1"/>
  <c r="Q485" i="1" s="1"/>
  <c r="Q357" i="1" a="1"/>
  <c r="Q357" i="1" s="1"/>
  <c r="Q433" i="1" a="1"/>
  <c r="Q433" i="1" s="1"/>
  <c r="Q321" i="1" a="1"/>
  <c r="Q321" i="1" s="1"/>
  <c r="Q204" i="1" a="1"/>
  <c r="Q204" i="1" s="1"/>
  <c r="Q92" i="1" a="1"/>
  <c r="Q92" i="1" s="1"/>
  <c r="Q386" i="1" a="1"/>
  <c r="Q386" i="1" s="1"/>
  <c r="Q317" i="1" a="1"/>
  <c r="Q317" i="1" s="1"/>
  <c r="Q248" i="1" a="1"/>
  <c r="Q248" i="1" s="1"/>
  <c r="Q73" i="1" a="1"/>
  <c r="Q73" i="1" s="1"/>
  <c r="Q23" i="1" a="1"/>
  <c r="Q23" i="1" s="1"/>
  <c r="Q168" i="1" a="1"/>
  <c r="Q168" i="1" s="1"/>
  <c r="Q120" i="1" a="1"/>
  <c r="Q120" i="1" s="1"/>
  <c r="Q96" i="1" a="1"/>
  <c r="Q96" i="1" s="1"/>
  <c r="Q487" i="1" a="1"/>
  <c r="Q487" i="1" s="1"/>
  <c r="Q474" i="1" a="1"/>
  <c r="Q474" i="1" s="1"/>
  <c r="Q453" i="1" a="1"/>
  <c r="Q453" i="1" s="1"/>
  <c r="Q454" i="1" a="1"/>
  <c r="Q454" i="1" s="1"/>
  <c r="Q431" i="1" a="1"/>
  <c r="Q431" i="1" s="1"/>
  <c r="Q323" i="1" a="1"/>
  <c r="Q323" i="1" s="1"/>
  <c r="Q276" i="1" a="1"/>
  <c r="Q276" i="1" s="1"/>
  <c r="Q285" i="1" a="1"/>
  <c r="Q285" i="1" s="1"/>
  <c r="Q164" i="1" a="1"/>
  <c r="Q164" i="1" s="1"/>
  <c r="Q69" i="1" a="1"/>
  <c r="Q69" i="1" s="1"/>
  <c r="Q428" i="1" a="1"/>
  <c r="Q428" i="1" s="1"/>
  <c r="Q410" i="1" a="1"/>
  <c r="Q410" i="1" s="1"/>
  <c r="Q411" i="1" a="1"/>
  <c r="Q411" i="1" s="1"/>
  <c r="Q360" i="1" a="1"/>
  <c r="Q360" i="1" s="1"/>
  <c r="Q277" i="1" a="1"/>
  <c r="Q277" i="1" s="1"/>
  <c r="Q169" i="1" a="1"/>
  <c r="Q169" i="1" s="1"/>
  <c r="Q286" i="1" a="1"/>
  <c r="Q286" i="1" s="1"/>
  <c r="Q51" i="1" a="1"/>
  <c r="Q51" i="1" s="1"/>
  <c r="Q7" i="1" a="1"/>
  <c r="Q7" i="1" s="1"/>
  <c r="Q471" i="1" a="1"/>
  <c r="Q471" i="1" s="1"/>
  <c r="Q469" i="1" a="1"/>
  <c r="Q469" i="1" s="1"/>
  <c r="Q420" i="1" a="1"/>
  <c r="Q420" i="1" s="1"/>
  <c r="Q400" i="1" a="1"/>
  <c r="Q400" i="1" s="1"/>
  <c r="Q408" i="1" a="1"/>
  <c r="Q408" i="1" s="1"/>
  <c r="Q368" i="1" a="1"/>
  <c r="Q368" i="1" s="1"/>
  <c r="Q255" i="1" a="1"/>
  <c r="Q255" i="1" s="1"/>
  <c r="Q284" i="1" a="1"/>
  <c r="Q284" i="1" s="1"/>
  <c r="Q264" i="1" a="1"/>
  <c r="Q264" i="1" s="1"/>
  <c r="Q11" i="1" a="1"/>
  <c r="Q11" i="1" s="1"/>
  <c r="Q137" i="1" a="1"/>
  <c r="Q137" i="1" s="1"/>
  <c r="Q371" i="1" a="1"/>
  <c r="Q371" i="1" s="1"/>
  <c r="Q385" i="1" a="1"/>
  <c r="Q385" i="1" s="1"/>
  <c r="Q394" i="1" a="1"/>
  <c r="Q394" i="1" s="1"/>
  <c r="Q401" i="1" a="1"/>
  <c r="Q401" i="1" s="1"/>
  <c r="Q362" i="1" a="1"/>
  <c r="Q362" i="1" s="1"/>
  <c r="Q387" i="1" a="1"/>
  <c r="Q387" i="1" s="1"/>
  <c r="Q262" i="1" a="1"/>
  <c r="Q262" i="1" s="1"/>
  <c r="Q193" i="1" a="1"/>
  <c r="Q193" i="1" s="1"/>
  <c r="Q289" i="1" a="1"/>
  <c r="Q289" i="1" s="1"/>
  <c r="Q55" i="1" a="1"/>
  <c r="Q55" i="1" s="1"/>
  <c r="Q477" i="1" a="1"/>
  <c r="Q477" i="1" s="1"/>
  <c r="Q416" i="1" a="1"/>
  <c r="Q416" i="1" s="1"/>
  <c r="Q343" i="1" a="1"/>
  <c r="Q343" i="1" s="1"/>
  <c r="Q376" i="1" a="1"/>
  <c r="Q376" i="1" s="1"/>
  <c r="Q390" i="1" a="1"/>
  <c r="Q390" i="1" s="1"/>
  <c r="Q356" i="1" a="1"/>
  <c r="Q356" i="1" s="1"/>
  <c r="Q383" i="1" a="1"/>
  <c r="Q383" i="1" s="1"/>
  <c r="Q238" i="1" a="1"/>
  <c r="Q238" i="1" s="1"/>
  <c r="Q166" i="1" a="1"/>
  <c r="Q166" i="1" s="1"/>
  <c r="Q172" i="1" a="1"/>
  <c r="Q172" i="1" s="1"/>
  <c r="Q52" i="1" a="1"/>
  <c r="Q52" i="1" s="1"/>
  <c r="Q127" i="1" a="1"/>
  <c r="Q127" i="1" s="1"/>
  <c r="Q220" i="1" a="1"/>
  <c r="Q220" i="1" s="1"/>
  <c r="Q80" i="1" a="1"/>
  <c r="Q80" i="1" s="1"/>
  <c r="Q300" i="1" a="1"/>
  <c r="Q300" i="1" s="1"/>
  <c r="Q101" i="1" a="1"/>
  <c r="Q101" i="1" s="1"/>
  <c r="Q70" i="1" a="1"/>
  <c r="Q70" i="1" s="1"/>
  <c r="Q121" i="1" a="1"/>
  <c r="Q121" i="1" s="1"/>
  <c r="Q68" i="1" a="1"/>
  <c r="Q68" i="1" s="1"/>
  <c r="Q18" i="1" a="1"/>
  <c r="Q18" i="1" s="1"/>
  <c r="Q124" i="1" a="1"/>
  <c r="Q124" i="1" s="1"/>
  <c r="Q95" i="1" a="1"/>
  <c r="Q95" i="1" s="1"/>
  <c r="Q31" i="1" a="1"/>
  <c r="Q31" i="1" s="1"/>
  <c r="Q162" i="1" a="1"/>
  <c r="Q162" i="1" s="1"/>
  <c r="Q176" i="1" a="1"/>
  <c r="Q176" i="1" s="1"/>
  <c r="Q56" i="1" a="1"/>
  <c r="Q56" i="1" s="1"/>
  <c r="Q155" i="1" a="1"/>
  <c r="Q155" i="1" s="1"/>
  <c r="Q215" i="1" a="1"/>
  <c r="Q215" i="1" s="1"/>
  <c r="Q157" i="1" a="1"/>
  <c r="Q157" i="1" s="1"/>
  <c r="Q139" i="1" a="1"/>
  <c r="Q139" i="1" s="1"/>
  <c r="Q173" i="1" a="1"/>
  <c r="Q173" i="1" s="1"/>
  <c r="Q140" i="1" a="1"/>
  <c r="Q140" i="1" s="1"/>
  <c r="Q288" i="1" a="1"/>
  <c r="Q288" i="1" s="1"/>
  <c r="Q251" i="1" a="1"/>
  <c r="Q251" i="1" s="1"/>
  <c r="Q214" i="1" a="1"/>
  <c r="Q214" i="1" s="1"/>
  <c r="Q340" i="1" a="1"/>
  <c r="Q340" i="1" s="1"/>
  <c r="Q241" i="1" a="1"/>
  <c r="Q241" i="1" s="1"/>
  <c r="Q192" i="1" a="1"/>
  <c r="Q192" i="1" s="1"/>
  <c r="Q302" i="1" a="1"/>
  <c r="Q302" i="1" s="1"/>
  <c r="Q210" i="1" a="1"/>
  <c r="Q210" i="1" s="1"/>
  <c r="Q355" i="1" a="1"/>
  <c r="Q355" i="1" s="1"/>
  <c r="Q395" i="1" a="1"/>
  <c r="Q395" i="1" s="1"/>
  <c r="Q258" i="1" a="1"/>
  <c r="Q258" i="1" s="1"/>
  <c r="Q209" i="1" a="1"/>
  <c r="Q209" i="1" s="1"/>
  <c r="Q375" i="1" a="1"/>
  <c r="Q375" i="1" s="1"/>
  <c r="Q434" i="1" a="1"/>
  <c r="Q434" i="1" s="1"/>
  <c r="Q388" i="1" a="1"/>
  <c r="Q388" i="1" s="1"/>
  <c r="Q418" i="1" a="1"/>
  <c r="Q418" i="1" s="1"/>
  <c r="Q464" i="1" a="1"/>
  <c r="Q464" i="1" s="1"/>
  <c r="Q396" i="1" a="1"/>
  <c r="Q396" i="1" s="1"/>
  <c r="Q436" i="1" a="1"/>
  <c r="Q436" i="1" s="1"/>
  <c r="Q404" i="1" a="1"/>
  <c r="Q404" i="1" s="1"/>
  <c r="Q439" i="1" a="1"/>
  <c r="Q439" i="1" s="1"/>
  <c r="Q486" i="1" a="1"/>
  <c r="Q486" i="1" s="1"/>
  <c r="Q492" i="1" a="1"/>
  <c r="Q492" i="1" s="1"/>
  <c r="Q489" i="1" a="1"/>
  <c r="Q489" i="1" s="1"/>
  <c r="Q503" i="1" a="1"/>
  <c r="Q503" i="1" s="1"/>
  <c r="Q244" i="1" a="1"/>
  <c r="Q244" i="1" s="1"/>
  <c r="Q308" i="1" a="1"/>
  <c r="Q308" i="1" s="1"/>
  <c r="Q358" i="1" a="1"/>
  <c r="Q358" i="1" s="1"/>
  <c r="Q399" i="1" a="1"/>
  <c r="Q399" i="1" s="1"/>
  <c r="Q243" i="1" a="1"/>
  <c r="Q243" i="1" s="1"/>
  <c r="Q438" i="1" a="1"/>
  <c r="Q438" i="1" s="1"/>
  <c r="Q468" i="1" a="1"/>
  <c r="Q468" i="1" s="1"/>
  <c r="Q414" i="1" a="1"/>
  <c r="Q414" i="1" s="1"/>
  <c r="Q407" i="1" a="1"/>
  <c r="Q407" i="1" s="1"/>
  <c r="Q444" i="1" a="1"/>
  <c r="Q444" i="1" s="1"/>
  <c r="Q467" i="1" a="1"/>
  <c r="Q467" i="1" s="1"/>
  <c r="Q483" i="1" a="1"/>
  <c r="Q483" i="1" s="1"/>
  <c r="Q287" i="1" a="1"/>
  <c r="Q287" i="1" s="1"/>
  <c r="Q329" i="1" a="1"/>
  <c r="Q329" i="1" s="1"/>
  <c r="Q426" i="1" a="1"/>
  <c r="Q426" i="1" s="1"/>
  <c r="Q472" i="1" a="1"/>
  <c r="Q472" i="1" s="1"/>
  <c r="Q234" i="1" a="1"/>
  <c r="Q234" i="1" s="1"/>
  <c r="Q494" i="1" a="1"/>
  <c r="Q494" i="1" s="1"/>
  <c r="Q491" i="1" a="1"/>
  <c r="Q491" i="1" s="1"/>
  <c r="Q364" i="1" a="1"/>
  <c r="Q364" i="1" s="1"/>
  <c r="Q307" i="1" a="1"/>
  <c r="Q307" i="1" s="1"/>
  <c r="Q335" i="1" a="1"/>
  <c r="Q335" i="1" s="1"/>
  <c r="Q345" i="1" a="1"/>
  <c r="Q345" i="1" s="1"/>
  <c r="Q398" i="1" a="1"/>
  <c r="Q398" i="1" s="1"/>
  <c r="Q331" i="1" a="1"/>
  <c r="Q331" i="1" s="1"/>
  <c r="Q501" i="1" a="1"/>
  <c r="Q501" i="1" s="1"/>
  <c r="Q25" i="1" a="1"/>
  <c r="Q25" i="1" s="1"/>
  <c r="Q34" i="1" a="1"/>
  <c r="Q34" i="1" s="1"/>
  <c r="Q43" i="1" a="1"/>
  <c r="Q43" i="1" s="1"/>
  <c r="Q91" i="1" a="1"/>
  <c r="Q91" i="1" s="1"/>
  <c r="Q186" i="1" a="1"/>
  <c r="Q186" i="1" s="1"/>
  <c r="Q114" i="1" a="1"/>
  <c r="Q114" i="1" s="1"/>
  <c r="Q188" i="1" a="1"/>
  <c r="Q188" i="1" s="1"/>
  <c r="Q263" i="1" a="1"/>
  <c r="Q263" i="1" s="1"/>
  <c r="Q305" i="1" a="1"/>
  <c r="Q305" i="1" s="1"/>
  <c r="Q299" i="1" a="1"/>
  <c r="Q299" i="1" s="1"/>
  <c r="Q322" i="1" a="1"/>
  <c r="Q322" i="1" s="1"/>
  <c r="Q282" i="1" a="1"/>
  <c r="Q282" i="1" s="1"/>
  <c r="Q309" i="1" a="1"/>
  <c r="Q309" i="1" s="1"/>
  <c r="Q20" i="1" a="1"/>
  <c r="Q20" i="1" s="1"/>
  <c r="Q74" i="1" a="1"/>
  <c r="Q74" i="1" s="1"/>
  <c r="Q125" i="1" a="1"/>
  <c r="Q125" i="1" s="1"/>
  <c r="Q71" i="1" a="1"/>
  <c r="Q71" i="1" s="1"/>
  <c r="Q9" i="1" a="1"/>
  <c r="Q9" i="1" s="1"/>
  <c r="Q10" i="1" a="1"/>
  <c r="Q10" i="1" s="1"/>
  <c r="Q107" i="1" a="1"/>
  <c r="Q107" i="1" s="1"/>
  <c r="Q22" i="1" a="1"/>
  <c r="Q22" i="1" s="1"/>
  <c r="Q180" i="1" a="1"/>
  <c r="Q180" i="1" s="1"/>
  <c r="Q75" i="1" a="1"/>
  <c r="Q75" i="1" s="1"/>
  <c r="Q175" i="1" a="1"/>
  <c r="Q175" i="1" s="1"/>
  <c r="Q219" i="1" a="1"/>
  <c r="Q219" i="1" s="1"/>
  <c r="Q167" i="1" a="1"/>
  <c r="Q167" i="1" s="1"/>
  <c r="Q142" i="1" a="1"/>
  <c r="Q142" i="1" s="1"/>
  <c r="Q177" i="1" a="1"/>
  <c r="Q177" i="1" s="1"/>
  <c r="Q191" i="1" a="1"/>
  <c r="Q191" i="1" s="1"/>
  <c r="Q149" i="1" a="1"/>
  <c r="Q149" i="1" s="1"/>
  <c r="Q254" i="1" a="1"/>
  <c r="Q254" i="1" s="1"/>
  <c r="Q280" i="1" a="1"/>
  <c r="Q280" i="1" s="1"/>
  <c r="Q344" i="1" a="1"/>
  <c r="Q344" i="1" s="1"/>
  <c r="Q201" i="1" a="1"/>
  <c r="Q201" i="1" s="1"/>
  <c r="Q231" i="1" a="1"/>
  <c r="Q231" i="1" s="1"/>
  <c r="Q301" i="1" a="1"/>
  <c r="Q301" i="1" s="1"/>
  <c r="Q422" i="1" a="1"/>
  <c r="Q422" i="1" s="1"/>
  <c r="Q441" i="1" a="1"/>
  <c r="Q441" i="1" s="1"/>
  <c r="Q490" i="1" a="1"/>
  <c r="Q490" i="1" s="1"/>
  <c r="Q481" i="1" a="1"/>
  <c r="Q481" i="1" s="1"/>
  <c r="Q443" i="1" a="1"/>
  <c r="Q443" i="1" s="1"/>
  <c r="Q354" i="1" a="1"/>
  <c r="Q354" i="1" s="1"/>
  <c r="Q448" i="1" a="1"/>
  <c r="Q448" i="1" s="1"/>
  <c r="Q473" i="1" a="1"/>
  <c r="Q473" i="1" s="1"/>
  <c r="Q337" i="1" a="1"/>
  <c r="Q337" i="1" s="1"/>
  <c r="Q430" i="1" a="1"/>
  <c r="Q430" i="1" s="1"/>
  <c r="Q452" i="1" a="1"/>
  <c r="Q452" i="1" s="1"/>
  <c r="Q6" i="1" a="1"/>
  <c r="Q6" i="1" s="1"/>
  <c r="Q49" i="1" a="1"/>
  <c r="Q49" i="1" s="1"/>
  <c r="Q104" i="1" a="1"/>
  <c r="Q104" i="1" s="1"/>
  <c r="Q61" i="1" a="1"/>
  <c r="Q61" i="1" s="1"/>
  <c r="Q37" i="1" a="1"/>
  <c r="Q37" i="1" s="1"/>
  <c r="Q281" i="1" a="1"/>
  <c r="Q281" i="1" s="1"/>
  <c r="Q372" i="1" a="1"/>
  <c r="Q372" i="1" s="1"/>
  <c r="Q24" i="1" a="1"/>
  <c r="Q24" i="1" s="1"/>
  <c r="Q78" i="1" a="1"/>
  <c r="Q78" i="1" s="1"/>
  <c r="Q84" i="1" a="1"/>
  <c r="Q84" i="1" s="1"/>
  <c r="Q19" i="1" a="1"/>
  <c r="Q19" i="1" s="1"/>
  <c r="Q29" i="1" a="1"/>
  <c r="Q29" i="1" s="1"/>
  <c r="Q110" i="1" a="1"/>
  <c r="Q110" i="1" s="1"/>
  <c r="Q40" i="1" a="1"/>
  <c r="Q40" i="1" s="1"/>
  <c r="Q65" i="1" a="1"/>
  <c r="Q65" i="1" s="1"/>
  <c r="Q183" i="1" a="1"/>
  <c r="Q183" i="1" s="1"/>
  <c r="Q77" i="1" a="1"/>
  <c r="Q77" i="1" s="1"/>
  <c r="Q179" i="1" a="1"/>
  <c r="Q179" i="1" s="1"/>
  <c r="Q223" i="1" a="1"/>
  <c r="Q223" i="1" s="1"/>
  <c r="Q174" i="1" a="1"/>
  <c r="Q174" i="1" s="1"/>
  <c r="Q151" i="1" a="1"/>
  <c r="Q151" i="1" s="1"/>
  <c r="Q181" i="1" a="1"/>
  <c r="Q181" i="1" s="1"/>
  <c r="Q197" i="1" a="1"/>
  <c r="Q197" i="1" s="1"/>
  <c r="Q257" i="1" a="1"/>
  <c r="Q257" i="1" s="1"/>
  <c r="Q294" i="1" a="1"/>
  <c r="Q294" i="1" s="1"/>
  <c r="Q88" i="1" a="1"/>
  <c r="Q88" i="1" s="1"/>
  <c r="Q247" i="1" a="1"/>
  <c r="Q247" i="1" s="1"/>
  <c r="Q221" i="1" a="1"/>
  <c r="Q221" i="1" s="1"/>
  <c r="Q313" i="1" a="1"/>
  <c r="Q313" i="1" s="1"/>
  <c r="Q269" i="1" a="1"/>
  <c r="Q269" i="1" s="1"/>
  <c r="Q361" i="1" a="1"/>
  <c r="Q361" i="1" s="1"/>
  <c r="Q252" i="1" a="1"/>
  <c r="Q252" i="1" s="1"/>
  <c r="Q304" i="1" a="1"/>
  <c r="Q304" i="1" s="1"/>
  <c r="Q405" i="1" a="1"/>
  <c r="Q405" i="1" s="1"/>
  <c r="Q445" i="1" a="1"/>
  <c r="Q445" i="1" s="1"/>
  <c r="Q496" i="1" a="1"/>
  <c r="Q496" i="1" s="1"/>
  <c r="Q278" i="1" a="1"/>
  <c r="Q278" i="1" s="1"/>
  <c r="Q295" i="1" a="1"/>
  <c r="Q295" i="1" s="1"/>
  <c r="Q476" i="1" a="1"/>
  <c r="Q476" i="1" s="1"/>
  <c r="Q224" i="1" a="1"/>
  <c r="Q224" i="1" s="1"/>
  <c r="Q86" i="1" a="1"/>
  <c r="Q86" i="1" s="1"/>
  <c r="Q21" i="1" a="1"/>
  <c r="Q21" i="1" s="1"/>
  <c r="Q158" i="1" a="1"/>
  <c r="Q158" i="1" s="1"/>
  <c r="Q27" i="1" a="1"/>
  <c r="Q27" i="1" s="1"/>
  <c r="Q227" i="1" a="1"/>
  <c r="Q227" i="1" s="1"/>
  <c r="Q253" i="1" a="1"/>
  <c r="Q253" i="1" s="1"/>
  <c r="Q367" i="1" a="1"/>
  <c r="Q367" i="1" s="1"/>
  <c r="Q341" i="1" a="1"/>
  <c r="Q341" i="1" s="1"/>
  <c r="Q28" i="1" a="1"/>
  <c r="Q28" i="1" s="1"/>
  <c r="Q82" i="1" a="1"/>
  <c r="Q82" i="1" s="1"/>
  <c r="Q5" i="1" a="1"/>
  <c r="Q5" i="1" s="1"/>
  <c r="Q87" i="1" a="1"/>
  <c r="Q87" i="1" s="1"/>
  <c r="Q32" i="1" a="1"/>
  <c r="Q32" i="1" s="1"/>
  <c r="Q41" i="1" a="1"/>
  <c r="Q41" i="1" s="1"/>
  <c r="Q12" i="1" a="1"/>
  <c r="Q12" i="1" s="1"/>
  <c r="Q17" i="1" a="1"/>
  <c r="Q17" i="1" s="1"/>
  <c r="Q72" i="1" a="1"/>
  <c r="Q72" i="1" s="1"/>
  <c r="Q33" i="1" a="1"/>
  <c r="Q33" i="1" s="1"/>
  <c r="Q130" i="1" a="1"/>
  <c r="Q130" i="1" s="1"/>
  <c r="Q182" i="1" a="1"/>
  <c r="Q182" i="1" s="1"/>
  <c r="Q59" i="1" a="1"/>
  <c r="Q59" i="1" s="1"/>
  <c r="Q178" i="1" a="1"/>
  <c r="Q178" i="1" s="1"/>
  <c r="Q163" i="1" a="1"/>
  <c r="Q163" i="1" s="1"/>
  <c r="Q184" i="1" a="1"/>
  <c r="Q184" i="1" s="1"/>
  <c r="Q225" i="1" a="1"/>
  <c r="Q225" i="1" s="1"/>
  <c r="Q217" i="1" a="1"/>
  <c r="Q217" i="1" s="1"/>
  <c r="Q260" i="1" a="1"/>
  <c r="Q260" i="1" s="1"/>
  <c r="Q297" i="1" a="1"/>
  <c r="Q297" i="1" s="1"/>
  <c r="Q131" i="1" a="1"/>
  <c r="Q131" i="1" s="1"/>
  <c r="Q250" i="1" a="1"/>
  <c r="Q250" i="1" s="1"/>
  <c r="Q274" i="1" a="1"/>
  <c r="Q274" i="1" s="1"/>
  <c r="Q318" i="1" a="1"/>
  <c r="Q318" i="1" s="1"/>
  <c r="Q265" i="1" a="1"/>
  <c r="Q265" i="1" s="1"/>
  <c r="Q447" i="1" a="1"/>
  <c r="Q447" i="1" s="1"/>
  <c r="Q449" i="1" a="1"/>
  <c r="Q449" i="1" s="1"/>
  <c r="Q493" i="1" a="1"/>
  <c r="Q493" i="1" s="1"/>
  <c r="Q100" i="1" a="1"/>
  <c r="Q100" i="1" s="1"/>
  <c r="Q15" i="1" a="1"/>
  <c r="Q15" i="1" s="1"/>
  <c r="Q90" i="1" a="1"/>
  <c r="Q90" i="1" s="1"/>
  <c r="Q30" i="1" a="1"/>
  <c r="Q30" i="1" s="1"/>
  <c r="Q103" i="1" a="1"/>
  <c r="Q103" i="1" s="1"/>
  <c r="Q38" i="1" a="1"/>
  <c r="Q38" i="1" s="1"/>
  <c r="Q4" i="1" a="1"/>
  <c r="Q4" i="1" s="1"/>
  <c r="Q26" i="1" a="1"/>
  <c r="Q26" i="1" s="1"/>
  <c r="Q48" i="1" a="1"/>
  <c r="Q48" i="1" s="1"/>
  <c r="Q93" i="1" a="1"/>
  <c r="Q93" i="1" s="1"/>
  <c r="Q141" i="1" a="1"/>
  <c r="Q141" i="1" s="1"/>
  <c r="Q161" i="1" a="1"/>
  <c r="Q161" i="1" s="1"/>
  <c r="Q190" i="1" a="1"/>
  <c r="Q190" i="1" s="1"/>
  <c r="Q143" i="1" a="1"/>
  <c r="Q143" i="1" s="1"/>
  <c r="Q83" i="1" a="1"/>
  <c r="Q83" i="1" s="1"/>
  <c r="Q67" i="1" a="1"/>
  <c r="Q67" i="1" s="1"/>
  <c r="Q136" i="1" a="1"/>
  <c r="Q136" i="1" s="1"/>
  <c r="Q185" i="1" a="1"/>
  <c r="Q185" i="1" s="1"/>
  <c r="Q230" i="1" a="1"/>
  <c r="Q230" i="1" s="1"/>
  <c r="Q268" i="1" a="1"/>
  <c r="Q268" i="1" s="1"/>
  <c r="Q311" i="1" a="1"/>
  <c r="Q311" i="1" s="1"/>
  <c r="Q256" i="1" a="1"/>
  <c r="Q256" i="1" s="1"/>
  <c r="Q132" i="1" a="1"/>
  <c r="Q132" i="1" s="1"/>
  <c r="Q326" i="1" a="1"/>
  <c r="Q326" i="1" s="1"/>
  <c r="Q153" i="1" a="1"/>
  <c r="Q153" i="1" s="1"/>
  <c r="Q374" i="1" a="1"/>
  <c r="Q374" i="1" s="1"/>
  <c r="Q373" i="1" a="1"/>
  <c r="Q373" i="1" s="1"/>
  <c r="Q312" i="1" a="1"/>
  <c r="Q312" i="1" s="1"/>
  <c r="Q379" i="1" a="1"/>
  <c r="Q379" i="1" s="1"/>
  <c r="Q348" i="1" a="1"/>
  <c r="Q348" i="1" s="1"/>
  <c r="Q380" i="1" a="1"/>
  <c r="Q380" i="1" s="1"/>
  <c r="Q455" i="1" a="1"/>
  <c r="Q455" i="1" s="1"/>
  <c r="Q378" i="1" a="1"/>
  <c r="Q378" i="1" s="1"/>
  <c r="Q437" i="1" a="1"/>
  <c r="Q437" i="1" s="1"/>
  <c r="Q484" i="1" a="1"/>
  <c r="Q484" i="1" s="1"/>
  <c r="Q413" i="1" a="1"/>
  <c r="Q413" i="1" s="1"/>
  <c r="Q458" i="1" a="1"/>
  <c r="Q458" i="1" s="1"/>
  <c r="Q406" i="1" a="1"/>
  <c r="Q406" i="1" s="1"/>
  <c r="Q495" i="1" a="1"/>
  <c r="Q495" i="1" s="1"/>
  <c r="Q403" i="1" a="1"/>
  <c r="Q403" i="1" s="1"/>
  <c r="Q488" i="1" a="1"/>
  <c r="Q488" i="1" s="1"/>
  <c r="Q13" i="1" a="1"/>
  <c r="Q13" i="1" s="1"/>
  <c r="Q94" i="1" a="1"/>
  <c r="Q94" i="1" s="1"/>
  <c r="Q35" i="1" a="1"/>
  <c r="Q35" i="1" s="1"/>
  <c r="Q119" i="1" a="1"/>
  <c r="Q119" i="1" s="1"/>
  <c r="Q16" i="1" a="1"/>
  <c r="Q16" i="1" s="1"/>
  <c r="Q14" i="1" a="1"/>
  <c r="Q14" i="1" s="1"/>
  <c r="Q53" i="1" a="1"/>
  <c r="Q53" i="1" s="1"/>
  <c r="Q8" i="1" a="1"/>
  <c r="Q8" i="1" s="1"/>
  <c r="Q128" i="1" a="1"/>
  <c r="Q128" i="1" s="1"/>
  <c r="Q144" i="1" a="1"/>
  <c r="Q144" i="1" s="1"/>
  <c r="Q113" i="1" a="1"/>
  <c r="Q113" i="1" s="1"/>
  <c r="Q194" i="1" a="1"/>
  <c r="Q194" i="1" s="1"/>
  <c r="Q146" i="1" a="1"/>
  <c r="Q146" i="1" s="1"/>
  <c r="Q108" i="1" a="1"/>
  <c r="Q108" i="1" s="1"/>
  <c r="Q99" i="1" a="1"/>
  <c r="Q99" i="1" s="1"/>
  <c r="Q189" i="1" a="1"/>
  <c r="Q189" i="1" s="1"/>
  <c r="Q187" i="1" a="1"/>
  <c r="Q187" i="1" s="1"/>
  <c r="Q233" i="1" a="1"/>
  <c r="Q233" i="1" s="1"/>
  <c r="Q279" i="1" a="1"/>
  <c r="Q279" i="1" s="1"/>
  <c r="Q316" i="1" a="1"/>
  <c r="Q316" i="1" s="1"/>
  <c r="Q216" i="1" a="1"/>
  <c r="Q216" i="1" s="1"/>
  <c r="Q259" i="1" a="1"/>
  <c r="Q259" i="1" s="1"/>
  <c r="Q196" i="1" a="1"/>
  <c r="Q196" i="1" s="1"/>
  <c r="Q330" i="1" a="1"/>
  <c r="Q330" i="1" s="1"/>
  <c r="Q228" i="1" a="1"/>
  <c r="Q228" i="1" s="1"/>
  <c r="Q199" i="1" a="1"/>
  <c r="Q199" i="1" s="1"/>
  <c r="Q249" i="1" a="1"/>
  <c r="Q249" i="1" s="1"/>
  <c r="Q315" i="1" a="1"/>
  <c r="Q315" i="1" s="1"/>
  <c r="Q206" i="1" a="1"/>
  <c r="Q206" i="1" s="1"/>
  <c r="Q353" i="1" a="1"/>
  <c r="Q353" i="1" s="1"/>
  <c r="Q397" i="1" a="1"/>
  <c r="Q397" i="1" s="1"/>
  <c r="Q457" i="1" a="1"/>
  <c r="Q457" i="1" s="1"/>
  <c r="Q382" i="1" a="1"/>
  <c r="Q382" i="1" s="1"/>
  <c r="Q50" i="1" a="1"/>
  <c r="Q50" i="1" s="1"/>
  <c r="Q98" i="1" a="1"/>
  <c r="Q98" i="1" s="1"/>
  <c r="Q39" i="1" a="1"/>
  <c r="Q39" i="1" s="1"/>
  <c r="Q122" i="1" a="1"/>
  <c r="Q122" i="1" s="1"/>
  <c r="Q54" i="1" a="1"/>
  <c r="Q54" i="1" s="1"/>
  <c r="Q102" i="1" a="1"/>
  <c r="Q102" i="1" s="1"/>
  <c r="Q42" i="1" a="1"/>
  <c r="Q42" i="1" s="1"/>
  <c r="Q129" i="1" a="1"/>
  <c r="Q129" i="1" s="1"/>
  <c r="Q57" i="1" a="1"/>
  <c r="Q57" i="1" s="1"/>
  <c r="Q63" i="1" a="1"/>
  <c r="Q63" i="1" s="1"/>
  <c r="Q85" i="1" a="1"/>
  <c r="Q85" i="1" s="1"/>
  <c r="Q46" i="1" a="1"/>
  <c r="Q46" i="1" s="1"/>
  <c r="Q147" i="1" a="1"/>
  <c r="Q147" i="1" s="1"/>
  <c r="Q296" i="1" a="1"/>
  <c r="Q296" i="1" s="1"/>
  <c r="Q111" i="1" a="1"/>
  <c r="Q111" i="1" s="1"/>
  <c r="Q202" i="1" a="1"/>
  <c r="Q202" i="1" s="1"/>
  <c r="Q171" i="1" a="1"/>
  <c r="Q171" i="1" s="1"/>
  <c r="Q160" i="1" a="1"/>
  <c r="Q160" i="1" s="1"/>
  <c r="Q126" i="1" a="1"/>
  <c r="Q126" i="1" s="1"/>
  <c r="Q205" i="1" a="1"/>
  <c r="Q205" i="1" s="1"/>
  <c r="Q200" i="1" a="1"/>
  <c r="Q200" i="1" s="1"/>
  <c r="Q239" i="1" a="1"/>
  <c r="Q239" i="1" s="1"/>
  <c r="Q112" i="1" a="1"/>
  <c r="Q112" i="1" s="1"/>
  <c r="Q324" i="1" a="1"/>
  <c r="Q324" i="1" s="1"/>
  <c r="Q229" i="1" a="1"/>
  <c r="Q229" i="1" s="1"/>
  <c r="Q267" i="1" a="1"/>
  <c r="Q267" i="1" s="1"/>
  <c r="Q218" i="1" a="1"/>
  <c r="Q218" i="1" s="1"/>
  <c r="Q338" i="1" a="1"/>
  <c r="Q338" i="1" s="1"/>
  <c r="Q381" i="1" a="1"/>
  <c r="Q381" i="1" s="1"/>
  <c r="Q377" i="1" a="1"/>
  <c r="Q377" i="1" s="1"/>
  <c r="Q319" i="1" a="1"/>
  <c r="Q319" i="1" s="1"/>
  <c r="Q261" i="1" a="1"/>
  <c r="Q261" i="1" s="1"/>
  <c r="Q359" i="1" a="1"/>
  <c r="Q359" i="1" s="1"/>
  <c r="Q419" i="1" a="1"/>
  <c r="Q419" i="1" s="1"/>
  <c r="Q415" i="1" a="1"/>
  <c r="Q415" i="1" s="1"/>
  <c r="Q392" i="1" a="1"/>
  <c r="Q392" i="1" s="1"/>
  <c r="Q450" i="1" a="1"/>
  <c r="Q450" i="1" s="1"/>
  <c r="Q339" i="1" a="1"/>
  <c r="Q339" i="1" s="1"/>
  <c r="Q421" i="1" a="1"/>
  <c r="Q421" i="1" s="1"/>
  <c r="Q283" i="1" a="1"/>
  <c r="Q283" i="1" s="1"/>
  <c r="Q424" i="1" a="1"/>
  <c r="Q424" i="1" s="1"/>
  <c r="Q470" i="1" a="1"/>
  <c r="Q470" i="1" s="1"/>
  <c r="Q3" i="1" a="1"/>
  <c r="Q3" i="1" s="1"/>
  <c r="Q504" i="1" a="1"/>
  <c r="Q504" i="1" s="1"/>
  <c r="Q497" i="1" a="1"/>
  <c r="Q497" i="1" s="1"/>
  <c r="Q58" i="1" a="1"/>
  <c r="Q58" i="1" s="1"/>
  <c r="Q106" i="1" a="1"/>
  <c r="Q106" i="1" s="1"/>
  <c r="Q465" i="1" a="1"/>
  <c r="Q465" i="1" s="1"/>
  <c r="Q462" i="1" a="1"/>
  <c r="Q462" i="1" s="1"/>
  <c r="Q459" i="1" a="1"/>
  <c r="Q459" i="1" s="1"/>
  <c r="Q327" i="1" a="1"/>
  <c r="Q327" i="1" s="1"/>
  <c r="Q351" i="1" a="1"/>
  <c r="Q351" i="1" s="1"/>
  <c r="Q365" i="1" a="1"/>
  <c r="Q365" i="1" s="1"/>
  <c r="Q298" i="1" a="1"/>
  <c r="Q298" i="1" s="1"/>
  <c r="Q346" i="1" a="1"/>
  <c r="Q346" i="1" s="1"/>
  <c r="Q235" i="1" a="1"/>
  <c r="Q235" i="1" s="1"/>
  <c r="Q245" i="1" a="1"/>
  <c r="Q245" i="1" s="1"/>
  <c r="Q148" i="1" a="1"/>
  <c r="Q148" i="1" s="1"/>
  <c r="Q207" i="1" a="1"/>
  <c r="Q207" i="1" s="1"/>
  <c r="Q165" i="1" a="1"/>
  <c r="Q165" i="1" s="1"/>
  <c r="Q79" i="1" a="1"/>
  <c r="Q79" i="1" s="1"/>
  <c r="Q45" i="1" a="1"/>
  <c r="Q45" i="1" s="1"/>
  <c r="Q342" i="1" a="1"/>
  <c r="Q342" i="1" s="1"/>
  <c r="Q232" i="1" a="1"/>
  <c r="Q232" i="1" s="1"/>
  <c r="Q242" i="1" a="1"/>
  <c r="Q242" i="1" s="1"/>
  <c r="Q145" i="1" a="1"/>
  <c r="Q145" i="1" s="1"/>
  <c r="Q150" i="1" a="1"/>
  <c r="Q150" i="1" s="1"/>
  <c r="Q76" i="1" a="1"/>
  <c r="Q76" i="1" s="1"/>
  <c r="Q117" i="1" a="1"/>
  <c r="Q117" i="1" s="1"/>
  <c r="Q334" i="1" a="1"/>
  <c r="Q334" i="1" s="1"/>
  <c r="Q226" i="1" a="1"/>
  <c r="Q226" i="1" s="1"/>
  <c r="Q236" i="1" a="1"/>
  <c r="Q236" i="1" s="1"/>
  <c r="Q116" i="1" a="1"/>
  <c r="Q116" i="1" s="1"/>
  <c r="Q198" i="1" a="1"/>
  <c r="Q198" i="1" s="1"/>
  <c r="Q138" i="1" a="1"/>
  <c r="Q138" i="1" s="1"/>
  <c r="Q60" i="1" a="1"/>
  <c r="Q60" i="1" s="1"/>
  <c r="Q109" i="1" a="1"/>
  <c r="Q109" i="1" s="1"/>
  <c r="Q402" i="1" a="1"/>
  <c r="Q402" i="1" s="1"/>
  <c r="Q432" i="1" a="1"/>
  <c r="Q432" i="1" s="1"/>
  <c r="Q429" i="1" a="1"/>
  <c r="Q429" i="1" s="1"/>
  <c r="Q363" i="1" a="1"/>
  <c r="Q363" i="1" s="1"/>
  <c r="Q237" i="1" a="1"/>
  <c r="Q237" i="1" s="1"/>
  <c r="Q391" i="1" a="1"/>
  <c r="Q391" i="1" s="1"/>
  <c r="Q266" i="1" a="1"/>
  <c r="Q266" i="1" s="1"/>
  <c r="Q336" i="1" a="1"/>
  <c r="Q336" i="1" s="1"/>
  <c r="Q118" i="1" a="1"/>
  <c r="Q118" i="1" s="1"/>
  <c r="Q152" i="1" a="1"/>
  <c r="Q152" i="1" s="1"/>
  <c r="Q159" i="1" a="1"/>
  <c r="Q159" i="1" s="1"/>
  <c r="Q105" i="1" a="1"/>
  <c r="Q105" i="1" s="1"/>
  <c r="Q66" i="1" a="1"/>
  <c r="Q66" i="1" s="1"/>
  <c r="Q213" i="1" a="1"/>
  <c r="Q213" i="1" s="1"/>
  <c r="Q332" i="1" a="1"/>
  <c r="Q332" i="1" s="1"/>
  <c r="Q222" i="1" a="1"/>
  <c r="Q222" i="1" s="1"/>
  <c r="Q64" i="1" a="1"/>
  <c r="Q64" i="1" s="1"/>
  <c r="Q135" i="1" a="1"/>
  <c r="Q135" i="1" s="1"/>
  <c r="Q156" i="1" a="1"/>
  <c r="Q156" i="1" s="1"/>
  <c r="Q89" i="1" a="1"/>
  <c r="Q89" i="1" s="1"/>
  <c r="Q62" i="1" a="1"/>
  <c r="Q62" i="1" s="1"/>
  <c r="G1104" i="3"/>
  <c r="L1104" i="3" s="1"/>
  <c r="G968" i="3"/>
  <c r="L968" i="3" s="1"/>
  <c r="G748" i="3"/>
  <c r="L748" i="3" s="1"/>
  <c r="G662" i="3"/>
  <c r="L662" i="3" s="1"/>
  <c r="G377" i="3"/>
  <c r="L377" i="3" s="1"/>
  <c r="G310" i="3"/>
  <c r="L310" i="3" s="1"/>
  <c r="G100" i="3"/>
  <c r="L100" i="3" s="1"/>
  <c r="G18" i="3"/>
  <c r="L18" i="3" s="1"/>
  <c r="G10" i="3"/>
  <c r="L10" i="3" s="1"/>
  <c r="L4" i="28"/>
  <c r="L5" i="28"/>
  <c r="L6" i="28"/>
  <c r="L7" i="28"/>
  <c r="L8" i="28"/>
  <c r="L9" i="28"/>
  <c r="L10" i="28"/>
  <c r="L11" i="28"/>
  <c r="L12" i="28"/>
  <c r="L13" i="28"/>
  <c r="L14" i="28"/>
  <c r="L15" i="28"/>
  <c r="L16" i="28"/>
  <c r="L17" i="28"/>
  <c r="L18" i="28"/>
  <c r="L19" i="28"/>
  <c r="L20" i="28"/>
  <c r="L21" i="28"/>
  <c r="L22" i="28"/>
  <c r="L23" i="28"/>
  <c r="L24" i="28"/>
  <c r="L25" i="28"/>
  <c r="L26" i="28"/>
  <c r="L27" i="28"/>
  <c r="L28" i="28"/>
  <c r="L29" i="28"/>
  <c r="L30" i="28"/>
  <c r="L31" i="28"/>
  <c r="L32" i="28"/>
  <c r="L33" i="28"/>
  <c r="L34" i="28"/>
  <c r="L35" i="28"/>
  <c r="L36" i="28"/>
  <c r="L37" i="28"/>
  <c r="L38" i="28"/>
  <c r="L39" i="28"/>
  <c r="L40" i="28"/>
  <c r="L41" i="28"/>
  <c r="L42" i="28"/>
  <c r="L43" i="28"/>
  <c r="L44" i="28"/>
  <c r="L45" i="28"/>
  <c r="L46" i="28"/>
  <c r="L47" i="28"/>
  <c r="L48" i="28"/>
  <c r="L49" i="28"/>
  <c r="L50" i="28"/>
  <c r="L51" i="28"/>
  <c r="L52" i="28"/>
  <c r="L53" i="28"/>
  <c r="L54" i="28"/>
  <c r="L55" i="28"/>
  <c r="L56" i="28"/>
  <c r="L57" i="28"/>
  <c r="L58" i="28"/>
  <c r="L59" i="28"/>
  <c r="L60" i="28"/>
  <c r="L61" i="28"/>
  <c r="L62" i="28"/>
  <c r="L63" i="28"/>
  <c r="L64" i="28"/>
  <c r="L65" i="28"/>
  <c r="L66" i="28"/>
  <c r="L67" i="28"/>
  <c r="L68" i="28"/>
  <c r="L69" i="28"/>
  <c r="L70" i="28"/>
  <c r="L71" i="28"/>
  <c r="L72" i="28"/>
  <c r="L73" i="28"/>
  <c r="L74" i="28"/>
  <c r="L75" i="28"/>
  <c r="L76" i="28"/>
  <c r="L77" i="28"/>
  <c r="L78" i="28"/>
  <c r="L79" i="28"/>
  <c r="L80" i="28"/>
  <c r="L81" i="28"/>
  <c r="L82" i="28"/>
  <c r="L83" i="28"/>
  <c r="L84" i="28"/>
  <c r="L85" i="28"/>
  <c r="L86" i="28"/>
  <c r="L87" i="28"/>
  <c r="L88" i="28"/>
  <c r="L89" i="28"/>
  <c r="L90" i="28"/>
  <c r="L91" i="28"/>
  <c r="L92" i="28"/>
  <c r="L93" i="28"/>
  <c r="L94" i="28"/>
  <c r="L95" i="28"/>
  <c r="L96" i="28"/>
  <c r="L97" i="28"/>
  <c r="L98" i="28"/>
  <c r="L99" i="28"/>
  <c r="L100" i="28"/>
  <c r="L101" i="28"/>
  <c r="L102" i="28"/>
  <c r="L103" i="28"/>
  <c r="L104" i="28"/>
  <c r="L105" i="28"/>
  <c r="L106" i="28"/>
  <c r="L107" i="28"/>
  <c r="L108" i="28"/>
  <c r="L109" i="28"/>
  <c r="L110" i="28"/>
  <c r="L111" i="28"/>
  <c r="L112" i="28"/>
  <c r="L113" i="28"/>
  <c r="L114" i="28"/>
  <c r="L115" i="28"/>
  <c r="L116" i="28"/>
  <c r="L117" i="28"/>
  <c r="L118" i="28"/>
  <c r="L119" i="28"/>
  <c r="L120" i="28"/>
  <c r="E3" i="30"/>
  <c r="E4" i="30"/>
  <c r="E5" i="30"/>
  <c r="E6" i="30"/>
  <c r="E7" i="30"/>
  <c r="E8" i="30"/>
  <c r="E9" i="30"/>
  <c r="E10" i="30"/>
  <c r="E11" i="30"/>
  <c r="E12" i="30"/>
  <c r="E13" i="30"/>
  <c r="E14" i="30"/>
  <c r="E15" i="30"/>
  <c r="E16" i="30"/>
  <c r="E17" i="30"/>
  <c r="E18" i="30"/>
  <c r="E19" i="30"/>
  <c r="E20" i="30"/>
  <c r="E21" i="30"/>
  <c r="E22" i="30"/>
  <c r="E23" i="30"/>
  <c r="E24" i="30"/>
  <c r="E25" i="30"/>
  <c r="E26" i="30"/>
  <c r="E27" i="30"/>
  <c r="E28" i="30"/>
  <c r="E29" i="30"/>
  <c r="E30" i="30"/>
  <c r="E31" i="30"/>
  <c r="E32" i="30"/>
  <c r="E33" i="30"/>
  <c r="E34" i="30"/>
  <c r="E35" i="30"/>
  <c r="E36" i="30"/>
  <c r="E37" i="30"/>
  <c r="E38" i="30"/>
  <c r="E39" i="30"/>
  <c r="E40" i="30"/>
  <c r="E41" i="30"/>
  <c r="E42" i="30"/>
  <c r="E43" i="30"/>
  <c r="E44" i="30"/>
  <c r="E45" i="30"/>
  <c r="E46" i="30"/>
  <c r="E47" i="30"/>
  <c r="E48" i="30"/>
  <c r="E49" i="30"/>
  <c r="E50" i="30"/>
  <c r="E51" i="30"/>
  <c r="E52" i="30"/>
  <c r="E53" i="30"/>
  <c r="E54" i="30"/>
  <c r="E55" i="30"/>
  <c r="E56" i="30"/>
  <c r="E57" i="30"/>
  <c r="E58" i="30"/>
  <c r="E59" i="30"/>
  <c r="E60" i="30"/>
  <c r="E61" i="30"/>
  <c r="E62" i="30"/>
  <c r="E63" i="30"/>
  <c r="E64" i="30"/>
  <c r="E65" i="30"/>
  <c r="E66" i="30"/>
  <c r="E67" i="30"/>
  <c r="E68" i="30"/>
  <c r="E69" i="30"/>
  <c r="E70" i="30"/>
  <c r="E71" i="30"/>
  <c r="E72" i="30"/>
  <c r="E73" i="30"/>
  <c r="E74" i="30"/>
  <c r="E75" i="30"/>
  <c r="E76" i="30"/>
  <c r="E77" i="30"/>
  <c r="E78" i="30"/>
  <c r="E79" i="30"/>
  <c r="E80" i="30"/>
  <c r="E81" i="30"/>
  <c r="E82" i="30"/>
  <c r="E83" i="30"/>
  <c r="E84" i="30"/>
  <c r="E85" i="30"/>
  <c r="E86" i="30"/>
  <c r="E87" i="30"/>
  <c r="E88" i="30"/>
  <c r="E89" i="30"/>
  <c r="E90" i="30"/>
  <c r="E91" i="30"/>
  <c r="E92" i="30"/>
  <c r="E93" i="30"/>
  <c r="E94" i="30"/>
  <c r="E95" i="30"/>
  <c r="E96" i="30"/>
  <c r="E97" i="30"/>
  <c r="E98" i="30"/>
  <c r="E99" i="30"/>
  <c r="E100" i="30"/>
  <c r="E101" i="30"/>
  <c r="E102" i="30"/>
  <c r="E103" i="30"/>
  <c r="E104" i="30"/>
  <c r="E105" i="30"/>
  <c r="E106" i="30"/>
  <c r="E107" i="30"/>
  <c r="E108" i="30"/>
  <c r="E109" i="30"/>
  <c r="E110" i="30"/>
  <c r="E111" i="30"/>
  <c r="E112" i="30"/>
  <c r="E113" i="30"/>
  <c r="E114" i="30"/>
  <c r="E115" i="30"/>
  <c r="E116" i="30"/>
  <c r="E117" i="30"/>
  <c r="E118" i="30"/>
  <c r="E119" i="30"/>
  <c r="E120" i="30"/>
  <c r="E121" i="30"/>
  <c r="E122" i="30"/>
  <c r="E123" i="30"/>
  <c r="E124" i="30"/>
  <c r="E125" i="30"/>
  <c r="E126" i="30"/>
  <c r="E127" i="30"/>
  <c r="E128" i="30"/>
  <c r="E129" i="30"/>
  <c r="E130" i="30"/>
  <c r="E131" i="30"/>
  <c r="E132" i="30"/>
  <c r="E133" i="30"/>
  <c r="E134" i="30"/>
  <c r="E135" i="30"/>
  <c r="E136" i="30"/>
  <c r="E137" i="30"/>
  <c r="E138" i="30"/>
  <c r="E139" i="30"/>
  <c r="E140" i="30"/>
  <c r="E141" i="30"/>
  <c r="E142" i="30"/>
  <c r="E143" i="30"/>
  <c r="E144" i="30"/>
  <c r="E145" i="30"/>
  <c r="E146" i="30"/>
  <c r="E147" i="30"/>
  <c r="E148" i="30"/>
  <c r="E149" i="30"/>
  <c r="E150" i="30"/>
  <c r="E151" i="30"/>
  <c r="E152" i="30"/>
  <c r="E153" i="30"/>
  <c r="E154" i="30"/>
  <c r="E155" i="30"/>
  <c r="E156" i="30"/>
  <c r="E157" i="30"/>
  <c r="E158" i="30"/>
  <c r="E159" i="30"/>
  <c r="E160" i="30"/>
  <c r="E161" i="30"/>
  <c r="E162" i="30"/>
  <c r="E163" i="30"/>
  <c r="E164" i="30"/>
  <c r="E165" i="30"/>
  <c r="E166" i="30"/>
  <c r="E167" i="30"/>
  <c r="E168" i="30"/>
  <c r="E169" i="30"/>
  <c r="E170" i="30"/>
  <c r="E171" i="30"/>
  <c r="E172" i="30"/>
  <c r="E173" i="30"/>
  <c r="E174" i="30"/>
  <c r="E175" i="30"/>
  <c r="E176" i="30"/>
  <c r="E177" i="30"/>
  <c r="E178" i="30"/>
  <c r="E179" i="30"/>
  <c r="E180" i="30"/>
  <c r="E181" i="30"/>
  <c r="E182" i="30"/>
  <c r="E183" i="30"/>
  <c r="E184" i="30"/>
  <c r="E185" i="30"/>
  <c r="E186" i="30"/>
  <c r="E187" i="30"/>
  <c r="E188" i="30"/>
  <c r="E189" i="30"/>
  <c r="E190" i="30"/>
  <c r="E191" i="30"/>
  <c r="E192" i="30"/>
  <c r="E193" i="30"/>
  <c r="E194" i="30"/>
  <c r="E195" i="30"/>
  <c r="E196" i="30"/>
  <c r="E197" i="30"/>
  <c r="E198" i="30"/>
  <c r="E199" i="30"/>
  <c r="E200" i="30"/>
  <c r="E201" i="30"/>
  <c r="E202" i="30"/>
  <c r="E203" i="30"/>
  <c r="E204" i="30"/>
  <c r="E205" i="30"/>
  <c r="E206" i="30"/>
  <c r="E207" i="30"/>
  <c r="E208" i="30"/>
  <c r="E209" i="30"/>
  <c r="E210" i="30"/>
  <c r="E211" i="30"/>
  <c r="E212" i="30"/>
  <c r="E213" i="30"/>
  <c r="E214" i="30"/>
  <c r="E215" i="30"/>
  <c r="E216" i="30"/>
  <c r="E217" i="30"/>
  <c r="E218" i="30"/>
  <c r="E219" i="30"/>
  <c r="E220" i="30"/>
  <c r="E221" i="30"/>
  <c r="E222" i="30"/>
  <c r="E223" i="30"/>
  <c r="E224" i="30"/>
  <c r="E225" i="30"/>
  <c r="E226" i="30"/>
  <c r="E227" i="30"/>
  <c r="E228" i="30"/>
  <c r="E229" i="30"/>
  <c r="E230" i="30"/>
  <c r="E231" i="30"/>
  <c r="E232" i="30"/>
  <c r="E233" i="30"/>
  <c r="E234" i="30"/>
  <c r="E235" i="30"/>
  <c r="E236" i="30"/>
  <c r="E237" i="30"/>
  <c r="E238" i="30"/>
  <c r="E239" i="30"/>
  <c r="E240" i="30"/>
  <c r="E241" i="30"/>
  <c r="E242" i="30"/>
  <c r="E243" i="30"/>
  <c r="E244" i="30"/>
  <c r="E245" i="30"/>
  <c r="E246" i="30"/>
  <c r="E247" i="30"/>
  <c r="E248" i="30"/>
  <c r="E249" i="30"/>
  <c r="E250" i="30"/>
  <c r="E251" i="30"/>
  <c r="E252" i="30"/>
  <c r="E253" i="30"/>
  <c r="E254" i="30"/>
  <c r="E255" i="30"/>
  <c r="E256" i="30"/>
  <c r="E257" i="30"/>
  <c r="E258" i="30"/>
  <c r="E259" i="30"/>
  <c r="E260" i="30"/>
  <c r="E261" i="30"/>
  <c r="E262" i="30"/>
  <c r="E263" i="30"/>
  <c r="E264" i="30"/>
  <c r="E265" i="30"/>
  <c r="E266" i="30"/>
  <c r="E267" i="30"/>
  <c r="E268" i="30"/>
  <c r="E269" i="30"/>
  <c r="E270" i="30"/>
  <c r="E271" i="30"/>
  <c r="E272" i="30"/>
  <c r="E273" i="30"/>
  <c r="E274" i="30"/>
  <c r="E275" i="30"/>
  <c r="E276" i="30"/>
  <c r="E277" i="30"/>
  <c r="E278" i="30"/>
  <c r="E279" i="30"/>
  <c r="E280" i="30"/>
  <c r="E281" i="30"/>
  <c r="E282" i="30"/>
  <c r="E283" i="30"/>
  <c r="E284" i="30"/>
  <c r="E285" i="30"/>
  <c r="E286" i="30"/>
  <c r="E287" i="30"/>
  <c r="E288" i="30"/>
  <c r="E289" i="30"/>
  <c r="E290" i="30"/>
  <c r="E291" i="30"/>
  <c r="E292" i="30"/>
  <c r="E293" i="30"/>
  <c r="E294" i="30"/>
  <c r="E295" i="30"/>
  <c r="E296" i="30"/>
  <c r="E297" i="30"/>
  <c r="E298" i="30"/>
  <c r="E299" i="30"/>
  <c r="E300" i="30"/>
  <c r="E301" i="30"/>
  <c r="E302" i="30"/>
  <c r="E303" i="30"/>
  <c r="E304" i="30"/>
  <c r="E305" i="30"/>
  <c r="E306" i="30"/>
  <c r="E307" i="30"/>
  <c r="E308" i="30"/>
  <c r="E309" i="30"/>
  <c r="E310" i="30"/>
  <c r="E311" i="30"/>
  <c r="E312" i="30"/>
  <c r="E313" i="30"/>
  <c r="E314" i="30"/>
  <c r="E315" i="30"/>
  <c r="E316" i="30"/>
  <c r="E317" i="30"/>
  <c r="E318" i="30"/>
  <c r="E319" i="30"/>
  <c r="E320" i="30"/>
  <c r="E321" i="30"/>
  <c r="E322" i="30"/>
  <c r="E323" i="30"/>
  <c r="E324" i="30"/>
  <c r="E325" i="30"/>
  <c r="E326" i="30"/>
  <c r="E327" i="30"/>
  <c r="E328" i="30"/>
  <c r="E329" i="30"/>
  <c r="E330" i="30"/>
  <c r="E331" i="30"/>
  <c r="E332" i="30"/>
  <c r="E333" i="30"/>
  <c r="E334" i="30"/>
  <c r="E335" i="30"/>
  <c r="E336" i="30"/>
  <c r="E337" i="30"/>
  <c r="E338" i="30"/>
  <c r="E339" i="30"/>
  <c r="E340" i="30"/>
  <c r="E341" i="30"/>
  <c r="E342" i="30"/>
  <c r="E343" i="30"/>
  <c r="E344" i="30"/>
  <c r="E345" i="30"/>
  <c r="E346" i="30"/>
  <c r="E347" i="30"/>
  <c r="E348" i="30"/>
  <c r="E349" i="30"/>
  <c r="E350" i="30"/>
  <c r="E351" i="30"/>
  <c r="E352" i="30"/>
  <c r="E353" i="30"/>
  <c r="E354" i="30"/>
  <c r="E355" i="30"/>
  <c r="E356" i="30"/>
  <c r="E357" i="30"/>
  <c r="E358" i="30"/>
  <c r="E359" i="30"/>
  <c r="E360" i="30"/>
  <c r="E361" i="30"/>
  <c r="E362" i="30"/>
  <c r="E363" i="30"/>
  <c r="E364" i="30"/>
  <c r="E365" i="30"/>
  <c r="E366" i="30"/>
  <c r="E367" i="30"/>
  <c r="E368" i="30"/>
  <c r="E369" i="30"/>
  <c r="E370" i="30"/>
  <c r="E371" i="30"/>
  <c r="E372" i="30"/>
  <c r="E373" i="30"/>
  <c r="E374" i="30"/>
  <c r="E375" i="30"/>
  <c r="E376" i="30"/>
  <c r="E377" i="30"/>
  <c r="E378" i="30"/>
  <c r="E379" i="30"/>
  <c r="E380" i="30"/>
  <c r="E381" i="30"/>
  <c r="E382" i="30"/>
  <c r="E383" i="30"/>
  <c r="E384" i="30"/>
  <c r="E385" i="30"/>
  <c r="E386" i="30"/>
  <c r="E387" i="30"/>
  <c r="E388" i="30"/>
  <c r="E389" i="30"/>
  <c r="E390" i="30"/>
  <c r="E391" i="30"/>
  <c r="E392" i="30"/>
  <c r="E393" i="30"/>
  <c r="E394" i="30"/>
  <c r="E395" i="30"/>
  <c r="E396" i="30"/>
  <c r="E397" i="30"/>
  <c r="E398" i="30"/>
  <c r="E399" i="30"/>
  <c r="E400" i="30"/>
  <c r="E401" i="30"/>
  <c r="E402" i="30"/>
  <c r="E403" i="30"/>
  <c r="E404" i="30"/>
  <c r="E405" i="30"/>
  <c r="E406" i="30"/>
  <c r="E407" i="30"/>
  <c r="E408" i="30"/>
  <c r="E409" i="30"/>
  <c r="E410" i="30"/>
  <c r="E411" i="30"/>
  <c r="E412" i="30"/>
  <c r="E413" i="30"/>
  <c r="E414" i="30"/>
  <c r="E415" i="30"/>
  <c r="E416" i="30"/>
  <c r="E417" i="30"/>
  <c r="E418" i="30"/>
  <c r="E419" i="30"/>
  <c r="E420" i="30"/>
  <c r="E421" i="30"/>
  <c r="E422" i="30"/>
  <c r="E423" i="30"/>
  <c r="E424" i="30"/>
  <c r="E425" i="30"/>
  <c r="E426" i="30"/>
  <c r="E427" i="30"/>
  <c r="E428" i="30"/>
  <c r="E429" i="30"/>
  <c r="E430" i="30"/>
  <c r="E431" i="30"/>
  <c r="E432" i="30"/>
  <c r="E433" i="30"/>
  <c r="E434" i="30"/>
  <c r="E435" i="30"/>
  <c r="E436" i="30"/>
  <c r="E437" i="30"/>
  <c r="E438" i="30"/>
  <c r="E439" i="30"/>
  <c r="E440" i="30"/>
  <c r="E441" i="30"/>
  <c r="E442" i="30"/>
  <c r="E443" i="30"/>
  <c r="E444" i="30"/>
  <c r="E445" i="30"/>
  <c r="E446" i="30"/>
  <c r="E447" i="30"/>
  <c r="E448" i="30"/>
  <c r="E449" i="30"/>
  <c r="E450" i="30"/>
  <c r="E451" i="30"/>
  <c r="E452" i="30"/>
  <c r="E453" i="30"/>
  <c r="E454" i="30"/>
  <c r="E455" i="30"/>
  <c r="E456" i="30"/>
  <c r="E457" i="30"/>
  <c r="E458" i="30"/>
  <c r="E459" i="30"/>
  <c r="E460" i="30"/>
  <c r="E461" i="30"/>
  <c r="E462" i="30"/>
  <c r="E463" i="30"/>
  <c r="E464" i="30"/>
  <c r="E465" i="30"/>
  <c r="E466" i="30"/>
  <c r="E467" i="30"/>
  <c r="E468" i="30"/>
  <c r="E469" i="30"/>
  <c r="E470" i="30"/>
  <c r="E471" i="30"/>
  <c r="E472" i="30"/>
  <c r="E473" i="30"/>
  <c r="E474" i="30"/>
  <c r="E475" i="30"/>
  <c r="E476" i="30"/>
  <c r="E477" i="30"/>
  <c r="E478" i="30"/>
  <c r="E479" i="30"/>
  <c r="E480" i="30"/>
  <c r="E481" i="30"/>
  <c r="E482" i="30"/>
  <c r="E483" i="30"/>
  <c r="E484" i="30"/>
  <c r="E485" i="30"/>
  <c r="E486" i="30"/>
  <c r="E487" i="30"/>
  <c r="E488" i="30"/>
  <c r="E489" i="30"/>
  <c r="E490" i="30"/>
  <c r="E491" i="30"/>
  <c r="E492" i="30"/>
  <c r="E493" i="30"/>
  <c r="E494" i="30"/>
  <c r="E495" i="30"/>
  <c r="E496" i="30"/>
  <c r="E497" i="30"/>
  <c r="E498" i="30"/>
  <c r="E499" i="30"/>
  <c r="E500" i="30"/>
  <c r="E501" i="30"/>
  <c r="E502" i="30"/>
  <c r="E503" i="30"/>
  <c r="E504" i="30"/>
  <c r="E505" i="30"/>
  <c r="E506" i="30"/>
  <c r="E507" i="30"/>
  <c r="E508" i="30"/>
  <c r="E509" i="30"/>
  <c r="E510" i="30"/>
  <c r="E511" i="30"/>
  <c r="E512" i="30"/>
  <c r="E513" i="30"/>
  <c r="E514" i="30"/>
  <c r="E515" i="30"/>
  <c r="E516" i="30"/>
  <c r="E517" i="30"/>
  <c r="E518" i="30"/>
  <c r="E519" i="30"/>
  <c r="E520" i="30"/>
  <c r="E521" i="30"/>
  <c r="E522" i="30"/>
  <c r="E523" i="30"/>
  <c r="E524" i="30"/>
  <c r="E525" i="30"/>
  <c r="E526" i="30"/>
  <c r="E527" i="30"/>
  <c r="E528" i="30"/>
  <c r="E529" i="30"/>
  <c r="E530" i="30"/>
  <c r="E531" i="30"/>
  <c r="E532" i="30"/>
  <c r="E533" i="30"/>
  <c r="E534" i="30"/>
  <c r="E535" i="30"/>
  <c r="E536" i="30"/>
  <c r="E537" i="30"/>
  <c r="E538" i="30"/>
  <c r="E539" i="30"/>
  <c r="E540" i="30"/>
  <c r="E541" i="30"/>
  <c r="E542" i="30"/>
  <c r="E543" i="30"/>
  <c r="E544" i="30"/>
  <c r="E545" i="30"/>
  <c r="E546" i="30"/>
  <c r="E547" i="30"/>
  <c r="E548" i="30"/>
  <c r="E549" i="30"/>
  <c r="E550" i="30"/>
  <c r="E551" i="30"/>
  <c r="E552" i="30"/>
  <c r="E553" i="30"/>
  <c r="E554" i="30"/>
  <c r="E555" i="30"/>
  <c r="E556" i="30"/>
  <c r="E557" i="30"/>
  <c r="E558" i="30"/>
  <c r="E559" i="30"/>
  <c r="E560" i="30"/>
  <c r="E561" i="30"/>
  <c r="E562" i="30"/>
  <c r="E563" i="30"/>
  <c r="E564" i="30"/>
  <c r="E565" i="30"/>
  <c r="E566" i="30"/>
  <c r="E567" i="30"/>
  <c r="E568" i="30"/>
  <c r="E569" i="30"/>
  <c r="E570" i="30"/>
  <c r="E571" i="30"/>
  <c r="E572" i="30"/>
  <c r="E573" i="30"/>
  <c r="E574" i="30"/>
  <c r="E575" i="30"/>
  <c r="E576" i="30"/>
  <c r="E577" i="30"/>
  <c r="E578" i="30"/>
  <c r="E579" i="30"/>
  <c r="E580" i="30"/>
  <c r="E581" i="30"/>
  <c r="E582" i="30"/>
  <c r="E583" i="30"/>
  <c r="E584" i="30"/>
  <c r="E585" i="30"/>
  <c r="E586" i="30"/>
  <c r="E587" i="30"/>
  <c r="E588" i="30"/>
  <c r="E589" i="30"/>
  <c r="E590" i="30"/>
  <c r="E591" i="30"/>
  <c r="E592" i="30"/>
  <c r="E593" i="30"/>
  <c r="E594" i="30"/>
  <c r="E595" i="30"/>
  <c r="E596" i="30"/>
  <c r="E597" i="30"/>
  <c r="E598" i="30"/>
  <c r="E599" i="30"/>
  <c r="E600" i="30"/>
  <c r="E601" i="30"/>
  <c r="E602" i="30"/>
  <c r="E603" i="30"/>
  <c r="E604" i="30"/>
  <c r="E605" i="30"/>
  <c r="E606" i="30"/>
  <c r="E607" i="30"/>
  <c r="E608" i="30"/>
  <c r="E609" i="30"/>
  <c r="E610" i="30"/>
  <c r="E611" i="30"/>
  <c r="E612" i="30"/>
  <c r="E613" i="30"/>
  <c r="E614" i="30"/>
  <c r="E615" i="30"/>
  <c r="E616" i="30"/>
  <c r="E617" i="30"/>
  <c r="E618" i="30"/>
  <c r="E619" i="30"/>
  <c r="E620" i="30"/>
  <c r="E621" i="30"/>
  <c r="E622" i="30"/>
  <c r="E623" i="30"/>
  <c r="E624" i="30"/>
  <c r="E625" i="30"/>
  <c r="L3" i="28" a="1"/>
  <c r="L3" i="28" l="1"/>
  <c r="G4" i="3" l="1"/>
  <c r="L4" i="3" s="1"/>
  <c r="G5" i="3"/>
  <c r="L5" i="3" s="1"/>
  <c r="G6" i="3"/>
  <c r="L6" i="3" s="1"/>
  <c r="G7" i="3"/>
  <c r="L7" i="3" s="1"/>
  <c r="G8" i="3"/>
  <c r="L8" i="3" s="1"/>
  <c r="G9" i="3"/>
  <c r="L9" i="3" s="1"/>
  <c r="G11" i="3"/>
  <c r="L11" i="3" s="1"/>
  <c r="G12" i="3"/>
  <c r="L12" i="3" s="1"/>
  <c r="G13" i="3"/>
  <c r="L13" i="3" s="1"/>
  <c r="G14" i="3"/>
  <c r="L14" i="3" s="1"/>
  <c r="G15" i="3"/>
  <c r="L15" i="3" s="1"/>
  <c r="G16" i="3"/>
  <c r="L16" i="3" s="1"/>
  <c r="G17" i="3"/>
  <c r="L17" i="3" s="1"/>
  <c r="G19" i="3"/>
  <c r="L19" i="3" s="1"/>
  <c r="G20" i="3"/>
  <c r="L20" i="3" s="1"/>
  <c r="G21" i="3"/>
  <c r="L21" i="3" s="1"/>
  <c r="G22" i="3"/>
  <c r="L22" i="3" s="1"/>
  <c r="G23" i="3"/>
  <c r="L23" i="3" s="1"/>
  <c r="G24" i="3"/>
  <c r="L24" i="3" s="1"/>
  <c r="G25" i="3"/>
  <c r="L25" i="3" s="1"/>
  <c r="G26" i="3"/>
  <c r="L26" i="3" s="1"/>
  <c r="G27" i="3"/>
  <c r="L27" i="3" s="1"/>
  <c r="G28" i="3"/>
  <c r="L28" i="3" s="1"/>
  <c r="G29" i="3"/>
  <c r="L29" i="3" s="1"/>
  <c r="G30" i="3"/>
  <c r="L30" i="3" s="1"/>
  <c r="G31" i="3"/>
  <c r="L31" i="3" s="1"/>
  <c r="G32" i="3"/>
  <c r="L32" i="3" s="1"/>
  <c r="G33" i="3"/>
  <c r="L33" i="3" s="1"/>
  <c r="G34" i="3"/>
  <c r="L34" i="3" s="1"/>
  <c r="G35" i="3"/>
  <c r="L35" i="3" s="1"/>
  <c r="G36" i="3"/>
  <c r="L36" i="3" s="1"/>
  <c r="G37" i="3"/>
  <c r="L37" i="3" s="1"/>
  <c r="G38" i="3"/>
  <c r="L38" i="3" s="1"/>
  <c r="G39" i="3"/>
  <c r="L39" i="3" s="1"/>
  <c r="G40" i="3"/>
  <c r="L40" i="3" s="1"/>
  <c r="G41" i="3"/>
  <c r="L41" i="3" s="1"/>
  <c r="G42" i="3"/>
  <c r="L42" i="3" s="1"/>
  <c r="G43" i="3"/>
  <c r="L43" i="3" s="1"/>
  <c r="G44" i="3"/>
  <c r="L44" i="3" s="1"/>
  <c r="G45" i="3"/>
  <c r="L45" i="3" s="1"/>
  <c r="G46" i="3"/>
  <c r="L46" i="3" s="1"/>
  <c r="G47" i="3"/>
  <c r="L47" i="3" s="1"/>
  <c r="G48" i="3"/>
  <c r="L48" i="3" s="1"/>
  <c r="G49" i="3"/>
  <c r="L49" i="3" s="1"/>
  <c r="G50" i="3"/>
  <c r="L50" i="3" s="1"/>
  <c r="G51" i="3"/>
  <c r="L51" i="3" s="1"/>
  <c r="G52" i="3"/>
  <c r="L52" i="3" s="1"/>
  <c r="G53" i="3"/>
  <c r="L53" i="3" s="1"/>
  <c r="G54" i="3"/>
  <c r="L54" i="3" s="1"/>
  <c r="G55" i="3"/>
  <c r="L55" i="3" s="1"/>
  <c r="G56" i="3"/>
  <c r="L56" i="3" s="1"/>
  <c r="G57" i="3"/>
  <c r="L57" i="3" s="1"/>
  <c r="G58" i="3"/>
  <c r="L58" i="3" s="1"/>
  <c r="G59" i="3"/>
  <c r="L59" i="3" s="1"/>
  <c r="G60" i="3"/>
  <c r="L60" i="3" s="1"/>
  <c r="G61" i="3"/>
  <c r="L61" i="3" s="1"/>
  <c r="G62" i="3"/>
  <c r="L62" i="3" s="1"/>
  <c r="G63" i="3"/>
  <c r="L63" i="3" s="1"/>
  <c r="G64" i="3"/>
  <c r="L64" i="3" s="1"/>
  <c r="G65" i="3"/>
  <c r="L65" i="3" s="1"/>
  <c r="G66" i="3"/>
  <c r="L66" i="3" s="1"/>
  <c r="G67" i="3"/>
  <c r="L67" i="3" s="1"/>
  <c r="G68" i="3"/>
  <c r="L68" i="3" s="1"/>
  <c r="G69" i="3"/>
  <c r="L69" i="3" s="1"/>
  <c r="G70" i="3"/>
  <c r="L70" i="3" s="1"/>
  <c r="G71" i="3"/>
  <c r="L71" i="3" s="1"/>
  <c r="G72" i="3"/>
  <c r="L72" i="3" s="1"/>
  <c r="G73" i="3"/>
  <c r="L73" i="3" s="1"/>
  <c r="G74" i="3"/>
  <c r="L74" i="3" s="1"/>
  <c r="G75" i="3"/>
  <c r="L75" i="3" s="1"/>
  <c r="G76" i="3"/>
  <c r="L76" i="3" s="1"/>
  <c r="G77" i="3"/>
  <c r="L77" i="3" s="1"/>
  <c r="G78" i="3"/>
  <c r="L78" i="3" s="1"/>
  <c r="G79" i="3"/>
  <c r="L79" i="3" s="1"/>
  <c r="G80" i="3"/>
  <c r="L80" i="3" s="1"/>
  <c r="G81" i="3"/>
  <c r="L81" i="3" s="1"/>
  <c r="G82" i="3"/>
  <c r="L82" i="3" s="1"/>
  <c r="G83" i="3"/>
  <c r="L83" i="3" s="1"/>
  <c r="G84" i="3"/>
  <c r="L84" i="3" s="1"/>
  <c r="G85" i="3"/>
  <c r="L85" i="3" s="1"/>
  <c r="G86" i="3"/>
  <c r="L86" i="3" s="1"/>
  <c r="G87" i="3"/>
  <c r="L87" i="3" s="1"/>
  <c r="G88" i="3"/>
  <c r="L88" i="3" s="1"/>
  <c r="G89" i="3"/>
  <c r="L89" i="3" s="1"/>
  <c r="G90" i="3"/>
  <c r="L90" i="3" s="1"/>
  <c r="G91" i="3"/>
  <c r="L91" i="3" s="1"/>
  <c r="G92" i="3"/>
  <c r="L92" i="3" s="1"/>
  <c r="G93" i="3"/>
  <c r="L93" i="3" s="1"/>
  <c r="G94" i="3"/>
  <c r="L94" i="3" s="1"/>
  <c r="G95" i="3"/>
  <c r="L95" i="3" s="1"/>
  <c r="G96" i="3"/>
  <c r="L96" i="3" s="1"/>
  <c r="G97" i="3"/>
  <c r="L97" i="3" s="1"/>
  <c r="G98" i="3"/>
  <c r="L98" i="3" s="1"/>
  <c r="G99" i="3"/>
  <c r="L99" i="3" s="1"/>
  <c r="G101" i="3"/>
  <c r="L101" i="3" s="1"/>
  <c r="G102" i="3"/>
  <c r="L102" i="3" s="1"/>
  <c r="G103" i="3"/>
  <c r="L103" i="3" s="1"/>
  <c r="G104" i="3"/>
  <c r="L104" i="3" s="1"/>
  <c r="G105" i="3"/>
  <c r="L105" i="3" s="1"/>
  <c r="G106" i="3"/>
  <c r="L106" i="3" s="1"/>
  <c r="G107" i="3"/>
  <c r="L107" i="3" s="1"/>
  <c r="G108" i="3"/>
  <c r="L108" i="3" s="1"/>
  <c r="G109" i="3"/>
  <c r="L109" i="3" s="1"/>
  <c r="G110" i="3"/>
  <c r="L110" i="3" s="1"/>
  <c r="G111" i="3"/>
  <c r="L111" i="3" s="1"/>
  <c r="G112" i="3"/>
  <c r="L112" i="3" s="1"/>
  <c r="G113" i="3"/>
  <c r="L113" i="3" s="1"/>
  <c r="G114" i="3"/>
  <c r="L114" i="3" s="1"/>
  <c r="G115" i="3"/>
  <c r="L115" i="3" s="1"/>
  <c r="G116" i="3"/>
  <c r="L116" i="3" s="1"/>
  <c r="G117" i="3"/>
  <c r="L117" i="3" s="1"/>
  <c r="G118" i="3"/>
  <c r="L118" i="3" s="1"/>
  <c r="G119" i="3"/>
  <c r="L119" i="3" s="1"/>
  <c r="G120" i="3"/>
  <c r="L120" i="3" s="1"/>
  <c r="G121" i="3"/>
  <c r="L121" i="3" s="1"/>
  <c r="G122" i="3"/>
  <c r="L122" i="3" s="1"/>
  <c r="G123" i="3"/>
  <c r="L123" i="3" s="1"/>
  <c r="G124" i="3"/>
  <c r="L124" i="3" s="1"/>
  <c r="G125" i="3"/>
  <c r="L125" i="3" s="1"/>
  <c r="G126" i="3"/>
  <c r="L126" i="3" s="1"/>
  <c r="G127" i="3"/>
  <c r="L127" i="3" s="1"/>
  <c r="G128" i="3"/>
  <c r="L128" i="3" s="1"/>
  <c r="G129" i="3"/>
  <c r="L129" i="3" s="1"/>
  <c r="G130" i="3"/>
  <c r="L130" i="3" s="1"/>
  <c r="G131" i="3"/>
  <c r="L131" i="3" s="1"/>
  <c r="G132" i="3"/>
  <c r="L132" i="3" s="1"/>
  <c r="G133" i="3"/>
  <c r="L133" i="3" s="1"/>
  <c r="G134" i="3"/>
  <c r="L134" i="3" s="1"/>
  <c r="G135" i="3"/>
  <c r="L135" i="3" s="1"/>
  <c r="G136" i="3"/>
  <c r="L136" i="3" s="1"/>
  <c r="G137" i="3"/>
  <c r="L137" i="3" s="1"/>
  <c r="G138" i="3"/>
  <c r="L138" i="3" s="1"/>
  <c r="G139" i="3"/>
  <c r="L139" i="3" s="1"/>
  <c r="G140" i="3"/>
  <c r="L140" i="3" s="1"/>
  <c r="G141" i="3"/>
  <c r="L141" i="3" s="1"/>
  <c r="G142" i="3"/>
  <c r="L142" i="3" s="1"/>
  <c r="G143" i="3"/>
  <c r="L143" i="3" s="1"/>
  <c r="G144" i="3"/>
  <c r="L144" i="3" s="1"/>
  <c r="G145" i="3"/>
  <c r="L145" i="3" s="1"/>
  <c r="G146" i="3"/>
  <c r="L146" i="3" s="1"/>
  <c r="G147" i="3"/>
  <c r="L147" i="3" s="1"/>
  <c r="G148" i="3"/>
  <c r="L148" i="3" s="1"/>
  <c r="G149" i="3"/>
  <c r="L149" i="3" s="1"/>
  <c r="G150" i="3"/>
  <c r="L150" i="3" s="1"/>
  <c r="G151" i="3"/>
  <c r="L151" i="3" s="1"/>
  <c r="G152" i="3"/>
  <c r="L152" i="3" s="1"/>
  <c r="G153" i="3"/>
  <c r="L153" i="3" s="1"/>
  <c r="G154" i="3"/>
  <c r="L154" i="3" s="1"/>
  <c r="G155" i="3"/>
  <c r="L155" i="3" s="1"/>
  <c r="G156" i="3"/>
  <c r="L156" i="3" s="1"/>
  <c r="G157" i="3"/>
  <c r="L157" i="3" s="1"/>
  <c r="G158" i="3"/>
  <c r="L158" i="3" s="1"/>
  <c r="G159" i="3"/>
  <c r="L159" i="3" s="1"/>
  <c r="G160" i="3"/>
  <c r="L160" i="3" s="1"/>
  <c r="G161" i="3"/>
  <c r="L161" i="3" s="1"/>
  <c r="G162" i="3"/>
  <c r="L162" i="3" s="1"/>
  <c r="G163" i="3"/>
  <c r="L163" i="3" s="1"/>
  <c r="G164" i="3"/>
  <c r="L164" i="3" s="1"/>
  <c r="G165" i="3"/>
  <c r="L165" i="3" s="1"/>
  <c r="G166" i="3"/>
  <c r="L166" i="3" s="1"/>
  <c r="G167" i="3"/>
  <c r="L167" i="3" s="1"/>
  <c r="G168" i="3"/>
  <c r="L168" i="3" s="1"/>
  <c r="G169" i="3"/>
  <c r="L169" i="3" s="1"/>
  <c r="G170" i="3"/>
  <c r="L170" i="3" s="1"/>
  <c r="G171" i="3"/>
  <c r="L171" i="3" s="1"/>
  <c r="G172" i="3"/>
  <c r="L172" i="3" s="1"/>
  <c r="G173" i="3"/>
  <c r="L173" i="3" s="1"/>
  <c r="G174" i="3"/>
  <c r="L174" i="3" s="1"/>
  <c r="G175" i="3"/>
  <c r="L175" i="3" s="1"/>
  <c r="G176" i="3"/>
  <c r="L176" i="3" s="1"/>
  <c r="G177" i="3"/>
  <c r="L177" i="3" s="1"/>
  <c r="G178" i="3"/>
  <c r="L178" i="3" s="1"/>
  <c r="G179" i="3"/>
  <c r="L179" i="3" s="1"/>
  <c r="G180" i="3"/>
  <c r="L180" i="3" s="1"/>
  <c r="G181" i="3"/>
  <c r="L181" i="3" s="1"/>
  <c r="G182" i="3"/>
  <c r="L182" i="3" s="1"/>
  <c r="G183" i="3"/>
  <c r="L183" i="3" s="1"/>
  <c r="G184" i="3"/>
  <c r="L184" i="3" s="1"/>
  <c r="G185" i="3"/>
  <c r="L185" i="3" s="1"/>
  <c r="G186" i="3"/>
  <c r="L186" i="3" s="1"/>
  <c r="G187" i="3"/>
  <c r="L187" i="3" s="1"/>
  <c r="G188" i="3"/>
  <c r="L188" i="3" s="1"/>
  <c r="G189" i="3"/>
  <c r="L189" i="3" s="1"/>
  <c r="G190" i="3"/>
  <c r="L190" i="3" s="1"/>
  <c r="G191" i="3"/>
  <c r="L191" i="3" s="1"/>
  <c r="G192" i="3"/>
  <c r="L192" i="3" s="1"/>
  <c r="G193" i="3"/>
  <c r="L193" i="3" s="1"/>
  <c r="G194" i="3"/>
  <c r="L194" i="3" s="1"/>
  <c r="G195" i="3"/>
  <c r="L195" i="3" s="1"/>
  <c r="G196" i="3"/>
  <c r="L196" i="3" s="1"/>
  <c r="G197" i="3"/>
  <c r="L197" i="3" s="1"/>
  <c r="G198" i="3"/>
  <c r="L198" i="3" s="1"/>
  <c r="G199" i="3"/>
  <c r="L199" i="3" s="1"/>
  <c r="G200" i="3"/>
  <c r="L200" i="3" s="1"/>
  <c r="G201" i="3"/>
  <c r="L201" i="3" s="1"/>
  <c r="G202" i="3"/>
  <c r="L202" i="3" s="1"/>
  <c r="G203" i="3"/>
  <c r="L203" i="3" s="1"/>
  <c r="G204" i="3"/>
  <c r="L204" i="3" s="1"/>
  <c r="G205" i="3"/>
  <c r="L205" i="3" s="1"/>
  <c r="G206" i="3"/>
  <c r="L206" i="3" s="1"/>
  <c r="G207" i="3"/>
  <c r="L207" i="3" s="1"/>
  <c r="G208" i="3"/>
  <c r="L208" i="3" s="1"/>
  <c r="G209" i="3"/>
  <c r="L209" i="3" s="1"/>
  <c r="G210" i="3"/>
  <c r="L210" i="3" s="1"/>
  <c r="G211" i="3"/>
  <c r="L211" i="3" s="1"/>
  <c r="G212" i="3"/>
  <c r="L212" i="3" s="1"/>
  <c r="G213" i="3"/>
  <c r="L213" i="3" s="1"/>
  <c r="G214" i="3"/>
  <c r="L214" i="3" s="1"/>
  <c r="G215" i="3"/>
  <c r="L215" i="3" s="1"/>
  <c r="G216" i="3"/>
  <c r="L216" i="3" s="1"/>
  <c r="G217" i="3"/>
  <c r="L217" i="3" s="1"/>
  <c r="G218" i="3"/>
  <c r="L218" i="3" s="1"/>
  <c r="G219" i="3"/>
  <c r="L219" i="3" s="1"/>
  <c r="G220" i="3"/>
  <c r="L220" i="3" s="1"/>
  <c r="G221" i="3"/>
  <c r="L221" i="3" s="1"/>
  <c r="G222" i="3"/>
  <c r="L222" i="3" s="1"/>
  <c r="G223" i="3"/>
  <c r="L223" i="3" s="1"/>
  <c r="G224" i="3"/>
  <c r="L224" i="3" s="1"/>
  <c r="G225" i="3"/>
  <c r="L225" i="3" s="1"/>
  <c r="G226" i="3"/>
  <c r="L226" i="3" s="1"/>
  <c r="G227" i="3"/>
  <c r="L227" i="3" s="1"/>
  <c r="G228" i="3"/>
  <c r="L228" i="3" s="1"/>
  <c r="G229" i="3"/>
  <c r="L229" i="3" s="1"/>
  <c r="G230" i="3"/>
  <c r="L230" i="3" s="1"/>
  <c r="G231" i="3"/>
  <c r="L231" i="3" s="1"/>
  <c r="G232" i="3"/>
  <c r="L232" i="3" s="1"/>
  <c r="G233" i="3"/>
  <c r="L233" i="3" s="1"/>
  <c r="G234" i="3"/>
  <c r="L234" i="3" s="1"/>
  <c r="G235" i="3"/>
  <c r="L235" i="3" s="1"/>
  <c r="G236" i="3"/>
  <c r="L236" i="3" s="1"/>
  <c r="G237" i="3"/>
  <c r="L237" i="3" s="1"/>
  <c r="G238" i="3"/>
  <c r="L238" i="3" s="1"/>
  <c r="G239" i="3"/>
  <c r="L239" i="3" s="1"/>
  <c r="G240" i="3"/>
  <c r="L240" i="3" s="1"/>
  <c r="G241" i="3"/>
  <c r="L241" i="3" s="1"/>
  <c r="G242" i="3"/>
  <c r="L242" i="3" s="1"/>
  <c r="G243" i="3"/>
  <c r="L243" i="3" s="1"/>
  <c r="G244" i="3"/>
  <c r="L244" i="3" s="1"/>
  <c r="G245" i="3"/>
  <c r="L245" i="3" s="1"/>
  <c r="G246" i="3"/>
  <c r="L246" i="3" s="1"/>
  <c r="G247" i="3"/>
  <c r="L247" i="3" s="1"/>
  <c r="G248" i="3"/>
  <c r="L248" i="3" s="1"/>
  <c r="G249" i="3"/>
  <c r="L249" i="3" s="1"/>
  <c r="G250" i="3"/>
  <c r="L250" i="3" s="1"/>
  <c r="G251" i="3"/>
  <c r="L251" i="3" s="1"/>
  <c r="G252" i="3"/>
  <c r="L252" i="3" s="1"/>
  <c r="G253" i="3"/>
  <c r="L253" i="3" s="1"/>
  <c r="G254" i="3"/>
  <c r="L254" i="3" s="1"/>
  <c r="G255" i="3"/>
  <c r="L255" i="3" s="1"/>
  <c r="G256" i="3"/>
  <c r="L256" i="3" s="1"/>
  <c r="G257" i="3"/>
  <c r="L257" i="3" s="1"/>
  <c r="G258" i="3"/>
  <c r="L258" i="3" s="1"/>
  <c r="G259" i="3"/>
  <c r="L259" i="3" s="1"/>
  <c r="G260" i="3"/>
  <c r="L260" i="3" s="1"/>
  <c r="G261" i="3"/>
  <c r="L261" i="3" s="1"/>
  <c r="G262" i="3"/>
  <c r="L262" i="3" s="1"/>
  <c r="G263" i="3"/>
  <c r="L263" i="3" s="1"/>
  <c r="G264" i="3"/>
  <c r="L264" i="3" s="1"/>
  <c r="G265" i="3"/>
  <c r="L265" i="3" s="1"/>
  <c r="G266" i="3"/>
  <c r="L266" i="3" s="1"/>
  <c r="G267" i="3"/>
  <c r="L267" i="3" s="1"/>
  <c r="G268" i="3"/>
  <c r="L268" i="3" s="1"/>
  <c r="G269" i="3"/>
  <c r="L269" i="3" s="1"/>
  <c r="G270" i="3"/>
  <c r="L270" i="3" s="1"/>
  <c r="G271" i="3"/>
  <c r="L271" i="3" s="1"/>
  <c r="G272" i="3"/>
  <c r="L272" i="3" s="1"/>
  <c r="G273" i="3"/>
  <c r="L273" i="3" s="1"/>
  <c r="G274" i="3"/>
  <c r="L274" i="3" s="1"/>
  <c r="G275" i="3"/>
  <c r="L275" i="3" s="1"/>
  <c r="G276" i="3"/>
  <c r="L276" i="3" s="1"/>
  <c r="G277" i="3"/>
  <c r="L277" i="3" s="1"/>
  <c r="G278" i="3"/>
  <c r="L278" i="3" s="1"/>
  <c r="G279" i="3"/>
  <c r="L279" i="3" s="1"/>
  <c r="G280" i="3"/>
  <c r="L280" i="3" s="1"/>
  <c r="G281" i="3"/>
  <c r="L281" i="3" s="1"/>
  <c r="G282" i="3"/>
  <c r="L282" i="3" s="1"/>
  <c r="G283" i="3"/>
  <c r="L283" i="3" s="1"/>
  <c r="G284" i="3"/>
  <c r="L284" i="3" s="1"/>
  <c r="G285" i="3"/>
  <c r="L285" i="3" s="1"/>
  <c r="G286" i="3"/>
  <c r="L286" i="3" s="1"/>
  <c r="G287" i="3"/>
  <c r="L287" i="3" s="1"/>
  <c r="G288" i="3"/>
  <c r="L288" i="3" s="1"/>
  <c r="G289" i="3"/>
  <c r="L289" i="3" s="1"/>
  <c r="G290" i="3"/>
  <c r="L290" i="3" s="1"/>
  <c r="G291" i="3"/>
  <c r="L291" i="3" s="1"/>
  <c r="G292" i="3"/>
  <c r="L292" i="3" s="1"/>
  <c r="G293" i="3"/>
  <c r="L293" i="3" s="1"/>
  <c r="G294" i="3"/>
  <c r="L294" i="3" s="1"/>
  <c r="G295" i="3"/>
  <c r="L295" i="3" s="1"/>
  <c r="G296" i="3"/>
  <c r="L296" i="3" s="1"/>
  <c r="G297" i="3"/>
  <c r="L297" i="3" s="1"/>
  <c r="G298" i="3"/>
  <c r="L298" i="3" s="1"/>
  <c r="G299" i="3"/>
  <c r="L299" i="3" s="1"/>
  <c r="G300" i="3"/>
  <c r="L300" i="3" s="1"/>
  <c r="G301" i="3"/>
  <c r="L301" i="3" s="1"/>
  <c r="G302" i="3"/>
  <c r="L302" i="3" s="1"/>
  <c r="G303" i="3"/>
  <c r="L303" i="3" s="1"/>
  <c r="G304" i="3"/>
  <c r="L304" i="3" s="1"/>
  <c r="G305" i="3"/>
  <c r="L305" i="3" s="1"/>
  <c r="G306" i="3"/>
  <c r="L306" i="3" s="1"/>
  <c r="G307" i="3"/>
  <c r="L307" i="3" s="1"/>
  <c r="G308" i="3"/>
  <c r="L308" i="3" s="1"/>
  <c r="G309" i="3"/>
  <c r="L309" i="3" s="1"/>
  <c r="G311" i="3"/>
  <c r="L311" i="3" s="1"/>
  <c r="G312" i="3"/>
  <c r="L312" i="3" s="1"/>
  <c r="G313" i="3"/>
  <c r="L313" i="3" s="1"/>
  <c r="G314" i="3"/>
  <c r="L314" i="3" s="1"/>
  <c r="G315" i="3"/>
  <c r="L315" i="3" s="1"/>
  <c r="G316" i="3"/>
  <c r="L316" i="3" s="1"/>
  <c r="G317" i="3"/>
  <c r="L317" i="3" s="1"/>
  <c r="G318" i="3"/>
  <c r="L318" i="3" s="1"/>
  <c r="G319" i="3"/>
  <c r="L319" i="3" s="1"/>
  <c r="G320" i="3"/>
  <c r="L320" i="3" s="1"/>
  <c r="G321" i="3"/>
  <c r="L321" i="3" s="1"/>
  <c r="G322" i="3"/>
  <c r="L322" i="3" s="1"/>
  <c r="G323" i="3"/>
  <c r="L323" i="3" s="1"/>
  <c r="G324" i="3"/>
  <c r="L324" i="3" s="1"/>
  <c r="G325" i="3"/>
  <c r="L325" i="3" s="1"/>
  <c r="G326" i="3"/>
  <c r="L326" i="3" s="1"/>
  <c r="G327" i="3"/>
  <c r="L327" i="3" s="1"/>
  <c r="G328" i="3"/>
  <c r="L328" i="3" s="1"/>
  <c r="G329" i="3"/>
  <c r="L329" i="3" s="1"/>
  <c r="G330" i="3"/>
  <c r="L330" i="3" s="1"/>
  <c r="G331" i="3"/>
  <c r="L331" i="3" s="1"/>
  <c r="G332" i="3"/>
  <c r="L332" i="3" s="1"/>
  <c r="G333" i="3"/>
  <c r="L333" i="3" s="1"/>
  <c r="G334" i="3"/>
  <c r="L334" i="3" s="1"/>
  <c r="G335" i="3"/>
  <c r="L335" i="3" s="1"/>
  <c r="G336" i="3"/>
  <c r="L336" i="3" s="1"/>
  <c r="G337" i="3"/>
  <c r="L337" i="3" s="1"/>
  <c r="G338" i="3"/>
  <c r="L338" i="3" s="1"/>
  <c r="G339" i="3"/>
  <c r="L339" i="3" s="1"/>
  <c r="G340" i="3"/>
  <c r="L340" i="3" s="1"/>
  <c r="G341" i="3"/>
  <c r="L341" i="3" s="1"/>
  <c r="G342" i="3"/>
  <c r="L342" i="3" s="1"/>
  <c r="G343" i="3"/>
  <c r="L343" i="3" s="1"/>
  <c r="G344" i="3"/>
  <c r="L344" i="3" s="1"/>
  <c r="G345" i="3"/>
  <c r="L345" i="3" s="1"/>
  <c r="G346" i="3"/>
  <c r="L346" i="3" s="1"/>
  <c r="G347" i="3"/>
  <c r="L347" i="3" s="1"/>
  <c r="G348" i="3"/>
  <c r="L348" i="3" s="1"/>
  <c r="G349" i="3"/>
  <c r="L349" i="3" s="1"/>
  <c r="G350" i="3"/>
  <c r="L350" i="3" s="1"/>
  <c r="G351" i="3"/>
  <c r="L351" i="3" s="1"/>
  <c r="G352" i="3"/>
  <c r="L352" i="3" s="1"/>
  <c r="G353" i="3"/>
  <c r="L353" i="3" s="1"/>
  <c r="G354" i="3"/>
  <c r="L354" i="3" s="1"/>
  <c r="G355" i="3"/>
  <c r="L355" i="3" s="1"/>
  <c r="G356" i="3"/>
  <c r="L356" i="3" s="1"/>
  <c r="G357" i="3"/>
  <c r="L357" i="3" s="1"/>
  <c r="G358" i="3"/>
  <c r="L358" i="3" s="1"/>
  <c r="G359" i="3"/>
  <c r="L359" i="3" s="1"/>
  <c r="G360" i="3"/>
  <c r="L360" i="3" s="1"/>
  <c r="G361" i="3"/>
  <c r="L361" i="3" s="1"/>
  <c r="G362" i="3"/>
  <c r="L362" i="3" s="1"/>
  <c r="G363" i="3"/>
  <c r="L363" i="3" s="1"/>
  <c r="G364" i="3"/>
  <c r="L364" i="3" s="1"/>
  <c r="G365" i="3"/>
  <c r="L365" i="3" s="1"/>
  <c r="G366" i="3"/>
  <c r="L366" i="3" s="1"/>
  <c r="G367" i="3"/>
  <c r="L367" i="3" s="1"/>
  <c r="G368" i="3"/>
  <c r="L368" i="3" s="1"/>
  <c r="G369" i="3"/>
  <c r="L369" i="3" s="1"/>
  <c r="G370" i="3"/>
  <c r="L370" i="3" s="1"/>
  <c r="G371" i="3"/>
  <c r="L371" i="3" s="1"/>
  <c r="G372" i="3"/>
  <c r="L372" i="3" s="1"/>
  <c r="G373" i="3"/>
  <c r="L373" i="3" s="1"/>
  <c r="G374" i="3"/>
  <c r="L374" i="3" s="1"/>
  <c r="G375" i="3"/>
  <c r="L375" i="3" s="1"/>
  <c r="G376" i="3"/>
  <c r="L376" i="3" s="1"/>
  <c r="G378" i="3"/>
  <c r="L378" i="3" s="1"/>
  <c r="G379" i="3"/>
  <c r="L379" i="3" s="1"/>
  <c r="G380" i="3"/>
  <c r="L380" i="3" s="1"/>
  <c r="G381" i="3"/>
  <c r="L381" i="3" s="1"/>
  <c r="G382" i="3"/>
  <c r="L382" i="3" s="1"/>
  <c r="G383" i="3"/>
  <c r="L383" i="3" s="1"/>
  <c r="G384" i="3"/>
  <c r="L384" i="3" s="1"/>
  <c r="G385" i="3"/>
  <c r="L385" i="3" s="1"/>
  <c r="G386" i="3"/>
  <c r="L386" i="3" s="1"/>
  <c r="G387" i="3"/>
  <c r="L387" i="3" s="1"/>
  <c r="G388" i="3"/>
  <c r="L388" i="3" s="1"/>
  <c r="G389" i="3"/>
  <c r="L389" i="3" s="1"/>
  <c r="G390" i="3"/>
  <c r="L390" i="3" s="1"/>
  <c r="G391" i="3"/>
  <c r="L391" i="3" s="1"/>
  <c r="G392" i="3"/>
  <c r="L392" i="3" s="1"/>
  <c r="G393" i="3"/>
  <c r="L393" i="3" s="1"/>
  <c r="G394" i="3"/>
  <c r="L394" i="3" s="1"/>
  <c r="G395" i="3"/>
  <c r="L395" i="3" s="1"/>
  <c r="G396" i="3"/>
  <c r="L396" i="3" s="1"/>
  <c r="G397" i="3"/>
  <c r="L397" i="3" s="1"/>
  <c r="G398" i="3"/>
  <c r="L398" i="3" s="1"/>
  <c r="G399" i="3"/>
  <c r="L399" i="3" s="1"/>
  <c r="G400" i="3"/>
  <c r="L400" i="3" s="1"/>
  <c r="G401" i="3"/>
  <c r="L401" i="3" s="1"/>
  <c r="G402" i="3"/>
  <c r="L402" i="3" s="1"/>
  <c r="G403" i="3"/>
  <c r="L403" i="3" s="1"/>
  <c r="G404" i="3"/>
  <c r="L404" i="3" s="1"/>
  <c r="G405" i="3"/>
  <c r="L405" i="3" s="1"/>
  <c r="G406" i="3"/>
  <c r="L406" i="3" s="1"/>
  <c r="G407" i="3"/>
  <c r="L407" i="3" s="1"/>
  <c r="G408" i="3"/>
  <c r="L408" i="3" s="1"/>
  <c r="G409" i="3"/>
  <c r="L409" i="3" s="1"/>
  <c r="G410" i="3"/>
  <c r="L410" i="3" s="1"/>
  <c r="G411" i="3"/>
  <c r="L411" i="3" s="1"/>
  <c r="G412" i="3"/>
  <c r="L412" i="3" s="1"/>
  <c r="G413" i="3"/>
  <c r="L413" i="3" s="1"/>
  <c r="G414" i="3"/>
  <c r="L414" i="3" s="1"/>
  <c r="G415" i="3"/>
  <c r="L415" i="3" s="1"/>
  <c r="G416" i="3"/>
  <c r="L416" i="3" s="1"/>
  <c r="G417" i="3"/>
  <c r="L417" i="3" s="1"/>
  <c r="G418" i="3"/>
  <c r="L418" i="3" s="1"/>
  <c r="G419" i="3"/>
  <c r="L419" i="3" s="1"/>
  <c r="G420" i="3"/>
  <c r="L420" i="3" s="1"/>
  <c r="G421" i="3"/>
  <c r="L421" i="3" s="1"/>
  <c r="G422" i="3"/>
  <c r="L422" i="3" s="1"/>
  <c r="G423" i="3"/>
  <c r="L423" i="3" s="1"/>
  <c r="G424" i="3"/>
  <c r="L424" i="3" s="1"/>
  <c r="G425" i="3"/>
  <c r="L425" i="3" s="1"/>
  <c r="G426" i="3"/>
  <c r="L426" i="3" s="1"/>
  <c r="G427" i="3"/>
  <c r="L427" i="3" s="1"/>
  <c r="G428" i="3"/>
  <c r="L428" i="3" s="1"/>
  <c r="G429" i="3"/>
  <c r="L429" i="3" s="1"/>
  <c r="G430" i="3"/>
  <c r="L430" i="3" s="1"/>
  <c r="G431" i="3"/>
  <c r="L431" i="3" s="1"/>
  <c r="G432" i="3"/>
  <c r="L432" i="3" s="1"/>
  <c r="G433" i="3"/>
  <c r="L433" i="3" s="1"/>
  <c r="G434" i="3"/>
  <c r="L434" i="3" s="1"/>
  <c r="G435" i="3"/>
  <c r="L435" i="3" s="1"/>
  <c r="G436" i="3"/>
  <c r="L436" i="3" s="1"/>
  <c r="G437" i="3"/>
  <c r="L437" i="3" s="1"/>
  <c r="G438" i="3"/>
  <c r="L438" i="3" s="1"/>
  <c r="G439" i="3"/>
  <c r="L439" i="3" s="1"/>
  <c r="G440" i="3"/>
  <c r="L440" i="3" s="1"/>
  <c r="G441" i="3"/>
  <c r="L441" i="3" s="1"/>
  <c r="G442" i="3"/>
  <c r="L442" i="3" s="1"/>
  <c r="G449" i="3"/>
  <c r="L449" i="3" s="1"/>
  <c r="G450" i="3"/>
  <c r="L450" i="3" s="1"/>
  <c r="G451" i="3"/>
  <c r="L451" i="3" s="1"/>
  <c r="G452" i="3"/>
  <c r="L452" i="3" s="1"/>
  <c r="G453" i="3"/>
  <c r="L453" i="3" s="1"/>
  <c r="G454" i="3"/>
  <c r="L454" i="3" s="1"/>
  <c r="G455" i="3"/>
  <c r="L455" i="3" s="1"/>
  <c r="G456" i="3"/>
  <c r="L456" i="3" s="1"/>
  <c r="G457" i="3"/>
  <c r="L457" i="3" s="1"/>
  <c r="G458" i="3"/>
  <c r="L458" i="3" s="1"/>
  <c r="G459" i="3"/>
  <c r="L459" i="3" s="1"/>
  <c r="G460" i="3"/>
  <c r="L460" i="3" s="1"/>
  <c r="G461" i="3"/>
  <c r="L461" i="3" s="1"/>
  <c r="G462" i="3"/>
  <c r="L462" i="3" s="1"/>
  <c r="G463" i="3"/>
  <c r="L463" i="3" s="1"/>
  <c r="G464" i="3"/>
  <c r="L464" i="3" s="1"/>
  <c r="G465" i="3"/>
  <c r="L465" i="3" s="1"/>
  <c r="G466" i="3"/>
  <c r="L466" i="3" s="1"/>
  <c r="G467" i="3"/>
  <c r="L467" i="3" s="1"/>
  <c r="G468" i="3"/>
  <c r="L468" i="3" s="1"/>
  <c r="G469" i="3"/>
  <c r="L469" i="3" s="1"/>
  <c r="G470" i="3"/>
  <c r="L470" i="3" s="1"/>
  <c r="G471" i="3"/>
  <c r="L471" i="3" s="1"/>
  <c r="G472" i="3"/>
  <c r="L472" i="3" s="1"/>
  <c r="G473" i="3"/>
  <c r="L473" i="3" s="1"/>
  <c r="G474" i="3"/>
  <c r="L474" i="3" s="1"/>
  <c r="G475" i="3"/>
  <c r="L475" i="3" s="1"/>
  <c r="G476" i="3"/>
  <c r="L476" i="3" s="1"/>
  <c r="G477" i="3"/>
  <c r="L477" i="3" s="1"/>
  <c r="G478" i="3"/>
  <c r="L478" i="3" s="1"/>
  <c r="G479" i="3"/>
  <c r="L479" i="3" s="1"/>
  <c r="G480" i="3"/>
  <c r="L480" i="3" s="1"/>
  <c r="G481" i="3"/>
  <c r="L481" i="3" s="1"/>
  <c r="G482" i="3"/>
  <c r="L482" i="3" s="1"/>
  <c r="G483" i="3"/>
  <c r="L483" i="3" s="1"/>
  <c r="G484" i="3"/>
  <c r="L484" i="3" s="1"/>
  <c r="G485" i="3"/>
  <c r="L485" i="3" s="1"/>
  <c r="G486" i="3"/>
  <c r="L486" i="3" s="1"/>
  <c r="G487" i="3"/>
  <c r="L487" i="3" s="1"/>
  <c r="G488" i="3"/>
  <c r="L488" i="3" s="1"/>
  <c r="G489" i="3"/>
  <c r="L489" i="3" s="1"/>
  <c r="G490" i="3"/>
  <c r="L490" i="3" s="1"/>
  <c r="G491" i="3"/>
  <c r="L491" i="3" s="1"/>
  <c r="G492" i="3"/>
  <c r="L492" i="3" s="1"/>
  <c r="G493" i="3"/>
  <c r="L493" i="3" s="1"/>
  <c r="G494" i="3"/>
  <c r="L494" i="3" s="1"/>
  <c r="G495" i="3"/>
  <c r="L495" i="3" s="1"/>
  <c r="G496" i="3"/>
  <c r="L496" i="3" s="1"/>
  <c r="G497" i="3"/>
  <c r="L497" i="3" s="1"/>
  <c r="G498" i="3"/>
  <c r="L498" i="3" s="1"/>
  <c r="G499" i="3"/>
  <c r="L499" i="3" s="1"/>
  <c r="G500" i="3"/>
  <c r="L500" i="3" s="1"/>
  <c r="G501" i="3"/>
  <c r="L501" i="3" s="1"/>
  <c r="G502" i="3"/>
  <c r="L502" i="3" s="1"/>
  <c r="G503" i="3"/>
  <c r="L503" i="3" s="1"/>
  <c r="G504" i="3"/>
  <c r="L504" i="3" s="1"/>
  <c r="G505" i="3"/>
  <c r="L505" i="3" s="1"/>
  <c r="G506" i="3"/>
  <c r="L506" i="3" s="1"/>
  <c r="G507" i="3"/>
  <c r="L507" i="3" s="1"/>
  <c r="G508" i="3"/>
  <c r="L508" i="3" s="1"/>
  <c r="G509" i="3"/>
  <c r="L509" i="3" s="1"/>
  <c r="G510" i="3"/>
  <c r="L510" i="3" s="1"/>
  <c r="G511" i="3"/>
  <c r="L511" i="3" s="1"/>
  <c r="G512" i="3"/>
  <c r="L512" i="3" s="1"/>
  <c r="G513" i="3"/>
  <c r="L513" i="3" s="1"/>
  <c r="G514" i="3"/>
  <c r="L514" i="3" s="1"/>
  <c r="G515" i="3"/>
  <c r="L515" i="3" s="1"/>
  <c r="G516" i="3"/>
  <c r="L516" i="3" s="1"/>
  <c r="G517" i="3"/>
  <c r="L517" i="3" s="1"/>
  <c r="G518" i="3"/>
  <c r="L518" i="3" s="1"/>
  <c r="G519" i="3"/>
  <c r="L519" i="3" s="1"/>
  <c r="G520" i="3"/>
  <c r="L520" i="3" s="1"/>
  <c r="G521" i="3"/>
  <c r="L521" i="3" s="1"/>
  <c r="G522" i="3"/>
  <c r="L522" i="3" s="1"/>
  <c r="G523" i="3"/>
  <c r="L523" i="3" s="1"/>
  <c r="G524" i="3"/>
  <c r="L524" i="3" s="1"/>
  <c r="G525" i="3"/>
  <c r="L525" i="3" s="1"/>
  <c r="G526" i="3"/>
  <c r="L526" i="3" s="1"/>
  <c r="G527" i="3"/>
  <c r="L527" i="3" s="1"/>
  <c r="G528" i="3"/>
  <c r="L528" i="3" s="1"/>
  <c r="G529" i="3"/>
  <c r="L529" i="3" s="1"/>
  <c r="G530" i="3"/>
  <c r="L530" i="3" s="1"/>
  <c r="G531" i="3"/>
  <c r="L531" i="3" s="1"/>
  <c r="G532" i="3"/>
  <c r="L532" i="3" s="1"/>
  <c r="G533" i="3"/>
  <c r="L533" i="3" s="1"/>
  <c r="G534" i="3"/>
  <c r="L534" i="3" s="1"/>
  <c r="G535" i="3"/>
  <c r="L535" i="3" s="1"/>
  <c r="G536" i="3"/>
  <c r="L536" i="3" s="1"/>
  <c r="G537" i="3"/>
  <c r="L537" i="3" s="1"/>
  <c r="G538" i="3"/>
  <c r="L538" i="3" s="1"/>
  <c r="G539" i="3"/>
  <c r="L539" i="3" s="1"/>
  <c r="G540" i="3"/>
  <c r="L540" i="3" s="1"/>
  <c r="G541" i="3"/>
  <c r="L541" i="3" s="1"/>
  <c r="G542" i="3"/>
  <c r="L542" i="3" s="1"/>
  <c r="G543" i="3"/>
  <c r="L543" i="3" s="1"/>
  <c r="G544" i="3"/>
  <c r="L544" i="3" s="1"/>
  <c r="G545" i="3"/>
  <c r="L545" i="3" s="1"/>
  <c r="G546" i="3"/>
  <c r="L546" i="3" s="1"/>
  <c r="G547" i="3"/>
  <c r="L547" i="3" s="1"/>
  <c r="G548" i="3"/>
  <c r="L548" i="3" s="1"/>
  <c r="G549" i="3"/>
  <c r="L549" i="3" s="1"/>
  <c r="G550" i="3"/>
  <c r="L550" i="3" s="1"/>
  <c r="G551" i="3"/>
  <c r="L551" i="3" s="1"/>
  <c r="G552" i="3"/>
  <c r="L552" i="3" s="1"/>
  <c r="G553" i="3"/>
  <c r="L553" i="3" s="1"/>
  <c r="G554" i="3"/>
  <c r="L554" i="3" s="1"/>
  <c r="G555" i="3"/>
  <c r="L555" i="3" s="1"/>
  <c r="G556" i="3"/>
  <c r="L556" i="3" s="1"/>
  <c r="G557" i="3"/>
  <c r="L557" i="3" s="1"/>
  <c r="G558" i="3"/>
  <c r="L558" i="3" s="1"/>
  <c r="G559" i="3"/>
  <c r="L559" i="3" s="1"/>
  <c r="G560" i="3"/>
  <c r="L560" i="3" s="1"/>
  <c r="G561" i="3"/>
  <c r="L561" i="3" s="1"/>
  <c r="G562" i="3"/>
  <c r="L562" i="3" s="1"/>
  <c r="G563" i="3"/>
  <c r="L563" i="3" s="1"/>
  <c r="G564" i="3"/>
  <c r="L564" i="3" s="1"/>
  <c r="G565" i="3"/>
  <c r="L565" i="3" s="1"/>
  <c r="G566" i="3"/>
  <c r="L566" i="3" s="1"/>
  <c r="G567" i="3"/>
  <c r="L567" i="3" s="1"/>
  <c r="G568" i="3"/>
  <c r="L568" i="3" s="1"/>
  <c r="G569" i="3"/>
  <c r="L569" i="3" s="1"/>
  <c r="G570" i="3"/>
  <c r="L570" i="3" s="1"/>
  <c r="G571" i="3"/>
  <c r="L571" i="3" s="1"/>
  <c r="G572" i="3"/>
  <c r="L572" i="3" s="1"/>
  <c r="G573" i="3"/>
  <c r="L573" i="3" s="1"/>
  <c r="G574" i="3"/>
  <c r="L574" i="3" s="1"/>
  <c r="G575" i="3"/>
  <c r="L575" i="3" s="1"/>
  <c r="G576" i="3"/>
  <c r="L576" i="3" s="1"/>
  <c r="G577" i="3"/>
  <c r="L577" i="3" s="1"/>
  <c r="G578" i="3"/>
  <c r="L578" i="3" s="1"/>
  <c r="G579" i="3"/>
  <c r="L579" i="3" s="1"/>
  <c r="G580" i="3"/>
  <c r="L580" i="3" s="1"/>
  <c r="G581" i="3"/>
  <c r="L581" i="3" s="1"/>
  <c r="G582" i="3"/>
  <c r="L582" i="3" s="1"/>
  <c r="G583" i="3"/>
  <c r="L583" i="3" s="1"/>
  <c r="G584" i="3"/>
  <c r="L584" i="3" s="1"/>
  <c r="G585" i="3"/>
  <c r="L585" i="3" s="1"/>
  <c r="G586" i="3"/>
  <c r="L586" i="3" s="1"/>
  <c r="G587" i="3"/>
  <c r="L587" i="3" s="1"/>
  <c r="G588" i="3"/>
  <c r="L588" i="3" s="1"/>
  <c r="G589" i="3"/>
  <c r="L589" i="3" s="1"/>
  <c r="G590" i="3"/>
  <c r="L590" i="3" s="1"/>
  <c r="G591" i="3"/>
  <c r="L591" i="3" s="1"/>
  <c r="G592" i="3"/>
  <c r="L592" i="3" s="1"/>
  <c r="G593" i="3"/>
  <c r="L593" i="3" s="1"/>
  <c r="G594" i="3"/>
  <c r="L594" i="3" s="1"/>
  <c r="G595" i="3"/>
  <c r="L595" i="3" s="1"/>
  <c r="G596" i="3"/>
  <c r="L596" i="3" s="1"/>
  <c r="G597" i="3"/>
  <c r="L597" i="3" s="1"/>
  <c r="G598" i="3"/>
  <c r="L598" i="3" s="1"/>
  <c r="G599" i="3"/>
  <c r="L599" i="3" s="1"/>
  <c r="G600" i="3"/>
  <c r="L600" i="3" s="1"/>
  <c r="G601" i="3"/>
  <c r="L601" i="3" s="1"/>
  <c r="G602" i="3"/>
  <c r="L602" i="3" s="1"/>
  <c r="G603" i="3"/>
  <c r="L603" i="3" s="1"/>
  <c r="G604" i="3"/>
  <c r="L604" i="3" s="1"/>
  <c r="G605" i="3"/>
  <c r="L605" i="3" s="1"/>
  <c r="G606" i="3"/>
  <c r="L606" i="3" s="1"/>
  <c r="G607" i="3"/>
  <c r="L607" i="3" s="1"/>
  <c r="G608" i="3"/>
  <c r="L608" i="3" s="1"/>
  <c r="G609" i="3"/>
  <c r="L609" i="3" s="1"/>
  <c r="G610" i="3"/>
  <c r="L610" i="3" s="1"/>
  <c r="G611" i="3"/>
  <c r="L611" i="3" s="1"/>
  <c r="G612" i="3"/>
  <c r="L612" i="3" s="1"/>
  <c r="G613" i="3"/>
  <c r="L613" i="3" s="1"/>
  <c r="G614" i="3"/>
  <c r="L614" i="3" s="1"/>
  <c r="G615" i="3"/>
  <c r="L615" i="3" s="1"/>
  <c r="G616" i="3"/>
  <c r="L616" i="3" s="1"/>
  <c r="G617" i="3"/>
  <c r="L617" i="3" s="1"/>
  <c r="G618" i="3"/>
  <c r="L618" i="3" s="1"/>
  <c r="G619" i="3"/>
  <c r="L619" i="3" s="1"/>
  <c r="G620" i="3"/>
  <c r="L620" i="3" s="1"/>
  <c r="G621" i="3"/>
  <c r="L621" i="3" s="1"/>
  <c r="G622" i="3"/>
  <c r="L622" i="3" s="1"/>
  <c r="G623" i="3"/>
  <c r="L623" i="3" s="1"/>
  <c r="G624" i="3"/>
  <c r="L624" i="3" s="1"/>
  <c r="G625" i="3"/>
  <c r="L625" i="3" s="1"/>
  <c r="G626" i="3"/>
  <c r="L626" i="3" s="1"/>
  <c r="G627" i="3"/>
  <c r="L627" i="3" s="1"/>
  <c r="G628" i="3"/>
  <c r="L628" i="3" s="1"/>
  <c r="G629" i="3"/>
  <c r="L629" i="3" s="1"/>
  <c r="G630" i="3"/>
  <c r="L630" i="3" s="1"/>
  <c r="G631" i="3"/>
  <c r="L631" i="3" s="1"/>
  <c r="G632" i="3"/>
  <c r="L632" i="3" s="1"/>
  <c r="G633" i="3"/>
  <c r="L633" i="3" s="1"/>
  <c r="G634" i="3"/>
  <c r="L634" i="3" s="1"/>
  <c r="G635" i="3"/>
  <c r="L635" i="3" s="1"/>
  <c r="G636" i="3"/>
  <c r="L636" i="3" s="1"/>
  <c r="G637" i="3"/>
  <c r="L637" i="3" s="1"/>
  <c r="G638" i="3"/>
  <c r="L638" i="3" s="1"/>
  <c r="G639" i="3"/>
  <c r="L639" i="3" s="1"/>
  <c r="G640" i="3"/>
  <c r="L640" i="3" s="1"/>
  <c r="G641" i="3"/>
  <c r="L641" i="3" s="1"/>
  <c r="G642" i="3"/>
  <c r="L642" i="3" s="1"/>
  <c r="G643" i="3"/>
  <c r="L643" i="3" s="1"/>
  <c r="G644" i="3"/>
  <c r="L644" i="3" s="1"/>
  <c r="G645" i="3"/>
  <c r="L645" i="3" s="1"/>
  <c r="G646" i="3"/>
  <c r="L646" i="3" s="1"/>
  <c r="G647" i="3"/>
  <c r="L647" i="3" s="1"/>
  <c r="G648" i="3"/>
  <c r="L648" i="3" s="1"/>
  <c r="G649" i="3"/>
  <c r="L649" i="3" s="1"/>
  <c r="G650" i="3"/>
  <c r="L650" i="3" s="1"/>
  <c r="G651" i="3"/>
  <c r="L651" i="3" s="1"/>
  <c r="G652" i="3"/>
  <c r="L652" i="3" s="1"/>
  <c r="G653" i="3"/>
  <c r="L653" i="3" s="1"/>
  <c r="G654" i="3"/>
  <c r="L654" i="3" s="1"/>
  <c r="G655" i="3"/>
  <c r="L655" i="3" s="1"/>
  <c r="G656" i="3"/>
  <c r="L656" i="3" s="1"/>
  <c r="G657" i="3"/>
  <c r="L657" i="3" s="1"/>
  <c r="G658" i="3"/>
  <c r="L658" i="3" s="1"/>
  <c r="G659" i="3"/>
  <c r="L659" i="3" s="1"/>
  <c r="G660" i="3"/>
  <c r="L660" i="3" s="1"/>
  <c r="G661" i="3"/>
  <c r="L661" i="3" s="1"/>
  <c r="G663" i="3"/>
  <c r="L663" i="3" s="1"/>
  <c r="G664" i="3"/>
  <c r="L664" i="3" s="1"/>
  <c r="G665" i="3"/>
  <c r="L665" i="3" s="1"/>
  <c r="G666" i="3"/>
  <c r="L666" i="3" s="1"/>
  <c r="G667" i="3"/>
  <c r="L667" i="3" s="1"/>
  <c r="G668" i="3"/>
  <c r="L668" i="3" s="1"/>
  <c r="G669" i="3"/>
  <c r="L669" i="3" s="1"/>
  <c r="G670" i="3"/>
  <c r="L670" i="3" s="1"/>
  <c r="G671" i="3"/>
  <c r="L671" i="3" s="1"/>
  <c r="G672" i="3"/>
  <c r="L672" i="3" s="1"/>
  <c r="G673" i="3"/>
  <c r="L673" i="3" s="1"/>
  <c r="G674" i="3"/>
  <c r="L674" i="3" s="1"/>
  <c r="G675" i="3"/>
  <c r="L675" i="3" s="1"/>
  <c r="G676" i="3"/>
  <c r="L676" i="3" s="1"/>
  <c r="G677" i="3"/>
  <c r="L677" i="3" s="1"/>
  <c r="G678" i="3"/>
  <c r="L678" i="3" s="1"/>
  <c r="G679" i="3"/>
  <c r="L679" i="3" s="1"/>
  <c r="G680" i="3"/>
  <c r="L680" i="3" s="1"/>
  <c r="G681" i="3"/>
  <c r="L681" i="3" s="1"/>
  <c r="G682" i="3"/>
  <c r="L682" i="3" s="1"/>
  <c r="G683" i="3"/>
  <c r="L683" i="3" s="1"/>
  <c r="G684" i="3"/>
  <c r="L684" i="3" s="1"/>
  <c r="G685" i="3"/>
  <c r="L685" i="3" s="1"/>
  <c r="G686" i="3"/>
  <c r="L686" i="3" s="1"/>
  <c r="G687" i="3"/>
  <c r="L687" i="3" s="1"/>
  <c r="G688" i="3"/>
  <c r="L688" i="3" s="1"/>
  <c r="G689" i="3"/>
  <c r="L689" i="3" s="1"/>
  <c r="G690" i="3"/>
  <c r="L690" i="3" s="1"/>
  <c r="G691" i="3"/>
  <c r="L691" i="3" s="1"/>
  <c r="G692" i="3"/>
  <c r="L692" i="3" s="1"/>
  <c r="G693" i="3"/>
  <c r="L693" i="3" s="1"/>
  <c r="G694" i="3"/>
  <c r="L694" i="3" s="1"/>
  <c r="G695" i="3"/>
  <c r="L695" i="3" s="1"/>
  <c r="G696" i="3"/>
  <c r="L696" i="3" s="1"/>
  <c r="G697" i="3"/>
  <c r="L697" i="3" s="1"/>
  <c r="G698" i="3"/>
  <c r="L698" i="3" s="1"/>
  <c r="G699" i="3"/>
  <c r="L699" i="3" s="1"/>
  <c r="G700" i="3"/>
  <c r="L700" i="3" s="1"/>
  <c r="G701" i="3"/>
  <c r="L701" i="3" s="1"/>
  <c r="G702" i="3"/>
  <c r="L702" i="3" s="1"/>
  <c r="G703" i="3"/>
  <c r="L703" i="3" s="1"/>
  <c r="G704" i="3"/>
  <c r="L704" i="3" s="1"/>
  <c r="G705" i="3"/>
  <c r="L705" i="3" s="1"/>
  <c r="G706" i="3"/>
  <c r="L706" i="3" s="1"/>
  <c r="G707" i="3"/>
  <c r="L707" i="3" s="1"/>
  <c r="G708" i="3"/>
  <c r="L708" i="3" s="1"/>
  <c r="G709" i="3"/>
  <c r="L709" i="3" s="1"/>
  <c r="G710" i="3"/>
  <c r="L710" i="3" s="1"/>
  <c r="G711" i="3"/>
  <c r="L711" i="3" s="1"/>
  <c r="G712" i="3"/>
  <c r="L712" i="3" s="1"/>
  <c r="G713" i="3"/>
  <c r="L713" i="3" s="1"/>
  <c r="G714" i="3"/>
  <c r="L714" i="3" s="1"/>
  <c r="G715" i="3"/>
  <c r="L715" i="3" s="1"/>
  <c r="G716" i="3"/>
  <c r="L716" i="3" s="1"/>
  <c r="G717" i="3"/>
  <c r="L717" i="3" s="1"/>
  <c r="G718" i="3"/>
  <c r="L718" i="3" s="1"/>
  <c r="G719" i="3"/>
  <c r="L719" i="3" s="1"/>
  <c r="G720" i="3"/>
  <c r="L720" i="3" s="1"/>
  <c r="G721" i="3"/>
  <c r="L721" i="3" s="1"/>
  <c r="G722" i="3"/>
  <c r="L722" i="3" s="1"/>
  <c r="G723" i="3"/>
  <c r="L723" i="3" s="1"/>
  <c r="G724" i="3"/>
  <c r="L724" i="3" s="1"/>
  <c r="G725" i="3"/>
  <c r="L725" i="3" s="1"/>
  <c r="G726" i="3"/>
  <c r="L726" i="3" s="1"/>
  <c r="G727" i="3"/>
  <c r="L727" i="3" s="1"/>
  <c r="G728" i="3"/>
  <c r="L728" i="3" s="1"/>
  <c r="G729" i="3"/>
  <c r="L729" i="3" s="1"/>
  <c r="G730" i="3"/>
  <c r="L730" i="3" s="1"/>
  <c r="G731" i="3"/>
  <c r="L731" i="3" s="1"/>
  <c r="G732" i="3"/>
  <c r="L732" i="3" s="1"/>
  <c r="G733" i="3"/>
  <c r="L733" i="3" s="1"/>
  <c r="G734" i="3"/>
  <c r="L734" i="3" s="1"/>
  <c r="G735" i="3"/>
  <c r="L735" i="3" s="1"/>
  <c r="G736" i="3"/>
  <c r="L736" i="3" s="1"/>
  <c r="G737" i="3"/>
  <c r="L737" i="3" s="1"/>
  <c r="G738" i="3"/>
  <c r="L738" i="3" s="1"/>
  <c r="G739" i="3"/>
  <c r="L739" i="3" s="1"/>
  <c r="G740" i="3"/>
  <c r="L740" i="3" s="1"/>
  <c r="G741" i="3"/>
  <c r="L741" i="3" s="1"/>
  <c r="G742" i="3"/>
  <c r="L742" i="3" s="1"/>
  <c r="G743" i="3"/>
  <c r="L743" i="3" s="1"/>
  <c r="G744" i="3"/>
  <c r="L744" i="3" s="1"/>
  <c r="G745" i="3"/>
  <c r="L745" i="3" s="1"/>
  <c r="G746" i="3"/>
  <c r="L746" i="3" s="1"/>
  <c r="G747" i="3"/>
  <c r="L747" i="3" s="1"/>
  <c r="G749" i="3"/>
  <c r="L749" i="3" s="1"/>
  <c r="G750" i="3"/>
  <c r="L750" i="3" s="1"/>
  <c r="G751" i="3"/>
  <c r="L751" i="3" s="1"/>
  <c r="G752" i="3"/>
  <c r="L752" i="3" s="1"/>
  <c r="G753" i="3"/>
  <c r="L753" i="3" s="1"/>
  <c r="G754" i="3"/>
  <c r="L754" i="3" s="1"/>
  <c r="G755" i="3"/>
  <c r="L755" i="3" s="1"/>
  <c r="G756" i="3"/>
  <c r="L756" i="3" s="1"/>
  <c r="G757" i="3"/>
  <c r="L757" i="3" s="1"/>
  <c r="G758" i="3"/>
  <c r="L758" i="3" s="1"/>
  <c r="G759" i="3"/>
  <c r="L759" i="3" s="1"/>
  <c r="G760" i="3"/>
  <c r="L760" i="3" s="1"/>
  <c r="G761" i="3"/>
  <c r="L761" i="3" s="1"/>
  <c r="G762" i="3"/>
  <c r="L762" i="3" s="1"/>
  <c r="G763" i="3"/>
  <c r="L763" i="3" s="1"/>
  <c r="G764" i="3"/>
  <c r="L764" i="3" s="1"/>
  <c r="G765" i="3"/>
  <c r="L765" i="3" s="1"/>
  <c r="G766" i="3"/>
  <c r="L766" i="3" s="1"/>
  <c r="G767" i="3"/>
  <c r="L767" i="3" s="1"/>
  <c r="G768" i="3"/>
  <c r="L768" i="3" s="1"/>
  <c r="G769" i="3"/>
  <c r="L769" i="3" s="1"/>
  <c r="G770" i="3"/>
  <c r="L770" i="3" s="1"/>
  <c r="G771" i="3"/>
  <c r="L771" i="3" s="1"/>
  <c r="G772" i="3"/>
  <c r="L772" i="3" s="1"/>
  <c r="G773" i="3"/>
  <c r="L773" i="3" s="1"/>
  <c r="G774" i="3"/>
  <c r="L774" i="3" s="1"/>
  <c r="G775" i="3"/>
  <c r="L775" i="3" s="1"/>
  <c r="G776" i="3"/>
  <c r="L776" i="3" s="1"/>
  <c r="G777" i="3"/>
  <c r="L777" i="3" s="1"/>
  <c r="G778" i="3"/>
  <c r="L778" i="3" s="1"/>
  <c r="G779" i="3"/>
  <c r="L779" i="3" s="1"/>
  <c r="G780" i="3"/>
  <c r="L780" i="3" s="1"/>
  <c r="G781" i="3"/>
  <c r="L781" i="3" s="1"/>
  <c r="G782" i="3"/>
  <c r="L782" i="3" s="1"/>
  <c r="G783" i="3"/>
  <c r="L783" i="3" s="1"/>
  <c r="G784" i="3"/>
  <c r="L784" i="3" s="1"/>
  <c r="G785" i="3"/>
  <c r="L785" i="3" s="1"/>
  <c r="G786" i="3"/>
  <c r="L786" i="3" s="1"/>
  <c r="G787" i="3"/>
  <c r="L787" i="3" s="1"/>
  <c r="G788" i="3"/>
  <c r="L788" i="3" s="1"/>
  <c r="G789" i="3"/>
  <c r="L789" i="3" s="1"/>
  <c r="G790" i="3"/>
  <c r="L790" i="3" s="1"/>
  <c r="G791" i="3"/>
  <c r="L791" i="3" s="1"/>
  <c r="G792" i="3"/>
  <c r="L792" i="3" s="1"/>
  <c r="G793" i="3"/>
  <c r="L793" i="3" s="1"/>
  <c r="G794" i="3"/>
  <c r="L794" i="3" s="1"/>
  <c r="G795" i="3"/>
  <c r="L795" i="3" s="1"/>
  <c r="G796" i="3"/>
  <c r="L796" i="3" s="1"/>
  <c r="G797" i="3"/>
  <c r="L797" i="3" s="1"/>
  <c r="G798" i="3"/>
  <c r="L798" i="3" s="1"/>
  <c r="G799" i="3"/>
  <c r="L799" i="3" s="1"/>
  <c r="G800" i="3"/>
  <c r="L800" i="3" s="1"/>
  <c r="G801" i="3"/>
  <c r="L801" i="3" s="1"/>
  <c r="G802" i="3"/>
  <c r="L802" i="3" s="1"/>
  <c r="G803" i="3"/>
  <c r="L803" i="3" s="1"/>
  <c r="G804" i="3"/>
  <c r="L804" i="3" s="1"/>
  <c r="G805" i="3"/>
  <c r="L805" i="3" s="1"/>
  <c r="G806" i="3"/>
  <c r="L806" i="3" s="1"/>
  <c r="G807" i="3"/>
  <c r="L807" i="3" s="1"/>
  <c r="G808" i="3"/>
  <c r="L808" i="3" s="1"/>
  <c r="G809" i="3"/>
  <c r="L809" i="3" s="1"/>
  <c r="G810" i="3"/>
  <c r="L810" i="3" s="1"/>
  <c r="G811" i="3"/>
  <c r="L811" i="3" s="1"/>
  <c r="G812" i="3"/>
  <c r="L812" i="3" s="1"/>
  <c r="G813" i="3"/>
  <c r="L813" i="3" s="1"/>
  <c r="G814" i="3"/>
  <c r="L814" i="3" s="1"/>
  <c r="G815" i="3"/>
  <c r="L815" i="3" s="1"/>
  <c r="G816" i="3"/>
  <c r="L816" i="3" s="1"/>
  <c r="G817" i="3"/>
  <c r="L817" i="3" s="1"/>
  <c r="G818" i="3"/>
  <c r="L818" i="3" s="1"/>
  <c r="G819" i="3"/>
  <c r="L819" i="3" s="1"/>
  <c r="G820" i="3"/>
  <c r="L820" i="3" s="1"/>
  <c r="G821" i="3"/>
  <c r="L821" i="3" s="1"/>
  <c r="G822" i="3"/>
  <c r="L822" i="3" s="1"/>
  <c r="G823" i="3"/>
  <c r="L823" i="3" s="1"/>
  <c r="G824" i="3"/>
  <c r="L824" i="3" s="1"/>
  <c r="G825" i="3"/>
  <c r="L825" i="3" s="1"/>
  <c r="G826" i="3"/>
  <c r="L826" i="3" s="1"/>
  <c r="G827" i="3"/>
  <c r="L827" i="3" s="1"/>
  <c r="G828" i="3"/>
  <c r="L828" i="3" s="1"/>
  <c r="G829" i="3"/>
  <c r="L829" i="3" s="1"/>
  <c r="G830" i="3"/>
  <c r="L830" i="3" s="1"/>
  <c r="G831" i="3"/>
  <c r="L831" i="3" s="1"/>
  <c r="G832" i="3"/>
  <c r="L832" i="3" s="1"/>
  <c r="G833" i="3"/>
  <c r="L833" i="3" s="1"/>
  <c r="G834" i="3"/>
  <c r="L834" i="3" s="1"/>
  <c r="G835" i="3"/>
  <c r="L835" i="3" s="1"/>
  <c r="G836" i="3"/>
  <c r="L836" i="3" s="1"/>
  <c r="G837" i="3"/>
  <c r="L837" i="3" s="1"/>
  <c r="G838" i="3"/>
  <c r="L838" i="3" s="1"/>
  <c r="G839" i="3"/>
  <c r="L839" i="3" s="1"/>
  <c r="G840" i="3"/>
  <c r="L840" i="3" s="1"/>
  <c r="G841" i="3"/>
  <c r="L841" i="3" s="1"/>
  <c r="G842" i="3"/>
  <c r="L842" i="3" s="1"/>
  <c r="G843" i="3"/>
  <c r="L843" i="3" s="1"/>
  <c r="G844" i="3"/>
  <c r="L844" i="3" s="1"/>
  <c r="G845" i="3"/>
  <c r="L845" i="3" s="1"/>
  <c r="G846" i="3"/>
  <c r="L846" i="3" s="1"/>
  <c r="G847" i="3"/>
  <c r="L847" i="3" s="1"/>
  <c r="G848" i="3"/>
  <c r="L848" i="3" s="1"/>
  <c r="G849" i="3"/>
  <c r="L849" i="3" s="1"/>
  <c r="G850" i="3"/>
  <c r="L850" i="3" s="1"/>
  <c r="G851" i="3"/>
  <c r="L851" i="3" s="1"/>
  <c r="G852" i="3"/>
  <c r="L852" i="3" s="1"/>
  <c r="G853" i="3"/>
  <c r="L853" i="3" s="1"/>
  <c r="G854" i="3"/>
  <c r="L854" i="3" s="1"/>
  <c r="G855" i="3"/>
  <c r="L855" i="3" s="1"/>
  <c r="G856" i="3"/>
  <c r="L856" i="3" s="1"/>
  <c r="G857" i="3"/>
  <c r="L857" i="3" s="1"/>
  <c r="G858" i="3"/>
  <c r="L858" i="3" s="1"/>
  <c r="G859" i="3"/>
  <c r="L859" i="3" s="1"/>
  <c r="G860" i="3"/>
  <c r="L860" i="3" s="1"/>
  <c r="G861" i="3"/>
  <c r="L861" i="3" s="1"/>
  <c r="G862" i="3"/>
  <c r="L862" i="3" s="1"/>
  <c r="G863" i="3"/>
  <c r="L863" i="3" s="1"/>
  <c r="G864" i="3"/>
  <c r="L864" i="3" s="1"/>
  <c r="G865" i="3"/>
  <c r="L865" i="3" s="1"/>
  <c r="G866" i="3"/>
  <c r="L866" i="3" s="1"/>
  <c r="G867" i="3"/>
  <c r="L867" i="3" s="1"/>
  <c r="G868" i="3"/>
  <c r="L868" i="3" s="1"/>
  <c r="G869" i="3"/>
  <c r="L869" i="3" s="1"/>
  <c r="G870" i="3"/>
  <c r="L870" i="3" s="1"/>
  <c r="G871" i="3"/>
  <c r="L871" i="3" s="1"/>
  <c r="G872" i="3"/>
  <c r="L872" i="3" s="1"/>
  <c r="G873" i="3"/>
  <c r="L873" i="3" s="1"/>
  <c r="G874" i="3"/>
  <c r="L874" i="3" s="1"/>
  <c r="G875" i="3"/>
  <c r="L875" i="3" s="1"/>
  <c r="G876" i="3"/>
  <c r="L876" i="3" s="1"/>
  <c r="G877" i="3"/>
  <c r="L877" i="3" s="1"/>
  <c r="G878" i="3"/>
  <c r="L878" i="3" s="1"/>
  <c r="G879" i="3"/>
  <c r="L879" i="3" s="1"/>
  <c r="G880" i="3"/>
  <c r="L880" i="3" s="1"/>
  <c r="G881" i="3"/>
  <c r="L881" i="3" s="1"/>
  <c r="G882" i="3"/>
  <c r="L882" i="3" s="1"/>
  <c r="G883" i="3"/>
  <c r="L883" i="3" s="1"/>
  <c r="G884" i="3"/>
  <c r="L884" i="3" s="1"/>
  <c r="G885" i="3"/>
  <c r="L885" i="3" s="1"/>
  <c r="G886" i="3"/>
  <c r="L886" i="3" s="1"/>
  <c r="G887" i="3"/>
  <c r="L887" i="3" s="1"/>
  <c r="G888" i="3"/>
  <c r="L888" i="3" s="1"/>
  <c r="G889" i="3"/>
  <c r="L889" i="3" s="1"/>
  <c r="G890" i="3"/>
  <c r="L890" i="3" s="1"/>
  <c r="G891" i="3"/>
  <c r="L891" i="3" s="1"/>
  <c r="G892" i="3"/>
  <c r="L892" i="3" s="1"/>
  <c r="G893" i="3"/>
  <c r="L893" i="3" s="1"/>
  <c r="G894" i="3"/>
  <c r="L894" i="3" s="1"/>
  <c r="G895" i="3"/>
  <c r="L895" i="3" s="1"/>
  <c r="G896" i="3"/>
  <c r="L896" i="3" s="1"/>
  <c r="G897" i="3"/>
  <c r="L897" i="3" s="1"/>
  <c r="G898" i="3"/>
  <c r="L898" i="3" s="1"/>
  <c r="G899" i="3"/>
  <c r="L899" i="3" s="1"/>
  <c r="G900" i="3"/>
  <c r="L900" i="3" s="1"/>
  <c r="G901" i="3"/>
  <c r="L901" i="3" s="1"/>
  <c r="G902" i="3"/>
  <c r="L902" i="3" s="1"/>
  <c r="G903" i="3"/>
  <c r="L903" i="3" s="1"/>
  <c r="G904" i="3"/>
  <c r="L904" i="3" s="1"/>
  <c r="G905" i="3"/>
  <c r="L905" i="3" s="1"/>
  <c r="G906" i="3"/>
  <c r="L906" i="3" s="1"/>
  <c r="G907" i="3"/>
  <c r="L907" i="3" s="1"/>
  <c r="G908" i="3"/>
  <c r="L908" i="3" s="1"/>
  <c r="G909" i="3"/>
  <c r="L909" i="3" s="1"/>
  <c r="G910" i="3"/>
  <c r="L910" i="3" s="1"/>
  <c r="G911" i="3"/>
  <c r="L911" i="3" s="1"/>
  <c r="G912" i="3"/>
  <c r="L912" i="3" s="1"/>
  <c r="G913" i="3"/>
  <c r="L913" i="3" s="1"/>
  <c r="G914" i="3"/>
  <c r="L914" i="3" s="1"/>
  <c r="G915" i="3"/>
  <c r="L915" i="3" s="1"/>
  <c r="G916" i="3"/>
  <c r="L916" i="3" s="1"/>
  <c r="G917" i="3"/>
  <c r="L917" i="3" s="1"/>
  <c r="G918" i="3"/>
  <c r="L918" i="3" s="1"/>
  <c r="G919" i="3"/>
  <c r="L919" i="3" s="1"/>
  <c r="G920" i="3"/>
  <c r="L920" i="3" s="1"/>
  <c r="G921" i="3"/>
  <c r="L921" i="3" s="1"/>
  <c r="G922" i="3"/>
  <c r="L922" i="3" s="1"/>
  <c r="G923" i="3"/>
  <c r="L923" i="3" s="1"/>
  <c r="G924" i="3"/>
  <c r="L924" i="3" s="1"/>
  <c r="G925" i="3"/>
  <c r="L925" i="3" s="1"/>
  <c r="G926" i="3"/>
  <c r="L926" i="3" s="1"/>
  <c r="G927" i="3"/>
  <c r="L927" i="3" s="1"/>
  <c r="G928" i="3"/>
  <c r="L928" i="3" s="1"/>
  <c r="G929" i="3"/>
  <c r="L929" i="3" s="1"/>
  <c r="G930" i="3"/>
  <c r="L930" i="3" s="1"/>
  <c r="G931" i="3"/>
  <c r="L931" i="3" s="1"/>
  <c r="G932" i="3"/>
  <c r="L932" i="3" s="1"/>
  <c r="G933" i="3"/>
  <c r="L933" i="3" s="1"/>
  <c r="G934" i="3"/>
  <c r="L934" i="3" s="1"/>
  <c r="G935" i="3"/>
  <c r="L935" i="3" s="1"/>
  <c r="G936" i="3"/>
  <c r="L936" i="3" s="1"/>
  <c r="G937" i="3"/>
  <c r="L937" i="3" s="1"/>
  <c r="G938" i="3"/>
  <c r="L938" i="3" s="1"/>
  <c r="G939" i="3"/>
  <c r="L939" i="3" s="1"/>
  <c r="G940" i="3"/>
  <c r="L940" i="3" s="1"/>
  <c r="G941" i="3"/>
  <c r="L941" i="3" s="1"/>
  <c r="G942" i="3"/>
  <c r="L942" i="3" s="1"/>
  <c r="G943" i="3"/>
  <c r="L943" i="3" s="1"/>
  <c r="G944" i="3"/>
  <c r="L944" i="3" s="1"/>
  <c r="G945" i="3"/>
  <c r="L945" i="3" s="1"/>
  <c r="G946" i="3"/>
  <c r="L946" i="3" s="1"/>
  <c r="G947" i="3"/>
  <c r="L947" i="3" s="1"/>
  <c r="G948" i="3"/>
  <c r="L948" i="3" s="1"/>
  <c r="G949" i="3"/>
  <c r="L949" i="3" s="1"/>
  <c r="G950" i="3"/>
  <c r="L950" i="3" s="1"/>
  <c r="G951" i="3"/>
  <c r="L951" i="3" s="1"/>
  <c r="G952" i="3"/>
  <c r="L952" i="3" s="1"/>
  <c r="G953" i="3"/>
  <c r="L953" i="3" s="1"/>
  <c r="G954" i="3"/>
  <c r="L954" i="3" s="1"/>
  <c r="G955" i="3"/>
  <c r="L955" i="3" s="1"/>
  <c r="G956" i="3"/>
  <c r="L956" i="3" s="1"/>
  <c r="G957" i="3"/>
  <c r="L957" i="3" s="1"/>
  <c r="G958" i="3"/>
  <c r="L958" i="3" s="1"/>
  <c r="G959" i="3"/>
  <c r="L959" i="3" s="1"/>
  <c r="G960" i="3"/>
  <c r="L960" i="3" s="1"/>
  <c r="G961" i="3"/>
  <c r="L961" i="3" s="1"/>
  <c r="G962" i="3"/>
  <c r="L962" i="3" s="1"/>
  <c r="G963" i="3"/>
  <c r="L963" i="3" s="1"/>
  <c r="G964" i="3"/>
  <c r="L964" i="3" s="1"/>
  <c r="G965" i="3"/>
  <c r="L965" i="3" s="1"/>
  <c r="G966" i="3"/>
  <c r="L966" i="3" s="1"/>
  <c r="G967" i="3"/>
  <c r="L967" i="3" s="1"/>
  <c r="G969" i="3"/>
  <c r="L969" i="3" s="1"/>
  <c r="G970" i="3"/>
  <c r="L970" i="3" s="1"/>
  <c r="G971" i="3"/>
  <c r="L971" i="3" s="1"/>
  <c r="G972" i="3"/>
  <c r="L972" i="3" s="1"/>
  <c r="G973" i="3"/>
  <c r="L973" i="3" s="1"/>
  <c r="G974" i="3"/>
  <c r="L974" i="3" s="1"/>
  <c r="G975" i="3"/>
  <c r="L975" i="3" s="1"/>
  <c r="G976" i="3"/>
  <c r="L976" i="3" s="1"/>
  <c r="G977" i="3"/>
  <c r="L977" i="3" s="1"/>
  <c r="G978" i="3"/>
  <c r="L978" i="3" s="1"/>
  <c r="G979" i="3"/>
  <c r="L979" i="3" s="1"/>
  <c r="G980" i="3"/>
  <c r="L980" i="3" s="1"/>
  <c r="G982" i="3"/>
  <c r="L982" i="3" s="1"/>
  <c r="G983" i="3"/>
  <c r="L983" i="3" s="1"/>
  <c r="G984" i="3"/>
  <c r="L984" i="3" s="1"/>
  <c r="G985" i="3"/>
  <c r="L985" i="3" s="1"/>
  <c r="G986" i="3"/>
  <c r="L986" i="3" s="1"/>
  <c r="G987" i="3"/>
  <c r="L987" i="3" s="1"/>
  <c r="G988" i="3"/>
  <c r="L988" i="3" s="1"/>
  <c r="G989" i="3"/>
  <c r="L989" i="3" s="1"/>
  <c r="G990" i="3"/>
  <c r="L990" i="3" s="1"/>
  <c r="G991" i="3"/>
  <c r="L991" i="3" s="1"/>
  <c r="G992" i="3"/>
  <c r="L992" i="3" s="1"/>
  <c r="G993" i="3"/>
  <c r="L993" i="3" s="1"/>
  <c r="G994" i="3"/>
  <c r="L994" i="3" s="1"/>
  <c r="G995" i="3"/>
  <c r="L995" i="3" s="1"/>
  <c r="G996" i="3"/>
  <c r="L996" i="3" s="1"/>
  <c r="G997" i="3"/>
  <c r="L997" i="3" s="1"/>
  <c r="G998" i="3"/>
  <c r="L998" i="3" s="1"/>
  <c r="G999" i="3"/>
  <c r="L999" i="3" s="1"/>
  <c r="G1000" i="3"/>
  <c r="L1000" i="3" s="1"/>
  <c r="G1001" i="3"/>
  <c r="L1001" i="3" s="1"/>
  <c r="G1002" i="3"/>
  <c r="L1002" i="3" s="1"/>
  <c r="G1003" i="3"/>
  <c r="L1003" i="3" s="1"/>
  <c r="G1004" i="3"/>
  <c r="L1004" i="3" s="1"/>
  <c r="G1005" i="3"/>
  <c r="L1005" i="3" s="1"/>
  <c r="G1006" i="3"/>
  <c r="L1006" i="3" s="1"/>
  <c r="G1007" i="3"/>
  <c r="L1007" i="3" s="1"/>
  <c r="G1008" i="3"/>
  <c r="L1008" i="3" s="1"/>
  <c r="G1009" i="3"/>
  <c r="L1009" i="3" s="1"/>
  <c r="G1010" i="3"/>
  <c r="L1010" i="3" s="1"/>
  <c r="G1011" i="3"/>
  <c r="L1011" i="3" s="1"/>
  <c r="G1012" i="3"/>
  <c r="L1012" i="3" s="1"/>
  <c r="G1013" i="3"/>
  <c r="L1013" i="3" s="1"/>
  <c r="G1014" i="3"/>
  <c r="L1014" i="3" s="1"/>
  <c r="G1015" i="3"/>
  <c r="L1015" i="3" s="1"/>
  <c r="G1016" i="3"/>
  <c r="L1016" i="3" s="1"/>
  <c r="G1017" i="3"/>
  <c r="L1017" i="3" s="1"/>
  <c r="G1018" i="3"/>
  <c r="L1018" i="3" s="1"/>
  <c r="G1019" i="3"/>
  <c r="L1019" i="3" s="1"/>
  <c r="G1020" i="3"/>
  <c r="L1020" i="3" s="1"/>
  <c r="G1021" i="3"/>
  <c r="L1021" i="3" s="1"/>
  <c r="G1022" i="3"/>
  <c r="L1022" i="3" s="1"/>
  <c r="G1023" i="3"/>
  <c r="L1023" i="3" s="1"/>
  <c r="G1024" i="3"/>
  <c r="L1024" i="3" s="1"/>
  <c r="G1025" i="3"/>
  <c r="L1025" i="3" s="1"/>
  <c r="G1026" i="3"/>
  <c r="L1026" i="3" s="1"/>
  <c r="G1027" i="3"/>
  <c r="L1027" i="3" s="1"/>
  <c r="G1028" i="3"/>
  <c r="L1028" i="3" s="1"/>
  <c r="G1029" i="3"/>
  <c r="L1029" i="3" s="1"/>
  <c r="G1030" i="3"/>
  <c r="L1030" i="3" s="1"/>
  <c r="G1031" i="3"/>
  <c r="L1031" i="3" s="1"/>
  <c r="G1032" i="3"/>
  <c r="L1032" i="3" s="1"/>
  <c r="G1033" i="3"/>
  <c r="L1033" i="3" s="1"/>
  <c r="G1034" i="3"/>
  <c r="L1034" i="3" s="1"/>
  <c r="G1035" i="3"/>
  <c r="L1035" i="3" s="1"/>
  <c r="G1036" i="3"/>
  <c r="L1036" i="3" s="1"/>
  <c r="G1037" i="3"/>
  <c r="L1037" i="3" s="1"/>
  <c r="G1038" i="3"/>
  <c r="L1038" i="3" s="1"/>
  <c r="G1039" i="3"/>
  <c r="L1039" i="3" s="1"/>
  <c r="G1040" i="3"/>
  <c r="L1040" i="3" s="1"/>
  <c r="G1041" i="3"/>
  <c r="L1041" i="3" s="1"/>
  <c r="G1042" i="3"/>
  <c r="L1042" i="3" s="1"/>
  <c r="G1043" i="3"/>
  <c r="L1043" i="3" s="1"/>
  <c r="G1044" i="3"/>
  <c r="L1044" i="3" s="1"/>
  <c r="G1045" i="3"/>
  <c r="L1045" i="3" s="1"/>
  <c r="G1046" i="3"/>
  <c r="L1046" i="3" s="1"/>
  <c r="G1047" i="3"/>
  <c r="L1047" i="3" s="1"/>
  <c r="G1048" i="3"/>
  <c r="L1048" i="3" s="1"/>
  <c r="G1049" i="3"/>
  <c r="L1049" i="3" s="1"/>
  <c r="G1050" i="3"/>
  <c r="L1050" i="3" s="1"/>
  <c r="G1051" i="3"/>
  <c r="L1051" i="3" s="1"/>
  <c r="G1052" i="3"/>
  <c r="L1052" i="3" s="1"/>
  <c r="G1053" i="3"/>
  <c r="L1053" i="3" s="1"/>
  <c r="G1054" i="3"/>
  <c r="L1054" i="3" s="1"/>
  <c r="G1055" i="3"/>
  <c r="L1055" i="3" s="1"/>
  <c r="G1056" i="3"/>
  <c r="L1056" i="3" s="1"/>
  <c r="G1057" i="3"/>
  <c r="L1057" i="3" s="1"/>
  <c r="G1058" i="3"/>
  <c r="L1058" i="3" s="1"/>
  <c r="G1059" i="3"/>
  <c r="L1059" i="3" s="1"/>
  <c r="G1060" i="3"/>
  <c r="L1060" i="3" s="1"/>
  <c r="G1061" i="3"/>
  <c r="L1061" i="3" s="1"/>
  <c r="G1062" i="3"/>
  <c r="L1062" i="3" s="1"/>
  <c r="G1063" i="3"/>
  <c r="L1063" i="3" s="1"/>
  <c r="G1064" i="3"/>
  <c r="L1064" i="3" s="1"/>
  <c r="G1065" i="3"/>
  <c r="L1065" i="3" s="1"/>
  <c r="G1066" i="3"/>
  <c r="L1066" i="3" s="1"/>
  <c r="G1067" i="3"/>
  <c r="L1067" i="3" s="1"/>
  <c r="G1068" i="3"/>
  <c r="L1068" i="3" s="1"/>
  <c r="G1069" i="3"/>
  <c r="L1069" i="3" s="1"/>
  <c r="G1070" i="3"/>
  <c r="L1070" i="3" s="1"/>
  <c r="G1071" i="3"/>
  <c r="L1071" i="3" s="1"/>
  <c r="G1072" i="3"/>
  <c r="L1072" i="3" s="1"/>
  <c r="G1073" i="3"/>
  <c r="L1073" i="3" s="1"/>
  <c r="G1074" i="3"/>
  <c r="L1074" i="3" s="1"/>
  <c r="G1075" i="3"/>
  <c r="L1075" i="3" s="1"/>
  <c r="G1076" i="3"/>
  <c r="L1076" i="3" s="1"/>
  <c r="G1077" i="3"/>
  <c r="L1077" i="3" s="1"/>
  <c r="G1078" i="3"/>
  <c r="L1078" i="3" s="1"/>
  <c r="G1079" i="3"/>
  <c r="L1079" i="3" s="1"/>
  <c r="G1080" i="3"/>
  <c r="L1080" i="3" s="1"/>
  <c r="G1081" i="3"/>
  <c r="L1081" i="3" s="1"/>
  <c r="G1082" i="3"/>
  <c r="L1082" i="3" s="1"/>
  <c r="G1083" i="3"/>
  <c r="L1083" i="3" s="1"/>
  <c r="G1084" i="3"/>
  <c r="L1084" i="3" s="1"/>
  <c r="G1085" i="3"/>
  <c r="L1085" i="3" s="1"/>
  <c r="G1086" i="3"/>
  <c r="L1086" i="3" s="1"/>
  <c r="G1087" i="3"/>
  <c r="L1087" i="3" s="1"/>
  <c r="G1088" i="3"/>
  <c r="L1088" i="3" s="1"/>
  <c r="G1089" i="3"/>
  <c r="L1089" i="3" s="1"/>
  <c r="G1090" i="3"/>
  <c r="L1090" i="3" s="1"/>
  <c r="G1091" i="3"/>
  <c r="L1091" i="3" s="1"/>
  <c r="G1092" i="3"/>
  <c r="L1092" i="3" s="1"/>
  <c r="G1093" i="3"/>
  <c r="L1093" i="3" s="1"/>
  <c r="G1094" i="3"/>
  <c r="L1094" i="3" s="1"/>
  <c r="G1095" i="3"/>
  <c r="L1095" i="3" s="1"/>
  <c r="G1096" i="3"/>
  <c r="L1096" i="3" s="1"/>
  <c r="G1097" i="3"/>
  <c r="L1097" i="3" s="1"/>
  <c r="G1098" i="3"/>
  <c r="L1098" i="3" s="1"/>
  <c r="G1099" i="3"/>
  <c r="L1099" i="3" s="1"/>
  <c r="G1100" i="3"/>
  <c r="L1100" i="3" s="1"/>
  <c r="G1101" i="3"/>
  <c r="L1101" i="3" s="1"/>
  <c r="G1102" i="3"/>
  <c r="L1102" i="3" s="1"/>
  <c r="G1103" i="3"/>
  <c r="L1103" i="3" s="1"/>
  <c r="G1105" i="3"/>
  <c r="L1105" i="3" s="1"/>
  <c r="G1106" i="3"/>
  <c r="L1106" i="3" s="1"/>
  <c r="G1107" i="3"/>
  <c r="L1107" i="3" s="1"/>
  <c r="G1108" i="3"/>
  <c r="L1108" i="3" s="1"/>
  <c r="G3" i="3"/>
  <c r="T3" i="3"/>
  <c r="T4" i="3"/>
  <c r="X4" i="3" s="1"/>
  <c r="T5" i="3"/>
  <c r="X5" i="3" s="1"/>
  <c r="T6" i="3"/>
  <c r="X6" i="3" s="1"/>
  <c r="T7" i="3"/>
  <c r="X7" i="3" s="1"/>
  <c r="T8" i="3"/>
  <c r="X8" i="3" s="1"/>
  <c r="T9" i="3"/>
  <c r="X9" i="3" s="1"/>
  <c r="T10" i="3"/>
  <c r="X10" i="3" s="1"/>
  <c r="T11" i="3"/>
  <c r="X11" i="3" s="1"/>
  <c r="T12" i="3"/>
  <c r="X12" i="3" s="1"/>
  <c r="T13" i="3"/>
  <c r="X13" i="3" s="1"/>
  <c r="T14" i="3"/>
  <c r="X14" i="3" s="1"/>
  <c r="T15" i="3"/>
  <c r="X15" i="3" s="1"/>
  <c r="T16" i="3"/>
  <c r="X16" i="3" s="1"/>
  <c r="T17" i="3"/>
  <c r="X17" i="3" s="1"/>
  <c r="T18" i="3"/>
  <c r="X18" i="3" s="1"/>
  <c r="T19" i="3"/>
  <c r="X19" i="3" s="1"/>
  <c r="T20" i="3"/>
  <c r="X20" i="3" s="1"/>
  <c r="T21" i="3"/>
  <c r="X21" i="3" s="1"/>
  <c r="T22" i="3"/>
  <c r="X22" i="3" s="1"/>
  <c r="T23" i="3"/>
  <c r="X23" i="3" s="1"/>
  <c r="T24" i="3"/>
  <c r="X24" i="3" s="1"/>
  <c r="T25" i="3"/>
  <c r="X25" i="3" s="1"/>
  <c r="T26" i="3"/>
  <c r="X26" i="3" s="1"/>
  <c r="T27" i="3"/>
  <c r="X27" i="3" s="1"/>
  <c r="T28" i="3"/>
  <c r="X28" i="3" s="1"/>
  <c r="T29" i="3"/>
  <c r="X29" i="3" s="1"/>
  <c r="T30" i="3"/>
  <c r="X30" i="3" s="1"/>
  <c r="T31" i="3"/>
  <c r="X31" i="3" s="1"/>
  <c r="T32" i="3"/>
  <c r="X32" i="3" s="1"/>
  <c r="T33" i="3"/>
  <c r="X33" i="3" s="1"/>
  <c r="T34" i="3"/>
  <c r="X34" i="3" s="1"/>
  <c r="T35" i="3"/>
  <c r="X35" i="3" s="1"/>
  <c r="T36" i="3"/>
  <c r="X36" i="3" s="1"/>
  <c r="T37" i="3"/>
  <c r="X37" i="3" s="1"/>
  <c r="T38" i="3"/>
  <c r="X38" i="3" s="1"/>
  <c r="T39" i="3"/>
  <c r="X39" i="3" s="1"/>
  <c r="T40" i="3"/>
  <c r="X40" i="3" s="1"/>
  <c r="T41" i="3"/>
  <c r="X41" i="3" s="1"/>
  <c r="T42" i="3"/>
  <c r="X42" i="3" s="1"/>
  <c r="T43" i="3"/>
  <c r="X43" i="3" s="1"/>
  <c r="T44" i="3"/>
  <c r="X44" i="3" s="1"/>
  <c r="T45" i="3"/>
  <c r="X45" i="3" s="1"/>
  <c r="T46" i="3"/>
  <c r="X46" i="3" s="1"/>
  <c r="T47" i="3"/>
  <c r="X47" i="3" s="1"/>
  <c r="T48" i="3"/>
  <c r="X48" i="3" s="1"/>
  <c r="T49" i="3"/>
  <c r="X49" i="3" s="1"/>
  <c r="T50" i="3"/>
  <c r="X50" i="3" s="1"/>
  <c r="T51" i="3"/>
  <c r="X51" i="3" s="1"/>
  <c r="T52" i="3"/>
  <c r="X52" i="3" s="1"/>
  <c r="T53" i="3"/>
  <c r="X53" i="3" s="1"/>
  <c r="AE3" i="3"/>
  <c r="AE4" i="3"/>
  <c r="AI4" i="3" s="1"/>
  <c r="AE5" i="3"/>
  <c r="AI5" i="3" s="1"/>
  <c r="AE6" i="3"/>
  <c r="AI6" i="3" s="1"/>
  <c r="AE7" i="3"/>
  <c r="AI7" i="3" s="1"/>
  <c r="AE8" i="3"/>
  <c r="AI8" i="3" s="1"/>
  <c r="AE9" i="3"/>
  <c r="AI9" i="3" s="1"/>
  <c r="AE10" i="3"/>
  <c r="AI10" i="3" s="1"/>
  <c r="AE11" i="3"/>
  <c r="AI11" i="3" s="1"/>
  <c r="AE12" i="3"/>
  <c r="AI12" i="3" s="1"/>
  <c r="AE13" i="3"/>
  <c r="AI13" i="3" s="1"/>
  <c r="AE14" i="3"/>
  <c r="AI14" i="3" s="1"/>
  <c r="AE15" i="3"/>
  <c r="AI15" i="3" s="1"/>
  <c r="AE16" i="3"/>
  <c r="AI16" i="3" s="1"/>
  <c r="AE17" i="3"/>
  <c r="AI17" i="3" s="1"/>
  <c r="AE18" i="3"/>
  <c r="AI18" i="3" s="1"/>
  <c r="AE19" i="3"/>
  <c r="AI19" i="3" s="1"/>
  <c r="AE20" i="3"/>
  <c r="AI20" i="3" s="1"/>
  <c r="AE21" i="3"/>
  <c r="AI21" i="3" s="1"/>
  <c r="AE22" i="3"/>
  <c r="AI22" i="3" s="1"/>
  <c r="AE23" i="3"/>
  <c r="AI23" i="3" s="1"/>
  <c r="AE24" i="3"/>
  <c r="AI24" i="3" s="1"/>
  <c r="AE25" i="3"/>
  <c r="AI25" i="3" s="1"/>
  <c r="AE26" i="3"/>
  <c r="AI26" i="3" s="1"/>
  <c r="AE27" i="3"/>
  <c r="AI27" i="3" s="1"/>
  <c r="AE28" i="3"/>
  <c r="AI28" i="3" s="1"/>
  <c r="AE29" i="3"/>
  <c r="AI29" i="3" s="1"/>
  <c r="AE30" i="3"/>
  <c r="AI30" i="3" s="1"/>
  <c r="AE31" i="3"/>
  <c r="AI31" i="3" s="1"/>
  <c r="AE32" i="3"/>
  <c r="AI32" i="3" s="1"/>
  <c r="AE33" i="3"/>
  <c r="AI33" i="3" s="1"/>
  <c r="AE34" i="3"/>
  <c r="AI34" i="3" s="1"/>
  <c r="AE35" i="3"/>
  <c r="AI35" i="3" s="1"/>
  <c r="AE36" i="3"/>
  <c r="AI36" i="3" s="1"/>
  <c r="AS3" i="3"/>
  <c r="AS4" i="3"/>
  <c r="AW4" i="3" s="1"/>
  <c r="AS5" i="3"/>
  <c r="AW5" i="3" s="1"/>
  <c r="AS6" i="3"/>
  <c r="AW6" i="3" s="1"/>
  <c r="AS7" i="3"/>
  <c r="AW7" i="3" s="1"/>
  <c r="AS8" i="3"/>
  <c r="AW8" i="3" s="1"/>
  <c r="AS9" i="3"/>
  <c r="AW9" i="3" s="1"/>
  <c r="AS10" i="3"/>
  <c r="AW10" i="3" s="1"/>
  <c r="AS11" i="3"/>
  <c r="AW11" i="3" s="1"/>
  <c r="AS12" i="3"/>
  <c r="AW12" i="3" s="1"/>
  <c r="AS13" i="3"/>
  <c r="AW13" i="3" s="1"/>
  <c r="AS14" i="3"/>
  <c r="AW14" i="3" s="1"/>
  <c r="AS15" i="3"/>
  <c r="AW15" i="3" s="1"/>
  <c r="AS16" i="3"/>
  <c r="AW16" i="3" s="1"/>
  <c r="AS17" i="3"/>
  <c r="AW17" i="3" s="1"/>
  <c r="AS18" i="3"/>
  <c r="AW18" i="3" s="1"/>
  <c r="AS19" i="3"/>
  <c r="AW19" i="3" s="1"/>
  <c r="AS20" i="3"/>
  <c r="AW20" i="3" s="1"/>
  <c r="AS21" i="3"/>
  <c r="AW21" i="3" s="1"/>
  <c r="AS22" i="3"/>
  <c r="AW22" i="3" s="1"/>
  <c r="AS23" i="3"/>
  <c r="AW23" i="3" s="1"/>
  <c r="AS24" i="3"/>
  <c r="AW24" i="3" s="1"/>
  <c r="AS25" i="3"/>
  <c r="AW25" i="3" s="1"/>
  <c r="AS26" i="3"/>
  <c r="AW26" i="3" s="1"/>
  <c r="AS27" i="3"/>
  <c r="AW27" i="3" s="1"/>
  <c r="AS28" i="3"/>
  <c r="AW28" i="3" s="1"/>
  <c r="AS29" i="3"/>
  <c r="AW29" i="3" s="1"/>
  <c r="AS30" i="3"/>
  <c r="AW30" i="3" s="1"/>
  <c r="AS31" i="3"/>
  <c r="AW31" i="3" s="1"/>
  <c r="AS32" i="3"/>
  <c r="AW32" i="3" s="1"/>
  <c r="AS33" i="3"/>
  <c r="AW33" i="3" s="1"/>
  <c r="AS34" i="3"/>
  <c r="AW34" i="3" s="1"/>
  <c r="AS35" i="3"/>
  <c r="AW35" i="3" s="1"/>
  <c r="AS36" i="3"/>
  <c r="AW36" i="3" s="1"/>
  <c r="AS37" i="3"/>
  <c r="AW37" i="3" s="1"/>
  <c r="AS38" i="3"/>
  <c r="AW38" i="3" s="1"/>
  <c r="AS39" i="3"/>
  <c r="AW39" i="3" s="1"/>
  <c r="AS40" i="3"/>
  <c r="AW40" i="3" s="1"/>
  <c r="AS41" i="3"/>
  <c r="AW41" i="3" s="1"/>
  <c r="AS42" i="3"/>
  <c r="AW42" i="3" s="1"/>
  <c r="AS43" i="3"/>
  <c r="AW43" i="3" s="1"/>
  <c r="AS44" i="3"/>
  <c r="AW44" i="3" s="1"/>
  <c r="AS45" i="3"/>
  <c r="AW45" i="3" s="1"/>
  <c r="AS46" i="3"/>
  <c r="AW46" i="3" s="1"/>
  <c r="AS47" i="3"/>
  <c r="AW47" i="3" s="1"/>
  <c r="AS48" i="3"/>
  <c r="AW48" i="3" s="1"/>
  <c r="AS49" i="3"/>
  <c r="AW49" i="3" s="1"/>
  <c r="AS50" i="3"/>
  <c r="AW50" i="3" s="1"/>
  <c r="AS51" i="3"/>
  <c r="AW51" i="3" s="1"/>
  <c r="AS52" i="3"/>
  <c r="AW52" i="3" s="1"/>
  <c r="AS53" i="3"/>
  <c r="AW53" i="3" s="1"/>
  <c r="AS54" i="3"/>
  <c r="AW54" i="3" s="1"/>
  <c r="AS55" i="3"/>
  <c r="AW55" i="3" s="1"/>
  <c r="AS56" i="3"/>
  <c r="AW56" i="3" s="1"/>
  <c r="AS57" i="3"/>
  <c r="AW57" i="3" s="1"/>
  <c r="AS58" i="3"/>
  <c r="AW58" i="3" s="1"/>
  <c r="AS59" i="3"/>
  <c r="AW59" i="3" s="1"/>
  <c r="AS60" i="3"/>
  <c r="AW60" i="3" s="1"/>
  <c r="AS61" i="3"/>
  <c r="AW61" i="3" s="1"/>
  <c r="AS62" i="3"/>
  <c r="AW62" i="3" s="1"/>
  <c r="AS63" i="3"/>
  <c r="AW63" i="3" s="1"/>
  <c r="AS64" i="3"/>
  <c r="AW64" i="3" s="1"/>
  <c r="AS65" i="3"/>
  <c r="AW65" i="3" s="1"/>
  <c r="AS66" i="3"/>
  <c r="AW66" i="3" s="1"/>
  <c r="AS67" i="3"/>
  <c r="AW67" i="3" s="1"/>
  <c r="AS68" i="3"/>
  <c r="AW68" i="3" s="1"/>
  <c r="AS69" i="3"/>
  <c r="AW69" i="3" s="1"/>
  <c r="AS70" i="3"/>
  <c r="AW70" i="3" s="1"/>
  <c r="AS71" i="3"/>
  <c r="AW71" i="3" s="1"/>
  <c r="AS72" i="3"/>
  <c r="AW72" i="3" s="1"/>
  <c r="AS73" i="3"/>
  <c r="AW73" i="3" s="1"/>
  <c r="AS74" i="3"/>
  <c r="AW74" i="3" s="1"/>
  <c r="AS75" i="3"/>
  <c r="AW75" i="3" s="1"/>
  <c r="AS76" i="3"/>
  <c r="AW76" i="3" s="1"/>
  <c r="AS77" i="3"/>
  <c r="AW77" i="3" s="1"/>
  <c r="AS78" i="3"/>
  <c r="AW78" i="3" s="1"/>
  <c r="AS79" i="3"/>
  <c r="AW79" i="3" s="1"/>
  <c r="AS80" i="3"/>
  <c r="AW80" i="3" s="1"/>
  <c r="AS81" i="3"/>
  <c r="AW81" i="3" s="1"/>
  <c r="AS82" i="3"/>
  <c r="AW82" i="3" s="1"/>
  <c r="AS83" i="3"/>
  <c r="AW83" i="3" s="1"/>
  <c r="AS84" i="3"/>
  <c r="AW84" i="3" s="1"/>
  <c r="AS85" i="3"/>
  <c r="AW85" i="3" s="1"/>
  <c r="AS86" i="3"/>
  <c r="AW86" i="3" s="1"/>
  <c r="AS87" i="3"/>
  <c r="AW87" i="3" s="1"/>
  <c r="AS88" i="3"/>
  <c r="AW88" i="3" s="1"/>
  <c r="AS89" i="3"/>
  <c r="AW89" i="3" s="1"/>
  <c r="AS90" i="3"/>
  <c r="AW90" i="3" s="1"/>
  <c r="AS91" i="3"/>
  <c r="AW91" i="3" s="1"/>
  <c r="AS92" i="3"/>
  <c r="AW92" i="3" s="1"/>
  <c r="AS93" i="3"/>
  <c r="AW93" i="3" s="1"/>
  <c r="AS94" i="3"/>
  <c r="AW94" i="3" s="1"/>
  <c r="AS95" i="3"/>
  <c r="AW95" i="3" s="1"/>
  <c r="AS96" i="3"/>
  <c r="AW96" i="3" s="1"/>
  <c r="BA3" i="3" a="1"/>
  <c r="AP3" i="3" a="1"/>
  <c r="M306" i="1" l="1"/>
  <c r="N306" i="1"/>
  <c r="N293" i="1"/>
  <c r="M293" i="1"/>
  <c r="M290" i="1"/>
  <c r="N291" i="1"/>
  <c r="N290" i="1"/>
  <c r="M291" i="1"/>
  <c r="N310" i="1"/>
  <c r="M314" i="1"/>
  <c r="N314" i="1"/>
  <c r="M310" i="1"/>
  <c r="M303" i="1"/>
  <c r="N303" i="1"/>
  <c r="AW3" i="3"/>
  <c r="N6" i="1"/>
  <c r="N15" i="1"/>
  <c r="N13" i="1"/>
  <c r="N50" i="1"/>
  <c r="N113" i="1"/>
  <c r="N19" i="1"/>
  <c r="N23" i="1"/>
  <c r="N27" i="1"/>
  <c r="N31" i="1"/>
  <c r="N34" i="1"/>
  <c r="N39" i="1"/>
  <c r="N17" i="1"/>
  <c r="N44" i="1"/>
  <c r="M53" i="1"/>
  <c r="M57" i="1"/>
  <c r="M61" i="1"/>
  <c r="M65" i="1"/>
  <c r="M69" i="1"/>
  <c r="M73" i="1"/>
  <c r="M77" i="1"/>
  <c r="M81" i="1"/>
  <c r="M85" i="1"/>
  <c r="M89" i="1"/>
  <c r="M93" i="1"/>
  <c r="M97" i="1"/>
  <c r="M101" i="1"/>
  <c r="M105" i="1"/>
  <c r="M108" i="1"/>
  <c r="M116" i="1"/>
  <c r="M120" i="1"/>
  <c r="M124" i="1"/>
  <c r="N4" i="1"/>
  <c r="N8" i="1"/>
  <c r="N11" i="1"/>
  <c r="N33" i="1"/>
  <c r="N114" i="1"/>
  <c r="N7" i="1"/>
  <c r="N18" i="1"/>
  <c r="N22" i="1"/>
  <c r="M51" i="1"/>
  <c r="M64" i="1"/>
  <c r="M67" i="1"/>
  <c r="M80" i="1"/>
  <c r="M83" i="1"/>
  <c r="M96" i="1"/>
  <c r="M99" i="1"/>
  <c r="M111" i="1"/>
  <c r="M118" i="1"/>
  <c r="M128" i="1"/>
  <c r="M132" i="1"/>
  <c r="M136" i="1"/>
  <c r="N10" i="1"/>
  <c r="N14" i="1"/>
  <c r="N60" i="1"/>
  <c r="N63" i="1"/>
  <c r="M66" i="1"/>
  <c r="N76" i="1"/>
  <c r="N79" i="1"/>
  <c r="M82" i="1"/>
  <c r="N92" i="1"/>
  <c r="N95" i="1"/>
  <c r="M98" i="1"/>
  <c r="N107" i="1"/>
  <c r="N110" i="1"/>
  <c r="M117" i="1"/>
  <c r="N127" i="1"/>
  <c r="N131" i="1"/>
  <c r="N135" i="1"/>
  <c r="N139" i="1"/>
  <c r="N143" i="1"/>
  <c r="N147" i="1"/>
  <c r="N154" i="1"/>
  <c r="N158" i="1"/>
  <c r="N12" i="1"/>
  <c r="N21" i="1"/>
  <c r="N26" i="1"/>
  <c r="M48" i="1"/>
  <c r="M50" i="1"/>
  <c r="N53" i="1"/>
  <c r="N66" i="1"/>
  <c r="N69" i="1"/>
  <c r="N82" i="1"/>
  <c r="N85" i="1"/>
  <c r="N98" i="1"/>
  <c r="N101" i="1"/>
  <c r="N40" i="1"/>
  <c r="N43" i="1"/>
  <c r="M46" i="1"/>
  <c r="N48" i="1"/>
  <c r="M56" i="1"/>
  <c r="M59" i="1"/>
  <c r="M72" i="1"/>
  <c r="M75" i="1"/>
  <c r="M88" i="1"/>
  <c r="M91" i="1"/>
  <c r="M104" i="1"/>
  <c r="M123" i="1"/>
  <c r="N115" i="1"/>
  <c r="N28" i="1"/>
  <c r="N37" i="1"/>
  <c r="N46" i="1"/>
  <c r="N56" i="1"/>
  <c r="N59" i="1"/>
  <c r="M62" i="1"/>
  <c r="N72" i="1"/>
  <c r="N75" i="1"/>
  <c r="M78" i="1"/>
  <c r="N88" i="1"/>
  <c r="N91" i="1"/>
  <c r="M94" i="1"/>
  <c r="N104" i="1"/>
  <c r="M109" i="1"/>
  <c r="N123" i="1"/>
  <c r="N126" i="1"/>
  <c r="N130" i="1"/>
  <c r="N134" i="1"/>
  <c r="N138" i="1"/>
  <c r="N142" i="1"/>
  <c r="N146" i="1"/>
  <c r="N150" i="1"/>
  <c r="N153" i="1"/>
  <c r="N157" i="1"/>
  <c r="N161" i="1"/>
  <c r="N165" i="1"/>
  <c r="N169" i="1"/>
  <c r="N112" i="1"/>
  <c r="N62" i="1"/>
  <c r="N65" i="1"/>
  <c r="N78" i="1"/>
  <c r="N81" i="1"/>
  <c r="N41" i="1"/>
  <c r="M49" i="1"/>
  <c r="N58" i="1"/>
  <c r="M79" i="1"/>
  <c r="M84" i="1"/>
  <c r="N86" i="1"/>
  <c r="N106" i="1"/>
  <c r="M107" i="1"/>
  <c r="N133" i="1"/>
  <c r="N141" i="1"/>
  <c r="N144" i="1"/>
  <c r="M168" i="1"/>
  <c r="N35" i="1"/>
  <c r="N49" i="1"/>
  <c r="N51" i="1"/>
  <c r="M70" i="1"/>
  <c r="N77" i="1"/>
  <c r="N84" i="1"/>
  <c r="M102" i="1"/>
  <c r="N109" i="1"/>
  <c r="N117" i="1"/>
  <c r="M125" i="1"/>
  <c r="M130" i="1"/>
  <c r="M152" i="1"/>
  <c r="M155" i="1"/>
  <c r="M158" i="1"/>
  <c r="M161" i="1"/>
  <c r="N168" i="1"/>
  <c r="M175" i="1"/>
  <c r="M179" i="1"/>
  <c r="M182" i="1"/>
  <c r="N25" i="1"/>
  <c r="N16" i="1"/>
  <c r="M44" i="1"/>
  <c r="M63" i="1"/>
  <c r="M68" i="1"/>
  <c r="N70" i="1"/>
  <c r="M100" i="1"/>
  <c r="N102" i="1"/>
  <c r="N111" i="1"/>
  <c r="M119" i="1"/>
  <c r="M121" i="1"/>
  <c r="N125" i="1"/>
  <c r="M135" i="1"/>
  <c r="N152" i="1"/>
  <c r="N155" i="1"/>
  <c r="M164" i="1"/>
  <c r="M171" i="1"/>
  <c r="N175" i="1"/>
  <c r="N179" i="1"/>
  <c r="N182" i="1"/>
  <c r="N186" i="1"/>
  <c r="N190" i="1"/>
  <c r="N194" i="1"/>
  <c r="N198" i="1"/>
  <c r="N202" i="1"/>
  <c r="N207" i="1"/>
  <c r="N211" i="1"/>
  <c r="N215" i="1"/>
  <c r="N219" i="1"/>
  <c r="N223" i="1"/>
  <c r="N227" i="1"/>
  <c r="N231" i="1"/>
  <c r="N235" i="1"/>
  <c r="N239" i="1"/>
  <c r="N243" i="1"/>
  <c r="N247" i="1"/>
  <c r="N251" i="1"/>
  <c r="N255" i="1"/>
  <c r="N259" i="1"/>
  <c r="N263" i="1"/>
  <c r="N265" i="1"/>
  <c r="N269" i="1"/>
  <c r="N277" i="1"/>
  <c r="N283" i="1"/>
  <c r="N285" i="1"/>
  <c r="M288" i="1"/>
  <c r="M295" i="1"/>
  <c r="M299" i="1"/>
  <c r="N61" i="1"/>
  <c r="N68" i="1"/>
  <c r="N89" i="1"/>
  <c r="N100" i="1"/>
  <c r="N119" i="1"/>
  <c r="N121" i="1"/>
  <c r="M140" i="1"/>
  <c r="M143" i="1"/>
  <c r="M146" i="1"/>
  <c r="M149" i="1"/>
  <c r="M54" i="1"/>
  <c r="M127" i="1"/>
  <c r="N132" i="1"/>
  <c r="M137" i="1"/>
  <c r="N140" i="1"/>
  <c r="N149" i="1"/>
  <c r="M167" i="1"/>
  <c r="M174" i="1"/>
  <c r="M178" i="1"/>
  <c r="M185" i="1"/>
  <c r="M189" i="1"/>
  <c r="M193" i="1"/>
  <c r="M197" i="1"/>
  <c r="M201" i="1"/>
  <c r="M206" i="1"/>
  <c r="M210" i="1"/>
  <c r="M214" i="1"/>
  <c r="M218" i="1"/>
  <c r="M222" i="1"/>
  <c r="M226" i="1"/>
  <c r="N9" i="1"/>
  <c r="N20" i="1"/>
  <c r="N42" i="1"/>
  <c r="N54" i="1"/>
  <c r="N73" i="1"/>
  <c r="N80" i="1"/>
  <c r="M87" i="1"/>
  <c r="N94" i="1"/>
  <c r="N96" i="1"/>
  <c r="N137" i="1"/>
  <c r="M154" i="1"/>
  <c r="M157" i="1"/>
  <c r="M160" i="1"/>
  <c r="N167" i="1"/>
  <c r="M170" i="1"/>
  <c r="N174" i="1"/>
  <c r="N178" i="1"/>
  <c r="N185" i="1"/>
  <c r="N189" i="1"/>
  <c r="N193" i="1"/>
  <c r="N5" i="1"/>
  <c r="N45" i="1"/>
  <c r="N52" i="1"/>
  <c r="N57" i="1"/>
  <c r="N64" i="1"/>
  <c r="M71" i="1"/>
  <c r="M90" i="1"/>
  <c r="M103" i="1"/>
  <c r="N118" i="1"/>
  <c r="N120" i="1"/>
  <c r="N129" i="1"/>
  <c r="M139" i="1"/>
  <c r="M142" i="1"/>
  <c r="M145" i="1"/>
  <c r="M148" i="1"/>
  <c r="N151" i="1"/>
  <c r="N163" i="1"/>
  <c r="M166" i="1"/>
  <c r="M173" i="1"/>
  <c r="M177" i="1"/>
  <c r="N32" i="1"/>
  <c r="N67" i="1"/>
  <c r="N71" i="1"/>
  <c r="M76" i="1"/>
  <c r="N90" i="1"/>
  <c r="N99" i="1"/>
  <c r="N103" i="1"/>
  <c r="M110" i="1"/>
  <c r="N116" i="1"/>
  <c r="N124" i="1"/>
  <c r="M126" i="1"/>
  <c r="N145" i="1"/>
  <c r="N148" i="1"/>
  <c r="N166" i="1"/>
  <c r="N173" i="1"/>
  <c r="N177" i="1"/>
  <c r="N181" i="1"/>
  <c r="N184" i="1"/>
  <c r="N188" i="1"/>
  <c r="N192" i="1"/>
  <c r="N196" i="1"/>
  <c r="N200" i="1"/>
  <c r="N205" i="1"/>
  <c r="N209" i="1"/>
  <c r="N213" i="1"/>
  <c r="N217" i="1"/>
  <c r="N221" i="1"/>
  <c r="N225" i="1"/>
  <c r="N229" i="1"/>
  <c r="N233" i="1"/>
  <c r="N237" i="1"/>
  <c r="N241" i="1"/>
  <c r="N245" i="1"/>
  <c r="N249" i="1"/>
  <c r="N253" i="1"/>
  <c r="N257" i="1"/>
  <c r="N261" i="1"/>
  <c r="N24" i="1"/>
  <c r="M55" i="1"/>
  <c r="M74" i="1"/>
  <c r="M122" i="1"/>
  <c r="M131" i="1"/>
  <c r="N136" i="1"/>
  <c r="M153" i="1"/>
  <c r="M156" i="1"/>
  <c r="M159" i="1"/>
  <c r="M162" i="1"/>
  <c r="M169" i="1"/>
  <c r="N55" i="1"/>
  <c r="M60" i="1"/>
  <c r="N74" i="1"/>
  <c r="N97" i="1"/>
  <c r="N122" i="1"/>
  <c r="N156" i="1"/>
  <c r="N159" i="1"/>
  <c r="N162" i="1"/>
  <c r="M172" i="1"/>
  <c r="M176" i="1"/>
  <c r="M180" i="1"/>
  <c r="M183" i="1"/>
  <c r="M187" i="1"/>
  <c r="M52" i="1"/>
  <c r="M133" i="1"/>
  <c r="N187" i="1"/>
  <c r="N195" i="1"/>
  <c r="M200" i="1"/>
  <c r="M207" i="1"/>
  <c r="N212" i="1"/>
  <c r="N222" i="1"/>
  <c r="M230" i="1"/>
  <c r="M236" i="1"/>
  <c r="M242" i="1"/>
  <c r="M248" i="1"/>
  <c r="M254" i="1"/>
  <c r="M260" i="1"/>
  <c r="M268" i="1"/>
  <c r="M279" i="1"/>
  <c r="N288" i="1"/>
  <c r="N87" i="1"/>
  <c r="M144" i="1"/>
  <c r="N160" i="1"/>
  <c r="N197" i="1"/>
  <c r="M204" i="1"/>
  <c r="M217" i="1"/>
  <c r="M227" i="1"/>
  <c r="N230" i="1"/>
  <c r="M233" i="1"/>
  <c r="N236" i="1"/>
  <c r="M239" i="1"/>
  <c r="N242" i="1"/>
  <c r="M245" i="1"/>
  <c r="N248" i="1"/>
  <c r="M251" i="1"/>
  <c r="N254" i="1"/>
  <c r="M257" i="1"/>
  <c r="N260" i="1"/>
  <c r="M58" i="1"/>
  <c r="N83" i="1"/>
  <c r="M92" i="1"/>
  <c r="M106" i="1"/>
  <c r="N164" i="1"/>
  <c r="N171" i="1"/>
  <c r="M181" i="1"/>
  <c r="M202" i="1"/>
  <c r="N204" i="1"/>
  <c r="N214" i="1"/>
  <c r="M224" i="1"/>
  <c r="M275" i="1"/>
  <c r="N280" i="1"/>
  <c r="N294" i="1"/>
  <c r="N297" i="1"/>
  <c r="M300" i="1"/>
  <c r="N305" i="1"/>
  <c r="N311" i="1"/>
  <c r="N316" i="1"/>
  <c r="N320" i="1"/>
  <c r="N324" i="1"/>
  <c r="N328" i="1"/>
  <c r="N332" i="1"/>
  <c r="N336" i="1"/>
  <c r="N340" i="1"/>
  <c r="N344" i="1"/>
  <c r="N348" i="1"/>
  <c r="N352" i="1"/>
  <c r="N356" i="1"/>
  <c r="N360" i="1"/>
  <c r="N364" i="1"/>
  <c r="N368" i="1"/>
  <c r="N372" i="1"/>
  <c r="N376" i="1"/>
  <c r="N380" i="1"/>
  <c r="N183" i="1"/>
  <c r="M199" i="1"/>
  <c r="M209" i="1"/>
  <c r="M219" i="1"/>
  <c r="N224" i="1"/>
  <c r="N275" i="1"/>
  <c r="M278" i="1"/>
  <c r="M283" i="1"/>
  <c r="N38" i="1"/>
  <c r="M134" i="1"/>
  <c r="M141" i="1"/>
  <c r="N199" i="1"/>
  <c r="N206" i="1"/>
  <c r="M216" i="1"/>
  <c r="M232" i="1"/>
  <c r="M238" i="1"/>
  <c r="M244" i="1"/>
  <c r="M250" i="1"/>
  <c r="M256" i="1"/>
  <c r="M262" i="1"/>
  <c r="M267" i="1"/>
  <c r="N278" i="1"/>
  <c r="M284" i="1"/>
  <c r="M292" i="1"/>
  <c r="M304" i="1"/>
  <c r="M309" i="1"/>
  <c r="M315" i="1"/>
  <c r="M319" i="1"/>
  <c r="M323" i="1"/>
  <c r="M327" i="1"/>
  <c r="M331" i="1"/>
  <c r="M335" i="1"/>
  <c r="M339" i="1"/>
  <c r="M343" i="1"/>
  <c r="N29" i="1"/>
  <c r="M45" i="1"/>
  <c r="N93" i="1"/>
  <c r="N176" i="1"/>
  <c r="M188" i="1"/>
  <c r="M196" i="1"/>
  <c r="N208" i="1"/>
  <c r="N218" i="1"/>
  <c r="M266" i="1"/>
  <c r="M277" i="1"/>
  <c r="N282" i="1"/>
  <c r="M151" i="1"/>
  <c r="M186" i="1"/>
  <c r="M203" i="1"/>
  <c r="M213" i="1"/>
  <c r="M223" i="1"/>
  <c r="M228" i="1"/>
  <c r="M234" i="1"/>
  <c r="M240" i="1"/>
  <c r="M246" i="1"/>
  <c r="M252" i="1"/>
  <c r="M258" i="1"/>
  <c r="N266" i="1"/>
  <c r="M289" i="1"/>
  <c r="N302" i="1"/>
  <c r="N308" i="1"/>
  <c r="N313" i="1"/>
  <c r="N318" i="1"/>
  <c r="N322" i="1"/>
  <c r="N326" i="1"/>
  <c r="N330" i="1"/>
  <c r="N334" i="1"/>
  <c r="N338" i="1"/>
  <c r="N342" i="1"/>
  <c r="N346" i="1"/>
  <c r="N350" i="1"/>
  <c r="N354" i="1"/>
  <c r="N358" i="1"/>
  <c r="N362" i="1"/>
  <c r="N366" i="1"/>
  <c r="N30" i="1"/>
  <c r="M147" i="1"/>
  <c r="N180" i="1"/>
  <c r="M184" i="1"/>
  <c r="M198" i="1"/>
  <c r="N203" i="1"/>
  <c r="N210" i="1"/>
  <c r="M220" i="1"/>
  <c r="N228" i="1"/>
  <c r="M231" i="1"/>
  <c r="N234" i="1"/>
  <c r="M237" i="1"/>
  <c r="N240" i="1"/>
  <c r="M243" i="1"/>
  <c r="N246" i="1"/>
  <c r="M249" i="1"/>
  <c r="N252" i="1"/>
  <c r="M86" i="1"/>
  <c r="M95" i="1"/>
  <c r="N108" i="1"/>
  <c r="M129" i="1"/>
  <c r="M163" i="1"/>
  <c r="M191" i="1"/>
  <c r="M205" i="1"/>
  <c r="M215" i="1"/>
  <c r="N220" i="1"/>
  <c r="N264" i="1"/>
  <c r="M276" i="1"/>
  <c r="M281" i="1"/>
  <c r="N286" i="1"/>
  <c r="M298" i="1"/>
  <c r="M301" i="1"/>
  <c r="M307" i="1"/>
  <c r="M312" i="1"/>
  <c r="M317" i="1"/>
  <c r="M321" i="1"/>
  <c r="M325" i="1"/>
  <c r="M329" i="1"/>
  <c r="M333" i="1"/>
  <c r="M337" i="1"/>
  <c r="M341" i="1"/>
  <c r="M345" i="1"/>
  <c r="M349" i="1"/>
  <c r="N191" i="1"/>
  <c r="M241" i="1"/>
  <c r="N262" i="1"/>
  <c r="M264" i="1"/>
  <c r="N267" i="1"/>
  <c r="M297" i="1"/>
  <c r="M195" i="1"/>
  <c r="M221" i="1"/>
  <c r="N238" i="1"/>
  <c r="N300" i="1"/>
  <c r="M302" i="1"/>
  <c r="M305" i="1"/>
  <c r="M308" i="1"/>
  <c r="M311" i="1"/>
  <c r="M313" i="1"/>
  <c r="M316" i="1"/>
  <c r="M318" i="1"/>
  <c r="M320" i="1"/>
  <c r="M322" i="1"/>
  <c r="M324" i="1"/>
  <c r="M326" i="1"/>
  <c r="M328" i="1"/>
  <c r="M330" i="1"/>
  <c r="M332" i="1"/>
  <c r="M334" i="1"/>
  <c r="M336" i="1"/>
  <c r="M352" i="1"/>
  <c r="M370" i="1"/>
  <c r="N377" i="1"/>
  <c r="N383" i="1"/>
  <c r="N387" i="1"/>
  <c r="N391" i="1"/>
  <c r="N395" i="1"/>
  <c r="N399" i="1"/>
  <c r="N405" i="1"/>
  <c r="N409" i="1"/>
  <c r="M138" i="1"/>
  <c r="M208" i="1"/>
  <c r="M225" i="1"/>
  <c r="M235" i="1"/>
  <c r="N279" i="1"/>
  <c r="N284" i="1"/>
  <c r="M338" i="1"/>
  <c r="N349" i="1"/>
  <c r="N370" i="1"/>
  <c r="M373" i="1"/>
  <c r="M380" i="1"/>
  <c r="N128" i="1"/>
  <c r="M211" i="1"/>
  <c r="N232" i="1"/>
  <c r="M265" i="1"/>
  <c r="M282" i="1"/>
  <c r="M286" i="1"/>
  <c r="N289" i="1"/>
  <c r="M294" i="1"/>
  <c r="M340" i="1"/>
  <c r="M357" i="1"/>
  <c r="M363" i="1"/>
  <c r="N373" i="1"/>
  <c r="M382" i="1"/>
  <c r="M386" i="1"/>
  <c r="M390" i="1"/>
  <c r="M394" i="1"/>
  <c r="M398" i="1"/>
  <c r="M150" i="1"/>
  <c r="M165" i="1"/>
  <c r="N170" i="1"/>
  <c r="M192" i="1"/>
  <c r="M229" i="1"/>
  <c r="M255" i="1"/>
  <c r="N268" i="1"/>
  <c r="M274" i="1"/>
  <c r="M296" i="1"/>
  <c r="N298" i="1"/>
  <c r="N226" i="1"/>
  <c r="N258" i="1"/>
  <c r="N274" i="1"/>
  <c r="N296" i="1"/>
  <c r="N301" i="1"/>
  <c r="N304" i="1"/>
  <c r="N307" i="1"/>
  <c r="N309" i="1"/>
  <c r="N312" i="1"/>
  <c r="N315" i="1"/>
  <c r="N317" i="1"/>
  <c r="N319" i="1"/>
  <c r="N321" i="1"/>
  <c r="N323" i="1"/>
  <c r="N325" i="1"/>
  <c r="N327" i="1"/>
  <c r="N329" i="1"/>
  <c r="N331" i="1"/>
  <c r="N333" i="1"/>
  <c r="N335" i="1"/>
  <c r="M344" i="1"/>
  <c r="N351" i="1"/>
  <c r="N369" i="1"/>
  <c r="M379" i="1"/>
  <c r="M263" i="1"/>
  <c r="M280" i="1"/>
  <c r="N337" i="1"/>
  <c r="M346" i="1"/>
  <c r="N201" i="1"/>
  <c r="M212" i="1"/>
  <c r="N216" i="1"/>
  <c r="M261" i="1"/>
  <c r="M287" i="1"/>
  <c r="N292" i="1"/>
  <c r="N105" i="1"/>
  <c r="M253" i="1"/>
  <c r="M285" i="1"/>
  <c r="N287" i="1"/>
  <c r="N295" i="1"/>
  <c r="N341" i="1"/>
  <c r="M348" i="1"/>
  <c r="N353" i="1"/>
  <c r="M356" i="1"/>
  <c r="N359" i="1"/>
  <c r="M362" i="1"/>
  <c r="N365" i="1"/>
  <c r="M368" i="1"/>
  <c r="N375" i="1"/>
  <c r="N172" i="1"/>
  <c r="M190" i="1"/>
  <c r="N250" i="1"/>
  <c r="N256" i="1"/>
  <c r="M194" i="1"/>
  <c r="M247" i="1"/>
  <c r="M259" i="1"/>
  <c r="M269" i="1"/>
  <c r="N281" i="1"/>
  <c r="N299" i="1"/>
  <c r="N345" i="1"/>
  <c r="M350" i="1"/>
  <c r="N371" i="1"/>
  <c r="N378" i="1"/>
  <c r="M381" i="1"/>
  <c r="N384" i="1"/>
  <c r="N388" i="1"/>
  <c r="N392" i="1"/>
  <c r="N396" i="1"/>
  <c r="N400" i="1"/>
  <c r="N406" i="1"/>
  <c r="N410" i="1"/>
  <c r="N414" i="1"/>
  <c r="N363" i="1"/>
  <c r="M384" i="1"/>
  <c r="N386" i="1"/>
  <c r="M388" i="1"/>
  <c r="M401" i="1"/>
  <c r="M405" i="1"/>
  <c r="M408" i="1"/>
  <c r="M411" i="1"/>
  <c r="M418" i="1"/>
  <c r="M422" i="1"/>
  <c r="M426" i="1"/>
  <c r="M430" i="1"/>
  <c r="M433" i="1"/>
  <c r="M437" i="1"/>
  <c r="M442" i="1"/>
  <c r="M446" i="1"/>
  <c r="M450" i="1"/>
  <c r="M454" i="1"/>
  <c r="M460" i="1"/>
  <c r="M342" i="1"/>
  <c r="M351" i="1"/>
  <c r="M374" i="1"/>
  <c r="M378" i="1"/>
  <c r="N382" i="1"/>
  <c r="N390" i="1"/>
  <c r="M392" i="1"/>
  <c r="N401" i="1"/>
  <c r="N408" i="1"/>
  <c r="N411" i="1"/>
  <c r="N418" i="1"/>
  <c r="N422" i="1"/>
  <c r="N426" i="1"/>
  <c r="N430" i="1"/>
  <c r="N433" i="1"/>
  <c r="N437" i="1"/>
  <c r="N442" i="1"/>
  <c r="N446" i="1"/>
  <c r="N450" i="1"/>
  <c r="N454" i="1"/>
  <c r="N460" i="1"/>
  <c r="N464" i="1"/>
  <c r="N468" i="1"/>
  <c r="N472" i="1"/>
  <c r="N476" i="1"/>
  <c r="N480" i="1"/>
  <c r="N484" i="1"/>
  <c r="N488" i="1"/>
  <c r="N492" i="1"/>
  <c r="N496" i="1"/>
  <c r="N500" i="1"/>
  <c r="N503" i="1"/>
  <c r="N339" i="1"/>
  <c r="N374" i="1"/>
  <c r="M376" i="1"/>
  <c r="N394" i="1"/>
  <c r="M396" i="1"/>
  <c r="M414" i="1"/>
  <c r="M354" i="1"/>
  <c r="M361" i="1"/>
  <c r="M372" i="1"/>
  <c r="N398" i="1"/>
  <c r="M417" i="1"/>
  <c r="M421" i="1"/>
  <c r="M425" i="1"/>
  <c r="M429" i="1"/>
  <c r="M436" i="1"/>
  <c r="M441" i="1"/>
  <c r="M445" i="1"/>
  <c r="M449" i="1"/>
  <c r="M453" i="1"/>
  <c r="M459" i="1"/>
  <c r="M463" i="1"/>
  <c r="M467" i="1"/>
  <c r="M471" i="1"/>
  <c r="M475" i="1"/>
  <c r="M479" i="1"/>
  <c r="M483" i="1"/>
  <c r="M359" i="1"/>
  <c r="N361" i="1"/>
  <c r="N381" i="1"/>
  <c r="M400" i="1"/>
  <c r="M404" i="1"/>
  <c r="M407" i="1"/>
  <c r="M410" i="1"/>
  <c r="N417" i="1"/>
  <c r="N421" i="1"/>
  <c r="N425" i="1"/>
  <c r="N429" i="1"/>
  <c r="N436" i="1"/>
  <c r="N441" i="1"/>
  <c r="N445" i="1"/>
  <c r="N449" i="1"/>
  <c r="N453" i="1"/>
  <c r="N459" i="1"/>
  <c r="N463" i="1"/>
  <c r="N467" i="1"/>
  <c r="N471" i="1"/>
  <c r="N475" i="1"/>
  <c r="N479" i="1"/>
  <c r="N483" i="1"/>
  <c r="N487" i="1"/>
  <c r="N491" i="1"/>
  <c r="N495" i="1"/>
  <c r="N499" i="1"/>
  <c r="N244" i="1"/>
  <c r="N357" i="1"/>
  <c r="M364" i="1"/>
  <c r="M366" i="1"/>
  <c r="N404" i="1"/>
  <c r="N407" i="1"/>
  <c r="M413" i="1"/>
  <c r="N343" i="1"/>
  <c r="N379" i="1"/>
  <c r="M383" i="1"/>
  <c r="M385" i="1"/>
  <c r="M387" i="1"/>
  <c r="N413" i="1"/>
  <c r="M420" i="1"/>
  <c r="M424" i="1"/>
  <c r="M428" i="1"/>
  <c r="M432" i="1"/>
  <c r="M435" i="1"/>
  <c r="M439" i="1"/>
  <c r="M444" i="1"/>
  <c r="M448" i="1"/>
  <c r="M452" i="1"/>
  <c r="M456" i="1"/>
  <c r="M458" i="1"/>
  <c r="M462" i="1"/>
  <c r="M377" i="1"/>
  <c r="N385" i="1"/>
  <c r="M389" i="1"/>
  <c r="M391" i="1"/>
  <c r="M416" i="1"/>
  <c r="N420" i="1"/>
  <c r="N424" i="1"/>
  <c r="N428" i="1"/>
  <c r="N432" i="1"/>
  <c r="N435" i="1"/>
  <c r="N439" i="1"/>
  <c r="N444" i="1"/>
  <c r="N448" i="1"/>
  <c r="N452" i="1"/>
  <c r="N456" i="1"/>
  <c r="N458" i="1"/>
  <c r="N462" i="1"/>
  <c r="N466" i="1"/>
  <c r="N470" i="1"/>
  <c r="N474" i="1"/>
  <c r="N478" i="1"/>
  <c r="N482" i="1"/>
  <c r="N486" i="1"/>
  <c r="N490" i="1"/>
  <c r="N494" i="1"/>
  <c r="N498" i="1"/>
  <c r="N502" i="1"/>
  <c r="M355" i="1"/>
  <c r="M375" i="1"/>
  <c r="N389" i="1"/>
  <c r="M393" i="1"/>
  <c r="M395" i="1"/>
  <c r="M402" i="1"/>
  <c r="M403" i="1"/>
  <c r="M406" i="1"/>
  <c r="M409" i="1"/>
  <c r="N416" i="1"/>
  <c r="M347" i="1"/>
  <c r="N355" i="1"/>
  <c r="M369" i="1"/>
  <c r="M371" i="1"/>
  <c r="N393" i="1"/>
  <c r="M397" i="1"/>
  <c r="N402" i="1"/>
  <c r="N403" i="1"/>
  <c r="M412" i="1"/>
  <c r="M419" i="1"/>
  <c r="M423" i="1"/>
  <c r="M427" i="1"/>
  <c r="M431" i="1"/>
  <c r="M434" i="1"/>
  <c r="M438" i="1"/>
  <c r="M443" i="1"/>
  <c r="M447" i="1"/>
  <c r="M451" i="1"/>
  <c r="M455" i="1"/>
  <c r="M457" i="1"/>
  <c r="M461" i="1"/>
  <c r="M465" i="1"/>
  <c r="M469" i="1"/>
  <c r="M473" i="1"/>
  <c r="M477" i="1"/>
  <c r="M481" i="1"/>
  <c r="M485" i="1"/>
  <c r="M489" i="1"/>
  <c r="M493" i="1"/>
  <c r="N347" i="1"/>
  <c r="M353" i="1"/>
  <c r="M358" i="1"/>
  <c r="M360" i="1"/>
  <c r="M367" i="1"/>
  <c r="N397" i="1"/>
  <c r="M399" i="1"/>
  <c r="N412" i="1"/>
  <c r="M415" i="1"/>
  <c r="N419" i="1"/>
  <c r="N423" i="1"/>
  <c r="N427" i="1"/>
  <c r="N431" i="1"/>
  <c r="N434" i="1"/>
  <c r="N438" i="1"/>
  <c r="N443" i="1"/>
  <c r="N447" i="1"/>
  <c r="N451" i="1"/>
  <c r="N455" i="1"/>
  <c r="N457" i="1"/>
  <c r="N461" i="1"/>
  <c r="N465" i="1"/>
  <c r="N469" i="1"/>
  <c r="N473" i="1"/>
  <c r="N477" i="1"/>
  <c r="N481" i="1"/>
  <c r="N485" i="1"/>
  <c r="N489" i="1"/>
  <c r="N493" i="1"/>
  <c r="N497" i="1"/>
  <c r="N501" i="1"/>
  <c r="N504" i="1"/>
  <c r="M480" i="1"/>
  <c r="M478" i="1"/>
  <c r="M498" i="1"/>
  <c r="M476" i="1"/>
  <c r="M487" i="1"/>
  <c r="M504" i="1"/>
  <c r="M468" i="1"/>
  <c r="M474" i="1"/>
  <c r="M491" i="1"/>
  <c r="M500" i="1"/>
  <c r="M472" i="1"/>
  <c r="M495" i="1"/>
  <c r="M365" i="1"/>
  <c r="M470" i="1"/>
  <c r="M502" i="1"/>
  <c r="M497" i="1"/>
  <c r="M466" i="1"/>
  <c r="M503" i="1"/>
  <c r="M499" i="1"/>
  <c r="N415" i="1"/>
  <c r="N3" i="1"/>
  <c r="N276" i="1"/>
  <c r="M464" i="1"/>
  <c r="M486" i="1"/>
  <c r="M488" i="1"/>
  <c r="M490" i="1"/>
  <c r="M484" i="1"/>
  <c r="M492" i="1"/>
  <c r="M494" i="1"/>
  <c r="M501" i="1"/>
  <c r="N367" i="1"/>
  <c r="M482" i="1"/>
  <c r="M496" i="1"/>
  <c r="X3" i="3"/>
  <c r="L3" i="3"/>
  <c r="M5" i="1" s="1"/>
  <c r="AI3" i="3"/>
  <c r="BA3" i="3"/>
  <c r="AP3" i="3"/>
  <c r="M43" i="1" l="1"/>
  <c r="M9" i="1"/>
  <c r="M32" i="1"/>
  <c r="M12" i="1"/>
  <c r="M21" i="1"/>
  <c r="M35" i="1"/>
  <c r="M42" i="1"/>
  <c r="M26" i="1"/>
  <c r="M11" i="1"/>
  <c r="M39" i="1"/>
  <c r="M41" i="1"/>
  <c r="M3" i="1"/>
  <c r="M13" i="1"/>
  <c r="M115" i="1"/>
  <c r="M25" i="1"/>
  <c r="M29" i="1"/>
  <c r="M114" i="1"/>
  <c r="M40" i="1"/>
  <c r="M28" i="1"/>
  <c r="M20" i="1"/>
  <c r="M31" i="1"/>
  <c r="M15" i="1"/>
  <c r="M16" i="1"/>
  <c r="M37" i="1"/>
  <c r="M10" i="1"/>
  <c r="M113" i="1"/>
  <c r="M19" i="1"/>
  <c r="M7" i="1"/>
  <c r="M14" i="1"/>
  <c r="M24" i="1"/>
  <c r="M23" i="1"/>
  <c r="M17" i="1"/>
  <c r="M6" i="1"/>
  <c r="M38" i="1"/>
  <c r="M27" i="1"/>
  <c r="M30" i="1"/>
  <c r="M22" i="1"/>
  <c r="M34" i="1"/>
  <c r="M18" i="1"/>
  <c r="M112" i="1"/>
  <c r="M33" i="1"/>
  <c r="M8" i="1"/>
  <c r="M4" i="1"/>
  <c r="AY3" i="3" a="1"/>
  <c r="AY3" i="3" s="1"/>
  <c r="AO3" i="3" a="1"/>
  <c r="AM3" i="3" a="1"/>
  <c r="AQ4" i="3" l="1"/>
  <c r="AQ16" i="3"/>
  <c r="AQ28" i="3"/>
  <c r="AQ40" i="3"/>
  <c r="AQ52" i="3"/>
  <c r="AQ64" i="3"/>
  <c r="AQ76" i="3"/>
  <c r="AQ88" i="3"/>
  <c r="AQ100" i="3"/>
  <c r="AQ112" i="3"/>
  <c r="AQ124" i="3"/>
  <c r="AQ136" i="3"/>
  <c r="AQ148" i="3"/>
  <c r="AQ160" i="3"/>
  <c r="AQ172" i="3"/>
  <c r="AQ184" i="3"/>
  <c r="AQ196" i="3"/>
  <c r="AQ208" i="3"/>
  <c r="AQ220" i="3"/>
  <c r="AQ232" i="3"/>
  <c r="AQ244" i="3"/>
  <c r="AQ256" i="3"/>
  <c r="AQ268" i="3"/>
  <c r="AQ280" i="3"/>
  <c r="AQ292" i="3"/>
  <c r="AQ304" i="3"/>
  <c r="AQ316" i="3"/>
  <c r="AQ328" i="3"/>
  <c r="AQ340" i="3"/>
  <c r="AQ352" i="3"/>
  <c r="AQ364" i="3"/>
  <c r="AQ376" i="3"/>
  <c r="AQ388" i="3"/>
  <c r="AQ400" i="3"/>
  <c r="AQ412" i="3"/>
  <c r="AQ424" i="3"/>
  <c r="AQ436" i="3"/>
  <c r="AQ448" i="3"/>
  <c r="AQ460" i="3"/>
  <c r="AQ472" i="3"/>
  <c r="AQ484" i="3"/>
  <c r="AQ496" i="3"/>
  <c r="AQ508" i="3"/>
  <c r="AQ520" i="3"/>
  <c r="AQ532" i="3"/>
  <c r="AQ544" i="3"/>
  <c r="AQ57" i="3"/>
  <c r="AQ105" i="3"/>
  <c r="AQ165" i="3"/>
  <c r="AQ249" i="3"/>
  <c r="AQ333" i="3"/>
  <c r="AQ393" i="3"/>
  <c r="AQ465" i="3"/>
  <c r="AQ537" i="3"/>
  <c r="AQ46" i="3"/>
  <c r="AQ106" i="3"/>
  <c r="AQ166" i="3"/>
  <c r="AQ214" i="3"/>
  <c r="AQ286" i="3"/>
  <c r="AQ346" i="3"/>
  <c r="AQ430" i="3"/>
  <c r="AQ514" i="3"/>
  <c r="AQ47" i="3"/>
  <c r="AQ83" i="3"/>
  <c r="AQ167" i="3"/>
  <c r="AQ227" i="3"/>
  <c r="AQ287" i="3"/>
  <c r="AQ347" i="3"/>
  <c r="AQ419" i="3"/>
  <c r="AQ491" i="3"/>
  <c r="AQ48" i="3"/>
  <c r="AQ108" i="3"/>
  <c r="AQ156" i="3"/>
  <c r="AQ216" i="3"/>
  <c r="AQ288" i="3"/>
  <c r="AQ348" i="3"/>
  <c r="AQ408" i="3"/>
  <c r="AQ456" i="3"/>
  <c r="AQ516" i="3"/>
  <c r="AQ5" i="3"/>
  <c r="AQ17" i="3"/>
  <c r="AQ29" i="3"/>
  <c r="AQ41" i="3"/>
  <c r="AQ53" i="3"/>
  <c r="AQ65" i="3"/>
  <c r="AQ77" i="3"/>
  <c r="AQ89" i="3"/>
  <c r="AQ101" i="3"/>
  <c r="AQ113" i="3"/>
  <c r="AQ125" i="3"/>
  <c r="AQ137" i="3"/>
  <c r="AQ149" i="3"/>
  <c r="AQ161" i="3"/>
  <c r="AQ173" i="3"/>
  <c r="AQ185" i="3"/>
  <c r="AQ197" i="3"/>
  <c r="AQ209" i="3"/>
  <c r="AQ221" i="3"/>
  <c r="AQ233" i="3"/>
  <c r="AQ245" i="3"/>
  <c r="AQ257" i="3"/>
  <c r="AQ269" i="3"/>
  <c r="AQ281" i="3"/>
  <c r="AQ293" i="3"/>
  <c r="AQ305" i="3"/>
  <c r="AQ317" i="3"/>
  <c r="AQ329" i="3"/>
  <c r="AQ341" i="3"/>
  <c r="AQ353" i="3"/>
  <c r="AQ365" i="3"/>
  <c r="AQ377" i="3"/>
  <c r="AQ389" i="3"/>
  <c r="AQ401" i="3"/>
  <c r="AQ413" i="3"/>
  <c r="AQ425" i="3"/>
  <c r="AQ437" i="3"/>
  <c r="AQ449" i="3"/>
  <c r="AQ461" i="3"/>
  <c r="AQ473" i="3"/>
  <c r="AQ485" i="3"/>
  <c r="AQ497" i="3"/>
  <c r="AQ509" i="3"/>
  <c r="AQ521" i="3"/>
  <c r="AQ533" i="3"/>
  <c r="AQ45" i="3"/>
  <c r="AQ117" i="3"/>
  <c r="AQ177" i="3"/>
  <c r="AQ237" i="3"/>
  <c r="AQ285" i="3"/>
  <c r="AQ345" i="3"/>
  <c r="AQ405" i="3"/>
  <c r="AQ453" i="3"/>
  <c r="AQ513" i="3"/>
  <c r="AQ22" i="3"/>
  <c r="AQ70" i="3"/>
  <c r="AQ118" i="3"/>
  <c r="AQ190" i="3"/>
  <c r="AQ250" i="3"/>
  <c r="AQ310" i="3"/>
  <c r="AQ382" i="3"/>
  <c r="AQ454" i="3"/>
  <c r="AQ502" i="3"/>
  <c r="AQ35" i="3"/>
  <c r="AQ71" i="3"/>
  <c r="AQ131" i="3"/>
  <c r="AQ179" i="3"/>
  <c r="AQ239" i="3"/>
  <c r="AQ311" i="3"/>
  <c r="AQ371" i="3"/>
  <c r="AQ431" i="3"/>
  <c r="AQ479" i="3"/>
  <c r="AQ539" i="3"/>
  <c r="AQ36" i="3"/>
  <c r="AQ84" i="3"/>
  <c r="AQ132" i="3"/>
  <c r="AQ192" i="3"/>
  <c r="AQ240" i="3"/>
  <c r="AQ300" i="3"/>
  <c r="AQ360" i="3"/>
  <c r="AQ420" i="3"/>
  <c r="AQ480" i="3"/>
  <c r="AQ528" i="3"/>
  <c r="AQ6" i="3"/>
  <c r="AQ18" i="3"/>
  <c r="AQ30" i="3"/>
  <c r="AQ42" i="3"/>
  <c r="AQ54" i="3"/>
  <c r="AQ66" i="3"/>
  <c r="AQ78" i="3"/>
  <c r="AQ90" i="3"/>
  <c r="AQ102" i="3"/>
  <c r="AQ114" i="3"/>
  <c r="AQ126" i="3"/>
  <c r="AQ138" i="3"/>
  <c r="AQ150" i="3"/>
  <c r="AQ162" i="3"/>
  <c r="AQ174" i="3"/>
  <c r="AQ186" i="3"/>
  <c r="AQ198" i="3"/>
  <c r="AQ210" i="3"/>
  <c r="AQ222" i="3"/>
  <c r="AQ234" i="3"/>
  <c r="AQ246" i="3"/>
  <c r="AQ258" i="3"/>
  <c r="AQ270" i="3"/>
  <c r="AQ282" i="3"/>
  <c r="AQ294" i="3"/>
  <c r="AQ306" i="3"/>
  <c r="AQ318" i="3"/>
  <c r="AQ330" i="3"/>
  <c r="AQ342" i="3"/>
  <c r="AQ354" i="3"/>
  <c r="AQ366" i="3"/>
  <c r="AQ378" i="3"/>
  <c r="AQ390" i="3"/>
  <c r="AQ402" i="3"/>
  <c r="AQ414" i="3"/>
  <c r="AQ426" i="3"/>
  <c r="AQ438" i="3"/>
  <c r="AQ450" i="3"/>
  <c r="AQ462" i="3"/>
  <c r="AQ474" i="3"/>
  <c r="AQ486" i="3"/>
  <c r="AQ498" i="3"/>
  <c r="AQ510" i="3"/>
  <c r="AQ522" i="3"/>
  <c r="AQ534" i="3"/>
  <c r="AQ33" i="3"/>
  <c r="AQ93" i="3"/>
  <c r="AQ141" i="3"/>
  <c r="AQ201" i="3"/>
  <c r="AQ261" i="3"/>
  <c r="AQ309" i="3"/>
  <c r="AQ357" i="3"/>
  <c r="AQ417" i="3"/>
  <c r="AQ489" i="3"/>
  <c r="AQ34" i="3"/>
  <c r="AQ94" i="3"/>
  <c r="AQ142" i="3"/>
  <c r="AQ202" i="3"/>
  <c r="AQ262" i="3"/>
  <c r="AQ334" i="3"/>
  <c r="AQ394" i="3"/>
  <c r="AQ442" i="3"/>
  <c r="AQ490" i="3"/>
  <c r="AQ23" i="3"/>
  <c r="AQ95" i="3"/>
  <c r="AQ155" i="3"/>
  <c r="AQ215" i="3"/>
  <c r="AQ275" i="3"/>
  <c r="AQ335" i="3"/>
  <c r="AQ395" i="3"/>
  <c r="AQ455" i="3"/>
  <c r="AQ527" i="3"/>
  <c r="AQ12" i="3"/>
  <c r="AQ72" i="3"/>
  <c r="AQ144" i="3"/>
  <c r="AQ204" i="3"/>
  <c r="AQ264" i="3"/>
  <c r="AQ312" i="3"/>
  <c r="AQ384" i="3"/>
  <c r="AQ432" i="3"/>
  <c r="AQ492" i="3"/>
  <c r="AQ7" i="3"/>
  <c r="AQ19" i="3"/>
  <c r="AQ31" i="3"/>
  <c r="AQ43" i="3"/>
  <c r="AQ55" i="3"/>
  <c r="AQ67" i="3"/>
  <c r="AQ79" i="3"/>
  <c r="AQ91" i="3"/>
  <c r="AQ103" i="3"/>
  <c r="AQ115" i="3"/>
  <c r="AQ127" i="3"/>
  <c r="AQ139" i="3"/>
  <c r="AQ151" i="3"/>
  <c r="AQ163" i="3"/>
  <c r="AQ175" i="3"/>
  <c r="AQ187" i="3"/>
  <c r="AQ199" i="3"/>
  <c r="AQ211" i="3"/>
  <c r="AQ223" i="3"/>
  <c r="AQ235" i="3"/>
  <c r="AQ247" i="3"/>
  <c r="AQ259" i="3"/>
  <c r="AQ271" i="3"/>
  <c r="AQ283" i="3"/>
  <c r="AQ295" i="3"/>
  <c r="AQ307" i="3"/>
  <c r="AQ319" i="3"/>
  <c r="AQ331" i="3"/>
  <c r="AQ343" i="3"/>
  <c r="AQ355" i="3"/>
  <c r="AQ367" i="3"/>
  <c r="AQ379" i="3"/>
  <c r="AQ391" i="3"/>
  <c r="AQ403" i="3"/>
  <c r="AQ415" i="3"/>
  <c r="AQ427" i="3"/>
  <c r="AQ439" i="3"/>
  <c r="AQ451" i="3"/>
  <c r="AQ463" i="3"/>
  <c r="AQ475" i="3"/>
  <c r="AQ487" i="3"/>
  <c r="AQ499" i="3"/>
  <c r="AQ511" i="3"/>
  <c r="AQ523" i="3"/>
  <c r="AQ535" i="3"/>
  <c r="AQ9" i="3"/>
  <c r="AQ69" i="3"/>
  <c r="AQ129" i="3"/>
  <c r="AQ189" i="3"/>
  <c r="AQ225" i="3"/>
  <c r="AQ273" i="3"/>
  <c r="AQ321" i="3"/>
  <c r="AQ381" i="3"/>
  <c r="AQ441" i="3"/>
  <c r="AQ477" i="3"/>
  <c r="AQ525" i="3"/>
  <c r="AQ58" i="3"/>
  <c r="AQ130" i="3"/>
  <c r="AQ178" i="3"/>
  <c r="AQ238" i="3"/>
  <c r="AQ274" i="3"/>
  <c r="AQ322" i="3"/>
  <c r="AQ370" i="3"/>
  <c r="AQ406" i="3"/>
  <c r="AQ466" i="3"/>
  <c r="AQ526" i="3"/>
  <c r="AQ59" i="3"/>
  <c r="AQ107" i="3"/>
  <c r="AQ143" i="3"/>
  <c r="AQ203" i="3"/>
  <c r="AQ251" i="3"/>
  <c r="AQ299" i="3"/>
  <c r="AQ359" i="3"/>
  <c r="AQ407" i="3"/>
  <c r="AQ467" i="3"/>
  <c r="AQ515" i="3"/>
  <c r="AQ60" i="3"/>
  <c r="AQ120" i="3"/>
  <c r="AQ180" i="3"/>
  <c r="AQ228" i="3"/>
  <c r="AQ276" i="3"/>
  <c r="AQ324" i="3"/>
  <c r="AQ372" i="3"/>
  <c r="AQ444" i="3"/>
  <c r="AQ504" i="3"/>
  <c r="AQ8" i="3"/>
  <c r="AQ20" i="3"/>
  <c r="AQ32" i="3"/>
  <c r="AQ44" i="3"/>
  <c r="AQ56" i="3"/>
  <c r="AQ68" i="3"/>
  <c r="AQ80" i="3"/>
  <c r="AQ92" i="3"/>
  <c r="AQ104" i="3"/>
  <c r="AQ116" i="3"/>
  <c r="AQ128" i="3"/>
  <c r="AQ140" i="3"/>
  <c r="AQ152" i="3"/>
  <c r="AQ164" i="3"/>
  <c r="AQ176" i="3"/>
  <c r="AQ188" i="3"/>
  <c r="AQ200" i="3"/>
  <c r="AQ212" i="3"/>
  <c r="AQ224" i="3"/>
  <c r="AQ236" i="3"/>
  <c r="AQ248" i="3"/>
  <c r="AQ260" i="3"/>
  <c r="AQ272" i="3"/>
  <c r="AQ284" i="3"/>
  <c r="AQ296" i="3"/>
  <c r="AQ308" i="3"/>
  <c r="AQ320" i="3"/>
  <c r="AQ332" i="3"/>
  <c r="AQ344" i="3"/>
  <c r="AQ356" i="3"/>
  <c r="AQ368" i="3"/>
  <c r="AQ380" i="3"/>
  <c r="AQ392" i="3"/>
  <c r="AQ404" i="3"/>
  <c r="AQ416" i="3"/>
  <c r="AQ428" i="3"/>
  <c r="AQ440" i="3"/>
  <c r="AQ452" i="3"/>
  <c r="AQ464" i="3"/>
  <c r="AQ476" i="3"/>
  <c r="AQ488" i="3"/>
  <c r="AQ500" i="3"/>
  <c r="AQ512" i="3"/>
  <c r="AQ524" i="3"/>
  <c r="AQ536" i="3"/>
  <c r="AQ21" i="3"/>
  <c r="AQ81" i="3"/>
  <c r="AQ153" i="3"/>
  <c r="AQ213" i="3"/>
  <c r="AQ297" i="3"/>
  <c r="AQ369" i="3"/>
  <c r="AQ429" i="3"/>
  <c r="AQ501" i="3"/>
  <c r="AQ10" i="3"/>
  <c r="AQ82" i="3"/>
  <c r="AQ154" i="3"/>
  <c r="AQ226" i="3"/>
  <c r="AQ298" i="3"/>
  <c r="AQ358" i="3"/>
  <c r="AQ418" i="3"/>
  <c r="AQ478" i="3"/>
  <c r="AQ538" i="3"/>
  <c r="AQ11" i="3"/>
  <c r="AQ119" i="3"/>
  <c r="AQ191" i="3"/>
  <c r="AQ263" i="3"/>
  <c r="AQ323" i="3"/>
  <c r="AQ383" i="3"/>
  <c r="AQ443" i="3"/>
  <c r="AQ503" i="3"/>
  <c r="AQ24" i="3"/>
  <c r="AQ96" i="3"/>
  <c r="AQ168" i="3"/>
  <c r="AQ252" i="3"/>
  <c r="AQ336" i="3"/>
  <c r="AQ396" i="3"/>
  <c r="AQ468" i="3"/>
  <c r="AQ13" i="3"/>
  <c r="AQ61" i="3"/>
  <c r="AQ109" i="3"/>
  <c r="AQ157" i="3"/>
  <c r="AQ205" i="3"/>
  <c r="AQ253" i="3"/>
  <c r="AQ301" i="3"/>
  <c r="AQ349" i="3"/>
  <c r="AQ397" i="3"/>
  <c r="AQ445" i="3"/>
  <c r="AQ493" i="3"/>
  <c r="AQ540" i="3"/>
  <c r="AQ230" i="3"/>
  <c r="AQ183" i="3"/>
  <c r="AQ471" i="3"/>
  <c r="AQ49" i="3"/>
  <c r="AQ385" i="3"/>
  <c r="AQ98" i="3"/>
  <c r="AQ482" i="3"/>
  <c r="AQ195" i="3"/>
  <c r="AQ387" i="3"/>
  <c r="AQ14" i="3"/>
  <c r="AQ62" i="3"/>
  <c r="AQ110" i="3"/>
  <c r="AQ158" i="3"/>
  <c r="AQ206" i="3"/>
  <c r="AQ254" i="3"/>
  <c r="AQ302" i="3"/>
  <c r="AQ350" i="3"/>
  <c r="AQ398" i="3"/>
  <c r="AQ446" i="3"/>
  <c r="AQ494" i="3"/>
  <c r="AQ541" i="3"/>
  <c r="AQ182" i="3"/>
  <c r="AQ87" i="3"/>
  <c r="AQ327" i="3"/>
  <c r="AQ145" i="3"/>
  <c r="AQ481" i="3"/>
  <c r="AQ146" i="3"/>
  <c r="AQ338" i="3"/>
  <c r="AQ99" i="3"/>
  <c r="AQ483" i="3"/>
  <c r="AQ15" i="3"/>
  <c r="AQ63" i="3"/>
  <c r="AQ111" i="3"/>
  <c r="AQ159" i="3"/>
  <c r="AQ207" i="3"/>
  <c r="AQ255" i="3"/>
  <c r="AQ303" i="3"/>
  <c r="AQ351" i="3"/>
  <c r="AQ399" i="3"/>
  <c r="AQ447" i="3"/>
  <c r="AQ495" i="3"/>
  <c r="AQ542" i="3"/>
  <c r="AQ75" i="3"/>
  <c r="AQ37" i="3"/>
  <c r="AQ181" i="3"/>
  <c r="AQ277" i="3"/>
  <c r="AQ421" i="3"/>
  <c r="AQ517" i="3"/>
  <c r="AQ38" i="3"/>
  <c r="AQ278" i="3"/>
  <c r="AQ422" i="3"/>
  <c r="AQ39" i="3"/>
  <c r="AQ279" i="3"/>
  <c r="AQ519" i="3"/>
  <c r="AQ97" i="3"/>
  <c r="AQ433" i="3"/>
  <c r="AQ50" i="3"/>
  <c r="AQ530" i="3"/>
  <c r="AQ147" i="3"/>
  <c r="AQ435" i="3"/>
  <c r="AQ25" i="3"/>
  <c r="AQ73" i="3"/>
  <c r="AQ121" i="3"/>
  <c r="AQ169" i="3"/>
  <c r="AQ217" i="3"/>
  <c r="AQ265" i="3"/>
  <c r="AQ313" i="3"/>
  <c r="AQ361" i="3"/>
  <c r="AQ409" i="3"/>
  <c r="AQ457" i="3"/>
  <c r="AQ505" i="3"/>
  <c r="AQ543" i="3"/>
  <c r="AQ27" i="3"/>
  <c r="AQ171" i="3"/>
  <c r="AQ219" i="3"/>
  <c r="AQ267" i="3"/>
  <c r="AQ315" i="3"/>
  <c r="AQ363" i="3"/>
  <c r="AQ411" i="3"/>
  <c r="AQ459" i="3"/>
  <c r="AQ507" i="3"/>
  <c r="AQ85" i="3"/>
  <c r="AQ229" i="3"/>
  <c r="AQ325" i="3"/>
  <c r="AQ373" i="3"/>
  <c r="AQ469" i="3"/>
  <c r="AQ134" i="3"/>
  <c r="AQ326" i="3"/>
  <c r="AQ470" i="3"/>
  <c r="AQ231" i="3"/>
  <c r="AQ423" i="3"/>
  <c r="AQ241" i="3"/>
  <c r="AQ289" i="3"/>
  <c r="AQ337" i="3"/>
  <c r="AQ242" i="3"/>
  <c r="AQ290" i="3"/>
  <c r="AQ386" i="3"/>
  <c r="AQ243" i="3"/>
  <c r="AQ291" i="3"/>
  <c r="AQ339" i="3"/>
  <c r="AQ531" i="3"/>
  <c r="AQ26" i="3"/>
  <c r="AQ74" i="3"/>
  <c r="AQ122" i="3"/>
  <c r="AQ170" i="3"/>
  <c r="AQ218" i="3"/>
  <c r="AQ266" i="3"/>
  <c r="AQ314" i="3"/>
  <c r="AQ362" i="3"/>
  <c r="AQ410" i="3"/>
  <c r="AQ458" i="3"/>
  <c r="AQ506" i="3"/>
  <c r="AQ123" i="3"/>
  <c r="AQ133" i="3"/>
  <c r="AQ86" i="3"/>
  <c r="AQ374" i="3"/>
  <c r="AQ518" i="3"/>
  <c r="AQ135" i="3"/>
  <c r="AQ375" i="3"/>
  <c r="AQ193" i="3"/>
  <c r="AQ529" i="3"/>
  <c r="AQ194" i="3"/>
  <c r="AQ434" i="3"/>
  <c r="AQ51" i="3"/>
  <c r="AO3" i="3"/>
  <c r="AQ3" i="3" s="1"/>
  <c r="AM3" i="3"/>
  <c r="AK3" i="3" l="1" a="1"/>
  <c r="AK3" i="3" s="1"/>
  <c r="N3" i="3" l="1" a="1"/>
  <c r="N3" i="3" s="1"/>
  <c r="R3" i="3" a="1"/>
  <c r="AA3" i="3" l="1" a="1"/>
  <c r="AA3" i="3" s="1"/>
  <c r="R3" i="3"/>
  <c r="AC3" i="3" a="1"/>
  <c r="P3" i="3" a="1"/>
  <c r="AC3" i="3" l="1"/>
  <c r="P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tc={98DAB929-0120-479A-A9E0-09D59C87C188}</author>
    <author>tc={A1FA88CD-6DA3-47E9-9D74-27DAEA279304}</author>
    <author>tc={137EF355-33A9-4D46-94A4-5E1F1179EEB0}</author>
    <author>tc={84208D37-9F05-4C84-A097-570CE8DE1825}</author>
    <author>tc={E92C71F6-2491-43BA-9369-0FAFC80DD60C}</author>
    <author>tc={7CB66DC0-5C5A-41A8-A75D-A1BD035E72AD}</author>
    <author>tc={3B1F095F-5141-4CFF-A2C5-46852F2C458D}</author>
    <author>tc={A4180D46-2ACC-48EC-B249-BAAB6E2F9B92}</author>
    <author>tc={62FC2819-1988-4C1F-8904-B5C80902FBB6}</author>
    <author>tc={B136169A-E56C-4A57-9741-72EF82E520E3}</author>
    <author>tc={5F0EAE9B-BA79-4137-9D88-364EB643BF2A}</author>
    <author>tc={A48BACC2-CC7B-4793-9893-6DACDAE48AFA}</author>
    <author>tc={DAB897A0-394D-403E-8467-3D57D7A52CB6}</author>
    <author>tc={1AEAC8F8-D85C-4EEC-A892-63D57BDE5EE3}</author>
    <author>tc={B31FEBC2-EF39-43BC-80C5-A7099E8C28E0}</author>
    <author>tc={8C612AD4-2E4A-498B-836E-040FF58BD7DE}</author>
    <author>tc={FE06C407-11F3-4BFD-9ED7-A619541C2B25}</author>
    <author>tc={1366621F-6D7D-49E3-AB82-9383B6875580}</author>
    <author>tc={C1B1ABDC-5149-4049-953E-68C5A6262998}</author>
    <author>tc={4C991C96-9429-496A-B8B1-0CEA06AEFACF}</author>
    <author>tc={82B0DA25-C32E-4AD0-A0BC-2836D91C1F2E}</author>
    <author>tc={E608A155-8F07-4698-94CE-6D9318381EC8}</author>
  </authors>
  <commentList>
    <comment ref="S2" authorId="0" shapeId="0" xr:uid="{98DAB929-0120-479A-A9E0-09D59C87C188}">
      <text>
        <t>[Threaded comment]
Your version of Excel allows you to read this threaded comment; however, any edits to it will get removed if the file is opened in a newer version of Excel. Learn more: https://go.microsoft.com/fwlink/?linkid=870924
Comment:
    Pre-Feasibility Outline Brief</t>
      </text>
    </comment>
    <comment ref="U2" authorId="1" shapeId="0" xr:uid="{A1FA88CD-6DA3-47E9-9D74-27DAEA279304}">
      <text>
        <t>[Threaded comment]
Your version of Excel allows you to read this threaded comment; however, any edits to it will get removed if the file is opened in a newer version of Excel. Learn more: https://go.microsoft.com/fwlink/?linkid=870924
Comment:
    Feasibility 1.1</t>
      </text>
    </comment>
    <comment ref="W2" authorId="2" shapeId="0" xr:uid="{137EF355-33A9-4D46-94A4-5E1F1179EEB0}">
      <text>
        <t>[Threaded comment]
Your version of Excel allows you to read this threaded comment; however, any edits to it will get removed if the file is opened in a newer version of Excel. Learn more: https://go.microsoft.com/fwlink/?linkid=870924
Comment:
    Feasibility 1.2</t>
      </text>
    </comment>
    <comment ref="Y2" authorId="3" shapeId="0" xr:uid="{84208D37-9F05-4C84-A097-570CE8DE1825}">
      <text>
        <t>[Threaded comment]
Your version of Excel allows you to read this threaded comment; however, any edits to it will get removed if the file is opened in a newer version of Excel. Learn more: https://go.microsoft.com/fwlink/?linkid=870924
Comment:
    Stage submission (Feasibility 2)</t>
      </text>
    </comment>
    <comment ref="AA2" authorId="4" shapeId="0" xr:uid="{E92C71F6-2491-43BA-9369-0FAFC80DD60C}">
      <text>
        <t>[Threaded comment]
Your version of Excel allows you to read this threaded comment; however, any edits to it will get removed if the file is opened in a newer version of Excel. Learn more: https://go.microsoft.com/fwlink/?linkid=870924
Comment:
    Expression of Interest (EOI)</t>
      </text>
    </comment>
    <comment ref="AC2" authorId="5" shapeId="0" xr:uid="{7CB66DC0-5C5A-41A8-A75D-A1BD035E72AD}">
      <text>
        <t>[Threaded comment]
Your version of Excel allows you to read this threaded comment; however, any edits to it will get removed if the file is opened in a newer version of Excel. Learn more: https://go.microsoft.com/fwlink/?linkid=870924
Comment:
    EBSR PITT</t>
      </text>
    </comment>
    <comment ref="AE2" authorId="6" shapeId="0" xr:uid="{3B1F095F-5141-4CFF-A2C5-46852F2C458D}">
      <text>
        <t>[Threaded comment]
Your version of Excel allows you to read this threaded comment; however, any edits to it will get removed if the file is opened in a newer version of Excel. Learn more: https://go.microsoft.com/fwlink/?linkid=870924
Comment:
    EBSR PITT Response</t>
      </text>
    </comment>
    <comment ref="AG2" authorId="7" shapeId="0" xr:uid="{A4180D46-2ACC-48EC-B249-BAAB6E2F9B92}">
      <text>
        <t>[Threaded comment]
Your version of Excel allows you to read this threaded comment; however, any edits to it will get removed if the file is opened in a newer version of Excel. Learn more: https://go.microsoft.com/fwlink/?linkid=870924
Comment:
    EBSR ITT</t>
      </text>
    </comment>
    <comment ref="AI2" authorId="8" shapeId="0" xr:uid="{62FC2819-1988-4C1F-8904-B5C80902FBB6}">
      <text>
        <t>[Threaded comment]
Your version of Excel allows you to read this threaded comment; however, any edits to it will get removed if the file is opened in a newer version of Excel. Learn more: https://go.microsoft.com/fwlink/?linkid=870924
Comment:
    EBSR ITT Response</t>
      </text>
    </comment>
    <comment ref="AK2" authorId="9" shapeId="0" xr:uid="{B136169A-E56C-4A57-9741-72EF82E520E3}">
      <text>
        <t>[Threaded comment]
Your version of Excel allows you to read this threaded comment; however, any edits to it will get removed if the file is opened in a newer version of Excel. Learn more: https://go.microsoft.com/fwlink/?linkid=870924
Comment:
    SBSR ITT</t>
      </text>
    </comment>
    <comment ref="AM2" authorId="10" shapeId="0" xr:uid="{5F0EAE9B-BA79-4137-9D88-364EB643BF2A}">
      <text>
        <t>[Threaded comment]
Your version of Excel allows you to read this threaded comment; however, any edits to it will get removed if the file is opened in a newer version of Excel. Learn more: https://go.microsoft.com/fwlink/?linkid=870924
Comment:
    SBSR ITT Response</t>
      </text>
    </comment>
    <comment ref="AO2" authorId="11" shapeId="0" xr:uid="{A48BACC2-CC7B-4793-9893-6DACDAE48AFA}">
      <text>
        <t>[Threaded comment]
Your version of Excel allows you to read this threaded comment; however, any edits to it will get removed if the file is opened in a newer version of Excel. Learn more: https://go.microsoft.com/fwlink/?linkid=870924
Comment:
    ISP</t>
      </text>
    </comment>
    <comment ref="AQ2" authorId="12" shapeId="0" xr:uid="{DAB897A0-394D-403E-8467-3D57D7A52CB6}">
      <text>
        <t>[Threaded comment]
Your version of Excel allows you to read this threaded comment; however, any edits to it will get removed if the file is opened in a newer version of Excel. Learn more: https://go.microsoft.com/fwlink/?linkid=870924
Comment:
    ISP Response</t>
      </text>
    </comment>
    <comment ref="AS2" authorId="13" shapeId="0" xr:uid="{1AEAC8F8-D85C-4EEC-A892-63D57BDE5EE3}">
      <text>
        <t>[Threaded comment]
Your version of Excel allows you to read this threaded comment; however, any edits to it will get removed if the file is opened in a newer version of Excel. Learn more: https://go.microsoft.com/fwlink/?linkid=870924
Comment:
    Appointment (PCSA)</t>
      </text>
    </comment>
    <comment ref="AU2" authorId="14" shapeId="0" xr:uid="{B31FEBC2-EF39-43BC-80C5-A7099E8C28E0}">
      <text>
        <t>[Threaded comment]
Your version of Excel allows you to read this threaded comment; however, any edits to it will get removed if the file is opened in a newer version of Excel. Learn more: https://go.microsoft.com/fwlink/?linkid=870924
Comment:
    Planning submission for review</t>
      </text>
    </comment>
    <comment ref="AW2" authorId="15" shapeId="0" xr:uid="{8C612AD4-2E4A-498B-836E-040FF58BD7DE}">
      <text>
        <t>[Threaded comment]
Your version of Excel allows you to read this threaded comment; however, any edits to it will get removed if the file is opened in a newer version of Excel. Learn more: https://go.microsoft.com/fwlink/?linkid=870924
Comment:
    Remaining stage submission</t>
      </text>
    </comment>
    <comment ref="AY2" authorId="16" shapeId="0" xr:uid="{FE06C407-11F3-4BFD-9ED7-A619541C2B25}">
      <text>
        <t>[Threaded comment]
Your version of Excel allows you to read this threaded comment; however, any edits to it will get removed if the file is opened in a newer version of Excel. Learn more: https://go.microsoft.com/fwlink/?linkid=870924
Comment:
    Stage submission (Contractor's Proposals)</t>
      </text>
    </comment>
    <comment ref="BA2" authorId="17" shapeId="0" xr:uid="{1366621F-6D7D-49E3-AB82-9383B6875580}">
      <text>
        <t>[Threaded comment]
Your version of Excel allows you to read this threaded comment; however, any edits to it will get removed if the file is opened in a newer version of Excel. Learn more: https://go.microsoft.com/fwlink/?linkid=870924
Comment:
    General</t>
      </text>
    </comment>
    <comment ref="BC2" authorId="18" shapeId="0" xr:uid="{C1B1ABDC-5149-4049-953E-68C5A6262998}">
      <text>
        <t>[Threaded comment]
Your version of Excel allows you to read this threaded comment; however, any edits to it will get removed if the file is opened in a newer version of Excel. Learn more: https://go.microsoft.com/fwlink/?linkid=870924
Comment:
    Design Submission Procedure</t>
      </text>
    </comment>
    <comment ref="BE2" authorId="19" shapeId="0" xr:uid="{4C991C96-9429-496A-B8B1-0CEA06AEFACF}">
      <text>
        <t>[Threaded comment]
Your version of Excel allows you to read this threaded comment; however, any edits to it will get removed if the file is opened in a newer version of Excel. Learn more: https://go.microsoft.com/fwlink/?linkid=870924
Comment:
    Stage submission (Pre-Handover)</t>
      </text>
    </comment>
    <comment ref="BG2" authorId="20" shapeId="0" xr:uid="{82B0DA25-C32E-4AD0-A0BC-2836D91C1F2E}">
      <text>
        <t>[Threaded comment]
Your version of Excel allows you to read this threaded comment; however, any edits to it will get removed if the file is opened in a newer version of Excel. Learn more: https://go.microsoft.com/fwlink/?linkid=870924
Comment:
    Post-Handover</t>
      </text>
    </comment>
    <comment ref="BI2" authorId="21" shapeId="0" xr:uid="{E608A155-8F07-4698-94CE-6D9318381EC8}">
      <text>
        <t>[Threaded comment]
Your version of Excel allows you to read this threaded comment; however, any edits to it will get removed if the file is opened in a newer version of Excel. Learn more: https://go.microsoft.com/fwlink/?linkid=870924
Comment:
    Stage submission (End of Defects/Rectification Period)</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<sst xmlns="http://schemas.openxmlformats.org/spreadsheetml/2006/main" count="53219" uniqueCount="7527">
  <si>
    <t>IE001</t>
  </si>
  <si>
    <t>Outline Brief</t>
  </si>
  <si>
    <t>IE101</t>
  </si>
  <si>
    <t>Feasibility 1.1</t>
  </si>
  <si>
    <t>IE102</t>
  </si>
  <si>
    <t>Feasibility 1.2</t>
  </si>
  <si>
    <t>Responsible Body (RB)</t>
  </si>
  <si>
    <t>IE201</t>
  </si>
  <si>
    <t>Stage submission (Feasibility 2)</t>
  </si>
  <si>
    <t>Contractor</t>
  </si>
  <si>
    <t>IE202</t>
  </si>
  <si>
    <t>Expression of Interest (EOI)</t>
  </si>
  <si>
    <t>IE211</t>
  </si>
  <si>
    <t>EBSR PITT</t>
  </si>
  <si>
    <t>IE212</t>
  </si>
  <si>
    <t>EBSR PITT Response</t>
  </si>
  <si>
    <t>IE213</t>
  </si>
  <si>
    <t>EBSR ITT</t>
  </si>
  <si>
    <t>IE214</t>
  </si>
  <si>
    <t>EBSR ITT Response</t>
  </si>
  <si>
    <t>IE221</t>
  </si>
  <si>
    <t>SBSR ITT</t>
  </si>
  <si>
    <t>IE222</t>
  </si>
  <si>
    <t>SBSR ITT Response</t>
  </si>
  <si>
    <t>IE231</t>
  </si>
  <si>
    <t>ISP</t>
  </si>
  <si>
    <t>IE232</t>
  </si>
  <si>
    <t>ISP Response</t>
  </si>
  <si>
    <t>IE241</t>
  </si>
  <si>
    <t>Appointment (PCSA)</t>
  </si>
  <si>
    <t>IE301</t>
  </si>
  <si>
    <t>Planning submission for review</t>
  </si>
  <si>
    <t>IE311</t>
  </si>
  <si>
    <t>Remaining stage submission</t>
  </si>
  <si>
    <t>IE401</t>
  </si>
  <si>
    <t>Stage submission (Contractor's Proposals)</t>
  </si>
  <si>
    <t>IE501</t>
  </si>
  <si>
    <t>General</t>
  </si>
  <si>
    <t>IE511</t>
  </si>
  <si>
    <t>Design Submission Procedure</t>
  </si>
  <si>
    <t>IE521</t>
  </si>
  <si>
    <t>Stage submission (Pre-Handover)</t>
  </si>
  <si>
    <t>IE601</t>
  </si>
  <si>
    <t>Post-Handover</t>
  </si>
  <si>
    <t>IE611</t>
  </si>
  <si>
    <t>Stage submission (End of Defects/Rectification Period)</t>
  </si>
  <si>
    <t>Detailed Exchange Information</t>
  </si>
  <si>
    <t>Requirements</t>
  </si>
  <si>
    <t>Employer's requirements</t>
  </si>
  <si>
    <t xml:space="preserve">Project code: </t>
  </si>
  <si>
    <t>[SRP/FS/FE code]</t>
  </si>
  <si>
    <t xml:space="preserve">Project name: </t>
  </si>
  <si>
    <t>[Name of school/college]</t>
  </si>
  <si>
    <r>
      <rPr>
        <b/>
        <sz val="22"/>
        <color rgb="FF2E8540"/>
        <rFont val="Arial"/>
        <family val="2"/>
      </rPr>
      <t xml:space="preserve">[Month] </t>
    </r>
    <r>
      <rPr>
        <b/>
        <sz val="22"/>
        <color rgb="FF104F75"/>
        <rFont val="Arial"/>
        <family val="2"/>
      </rPr>
      <t>20</t>
    </r>
    <r>
      <rPr>
        <b/>
        <sz val="22"/>
        <color rgb="FF2E8540"/>
        <rFont val="Arial"/>
        <family val="2"/>
      </rPr>
      <t>[XX]</t>
    </r>
  </si>
  <si>
    <t>Template</t>
  </si>
  <si>
    <t>Revision Code</t>
  </si>
  <si>
    <t>Status Code</t>
  </si>
  <si>
    <t>Date</t>
  </si>
  <si>
    <t>Amendment</t>
  </si>
  <si>
    <t>P01</t>
  </si>
  <si>
    <t>S2</t>
  </si>
  <si>
    <t>P02.01</t>
  </si>
  <si>
    <t>S0</t>
  </si>
  <si>
    <t>P02.02</t>
  </si>
  <si>
    <t>P02</t>
  </si>
  <si>
    <t>P03.01</t>
  </si>
  <si>
    <t xml:space="preserve"> </t>
  </si>
  <si>
    <t xml:space="preserve">Project-specific </t>
  </si>
  <si>
    <t>Pnn</t>
  </si>
  <si>
    <t>Sn</t>
  </si>
  <si>
    <r>
      <rPr>
        <sz val="12"/>
        <rFont val="Arial"/>
        <family val="2"/>
      </rPr>
      <t>20</t>
    </r>
    <r>
      <rPr>
        <sz val="12"/>
        <color rgb="FF2E8540"/>
        <rFont val="Arial"/>
        <family val="2"/>
      </rPr>
      <t>YY-MM-DD</t>
    </r>
  </si>
  <si>
    <t>Contents</t>
  </si>
  <si>
    <t>Worksheet</t>
  </si>
  <si>
    <t>Description</t>
  </si>
  <si>
    <t>00_DocumentHistory</t>
  </si>
  <si>
    <t>Sheet sets out information about this resource, the file (name, revision, status and revision history) and list of contents including descriptions</t>
  </si>
  <si>
    <t>01_Documentation</t>
  </si>
  <si>
    <t>02_Geometrical</t>
  </si>
  <si>
    <t>03_Alphanumerical_Objects</t>
  </si>
  <si>
    <t>04_Alphanumerical_COBie</t>
  </si>
  <si>
    <t>05_Alphanumerical_Validation</t>
  </si>
  <si>
    <t>B_IFC_EnumerationDefinitions</t>
  </si>
  <si>
    <t>C_ISO_19650_DecisionModel</t>
  </si>
  <si>
    <t>Documentation Requirements</t>
  </si>
  <si>
    <t>Cost</t>
  </si>
  <si>
    <t>Quality</t>
  </si>
  <si>
    <t>Delivery</t>
  </si>
  <si>
    <t>Operation</t>
  </si>
  <si>
    <t>REQ</t>
  </si>
  <si>
    <t>ID</t>
  </si>
  <si>
    <t>Name</t>
  </si>
  <si>
    <t>Content Requirement</t>
  </si>
  <si>
    <t>Structure</t>
  </si>
  <si>
    <t>Form of information</t>
  </si>
  <si>
    <t>Exchange format(s)</t>
  </si>
  <si>
    <t>Scale</t>
  </si>
  <si>
    <t>n/a</t>
  </si>
  <si>
    <t>1:1</t>
  </si>
  <si>
    <t>1:2</t>
  </si>
  <si>
    <t>1:5</t>
  </si>
  <si>
    <t>1:10</t>
  </si>
  <si>
    <t>1:20</t>
  </si>
  <si>
    <t>1:50</t>
  </si>
  <si>
    <t>1:100</t>
  </si>
  <si>
    <t>1:200</t>
  </si>
  <si>
    <t>1:500</t>
  </si>
  <si>
    <t>1:1000</t>
  </si>
  <si>
    <t>1:1250</t>
  </si>
  <si>
    <t>1:2500</t>
  </si>
  <si>
    <t>Shared Resources</t>
  </si>
  <si>
    <t>Receiving Party</t>
  </si>
  <si>
    <t>Delivering Party</t>
  </si>
  <si>
    <t>Uniclass PM Level 1 Classification</t>
  </si>
  <si>
    <t>Uniclass PM Level 2 Classification</t>
  </si>
  <si>
    <t>Uniclass PM Level 3 Classification</t>
  </si>
  <si>
    <t>Information Exchange Code</t>
  </si>
  <si>
    <t>Information Exchange Code and Title</t>
  </si>
  <si>
    <t>General Content Requirement</t>
  </si>
  <si>
    <t>IE001 Content Requirement</t>
  </si>
  <si>
    <t>IE101 Content Requirement</t>
  </si>
  <si>
    <t>IE102 Content Requirement</t>
  </si>
  <si>
    <t>IE201 Content Requirement</t>
  </si>
  <si>
    <t>IE202 Content Requirement</t>
  </si>
  <si>
    <t>IE211 Content Requirement</t>
  </si>
  <si>
    <t>IE212 Content Requirement</t>
  </si>
  <si>
    <t>IE213 Content Requirement</t>
  </si>
  <si>
    <t>IE214 Content Requirement</t>
  </si>
  <si>
    <t>IE221 Content Requirement</t>
  </si>
  <si>
    <t>IE222 Content Requirement</t>
  </si>
  <si>
    <t>IE231 Content Requirement</t>
  </si>
  <si>
    <t>IE232 Content Requirement</t>
  </si>
  <si>
    <t>IE241 Content Requirement</t>
  </si>
  <si>
    <t>IE301 Content Requirement</t>
  </si>
  <si>
    <t>IE311 Content Requirement</t>
  </si>
  <si>
    <t>IE401 Content Requirement</t>
  </si>
  <si>
    <t>IE501 Content Requirement</t>
  </si>
  <si>
    <t>IE511 Content Requirement</t>
  </si>
  <si>
    <t>IE521 Content Requirement</t>
  </si>
  <si>
    <t>IE601 Content Requirement</t>
  </si>
  <si>
    <t>IE611 Content Requirement</t>
  </si>
  <si>
    <t>Discipline Code</t>
  </si>
  <si>
    <t>Discipline Code and Title</t>
  </si>
  <si>
    <t>A</t>
  </si>
  <si>
    <t>B</t>
  </si>
  <si>
    <t>C</t>
  </si>
  <si>
    <t>D</t>
  </si>
  <si>
    <t>E</t>
  </si>
  <si>
    <t>F</t>
  </si>
  <si>
    <t>G</t>
  </si>
  <si>
    <t>H</t>
  </si>
  <si>
    <t>I</t>
  </si>
  <si>
    <t>J</t>
  </si>
  <si>
    <t>K</t>
  </si>
  <si>
    <t>L</t>
  </si>
  <si>
    <t>M</t>
  </si>
  <si>
    <t>N</t>
  </si>
  <si>
    <t>O</t>
  </si>
  <si>
    <t>P</t>
  </si>
  <si>
    <t>Q</t>
  </si>
  <si>
    <t>R</t>
  </si>
  <si>
    <t>S</t>
  </si>
  <si>
    <t>T</t>
  </si>
  <si>
    <t>U</t>
  </si>
  <si>
    <t>V</t>
  </si>
  <si>
    <t>W</t>
  </si>
  <si>
    <t>X</t>
  </si>
  <si>
    <t>Y</t>
  </si>
  <si>
    <t>Z</t>
  </si>
  <si>
    <t>DT</t>
  </si>
  <si>
    <t>IM</t>
  </si>
  <si>
    <t>ST</t>
  </si>
  <si>
    <t>LT</t>
  </si>
  <si>
    <t>SC</t>
  </si>
  <si>
    <t>TT</t>
  </si>
  <si>
    <t>BS</t>
  </si>
  <si>
    <t>HS</t>
  </si>
  <si>
    <t>LC</t>
  </si>
  <si>
    <t>FT</t>
  </si>
  <si>
    <t>PT</t>
  </si>
  <si>
    <t>TS</t>
  </si>
  <si>
    <t>FP</t>
  </si>
  <si>
    <t>RACI Code and Task Team(s)</t>
  </si>
  <si>
    <t>Responsible</t>
  </si>
  <si>
    <t>Accountable</t>
  </si>
  <si>
    <t>Consulted</t>
  </si>
  <si>
    <t>Informed</t>
  </si>
  <si>
    <t>TT01</t>
  </si>
  <si>
    <t>TT02</t>
  </si>
  <si>
    <t>TT03</t>
  </si>
  <si>
    <t>TT04</t>
  </si>
  <si>
    <t>TT05</t>
  </si>
  <si>
    <t>TT06</t>
  </si>
  <si>
    <t>TT07</t>
  </si>
  <si>
    <t>TT08</t>
  </si>
  <si>
    <t>TT09</t>
  </si>
  <si>
    <t>TT10</t>
  </si>
  <si>
    <t>TT11</t>
  </si>
  <si>
    <t>TT12</t>
  </si>
  <si>
    <t>TT13</t>
  </si>
  <si>
    <t>TT14</t>
  </si>
  <si>
    <t>TT15</t>
  </si>
  <si>
    <t>TT16</t>
  </si>
  <si>
    <t>TT17</t>
  </si>
  <si>
    <t>TT18</t>
  </si>
  <si>
    <t>TT19</t>
  </si>
  <si>
    <t>TT20</t>
  </si>
  <si>
    <t>YES</t>
  </si>
  <si>
    <t>001</t>
  </si>
  <si>
    <t>Employer's Representative Outline Brief</t>
  </si>
  <si>
    <t>Unstructured</t>
  </si>
  <si>
    <t>T : Textual</t>
  </si>
  <si>
    <t>DOCX</t>
  </si>
  <si>
    <t>YES (DOCX)</t>
  </si>
  <si>
    <t>Employer's Representative (TA)</t>
  </si>
  <si>
    <t>Employer (DfE)</t>
  </si>
  <si>
    <t>PM_10_10_10 : Initial project brief</t>
  </si>
  <si>
    <t>002</t>
  </si>
  <si>
    <t>Feasibility Roadmap</t>
  </si>
  <si>
    <t>Project Strategy Review</t>
  </si>
  <si>
    <t>PM_10_10_20 : Final project brief</t>
  </si>
  <si>
    <t>Project Options Appraisal</t>
  </si>
  <si>
    <t xml:space="preserve">Refer to shared resource. Document shall include:
- project summary
- survey summary
- options overview
Document shall append the following resources:
- concept options scoring
- feasibility cost plan
- project programme
- feasibility 1.2 (IE102) deliverables
</t>
  </si>
  <si>
    <t>Employer's Representative Commission Document</t>
  </si>
  <si>
    <t>PDF</t>
  </si>
  <si>
    <t>PM_10_20_03 : Appointment document</t>
  </si>
  <si>
    <t>Employer's Project Team (DfE/TA)</t>
  </si>
  <si>
    <t>PM_10_20_07 : Brief</t>
  </si>
  <si>
    <t>General Conditions</t>
  </si>
  <si>
    <t>PM_10_20_25 : Employer's requirements</t>
  </si>
  <si>
    <t>Pattern Book</t>
  </si>
  <si>
    <t>003</t>
  </si>
  <si>
    <t>Technical Manual</t>
  </si>
  <si>
    <t>004</t>
  </si>
  <si>
    <t>Project Brief</t>
  </si>
  <si>
    <t>L : List</t>
  </si>
  <si>
    <t>XLSX</t>
  </si>
  <si>
    <t>YES (XLSX)</t>
  </si>
  <si>
    <t>005</t>
  </si>
  <si>
    <t>Schedule of Places</t>
  </si>
  <si>
    <t>TBC</t>
  </si>
  <si>
    <t>006</t>
  </si>
  <si>
    <t>Schedule of Spaces</t>
  </si>
  <si>
    <t>007</t>
  </si>
  <si>
    <t>Further Education College Schedule of Accommodation (SoA)</t>
  </si>
  <si>
    <t>XLSM</t>
  </si>
  <si>
    <t>YES (XLSM)</t>
  </si>
  <si>
    <t>A schedule of space type occurrences across the college site included in the Works. As a minimum the schedule shall:
- cross reference with Architectural drawings (where applicable)
- clearly identify spaces subject to supplementary/other funding</t>
  </si>
  <si>
    <t>008</t>
  </si>
  <si>
    <t>Temporary Accommodation Schedule of Spaces</t>
  </si>
  <si>
    <t>009</t>
  </si>
  <si>
    <t>Adjacency Diagram</t>
  </si>
  <si>
    <t>D : Drawing</t>
  </si>
  <si>
    <t>010</t>
  </si>
  <si>
    <t>Refurbishment Scope of Works</t>
  </si>
  <si>
    <t>011</t>
  </si>
  <si>
    <t>Exchange Information Requirements (EIR)</t>
  </si>
  <si>
    <t>012</t>
  </si>
  <si>
    <t>Detailed Exchange Information Requirements (DEIR)</t>
  </si>
  <si>
    <t>013</t>
  </si>
  <si>
    <t>Project's Information Production Methods and Procedures</t>
  </si>
  <si>
    <t>014</t>
  </si>
  <si>
    <t>Project's Information Protocol</t>
  </si>
  <si>
    <t>015</t>
  </si>
  <si>
    <t>Project's Information Standard</t>
  </si>
  <si>
    <t>Site Block Assessment Plan</t>
  </si>
  <si>
    <t>PM_10_20_30 : Feasibility study</t>
  </si>
  <si>
    <t>Concept Option Site Plan</t>
  </si>
  <si>
    <t>Multiple</t>
  </si>
  <si>
    <t>Primary and Special School: 1:200, 1:250,  1:500 
Secondary School and College: 1:500, 1:1000, 1:1250, 1:1500</t>
  </si>
  <si>
    <t>Concept Option Site Sections</t>
  </si>
  <si>
    <t>Concept Option Phasing Plans</t>
  </si>
  <si>
    <t>Separate phasing plans developed from Concept Option Site Plans. Drawing shall: 
- include all stages of the phasing and show the Contractor's proposed development site works boundary for each phase including landscape and site access routes
- capture or link to any Temporary Accommodation Strategy requirements (where applicable) including to scale temporary buildings using industry standard modular sizes</t>
  </si>
  <si>
    <t>Concept Options Scoring Matrix</t>
  </si>
  <si>
    <t>Control Option Site Plan</t>
  </si>
  <si>
    <t>Primary and Special School: 1:200, 1:250, 1:500
Secondary School and College: 1:500, 1:1000, 1:1250, 1:1500</t>
  </si>
  <si>
    <t>Control Option Landscape Plan</t>
  </si>
  <si>
    <t>Control Option Refurbishment Assessment Plans</t>
  </si>
  <si>
    <t>Control Option Phasing Plans</t>
  </si>
  <si>
    <t>Control Option Site Sections</t>
  </si>
  <si>
    <t>Feasibility Study</t>
  </si>
  <si>
    <t>Survey Report</t>
  </si>
  <si>
    <t>Construction Quality Monitoring Team (CQM) Competency Letter</t>
  </si>
  <si>
    <t>PM_10_20_69 : Quality plan</t>
  </si>
  <si>
    <t>Site Location Plan</t>
  </si>
  <si>
    <t>PM_10_20_73 : Site appraisals</t>
  </si>
  <si>
    <t>Primary and Special School: 1:500, 1:1000, 1:1250
Secondary School and College: 1:1000, 1:1250, 1:1500, 1:2500</t>
  </si>
  <si>
    <t>Context Constraints and Opportunities Plan</t>
  </si>
  <si>
    <t>Site Constraints and Opportunities Plan</t>
  </si>
  <si>
    <t>Constraints and Opportunities Report</t>
  </si>
  <si>
    <t>Evidence of Support (MoU)</t>
  </si>
  <si>
    <t>PM_10_20_82 : Statement of requirements</t>
  </si>
  <si>
    <t>Travel Plan</t>
  </si>
  <si>
    <t>PM_10_90_50 : Transport management strategy</t>
  </si>
  <si>
    <t>Building Services Condition Survey Information</t>
  </si>
  <si>
    <t>Survey Scope</t>
  </si>
  <si>
    <t>PM_30_10_15 : Condition survey information</t>
  </si>
  <si>
    <t>Legacy FF&amp;E Schedule</t>
  </si>
  <si>
    <t>Legacy Technology Equipment Schedule</t>
  </si>
  <si>
    <t/>
  </si>
  <si>
    <t>PM_30 : Site, ground and environmental information</t>
  </si>
  <si>
    <t>PM_30_10 : Site survey information</t>
  </si>
  <si>
    <t>X : Non-Discipline Specific or Not Applicable</t>
  </si>
  <si>
    <t>Building Condition Survey Information</t>
  </si>
  <si>
    <t>Z : Multiple</t>
  </si>
  <si>
    <t>Historic Building Survey Information (Preliminary)</t>
  </si>
  <si>
    <t>PM_30_10_37 : Historic building survey information</t>
  </si>
  <si>
    <t>Land Registry Title Plan</t>
  </si>
  <si>
    <t>PM_30_10_47 : Land registration information</t>
  </si>
  <si>
    <t>Party Wall Survey Information</t>
  </si>
  <si>
    <t>PM_30_10_60 : Party wall survey information</t>
  </si>
  <si>
    <t>Party wall survey information</t>
  </si>
  <si>
    <t>Photogrammetry Survey Information</t>
  </si>
  <si>
    <t>I : Image</t>
  </si>
  <si>
    <t>JPG</t>
  </si>
  <si>
    <t>PM_30_10_64 : Photogrammetry survey information</t>
  </si>
  <si>
    <t>CDC Site Plan</t>
  </si>
  <si>
    <t>PM_30_10_65 : Preliminary site survey information</t>
  </si>
  <si>
    <t>Point Cloud Survey Information</t>
  </si>
  <si>
    <t>M : Model</t>
  </si>
  <si>
    <t>Native</t>
  </si>
  <si>
    <t>PM_30_10_76 : Scan survey information</t>
  </si>
  <si>
    <t>Security Risk Assessment (SRA)</t>
  </si>
  <si>
    <t>Guidance</t>
  </si>
  <si>
    <t>PM_30_10_77 : Security needs assessment information</t>
  </si>
  <si>
    <t>Topographical Survey Information</t>
  </si>
  <si>
    <t>PDF and Native</t>
  </si>
  <si>
    <t>PM_30_10_88 : Topographical survey information</t>
  </si>
  <si>
    <t>Transport Survey Information</t>
  </si>
  <si>
    <t>PM_30_10_90 : Transport feasibility survey information</t>
  </si>
  <si>
    <t>Underground Utilities Survey Information</t>
  </si>
  <si>
    <t>PM_30_10_93 : Utilities and services survey information</t>
  </si>
  <si>
    <t>Archaeology Preliminary Survey Information</t>
  </si>
  <si>
    <t>PM_30_20_02 : Archaeological survey report</t>
  </si>
  <si>
    <t>Intrusive Geotechnical and Geo-Environmental Investigations</t>
  </si>
  <si>
    <t>PM_30_20_28 : Geoenvironmental ground investigation report</t>
  </si>
  <si>
    <t>Soil Survey Information</t>
  </si>
  <si>
    <t>Ground Source Heat Pump (GSHP) Survey Information</t>
  </si>
  <si>
    <t>PM_30_20_35 : Ground levels investigation report</t>
  </si>
  <si>
    <t>Underground Drainage CCTV Survey Information</t>
  </si>
  <si>
    <t>PM_30_20_92 : Underground drainage closed-circuit television (CCTV) condition survey information</t>
  </si>
  <si>
    <t>Acoustic Survey Information</t>
  </si>
  <si>
    <t>PM_30_30_02 : Acoustic survey information</t>
  </si>
  <si>
    <t>Air Quality Survey Information</t>
  </si>
  <si>
    <t>PM_30_30_03 : Air quality survey information</t>
  </si>
  <si>
    <t>Arboricultural Survey Information</t>
  </si>
  <si>
    <t>PM_30_30_04 : Arboricultural survey information</t>
  </si>
  <si>
    <t>Arboricultural Method Statement</t>
  </si>
  <si>
    <t>Arboricultural Impact Assessment</t>
  </si>
  <si>
    <t>Tree Removal, Protection and Retention Plan</t>
  </si>
  <si>
    <t>Preliminary Ecological Assessment</t>
  </si>
  <si>
    <t>PM_30_30_25 : Ecological survey report</t>
  </si>
  <si>
    <t>Ecological Impact Assessment</t>
  </si>
  <si>
    <t>Statutory Biodiversity Metric</t>
  </si>
  <si>
    <t>Urban Greening Factor Schedule</t>
  </si>
  <si>
    <t>Biodiversity Statement</t>
  </si>
  <si>
    <t>Environmental Benefits from Nature (EBN) Schedule</t>
  </si>
  <si>
    <t>PM_30_30_26 : Environmental action report</t>
  </si>
  <si>
    <t>Environmental Impact Report</t>
  </si>
  <si>
    <t>PM_30_30_27 : Environmental impact report</t>
  </si>
  <si>
    <t>Flood Risk Assessment Information</t>
  </si>
  <si>
    <t>PM_30_30_29 : Flood risk assessment report</t>
  </si>
  <si>
    <t>Measured Building Survey Information</t>
  </si>
  <si>
    <t>PM_30_30_51 : Measured building survey information</t>
  </si>
  <si>
    <t>Detailed Measured Building Survey Information</t>
  </si>
  <si>
    <t>Asbestos Survey Information</t>
  </si>
  <si>
    <t>PM_30_40_06 : Asbestos survey report</t>
  </si>
  <si>
    <t>Unexploded Ordnance Risk Assessment Survey Information</t>
  </si>
  <si>
    <t>PM_30_40_92 : Unexploded ordnance survey report</t>
  </si>
  <si>
    <t>Structural Stage 1 Condition Survey Information (Basic)</t>
  </si>
  <si>
    <t>PM_30_60_85 : Structural survey report</t>
  </si>
  <si>
    <t>Structural Stage 2 Condition Survey Information (Detailed)</t>
  </si>
  <si>
    <t>Access, Cleaning and Maintenance Strategy Drawings</t>
  </si>
  <si>
    <t>PM_40_20_01 : Access and maintenance strategy</t>
  </si>
  <si>
    <t>Drawings shall:
- show the whole site, facilities and grounds
- detail all access routes, equipment positions and spatial requirements for ongoing maintenance activities
- include clear dimensioning of access panels, walkways, equipment clearances and cleaning zones with specific annotations for specialised access equipment requirements and safety protocols
- cross reference Hazard Identification Drawings where relevant (ID: 40_20_36 _001)</t>
  </si>
  <si>
    <t>Zoning Strategy Drawings</t>
  </si>
  <si>
    <t>Acoustic Strategy Report</t>
  </si>
  <si>
    <t>PM_40_20_02 : Acoustic strategy</t>
  </si>
  <si>
    <t>Acoustic Strategy Drawings</t>
  </si>
  <si>
    <t>Building Services Strategy Report</t>
  </si>
  <si>
    <t>PM_40_20_10 : Building services strategy</t>
  </si>
  <si>
    <t>Reports to be consistent with the accompanying design information (drawings, schedules and reports) and to a level of detail in line with the respective RIBA Work Stage</t>
  </si>
  <si>
    <t>Commissioning Strategy Report</t>
  </si>
  <si>
    <t>PM_40_20_15 : Commissioning strategy</t>
  </si>
  <si>
    <t>Site Drainage Strategy Report</t>
  </si>
  <si>
    <t>PM_40_20_24 : Drainage strategy</t>
  </si>
  <si>
    <t>Fire Safety Strategy Report</t>
  </si>
  <si>
    <t>PM_40_20_30 : Fire safety strategy</t>
  </si>
  <si>
    <t>Fire Safety Strategy Drawings</t>
  </si>
  <si>
    <t>Drawings shall:
- show compartmentation, fire rating of walls and doors, means of escape routes with travel distances, disabled refuges etc
- show external site access arrangements and assembly locations
- include fire assessment that details the strategy being employed to meet statutory requirements and best practice standards
- include specific requirements for the proposed building construction and building users
- include locations and details of all firefighting equipment (new and legacy)
- show integration with any existing provision in retained buildings or systems</t>
  </si>
  <si>
    <t>Hazard Identification Drawings</t>
  </si>
  <si>
    <t>PM_40_20_36 : Health and safety strategy</t>
  </si>
  <si>
    <t>Drawings shall:
- be developed in accordance with BS EN ISO 19650-6 (as applicable)
- identify and graphically locate all hazards arising from the design
- include annotations referencing the risk register (as applicable)
- include both site and building(s) hazards</t>
  </si>
  <si>
    <t>Landscape Strategy Report</t>
  </si>
  <si>
    <t>PM_40_20_46 : Landscape design strategy</t>
  </si>
  <si>
    <t>Planning Appraisal Report</t>
  </si>
  <si>
    <t>PM_40_20_63 : Planning strategy</t>
  </si>
  <si>
    <t>Circulation Drawings</t>
  </si>
  <si>
    <t>PM_40_20_65 : Plan for use strategy</t>
  </si>
  <si>
    <t>Decant Strategy Report</t>
  </si>
  <si>
    <t>Project Team (All)</t>
  </si>
  <si>
    <t>Temporary Accommodation Strategy Report</t>
  </si>
  <si>
    <t>Integrated Environmental Design (IED) Report</t>
  </si>
  <si>
    <t>PM_40_20_85 : Sustainability strategy</t>
  </si>
  <si>
    <t>Designers Risk Assessment</t>
  </si>
  <si>
    <t>PM_40_30_22 : Designer health and safety risk assessment</t>
  </si>
  <si>
    <t>Structural Engineering Strategy Report</t>
  </si>
  <si>
    <t>PM_40_30_23 : Design philosophy statement</t>
  </si>
  <si>
    <t>External Views</t>
  </si>
  <si>
    <t>PM_40_30_62 : Photorealistic visualization images</t>
  </si>
  <si>
    <t>Internal Views</t>
  </si>
  <si>
    <t>PM_40_30_77 : Schedule of works</t>
  </si>
  <si>
    <t>External Finishes Information</t>
  </si>
  <si>
    <t>PM_40_30_89 : Technical information</t>
  </si>
  <si>
    <t>Internal Finishes Information</t>
  </si>
  <si>
    <t>External Door, Window and Curtain Walling Drawings</t>
  </si>
  <si>
    <t>Drawing shall include a glossary of each external door, window and curtain walling type. Drawing shall:
- include critical dimensions
- include specification reference (as applicable)
- include type name
- be coordinated with the external door, window and curtain walling schedules (ID: 40_30_89_004)
- be coordinated with the ironmongery drawings (ID: 40_30_89_008)
- be coordinated with the ironmongery schedules (ID: 40_30_89_009)</t>
  </si>
  <si>
    <t>External Door, Window and Curtain Walling Schedules</t>
  </si>
  <si>
    <t>PDF and XLSX</t>
  </si>
  <si>
    <t>Internal Door and Screen Drawings</t>
  </si>
  <si>
    <t>Drawing shall include a glossary of each internal door and screen type. Drawing shall:
- include critical dimensions
- include specification reference (as applicable)
- include type name
- be coordinated with the internal door and screen schedules (ID: 40_30_89_006)
- be coordinated with the ironmongery drawings (ID: 40_30_89_008)
- be coordinated with the ironmongery schedules (ID: 40_30_89_009)</t>
  </si>
  <si>
    <t>Internal Door and Screen Schedules</t>
  </si>
  <si>
    <t>Movable Partition Drawings</t>
  </si>
  <si>
    <t>Drawing shall include a glossary of each movable partition type. Drawing shall:
- include critical dimensions
- include specification reference (as applicable)
- include type name
- include a schedule (as required)
- be coordinated with the ironmongery drawings (ID: 40_30_89_008)
- be coordinated with the ironmongery schedules (ID: 40_30_89_009)</t>
  </si>
  <si>
    <t>Ironmongery Drawings</t>
  </si>
  <si>
    <t>Drawing shall identify location of ironmongery types within the ironmongery schedules (ID: 40_30_89_009)</t>
  </si>
  <si>
    <t>Ironmongery Schedules</t>
  </si>
  <si>
    <t>Material Samples Schedules</t>
  </si>
  <si>
    <t>Signage Drawings</t>
  </si>
  <si>
    <t>Signage Schedules</t>
  </si>
  <si>
    <t>External Building Element Details</t>
  </si>
  <si>
    <t>Internal Building Element Details</t>
  </si>
  <si>
    <t>Landscape Details</t>
  </si>
  <si>
    <t>1:5, 1:10, 1:20, 1:25, 1:50 and 1:100</t>
  </si>
  <si>
    <t>016</t>
  </si>
  <si>
    <t>Structural Engineering Details</t>
  </si>
  <si>
    <t>017</t>
  </si>
  <si>
    <t>Telephony Design Documentation</t>
  </si>
  <si>
    <t>018</t>
  </si>
  <si>
    <t>Patching Schedules</t>
  </si>
  <si>
    <t>019</t>
  </si>
  <si>
    <t>Thermal Bridging and Interstitial Condensation Calculations</t>
  </si>
  <si>
    <t>PM_40_30_91 : Thermal bridging calculations</t>
  </si>
  <si>
    <t>Architectural Models Native</t>
  </si>
  <si>
    <t>Structured</t>
  </si>
  <si>
    <t>PM_40_35_04 : Architects models</t>
  </si>
  <si>
    <t>Architectural Models IFC-SPF</t>
  </si>
  <si>
    <t>IFC-SPF</t>
  </si>
  <si>
    <t>Building Services Models Native</t>
  </si>
  <si>
    <t>PM_40_35_10 : Building services models</t>
  </si>
  <si>
    <t>Building Services Models IFC-SPF</t>
  </si>
  <si>
    <t>Catering Models Native</t>
  </si>
  <si>
    <t>PM_40_35_11 : Catering models</t>
  </si>
  <si>
    <t>Catering Models IFC-SPF</t>
  </si>
  <si>
    <t>Civil Engineering Models Native</t>
  </si>
  <si>
    <t>PM_40_35_15 : Civil engineering models</t>
  </si>
  <si>
    <t>Civil Engineering Models IFC-SPF</t>
  </si>
  <si>
    <t>Fittings, Furniture and Equipment (FF&amp;E) Models Native</t>
  </si>
  <si>
    <t>PM_40_35_29 : Fittings, furnishings and equipment (FF&amp;E) models</t>
  </si>
  <si>
    <t>Fittings, Furniture and Equipment (FF&amp;E) Models IFC-SPF</t>
  </si>
  <si>
    <t>Landscape Models Native</t>
  </si>
  <si>
    <t>PM_40_35_45 : Landscape models</t>
  </si>
  <si>
    <t>Landscape Models IFC-SPF</t>
  </si>
  <si>
    <t>Structural Engineering Models Native</t>
  </si>
  <si>
    <t>PM_40_35_83 : Structural engineering models</t>
  </si>
  <si>
    <t>Structural Engineering Models IFC-SPF</t>
  </si>
  <si>
    <t>Plant Room Drawings</t>
  </si>
  <si>
    <t>PM_40_40_01 : 2D plan drawings</t>
  </si>
  <si>
    <t>Building Services Principal Distribution Drawings</t>
  </si>
  <si>
    <t>E;
M;
P;
X;
Z</t>
  </si>
  <si>
    <t>E : Electrical Engineering;
M : Mechanical Engineering;
P : Public Health Engineering;
X : Non-Discipline Specific or Not Applicable;
Z : Multiple Disciplines</t>
  </si>
  <si>
    <t>Wireless Heat Map Drawings</t>
  </si>
  <si>
    <t>Catering Kitchen and Servery Drawings</t>
  </si>
  <si>
    <t>Site Sections</t>
  </si>
  <si>
    <t>PM_40_40_18 : Cross-section drawings</t>
  </si>
  <si>
    <t>General Arrangement Sections</t>
  </si>
  <si>
    <t>Structural Engineering Sections</t>
  </si>
  <si>
    <t>Building Services Sections</t>
  </si>
  <si>
    <t>Detailed Sections</t>
  </si>
  <si>
    <t>Decant Drawings</t>
  </si>
  <si>
    <t>PM_40_40_20 : Decant drawings</t>
  </si>
  <si>
    <t>Logical Network Diagram</t>
  </si>
  <si>
    <t>G : Diagram</t>
  </si>
  <si>
    <t>PM_40_40_22 : Diagrammatical drawings</t>
  </si>
  <si>
    <t>Server Cabinet Drawings</t>
  </si>
  <si>
    <t>General Arrangement Elevations</t>
  </si>
  <si>
    <t>PM_40_40_27 : Elevation drawings</t>
  </si>
  <si>
    <t>Structural Engineering Elevations</t>
  </si>
  <si>
    <t>Detailed Elevations</t>
  </si>
  <si>
    <t>PM_40_40_34 : General arrangement drawings</t>
  </si>
  <si>
    <t>Site Plan</t>
  </si>
  <si>
    <t>Landscape Plan</t>
  </si>
  <si>
    <t>Primary and Special School: 1:200, 1:250, 1:500 
Secondary School and College:1:500, 1:1000, 1:1250, 1:1500</t>
  </si>
  <si>
    <t>General Arrangement Floor Plans</t>
  </si>
  <si>
    <t>General Arrangement Roof Plans</t>
  </si>
  <si>
    <t>Structural Engineering Plans</t>
  </si>
  <si>
    <t>General Arrangement Wall Type Plans</t>
  </si>
  <si>
    <t>General Arrangement Finishes Plans</t>
  </si>
  <si>
    <t>General Arrangement Reflected Ceiling Plans</t>
  </si>
  <si>
    <t>Planting Plan</t>
  </si>
  <si>
    <t>1:25, 1:50, 1:100</t>
  </si>
  <si>
    <t>PM_40_40_54 : Multi-view drawings</t>
  </si>
  <si>
    <t>Space Layout Schedule</t>
  </si>
  <si>
    <t>Stair and Lift Layout Drawings</t>
  </si>
  <si>
    <t>Server and Hub Room Layout Drawings</t>
  </si>
  <si>
    <t>Construction Phase Plan</t>
  </si>
  <si>
    <t>PM_40_40_63 : Phasing drawings</t>
  </si>
  <si>
    <t>Phasing Plans</t>
  </si>
  <si>
    <t>Energy Sub Metering Schematic</t>
  </si>
  <si>
    <t>PM_40_40_75 : Schematic drawings</t>
  </si>
  <si>
    <t>Gas Services Schematic</t>
  </si>
  <si>
    <t>Heating and Cooling Schematic</t>
  </si>
  <si>
    <t>Domestic Hot and Cold Water Services Schematic</t>
  </si>
  <si>
    <t>Fire Suppression System Schematic</t>
  </si>
  <si>
    <t>Ventilation Schematic</t>
  </si>
  <si>
    <t>Electrical Distribution Schematic</t>
  </si>
  <si>
    <t>Fire Detection and Alarm Schematic</t>
  </si>
  <si>
    <t>Security Systems and Alarms Schematic</t>
  </si>
  <si>
    <t>Above Ground Drainage Schematic</t>
  </si>
  <si>
    <t>Site Drainage Schematic</t>
  </si>
  <si>
    <t>Small Power and Data Drawings</t>
  </si>
  <si>
    <t>PM_40_40_88 : Technical design drawings</t>
  </si>
  <si>
    <t>Domestic Hot and Cold Water Services Drawings</t>
  </si>
  <si>
    <t>Above Ground Drainage Drawings</t>
  </si>
  <si>
    <t>Security Systems and Alarms Drawings</t>
  </si>
  <si>
    <t>Ventilation Drawings</t>
  </si>
  <si>
    <t>Electrical Distribution Drawings</t>
  </si>
  <si>
    <t>Gas Services Drawings</t>
  </si>
  <si>
    <t>Heating and Cooling Drawings</t>
  </si>
  <si>
    <t>Fire Suppression System Drawings</t>
  </si>
  <si>
    <t>Lighting Drawings</t>
  </si>
  <si>
    <t>Fire Detection and Alarm Drawings</t>
  </si>
  <si>
    <t>Lightning Protection Drawings</t>
  </si>
  <si>
    <t>Building Services Product Sample Schedules</t>
  </si>
  <si>
    <t>Internal Blinds Schedule</t>
  </si>
  <si>
    <r>
      <t>Site Drainage</t>
    </r>
    <r>
      <rPr>
        <sz val="12"/>
        <color rgb="FFFF0000"/>
        <rFont val="Arial"/>
        <family val="2"/>
      </rPr>
      <t xml:space="preserve"> </t>
    </r>
    <r>
      <rPr>
        <sz val="12"/>
        <rFont val="Arial"/>
        <family val="2"/>
      </rPr>
      <t>Details</t>
    </r>
  </si>
  <si>
    <t>1:5, 1:10, 1:20, 1:25, 1:50, 1:100</t>
  </si>
  <si>
    <t>Earthworks Drawings</t>
  </si>
  <si>
    <t>1:200 or 1:500</t>
  </si>
  <si>
    <t>External Services Drawing</t>
  </si>
  <si>
    <t>Floor Marking Layout Drawings</t>
  </si>
  <si>
    <t>External Furniture and Play Equipment Drawings</t>
  </si>
  <si>
    <t>1:5, 1:10, 1:20, 1:25, 1:50</t>
  </si>
  <si>
    <t>020</t>
  </si>
  <si>
    <t>External Canopies and Storage Drawings</t>
  </si>
  <si>
    <t>021</t>
  </si>
  <si>
    <t>Hard Landscape Plans</t>
  </si>
  <si>
    <t>1:100, 1:125, 1:200, 1:250</t>
  </si>
  <si>
    <t>022</t>
  </si>
  <si>
    <t>Soft Landscape Plans</t>
  </si>
  <si>
    <t>023</t>
  </si>
  <si>
    <t>Fencing and Boundaries Drawings</t>
  </si>
  <si>
    <t>024</t>
  </si>
  <si>
    <t>External Pitches and MUGA Drawings</t>
  </si>
  <si>
    <t>025</t>
  </si>
  <si>
    <t xml:space="preserve">Soil Resource Information </t>
  </si>
  <si>
    <t>026</t>
  </si>
  <si>
    <t>Topsoil Depth Plan</t>
  </si>
  <si>
    <t>Architectural Specification</t>
  </si>
  <si>
    <t>PM_40_45_03 : Architectural construction specification</t>
  </si>
  <si>
    <t>Fittings, Furniture and Equipment (FF&amp;E) Specification</t>
  </si>
  <si>
    <t>Catering Equipment Specification</t>
  </si>
  <si>
    <t>Building Services Specification</t>
  </si>
  <si>
    <t>PM_40_45_10 : Building services construction specification</t>
  </si>
  <si>
    <t>Civil Engineering Specification</t>
  </si>
  <si>
    <t>PM_40_45_15 : Civil engineering construction specification</t>
  </si>
  <si>
    <t>Landscape Specification</t>
  </si>
  <si>
    <t>PM_40_45_45 : Landscape architecture construction specification</t>
  </si>
  <si>
    <t>Structural Engineering Specification</t>
  </si>
  <si>
    <t>PM_40_45_83 : Structural engineering construction specification</t>
  </si>
  <si>
    <t>Building Control Application</t>
  </si>
  <si>
    <t>PM_40_50_10 : Building codes application</t>
  </si>
  <si>
    <t>Building Regulations Compliance Tracker</t>
  </si>
  <si>
    <t>Site Inspection Report</t>
  </si>
  <si>
    <t>PM_40_50_12 : Building codes approval</t>
  </si>
  <si>
    <t>Consents</t>
  </si>
  <si>
    <t>PM_40_50_14 : Consent</t>
  </si>
  <si>
    <t>Fire Officer Approval Certificate</t>
  </si>
  <si>
    <t>PM_40_50_30 : Fire officer approval</t>
  </si>
  <si>
    <t>Planning Application</t>
  </si>
  <si>
    <t>PM_40_50_63 : Planning application</t>
  </si>
  <si>
    <t>Planning Conditions Tracker</t>
  </si>
  <si>
    <t>PM_40_50_64 : Planning conditions information</t>
  </si>
  <si>
    <t>Planning Permission Certificate</t>
  </si>
  <si>
    <t>PM_40_50_65 : Planning permission</t>
  </si>
  <si>
    <t xml:space="preserve">Responsible Body Agreement </t>
  </si>
  <si>
    <t>PM_40_50_69 : Project team agreement</t>
  </si>
  <si>
    <t>BIM Execution Plan (BEP)</t>
  </si>
  <si>
    <t>PM_40_60_08 : BIM execution plan</t>
  </si>
  <si>
    <t xml:space="preserve">Capability and Capacity Assessment Report </t>
  </si>
  <si>
    <t>PM_40_60_11 : Capability and capacity assessment information</t>
  </si>
  <si>
    <t>Capability and Capacity Assessment Report</t>
  </si>
  <si>
    <t>Clash Detection Resolution Report</t>
  </si>
  <si>
    <t>PM_40_60_12 : Clash detection resolution report</t>
  </si>
  <si>
    <t>Security Management Plan</t>
  </si>
  <si>
    <t>PM_40_60_22 : Data security policy</t>
  </si>
  <si>
    <t>XLSX or Database</t>
  </si>
  <si>
    <t>PM_40_60_24 : Detailed responsibility matrix</t>
  </si>
  <si>
    <t>Federated Coordination Model</t>
  </si>
  <si>
    <t>PM_40_60_31 : Federated coordination models</t>
  </si>
  <si>
    <t>Federated Information Model</t>
  </si>
  <si>
    <t>PM_40_60_33 : Federated information models</t>
  </si>
  <si>
    <t>PM_40_60_38 : Information assurance</t>
  </si>
  <si>
    <t>Information Management Report</t>
  </si>
  <si>
    <t>XLSX or PDF or Database</t>
  </si>
  <si>
    <t>PM_40_60_39 : Information validation</t>
  </si>
  <si>
    <t>Information Review Tracker</t>
  </si>
  <si>
    <t>PM_40_60_40 : Information verification</t>
  </si>
  <si>
    <t>Master Information Delivery Plan (MIDP)</t>
  </si>
  <si>
    <t>PM_40_60_50 : Master information delivery plan</t>
  </si>
  <si>
    <t>Mobilisation Plan</t>
  </si>
  <si>
    <t>PM_40_60_53 : Mobilization plan</t>
  </si>
  <si>
    <t>Pre-appointment BIM Execution Plan (Pre-BEP)</t>
  </si>
  <si>
    <t>PM_40_60_64 : Pre-appointment BIM execution plan</t>
  </si>
  <si>
    <t>Risk Register</t>
  </si>
  <si>
    <t>PM_40_60_70 : Risk schedule</t>
  </si>
  <si>
    <t>Task Information Delivery Plan (TIDP)</t>
  </si>
  <si>
    <t>PM_40_60_87 : Task information delivery plan</t>
  </si>
  <si>
    <t>Outline Business Case (OBC)</t>
  </si>
  <si>
    <t>PM_50_30_10 : Business case</t>
  </si>
  <si>
    <t>Final Business Case (FBC)</t>
  </si>
  <si>
    <t>Responsible Body Capital Contributions Letter</t>
  </si>
  <si>
    <t>PM_50_30_11 : Capital contributions information</t>
  </si>
  <si>
    <t>PM_50_30_18 : Cost model and indicative costing</t>
  </si>
  <si>
    <t>Technology Cost Plan</t>
  </si>
  <si>
    <t>Fittings, Furniture and Equipment (FF&amp;E) Cost Plan</t>
  </si>
  <si>
    <t>Whole Life Cost Model</t>
  </si>
  <si>
    <t>PM_50_30_96 : Whole-life costing</t>
  </si>
  <si>
    <t>Scheme Notification Form</t>
  </si>
  <si>
    <t>PM_50_50_03 : Prior information notice</t>
  </si>
  <si>
    <t>Tender Clarification Tracker</t>
  </si>
  <si>
    <t>PM_50_50_10 : Tender enquiry</t>
  </si>
  <si>
    <t>PM_50_50_15 : Tender invitation</t>
  </si>
  <si>
    <t>Notice to Proceed</t>
  </si>
  <si>
    <t>PM_50_50_20 : Early contractor involvement information</t>
  </si>
  <si>
    <t>Future Schools Notice</t>
  </si>
  <si>
    <t>PM_50_50_25 : Framework agreement information</t>
  </si>
  <si>
    <t>Preliminary Invitation to Tender (PITT) Evaluation Criteria</t>
  </si>
  <si>
    <t>PM_50_50_30 : Tender acceptance criteria</t>
  </si>
  <si>
    <t>Invitation to Tender (ITT) Evaluation Criteria</t>
  </si>
  <si>
    <t>Invitation to Submit Proposal (ISP) Evaluation Criteria</t>
  </si>
  <si>
    <t>PCSA Compliance Statement</t>
  </si>
  <si>
    <t>PM_50_50_60 : Tender return</t>
  </si>
  <si>
    <t>Tender Report</t>
  </si>
  <si>
    <t>PM_50_50_65 : Tender assessment report</t>
  </si>
  <si>
    <t>PM_50_50_90 : Tender notification</t>
  </si>
  <si>
    <t>Contract Notice</t>
  </si>
  <si>
    <t>PM_55_15_17 : Contract notice</t>
  </si>
  <si>
    <t>Contract notice</t>
  </si>
  <si>
    <t>Contract Notice Register</t>
  </si>
  <si>
    <t>Additional Service Instruction</t>
  </si>
  <si>
    <t>Early Works Instruction</t>
  </si>
  <si>
    <t>Non Conformance and Observation Register</t>
  </si>
  <si>
    <t>Liquidated Damages Calculation</t>
  </si>
  <si>
    <t>PM_55_15_47 : Liquidated damages information</t>
  </si>
  <si>
    <t>As required, liquidated damages calculation</t>
  </si>
  <si>
    <t>Pre-Construction Services Agreement (PCSA)</t>
  </si>
  <si>
    <t>PM_55_55_90 : Works contract</t>
  </si>
  <si>
    <t>Updated prior to appointment</t>
  </si>
  <si>
    <t>Works Contract</t>
  </si>
  <si>
    <t>Derogations Schedule</t>
  </si>
  <si>
    <t>Clarifications Schedule</t>
  </si>
  <si>
    <t>A;
C;
E;
F;
I;
J;
K;
L;
M;
P;
Q;
R;
S;
X;
Z</t>
  </si>
  <si>
    <t>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X : Non-Discipline Specific or Not Applicable;
Z : Multiple Disciplines</t>
  </si>
  <si>
    <t>Contract Gaps List</t>
  </si>
  <si>
    <t>Special Conditions Schedule</t>
  </si>
  <si>
    <t>Access Agreement</t>
  </si>
  <si>
    <t>PM_60_10_50 : Site access information</t>
  </si>
  <si>
    <t>Site Construction Plan</t>
  </si>
  <si>
    <t>PM_60_10_62 : Site layout plan</t>
  </si>
  <si>
    <t>Construction Method Statement</t>
  </si>
  <si>
    <t>PM_60_20_22 : Construction method statement</t>
  </si>
  <si>
    <t>Carbon Report</t>
  </si>
  <si>
    <t>PM_60_20_28 : Embodied carbon assessment</t>
  </si>
  <si>
    <t>Pre-Construction Information (PCI)</t>
  </si>
  <si>
    <t>PM_60_20_60 : Pre-construction information</t>
  </si>
  <si>
    <t>Project Programme</t>
  </si>
  <si>
    <t>PDF and XLSX or Database</t>
  </si>
  <si>
    <t>PM_60_30_20 : Contract programme</t>
  </si>
  <si>
    <t>Master Programme</t>
  </si>
  <si>
    <t>Technology Programme</t>
  </si>
  <si>
    <t>Progress Report</t>
  </si>
  <si>
    <t>PM_60_30_66 : Progress report</t>
  </si>
  <si>
    <t>Project Progress Report</t>
  </si>
  <si>
    <t>PM_60_30_73 : Responsible, accountable, consulted and informed (RACI) log</t>
  </si>
  <si>
    <t>RIBA Stage Report</t>
  </si>
  <si>
    <t>PM_60_30_80 : Stage end report</t>
  </si>
  <si>
    <t>Project Meeting Agenda</t>
  </si>
  <si>
    <t>PM_60_40_50 : Meeting agenda</t>
  </si>
  <si>
    <t>Progress Meeting Agenda</t>
  </si>
  <si>
    <t>Lessons Learned Workshop Meeting Agenda</t>
  </si>
  <si>
    <t>Aftercare Meeting Agenda</t>
  </si>
  <si>
    <t>Project Meeting Minutes</t>
  </si>
  <si>
    <t>PM_60_40_55 : Meeting minutes</t>
  </si>
  <si>
    <t>Progress Meeting Minutes</t>
  </si>
  <si>
    <t>Lessons Learned Workshop Meeting Minutes</t>
  </si>
  <si>
    <t>Lessons learned workshop meeting minutes for project team (DfE/TA/Contractor) with the Responsible Body. Outcome from meeting minutes shall be recorded in the lessons learned register (ID: 60_90_46_001)</t>
  </si>
  <si>
    <t>Aftercare Meeting Minutes</t>
  </si>
  <si>
    <t>Aftercare meeting meetings for project team (DfE/TA/Contractor) with the Responsible Body. Refer to aftercare meeting agenda (ID: 60_40_50_004)</t>
  </si>
  <si>
    <t>Progress Photographs</t>
  </si>
  <si>
    <t>PM_60_40_58 : Progress photographs</t>
  </si>
  <si>
    <t>Construction Quality Monitoring Team (CQM) Site Inspection Report</t>
  </si>
  <si>
    <t>PM_60_40_60 : Progress record</t>
  </si>
  <si>
    <t>Construction Quality Monitoring Team (CQM) Report</t>
  </si>
  <si>
    <t>Photographic Schedule of Condition</t>
  </si>
  <si>
    <t>PM_60_40_70 : Record photographs</t>
  </si>
  <si>
    <t>Studwork Record Photographs</t>
  </si>
  <si>
    <t>Fire-stopping Record Photographs</t>
  </si>
  <si>
    <t>Fire Door Record Photographs</t>
  </si>
  <si>
    <t>Flat Roof Waterproofing Record Photographs</t>
  </si>
  <si>
    <t>Stair and Guarding Record Photographs</t>
  </si>
  <si>
    <t>Offsite Insultation Installation Record Photographs</t>
  </si>
  <si>
    <t>PM_60_50_23 : Cost estimate</t>
  </si>
  <si>
    <t>Cashflow Forecast</t>
  </si>
  <si>
    <t>PM_60_50_25 : Cost forecast</t>
  </si>
  <si>
    <t>Credit Schedule</t>
  </si>
  <si>
    <t>PM_60_50_27 : Cost information report</t>
  </si>
  <si>
    <t>Payment Certificate</t>
  </si>
  <si>
    <t>PM_60_50_50 : Milestone payment schedule</t>
  </si>
  <si>
    <t>Payment certificate</t>
  </si>
  <si>
    <t>Vesting Certificate</t>
  </si>
  <si>
    <t>PM_60_50_62 : Payment certificate</t>
  </si>
  <si>
    <t>Framework Pricing Schedule</t>
  </si>
  <si>
    <t>PM_60_50_63 : Pricing document</t>
  </si>
  <si>
    <t>Asbestos Blue Book</t>
  </si>
  <si>
    <t>Inspection and Test Plan</t>
  </si>
  <si>
    <t>PM_60_60_17 : Construction control plan</t>
  </si>
  <si>
    <t>Construction Quality Monitoring Team (CQM) Attendance Plan</t>
  </si>
  <si>
    <t>Employer's Representative shall outline attendance plan coordinated against the master programme (ID: 60_30_20_002) and inspection and test plan (ID: 60_60_17_001)</t>
  </si>
  <si>
    <t>Project Key Information</t>
  </si>
  <si>
    <t>PM_60_60_60 : Site control and protection information</t>
  </si>
  <si>
    <t>Project Organogram</t>
  </si>
  <si>
    <t>PM_60_60_63 : Site organization chart</t>
  </si>
  <si>
    <t>Special Conditions Recommendation Report</t>
  </si>
  <si>
    <t>PM_60_70_03 : Asbestos works notification information</t>
  </si>
  <si>
    <t>Notification of Construction Project (F10)</t>
  </si>
  <si>
    <t>PM_60_70_15 : Construction notification report</t>
  </si>
  <si>
    <t>Notification of Construction Project (F10) Update</t>
  </si>
  <si>
    <t>Principal Designer (BSA/CDM) Competency Evidence</t>
  </si>
  <si>
    <t>PM_60_70_38 : Health and safety audit report</t>
  </si>
  <si>
    <t>Principal Designer (BSA/CDM) Competency Letter</t>
  </si>
  <si>
    <t>Health and Safety Report</t>
  </si>
  <si>
    <t>Health Safety Quality and Workmanship (HSQW) Report</t>
  </si>
  <si>
    <t>Lessons Learned Register</t>
  </si>
  <si>
    <t>PM_60_90_46 : Lessons learned logs</t>
  </si>
  <si>
    <t>COBie Quality Control Report (Design)</t>
  </si>
  <si>
    <t>PM_60_90_70 : Quality control and management report</t>
  </si>
  <si>
    <t>COBie Quality Control Report (Construction)</t>
  </si>
  <si>
    <t>Acoustic Test Certificate</t>
  </si>
  <si>
    <t>PM_70_15_01 : Acoustic test certificate</t>
  </si>
  <si>
    <t>Asbestos Clearance Certificate</t>
  </si>
  <si>
    <t>PM_70_15_04 : Asbestos clearance certificate</t>
  </si>
  <si>
    <t>Asbestos clearance certificate</t>
  </si>
  <si>
    <t>Building Control Completion Certificate</t>
  </si>
  <si>
    <t>PM_70_15_07 : Building control completion certificate</t>
  </si>
  <si>
    <t>Building Control Occupation Certificate</t>
  </si>
  <si>
    <t>PM_70_15_08 : Building control occupation certificate</t>
  </si>
  <si>
    <t>Cabling Test Certificate (Copper and Fibre)</t>
  </si>
  <si>
    <t>PM_70_15_11 : Cabling test certificate</t>
  </si>
  <si>
    <t>Cabling Manufacturer Warranty Certificate (Copper and Fibre)</t>
  </si>
  <si>
    <t>Notice of Completion of Making Good</t>
  </si>
  <si>
    <t>PM_70_15_12 : Certificate of making good defects</t>
  </si>
  <si>
    <t>Photovoltaic Panel Distribution Network Operator (DNO) Notification Certificate</t>
  </si>
  <si>
    <t>PM_70_15_24 : Distribution network operator (DNO) notification certificate</t>
  </si>
  <si>
    <t>Emergency Lighting Certificate</t>
  </si>
  <si>
    <t>PM_70_15_25 : Emergency lighting certificate</t>
  </si>
  <si>
    <t>BREEAM Completion Certificates</t>
  </si>
  <si>
    <t>PM_70_15_26 : Environmental completion certificate</t>
  </si>
  <si>
    <t>Electrical Systems Commissioning Information</t>
  </si>
  <si>
    <t>PM_70_15_27 : Electrical test certificate</t>
  </si>
  <si>
    <t>Fire Alarm Electrical Supply Test Certificate</t>
  </si>
  <si>
    <t>PM_70_15_28 : Fire alarm electrical supply test certificate</t>
  </si>
  <si>
    <t>Fire-stopping Protection Certificate</t>
  </si>
  <si>
    <t>PM_70_15_30 : Fire-stopping protection certificate</t>
  </si>
  <si>
    <t>Fire-stopping Protection Schedule</t>
  </si>
  <si>
    <t>PM_70_15_31 : Fire-stopping protection register</t>
  </si>
  <si>
    <t>Flat Roof Electronic Integrity Test Results</t>
  </si>
  <si>
    <t>PM_70_15_32 : Flat roof electronic test results</t>
  </si>
  <si>
    <t>Gas Systems Commissioning Information</t>
  </si>
  <si>
    <t>PM_70_15_34 : Gas installation safety certificate</t>
  </si>
  <si>
    <t>Insurance Certificate</t>
  </si>
  <si>
    <t>PM_70_15_42 : Insurance certificate</t>
  </si>
  <si>
    <t>Building Insurance Certificate</t>
  </si>
  <si>
    <t>Professional Indemnity Insurance Certificate</t>
  </si>
  <si>
    <t>Fire Peformance Test Certificate - Third Party Test Certificate</t>
  </si>
  <si>
    <t>PM_70_15_50 : Material fire performance test certificate</t>
  </si>
  <si>
    <t>Party Wall Certificate</t>
  </si>
  <si>
    <t>PM_70_15_60 : Party wall certificate</t>
  </si>
  <si>
    <t>Power Metering Commissioning Certificate</t>
  </si>
  <si>
    <t>PM_70_15_63 : Power metering commissioning certificate</t>
  </si>
  <si>
    <t>Ventilation Systems Commissioning Information</t>
  </si>
  <si>
    <t>PM_70_15_65 : Primary fresh air supply test certificate</t>
  </si>
  <si>
    <t>Secondary and Back Up Electricity Supplies Test Certificate</t>
  </si>
  <si>
    <t>PM_70_15_76 : Secondary and backup electricity supplies test certificate</t>
  </si>
  <si>
    <t>Emergency Telephone Lines Test Results</t>
  </si>
  <si>
    <t>PM_70_15_80 : Smoke and fire alarm and fire suppression system telephone lines test results</t>
  </si>
  <si>
    <t>Soak Test Report</t>
  </si>
  <si>
    <t>PM_70_15_82 : Soak test results</t>
  </si>
  <si>
    <t>Sustainable Timber Certificate</t>
  </si>
  <si>
    <t>PM_70_15_85 : Sustainable timber certificate</t>
  </si>
  <si>
    <t>Building Management System (BMS) and Controls Information</t>
  </si>
  <si>
    <t>PM_70_30_10 : Building management systems (BMS) commissioning certificate</t>
  </si>
  <si>
    <t>Closed-circuit Television (CCTV) Commissioning Certificate</t>
  </si>
  <si>
    <t>PM_70_30_15 : Closed-circuit television (CCTV) commissioning certificate</t>
  </si>
  <si>
    <t>PM_70_30_22 : Disabled alarms and disabled refuge alarm testing certificate</t>
  </si>
  <si>
    <t>Legacy Fittings, Furniture and Equipment (FF&amp;E) Safety Certificate</t>
  </si>
  <si>
    <t>PM_70_30_26 : Equipment safety certificate</t>
  </si>
  <si>
    <t>Play Equipment Certificate</t>
  </si>
  <si>
    <t>Fence and Gate Certificate</t>
  </si>
  <si>
    <t>Fire Hydrant and Mains Commissioning Certificate</t>
  </si>
  <si>
    <t>PM_70_30_27 : Fire hydrant and mains commissioning certificate</t>
  </si>
  <si>
    <t>Fire Door Test Certificate</t>
  </si>
  <si>
    <t>PM_70_30_28 : Fire-rated doors test certificate</t>
  </si>
  <si>
    <t>Fume Cupboard Commissioning Certificate</t>
  </si>
  <si>
    <t>PM_70_30_32 : Fume cupboard commissioning certificate</t>
  </si>
  <si>
    <t>Generator Commissioning Certificate</t>
  </si>
  <si>
    <t>PM_70_30_35 : Generator commissioning certificate</t>
  </si>
  <si>
    <t>Kitchen Equipment Certificate</t>
  </si>
  <si>
    <t>PM_70_30_45 : Kitchen equipment certificate</t>
  </si>
  <si>
    <t>Lightning Protection Certificate</t>
  </si>
  <si>
    <t>PM_70_30_47 : Lightning protection certificate</t>
  </si>
  <si>
    <t>Photovoltatic Panels Commissioning Certificate</t>
  </si>
  <si>
    <t>PM_70_30_64 : Photovoltaic solar panel test certificate</t>
  </si>
  <si>
    <t>Retractable Seating Certificate</t>
  </si>
  <si>
    <t>PM_70_30_70 : Retractable seating safety certificate</t>
  </si>
  <si>
    <t>Roller Shutter Commissioning and Conformity Certificate</t>
  </si>
  <si>
    <t>PM_70_30_73 : Roller shutter commissioning and conformity certificate</t>
  </si>
  <si>
    <t>Intruder Alarm Commissioning Certificate</t>
  </si>
  <si>
    <t>PM_70_30_78 : Security and intruder alarm commissioning certificate</t>
  </si>
  <si>
    <t>Fire Suppression System Installation Test Certificate</t>
  </si>
  <si>
    <t>PM_70_30_83 : Sprinkler installation test certificate</t>
  </si>
  <si>
    <t>Uninterruptible Power Supply (UPS) Commissioning Certificate</t>
  </si>
  <si>
    <t>PM_70_30_92 : Uninterruptible power supply (UPS) test certificate</t>
  </si>
  <si>
    <t>Acoustic Test Report</t>
  </si>
  <si>
    <t>PM_70_75_01 : Acoustic test report</t>
  </si>
  <si>
    <t>Access Equipment Test Report</t>
  </si>
  <si>
    <t>PM_70_75_03 : Access equipment test report</t>
  </si>
  <si>
    <t>Building Air Leakage Test Certificate</t>
  </si>
  <si>
    <t>PM_70_75_04 : Air leakage test certificate</t>
  </si>
  <si>
    <t>Cladding and Curtain Walling Water Test Report</t>
  </si>
  <si>
    <t>PM_70_75_12 : Cladding and curtain walling water test report</t>
  </si>
  <si>
    <t>Coordinated Shut Down Interface Report</t>
  </si>
  <si>
    <t>PM_70_75_17 : Co-ordinated shut down interface test report</t>
  </si>
  <si>
    <t>Drainage Leakage Test Results</t>
  </si>
  <si>
    <t>PM_70_75_22 : Drainage leakage test results</t>
  </si>
  <si>
    <t>Emergency Lighting Commissioning Information</t>
  </si>
  <si>
    <t>PM_70_75_28 : Emergency lighting test report</t>
  </si>
  <si>
    <t>Energy Meter Calibration Test Report</t>
  </si>
  <si>
    <t>PM_70_75_29 : Energy meter calibration test report</t>
  </si>
  <si>
    <t>PM_70_75_30 : Fire protection installation test report</t>
  </si>
  <si>
    <t>Fire Alarm Test Certificate</t>
  </si>
  <si>
    <t>PM_70_75_31 : Fire alarm test certificate</t>
  </si>
  <si>
    <t>Fire Alarm System Decibel Level Test Report</t>
  </si>
  <si>
    <t>PM_70_75_32 : Fire alarm decibel level test report</t>
  </si>
  <si>
    <t>Generator Test Report</t>
  </si>
  <si>
    <t>PM_70_75_35 : Generator test report</t>
  </si>
  <si>
    <t>Heating and Cooling Systems Commissioning Information</t>
  </si>
  <si>
    <t>PM_70_75_36 : Heating installation test report</t>
  </si>
  <si>
    <t>Technology Equipment Implementation Report</t>
  </si>
  <si>
    <t>PM_70_75_40 : Information and communications technology (ICT) infrastructure test report</t>
  </si>
  <si>
    <t xml:space="preserve">An indicative schedule of proposed tests demonstrating the successful delivery of individual components, integration of components with the entire system meeting the Technical Manual requirements for all new and legacy Technology assets. </t>
  </si>
  <si>
    <t>Kitchen Equipment Installation Test Report</t>
  </si>
  <si>
    <t>PM_70_75_45 : Kitchen equipment installation test report</t>
  </si>
  <si>
    <t>Monitoring Systems Connection Installation Test Report</t>
  </si>
  <si>
    <t>PM_70_75_52 : Monitoring systems connection test report</t>
  </si>
  <si>
    <t>Perimeter Gates Test Report</t>
  </si>
  <si>
    <t>PM_70_75_61 : Perimeter gates test report</t>
  </si>
  <si>
    <t>Above Ground Soil and Waste Commissioning Certificates</t>
  </si>
  <si>
    <t>PM_70_75_65 : Pressure system installation test report</t>
  </si>
  <si>
    <t>Fire Hydrant and Mains Pipework Pressure Test Certificate</t>
  </si>
  <si>
    <t>Fire Suppression System Pipework Pressure Test Certificate</t>
  </si>
  <si>
    <t>Movable Partitions Test Report</t>
  </si>
  <si>
    <t>PM_70_75_79 : Sliding partitions test report</t>
  </si>
  <si>
    <t>Sliding partitions test report</t>
  </si>
  <si>
    <t>Stage Lighting and Sound Commissioning Information</t>
  </si>
  <si>
    <t>PM_70_75_83 : Sound and lighting systems test report</t>
  </si>
  <si>
    <t>Closed-circuit Television (CCTV) Installation Test Report</t>
  </si>
  <si>
    <t>PM_70_75_85 : Surveillance equipment installation test report</t>
  </si>
  <si>
    <t>Access Control Commissioning Certificate</t>
  </si>
  <si>
    <t>PM_70_80_01 : Access control commissioning certificate</t>
  </si>
  <si>
    <t>Access control commissioning certificate</t>
  </si>
  <si>
    <t>Air Conditioning Commissioning Certificate</t>
  </si>
  <si>
    <t>PM_70_80_03 : Air conditioning systems commissioning certificate</t>
  </si>
  <si>
    <t>Heat Pump Commissioning Information</t>
  </si>
  <si>
    <t>PM_70_80_04 : Air source heat pump commissioning certificate</t>
  </si>
  <si>
    <t>PM_70_80_05 : Audiovisual systems commissioning and acceptance certificate</t>
  </si>
  <si>
    <t>PM_70_80_07 : Bell system commissioning certificate</t>
  </si>
  <si>
    <t>Domestic Hot and Cold Water Systems Commissioning Certificates</t>
  </si>
  <si>
    <t>PM_70_80_22 : Domestic hot water commissioning certificate</t>
  </si>
  <si>
    <t>Fire Alarm System Commissioning Certificate</t>
  </si>
  <si>
    <t>PM_70_80_30 : Fire alarm system commissioning certificate</t>
  </si>
  <si>
    <t>Fire Suppression System Commissioning Certificate</t>
  </si>
  <si>
    <t>PM_70_80_31 : Fire suppression system commissioning certificate</t>
  </si>
  <si>
    <t>Fume Cupboard Commissioning Report</t>
  </si>
  <si>
    <t>PM_70_80_32 : Fume cupboard commissioning report</t>
  </si>
  <si>
    <t>Induction Loop Commissioning Certificate</t>
  </si>
  <si>
    <t>PM_70_80_42 : Induction loop commissioning certificate</t>
  </si>
  <si>
    <t>Kitchen Ventilation Certificate</t>
  </si>
  <si>
    <t>PM_70_80_45 : Kitchen ventilation certificate</t>
  </si>
  <si>
    <t>Lift Commissioning Information</t>
  </si>
  <si>
    <t>PM_70_80_47 : Lifts commissioning report</t>
  </si>
  <si>
    <t>Lighting Commissioning Information</t>
  </si>
  <si>
    <t>PM_70_80_49 : Lighting control certificate</t>
  </si>
  <si>
    <t>PM_70_80_89 : Toilet alarm commissioning certificate</t>
  </si>
  <si>
    <t>Building Log Book</t>
  </si>
  <si>
    <t>PM_70_85_08 : Building logbook</t>
  </si>
  <si>
    <t>Contractor Compliance Statement</t>
  </si>
  <si>
    <t>PM_70_85_14 : Contractor sign-off report</t>
  </si>
  <si>
    <t>Defects Register</t>
  </si>
  <si>
    <t>PM_70_85_22 : Defects register</t>
  </si>
  <si>
    <t>Building User Guide</t>
  </si>
  <si>
    <t>PM_70_85_25 : End user operating information</t>
  </si>
  <si>
    <t>Project Close Out Report</t>
  </si>
  <si>
    <t>PM_70_85_30 : Final inspection report</t>
  </si>
  <si>
    <t>Fire Safety Management Plan (Draft)</t>
  </si>
  <si>
    <t>PM_70_85_31 : Fire safety management plan information</t>
  </si>
  <si>
    <t>Soft Landings Guide</t>
  </si>
  <si>
    <t>PM_70_85_34 : Handover communications information</t>
  </si>
  <si>
    <t>Soft Landings Letter 1: 6 months prior to Practical Completion</t>
  </si>
  <si>
    <t>Soft Landings Letter 2: 3 months prior to Practical Completion</t>
  </si>
  <si>
    <t>Soft Landings Letter 3: Practical Completion</t>
  </si>
  <si>
    <t>Soft Landings Letter 4: Practical Completion of planted areas due to seasonal constraints</t>
  </si>
  <si>
    <t>Soft Landings Letter 5: End of Rectification Period</t>
  </si>
  <si>
    <t>Health and Safety File</t>
  </si>
  <si>
    <t>PM_70_85_40 : Health and safety file</t>
  </si>
  <si>
    <t>Manufacturers Information</t>
  </si>
  <si>
    <t>PM_70_85_52 : Manufacturer information</t>
  </si>
  <si>
    <t>Operation and Maintenance (O&amp;M) Manual</t>
  </si>
  <si>
    <t>PM_70_85_56 : Operation and maintenance manual</t>
  </si>
  <si>
    <t>Snagging Report</t>
  </si>
  <si>
    <t>PM_70_85_70 : Remedial work completion report</t>
  </si>
  <si>
    <t>Fittings, Furniture and Equipment (FF&amp;E) Snagging Report</t>
  </si>
  <si>
    <t>Technology Snagging Report</t>
  </si>
  <si>
    <t>Landscape Snagging Report</t>
  </si>
  <si>
    <t>Remedial Work Completion Report</t>
  </si>
  <si>
    <t>Soft Landings Checklist</t>
  </si>
  <si>
    <t>PM_70_85_79 : Soft landings process information</t>
  </si>
  <si>
    <t>Training Register</t>
  </si>
  <si>
    <t>PM_70_85_90 : Training documentation</t>
  </si>
  <si>
    <t>Training Video Recording</t>
  </si>
  <si>
    <t>V : Video/Audio</t>
  </si>
  <si>
    <t>MPEG</t>
  </si>
  <si>
    <t>Training Schedule</t>
  </si>
  <si>
    <t>PM_70_85_91 : Training programme</t>
  </si>
  <si>
    <t>Server and Hub Room Readiness Report</t>
  </si>
  <si>
    <t>PM_70_85_92 : User acceptance information</t>
  </si>
  <si>
    <t>Section Completion Statement</t>
  </si>
  <si>
    <t>PM_70_85_96 : Works completion certificate</t>
  </si>
  <si>
    <t>Practical Completion Statement</t>
  </si>
  <si>
    <t>Non Completion Statement</t>
  </si>
  <si>
    <t>Architectural Record Information</t>
  </si>
  <si>
    <t>PM_70_90_04 : Architectural record drawings</t>
  </si>
  <si>
    <t>Fittings, Furniture and Equipment (FF&amp;E) Record Information</t>
  </si>
  <si>
    <t>Building Services Record Information</t>
  </si>
  <si>
    <t>PM_70_90_27 : Electrical systems record drawings</t>
  </si>
  <si>
    <t>Catering Record Information</t>
  </si>
  <si>
    <t>Technology Record Information</t>
  </si>
  <si>
    <t>Landscape Record Information</t>
  </si>
  <si>
    <t>PM_70_90_46 : Landscape record drawings</t>
  </si>
  <si>
    <t>Civil Engineering Record Information</t>
  </si>
  <si>
    <t>PM_70_90_68 : Public health system record drawings</t>
  </si>
  <si>
    <t>Structural Engineering Record Information</t>
  </si>
  <si>
    <t>PM_70_90_83 : Structural record drawings</t>
  </si>
  <si>
    <t>Project Team Compliance Statement</t>
  </si>
  <si>
    <t>PM_70_95_20 : Design compliance review report</t>
  </si>
  <si>
    <t>Architectural Records Register</t>
  </si>
  <si>
    <t>PM_70_95_33 : Gateway review information</t>
  </si>
  <si>
    <t>Fittings, Furniture and Equipment (FF&amp;E) Records Register</t>
  </si>
  <si>
    <t>Building Services Records Register</t>
  </si>
  <si>
    <t>Catering Records Register</t>
  </si>
  <si>
    <t>Technology Records Register</t>
  </si>
  <si>
    <t>Landscape Records Register</t>
  </si>
  <si>
    <t>Civil Engineering Records Register</t>
  </si>
  <si>
    <t>Structural Engineering Records Register</t>
  </si>
  <si>
    <t>Radon Remediation Risk Assessment</t>
  </si>
  <si>
    <t>PM_70_95_70 : Risk potential assessment</t>
  </si>
  <si>
    <t>Collateral Warranties</t>
  </si>
  <si>
    <t>PM_80_10_05 : Asset guarantee and warranty information</t>
  </si>
  <si>
    <t>Product Guarantees and Warranties</t>
  </si>
  <si>
    <t>Asset Register (COBie)</t>
  </si>
  <si>
    <t>PM_80_10_10 : Asset register</t>
  </si>
  <si>
    <t>Building Management System (BMS) and Controls Commissioning Information</t>
  </si>
  <si>
    <t>PM_80_10_16 : Configuration record</t>
  </si>
  <si>
    <t>Technology System Configuration Record</t>
  </si>
  <si>
    <t>Display Energy Certificate (DEC)</t>
  </si>
  <si>
    <t>PM_80_10_22 : Display energy certificate</t>
  </si>
  <si>
    <t>Energy Performance Certificate (EPC)</t>
  </si>
  <si>
    <t>PM_80_10_25 : Energy performance certificate</t>
  </si>
  <si>
    <t>Landscape and Ecological Maintenance and Management Plan (LEMMP)</t>
  </si>
  <si>
    <t>PM_80_10_44 : Landscape and habitat management plan</t>
  </si>
  <si>
    <t>Planned Maintenance Plan (PMP)</t>
  </si>
  <si>
    <t>PM_80_10_52 : Maintenance plan information</t>
  </si>
  <si>
    <t>Energy and Environmental Data</t>
  </si>
  <si>
    <t>PM_80_10_60 : Performance analysis</t>
  </si>
  <si>
    <t>Building Performance Evaluation (BPE) Report</t>
  </si>
  <si>
    <t>PM_80_10_65 : Post-operational evaluation</t>
  </si>
  <si>
    <t>Post Occupancy Evaluation (POE) Report</t>
  </si>
  <si>
    <t>Road Sewer Adoption Licence</t>
  </si>
  <si>
    <t>PM_80_10_72 : Road sewer adoption licence</t>
  </si>
  <si>
    <t>Telephone Extensions Schedule</t>
  </si>
  <si>
    <t>PM_80_10_88 : Telephone system information</t>
  </si>
  <si>
    <t>Telephone System Configuration Record</t>
  </si>
  <si>
    <t>Utilities Meter Tracker</t>
  </si>
  <si>
    <t>PM_80_30_90 : Utilities cost information</t>
  </si>
  <si>
    <t>Written Schemes under PSSR</t>
  </si>
  <si>
    <t>PM_80_30_96 : Written scheme of examination information</t>
  </si>
  <si>
    <t>Building Control Full Plans Client Statement of Consent</t>
  </si>
  <si>
    <t>PM_80_45_17 : Client compliance declaration</t>
  </si>
  <si>
    <t>Building Control Practical Completion Client Statement</t>
  </si>
  <si>
    <t>Responsible Body Acknowledgement Notice</t>
  </si>
  <si>
    <t>Legionella Risk Assessment, Written Control Scheme and Log Book</t>
  </si>
  <si>
    <t>PM_80_60_47 : Legionella risk assessment information</t>
  </si>
  <si>
    <t>Asbestos Management Plan</t>
  </si>
  <si>
    <t>PM_80_60_50 : Health and safety risk management information</t>
  </si>
  <si>
    <t>Residual Risk Register</t>
  </si>
  <si>
    <t>PM_80_60_70 : Residual risk information</t>
  </si>
  <si>
    <t>Geometrical Requirements</t>
  </si>
  <si>
    <t>IFC Entity</t>
  </si>
  <si>
    <t>Definition</t>
  </si>
  <si>
    <t>Coordination</t>
  </si>
  <si>
    <t>Planned Prevenative Maintainance (PPM)</t>
  </si>
  <si>
    <t>Detail
(RIBA 3)</t>
  </si>
  <si>
    <t>Dimensionality (RIBA 3)</t>
  </si>
  <si>
    <r>
      <t xml:space="preserve">Location
</t>
    </r>
    <r>
      <rPr>
        <sz val="12"/>
        <color theme="1"/>
        <rFont val="Arial"/>
        <family val="2"/>
      </rPr>
      <t>(RIBA 3)</t>
    </r>
  </si>
  <si>
    <t>Appearance
(RIBA 3)</t>
  </si>
  <si>
    <t>Parametric Behaviour
(RIBA 3)</t>
  </si>
  <si>
    <t>Detail
(RIBA 4)</t>
  </si>
  <si>
    <t>Dimensionality
(RIBA 4)</t>
  </si>
  <si>
    <t>Location
(RIBA 4)</t>
  </si>
  <si>
    <t>Appearance
(RIBA 4)</t>
  </si>
  <si>
    <t>Parametric Behaviour
(RIBA 4)</t>
  </si>
  <si>
    <t>Detail
(RIBA 5)</t>
  </si>
  <si>
    <t>Dimensionality
(RIBA 5)</t>
  </si>
  <si>
    <t>Location
(RIBA 5)</t>
  </si>
  <si>
    <t>Appearance
(RIBA 5)</t>
  </si>
  <si>
    <t>Parametric Behaviour
(RIBA 5)</t>
  </si>
  <si>
    <t>Detail
(RIBA 6)</t>
  </si>
  <si>
    <t>Dimensionality
(RIBA 6)</t>
  </si>
  <si>
    <t>Location
(RIBA 6)</t>
  </si>
  <si>
    <t>Appearance
(RIBA 6)</t>
  </si>
  <si>
    <t>Parametric Behaviour
(RIBA 6)</t>
  </si>
  <si>
    <t>Actuator</t>
  </si>
  <si>
    <t>An actuator is a mechanical device for moving or controlling a mechanism or system. An actuator takes energy, usually created by air, electricity, or liquid, and converts that into some kind of motion.</t>
  </si>
  <si>
    <t>No representation required</t>
  </si>
  <si>
    <t>Three dimensional</t>
  </si>
  <si>
    <t>Absolute location</t>
  </si>
  <si>
    <t>Single colour</t>
  </si>
  <si>
    <t>Explicit geometry</t>
  </si>
  <si>
    <t>Object representative of specific product</t>
  </si>
  <si>
    <t>Object representative of installed product</t>
  </si>
  <si>
    <t>Air Terminal</t>
  </si>
  <si>
    <t>An air terminal is a terminating or origination point for the transfer of air between distribution system(s) and one or more spaces. It can also be used for the transfer of air between adjacent spaces.</t>
  </si>
  <si>
    <t>Object representative of generic product</t>
  </si>
  <si>
    <t>Air Terminal Box</t>
  </si>
  <si>
    <t>An air terminal box typically participates in an HVAC duct distribution system and is used to control or modulate the amount of air delivered to its downstream ductwork. An air terminal box type is often referred to as an "air flow regulator".</t>
  </si>
  <si>
    <t>Air To Air Heat Recovery</t>
  </si>
  <si>
    <t>An air-to-air heat recovery device employs a counter-flow heat exchanger between inbound and outbound air flow. It is typically used to transfer heat from warmer air in one chamber to cooler air in the second chamber (i.e., typically used to recover heat from the conditioned air being exhausted and the outside air being supplied to a building), resulting in energy savings from reduced heating (or cooling) requirements.</t>
  </si>
  <si>
    <t>Alarm</t>
  </si>
  <si>
    <t>An alarm is a device that signals the existence of a condition or situation that is outside the boundaries of normal expectation or that activates such a device.
Alarms include the provision of break glass buttons and manual pull boxes that are used to activate alarms.</t>
  </si>
  <si>
    <t>Beam</t>
  </si>
  <si>
    <t>A beam is a horizontal, or nearly horizontal, structural member that is capable of withstanding load primarily by resisting bending. It represents such a member from an architectural point of view. It is not required to be load bearing.</t>
  </si>
  <si>
    <t>NO</t>
  </si>
  <si>
    <t>Boiler</t>
  </si>
  <si>
    <t>A boiler is a closed, pressure-rated vessel in which water or other fluid is heated using an energy source such as natural gas, heating oil, or electricity. The fluid in the vessel is then circulated out of the boiler for use in various processes or heating applications.
IfcBoiler is a vessel solely used for heating of water or other fluids. Storage vessels, such as for drinking water storage are considered as tanks and use the IfcTank entity.</t>
  </si>
  <si>
    <t>Building Element Part</t>
  </si>
  <si>
    <t>A building element part represents major components as subordinate parts of a building element. Typical usage examples include precast concrete sandwich walls, where the layers may have different geometry representations. In this case the layered material representation does not sufficiently describe the element. Each layer is represented by an own instance of the IfcBuildingElementPart with its own geometry description.</t>
  </si>
  <si>
    <t>Not requested</t>
  </si>
  <si>
    <t>Building Element Proxy (Other)</t>
  </si>
  <si>
    <t>A building element proxy is a proxy definition that provides the same functionality as subtypes of IfcBuildingElement, but without having a predefined meaning of the special type of building element, it represents. Proxies can also be used as spatial place holders or provisions, that maybe later replaced by special types of elements. One use of the proxy object is a provision for voids, i.e. where a particular volume of space is requested by some engineering function that might later be accepted or rejected and if accepted potentially transformed into a void within a building element, like a wall opening, or a slab opening.</t>
  </si>
  <si>
    <t>Material colour</t>
  </si>
  <si>
    <t>Cable Carrier Fitting</t>
  </si>
  <si>
    <t>A cable carrier fitting is a fitting that is placed at junction or transition in a cable carrier system.</t>
  </si>
  <si>
    <t>Cable Carrier Segment</t>
  </si>
  <si>
    <t>A cable carrier segment is a flow segment that is specifically used to carry and support cabling.</t>
  </si>
  <si>
    <t>Cable Segment</t>
  </si>
  <si>
    <t>A cable segment is a flow segment used to carry electrical power, data, or telecommunications signals. A cable segment is used to typically join two sections of an electrical network or a network of components carrying the electrical service.</t>
  </si>
  <si>
    <t>Chiller</t>
  </si>
  <si>
    <t>A chiller is a device used to remove heat from a liquid via a vapor-compression or absorption refrigeration cycle to cool a fluid, typically water or a mixture of water and glycol. The chilled fluid is then used to cool and dehumidify air in a building.</t>
  </si>
  <si>
    <t>Coil</t>
  </si>
  <si>
    <t>A coil is a device used to provide heat transfer between non-mixing media. A common example is a cooling coil, which utilizes a finned coil in which circulates chilled water, antifreeze, or refrigerant that is used to remove heat from air moving across the surface of the coil. A coil may be used either for heating or cooling purposes by placing a series of tubes (the coil) carrying a heating or cooling fluid into an airstream. The coil may be constructed from tubes bundled in a serpentine form or from finned tubes that give a extended heat transfer surface. Coils may also be used for non-airflow cases such as embedded in a floor slab.</t>
  </si>
  <si>
    <t>Column</t>
  </si>
  <si>
    <t>IfcColumn is a vertical structural member which often is aligned with a structural grid intersection. It represents a vertical, or nearly vertical, structural member that transmits, through compression, the weight of the structure above to other structural elements below. It represents such a member from an architectural point of view. It is not required to be load bearing.</t>
  </si>
  <si>
    <t>Compressor</t>
  </si>
  <si>
    <t>A compressor is a device that compresses a fluid typically used in a refrigeration circuit.</t>
  </si>
  <si>
    <t>Condenser</t>
  </si>
  <si>
    <t>A condenser is a device that is used to dissipate heat, typically by condensing a substance such as a refrigerant from its gaseous to its liquid state.</t>
  </si>
  <si>
    <t>Controller</t>
  </si>
  <si>
    <t>A controller is a device that monitors inputs and controls outputs within a building automation system.
A controller may be physical (having placement within a spatial structure) or logical (a software interface or aggregated within a programmable physical controller).</t>
  </si>
  <si>
    <t>Cooled Beam</t>
  </si>
  <si>
    <t>A cooled beam (or chilled beam) is a device typically used to cool air by circulating a fluid such as chilled water through exposed finned tubes above a space. Typically mounted overhead near or within a ceiling, the cooled beam uses convection to cool the space below it by acting as a heat sink for the naturally rising warm air of the space. Once cooled, the air naturally drops back to the floor where the cycle begins again.</t>
  </si>
  <si>
    <t>Cooling Tower</t>
  </si>
  <si>
    <t>A cooling tower is a device which rejects heat to ambient air by circulating a fluid such as water through it to reduce its temperature by partial evaporation.</t>
  </si>
  <si>
    <t>Covering</t>
  </si>
  <si>
    <t>A covering is an element which covers some part of another element and is fully dependent on that other element.</t>
  </si>
  <si>
    <t>Curtain Wall</t>
  </si>
  <si>
    <t xml:space="preserve">A curtain wall is an exterior wall of a building which is an assembly of components, hung from the edge of the floor/roof structure rather than bearing on a floor. </t>
  </si>
  <si>
    <t>Damper</t>
  </si>
  <si>
    <t>A damper typically participates in an HVAC duct distribution system and is used to control or modulate the flow of air.</t>
  </si>
  <si>
    <t>Discrete Accessory</t>
  </si>
  <si>
    <t>A discrete accessory is a representation of different kinds of accessories included in or added to elements.</t>
  </si>
  <si>
    <t>YES (Shading Devices Only)</t>
  </si>
  <si>
    <t>Distribution Chamber Element</t>
  </si>
  <si>
    <t>A distribution chamber element defines a place at which distribution systems and their constituent elements may be inspected or through which they may travel. An IfcDistributionChamberElement is a formed volume used in a distribution system, such as a sump, trench or manhole. Instances of IfcDistributionSystem or IfcDistributionFlowElement may be related to the IfcDistributionChamberElement enabling their location in or at the chamber to be determined.</t>
  </si>
  <si>
    <t>Door</t>
  </si>
  <si>
    <t>The door is a building element that is predominately used to provide controlled access for people and goods. It includes constructions with hinged, pivoted, sliding, and additionally revolving and folding operations. A door consists of a lining and one or several panels.</t>
  </si>
  <si>
    <t>027</t>
  </si>
  <si>
    <t>Duct Fitting</t>
  </si>
  <si>
    <t>A duct fitting is a junction or transition in a ducted flow distribution system or used to connect duct segments, resulting in changes in flow characteristics to the fluid such as direction and flow rate.</t>
  </si>
  <si>
    <t>028</t>
  </si>
  <si>
    <t>Duct Segment</t>
  </si>
  <si>
    <t>A duct segment is used to typically join two sections of duct network.</t>
  </si>
  <si>
    <t>029</t>
  </si>
  <si>
    <t>Duct Silencer</t>
  </si>
  <si>
    <t>A duct silencer is a device that is typically installed inside a duct distribution system for the purpose of reducing the noise levels from air movement, fan noise, etc. in the adjacent space or downstream of the duct silencer device.</t>
  </si>
  <si>
    <t>030</t>
  </si>
  <si>
    <t>Electric Appliance</t>
  </si>
  <si>
    <t>An electric appliance is a device intended for consumer usage that is powered by electricity.
Electric appliances may be fixed in place or may be able to be moved from one space to another. Electric appliances require an electrical supply that may be supplied either by an electrical circuit or provided from a local battery source.</t>
  </si>
  <si>
    <t>031</t>
  </si>
  <si>
    <t>Electric Distribution Point</t>
  </si>
  <si>
    <t>An electric distribution point is a flow controller in which instances of electrical devices are brought together at a single place for a particular purpose</t>
  </si>
  <si>
    <t>032</t>
  </si>
  <si>
    <t>Electric Flow Storage Device</t>
  </si>
  <si>
    <t>An electric flow storage device is a device in which electrical energy is stored and from which energy may be progressively released.</t>
  </si>
  <si>
    <t>033</t>
  </si>
  <si>
    <t>Electric Generator</t>
  </si>
  <si>
    <t>An electric generator is an engine that is a machine for converting mechanical energy into electrical energy.</t>
  </si>
  <si>
    <t>034</t>
  </si>
  <si>
    <t>Electric Heater</t>
  </si>
  <si>
    <t>An electric heater is a device that emits electrical energy as heat.</t>
  </si>
  <si>
    <t>035</t>
  </si>
  <si>
    <t>Electric Motor</t>
  </si>
  <si>
    <t>An electric motor is an engine that is a machine for converting electrical energy into mechanical energy.</t>
  </si>
  <si>
    <t>036</t>
  </si>
  <si>
    <t>Electric Time Control</t>
  </si>
  <si>
    <t>An electric time control is a device that applies control to the provision or flow of electrical energy over time.</t>
  </si>
  <si>
    <t>037</t>
  </si>
  <si>
    <t>Element Assembly</t>
  </si>
  <si>
    <t>An element assembly represents complex element assemblies aggregated from several elements, such as discrete elements, building elements, or other elements.</t>
  </si>
  <si>
    <t>038</t>
  </si>
  <si>
    <t>Evaporative Cooler</t>
  </si>
  <si>
    <t>An evaporative cooler is a device that cools air by saturating it with water vapor.</t>
  </si>
  <si>
    <t>039</t>
  </si>
  <si>
    <t>Evaporator</t>
  </si>
  <si>
    <t>An evaporator is a device in which a liquid refrigerent is vaporized and absorbs heat from the surrounding fluid.</t>
  </si>
  <si>
    <t>040</t>
  </si>
  <si>
    <t>Fan</t>
  </si>
  <si>
    <t>A fan is a device which imparts mechanical work on a gas. A typical usage of a fan is to induce airflow in a building services air distribution system.</t>
  </si>
  <si>
    <t>041</t>
  </si>
  <si>
    <t>Fastener</t>
  </si>
  <si>
    <t>Representations of fixing parts which are used as fasteners to connect or join elements with other elements. Excluded are mechanical fasteners which are modeled by a separate entity (IfcMechanicalFastener).</t>
  </si>
  <si>
    <t>042</t>
  </si>
  <si>
    <t>Filter</t>
  </si>
  <si>
    <t>A filter is an apparatus used to remove particulate or gaseous matter from fluids and gases.</t>
  </si>
  <si>
    <t>043</t>
  </si>
  <si>
    <t>Fire Suppression Terminal</t>
  </si>
  <si>
    <t>A fire suppression terminal has the purpose of delivering a fluid (gas or liquid) that will suppress a fire.
A fire suppression terminal provides for all forms of sprinkler, spreader and other form of terminal that is connected to a pipework system and intended to act in the role of suppressing a fire.</t>
  </si>
  <si>
    <t>044</t>
  </si>
  <si>
    <t>Flow Instrument</t>
  </si>
  <si>
    <t>A flow instrument reads and displays the value of a particular property of a system at a point, or displays the difference in the value of a property between two points. Instrumentation is typically for the purpose of determining the value of the property at a point in time. It is not the purpose of an instrument to record or integrate the values over time (although they may be connected to recording devices that do perform such a function). This entity provides for all forms of mechanical flow instrument (thermometers, pressure gauges etc.) and electrical flow instruments (ammeters, voltmeters etc.)</t>
  </si>
  <si>
    <t>045</t>
  </si>
  <si>
    <t>Flow Meter</t>
  </si>
  <si>
    <t>A flow meter is a device that is used to measure the flow rate in a system.</t>
  </si>
  <si>
    <t>046</t>
  </si>
  <si>
    <t>Footing</t>
  </si>
  <si>
    <t>A footing is a part of the foundation of a structure that spreads and transmits the load to the soil. A footing is also characterized as shallow foundation, where the loads are transfered to the ground near the surface.</t>
  </si>
  <si>
    <t>047</t>
  </si>
  <si>
    <t>Furniture</t>
  </si>
  <si>
    <t>Furniture defines complete furnishings such as a table, desk, chair, or cabinet, which may or may not be permanently attached to a building structure.</t>
  </si>
  <si>
    <t>048</t>
  </si>
  <si>
    <t>Gas Terminal</t>
  </si>
  <si>
    <t xml:space="preserve">A gas terminal is a device where gas is consumed or combusted, such as in a gas-fired hot water or steam boiler. </t>
  </si>
  <si>
    <t>049</t>
  </si>
  <si>
    <t>Heat Exchanger</t>
  </si>
  <si>
    <t>A heat exchanger is a device used to provide heat transfer between non-mixing media such as plate and shell and tube heat exchangers. A heat exchanger is commonly used on water-side distribution systems to recover energy from a liquid to another liquid (typically water-based), whereas IfcAirToAirHeatRecovery is commonly used on air-side distribution systems to recover energy from a gas to a gas (usually air).</t>
  </si>
  <si>
    <t>050</t>
  </si>
  <si>
    <t>Humidifier</t>
  </si>
  <si>
    <t>A humidifier is a device that adds moisture into the air.</t>
  </si>
  <si>
    <t>051</t>
  </si>
  <si>
    <t>Junction Box</t>
  </si>
  <si>
    <t>A junction box is an enclosure within which cables are connected.
Cables may be members of an electrical circuit (for electrical power systems) or be information carriers (in a telecommunications system). A junction box is typically intended to conceal a cable junction from sight, eliminate tampering or provide a safe place for electrical connection.</t>
  </si>
  <si>
    <t>052</t>
  </si>
  <si>
    <t>Lamp</t>
  </si>
  <si>
    <t>A lamp is an artificial light source such as a light bulb or tube.</t>
  </si>
  <si>
    <t>053</t>
  </si>
  <si>
    <t>Light Fixture</t>
  </si>
  <si>
    <t>A light fixture is a container that is designed for the purpose of housing one or more lamps and optionally devices that control, restrict or vary their emission.</t>
  </si>
  <si>
    <t>054</t>
  </si>
  <si>
    <t>Mechanical Fastener</t>
  </si>
  <si>
    <t>A mechanical fasteners connecting building elements mechanically. A single instance of this class may represent one or many of actual mechanical fasteners, for example an array of bolts or a row of nails.</t>
  </si>
  <si>
    <t>055</t>
  </si>
  <si>
    <t>Member</t>
  </si>
  <si>
    <t>A member is a structural member designed to carry loads between or beyond points of support. It is not required to be load bearing. The orientation of the member (being horizontal, vertical or sloped) is not relevant to its definition (in contrary to IfcBeam and IfcColumn). An IfcMember represents a linear structural element from an architectural or structural modeling point of view and shall be used if it cannot be expressed more specifically as either an IfcBeam or an IfcColumn.</t>
  </si>
  <si>
    <t>056</t>
  </si>
  <si>
    <t>Motor Connection</t>
  </si>
  <si>
    <t>A motor connection provides the means for connecting a motor as the driving device to the driven device.</t>
  </si>
  <si>
    <t>057</t>
  </si>
  <si>
    <t>Outlet</t>
  </si>
  <si>
    <t>An outlet is a device installed at a point to receive one or more inserted plugs for electrical power or communications.
Power outlets are commonly connected within a junction box; data outlets may be directly connected to a wall. For power outlets sharing the same circuit within a junction box, the ports should indicate the logical wiring relationship to the enclosing junction box, even though they may be physically connected to a cable going to another outlet, switch, or fixture.</t>
  </si>
  <si>
    <t>058</t>
  </si>
  <si>
    <t>Pile</t>
  </si>
  <si>
    <t>A pile is a slender timber, concrete, or steel structural element, driven, jetted, or otherwise embedded on end in the ground for the purpose of supporting a load. A pile is also characterized as deep foundation, where the loads are transfered to deeper subsurface layers.</t>
  </si>
  <si>
    <t>059</t>
  </si>
  <si>
    <t>Pipe Fitting</t>
  </si>
  <si>
    <t>A pipe fitting is a junction or transition in a piping flow distribution system used to connect pipe segments, resulting in changes in flow characteristics to the fluid such as direction or flow rate.</t>
  </si>
  <si>
    <t>060</t>
  </si>
  <si>
    <t>Pipe Segment</t>
  </si>
  <si>
    <t>A pipe segment is used to typically join two sections of a piping network.</t>
  </si>
  <si>
    <t>061</t>
  </si>
  <si>
    <t>Plate</t>
  </si>
  <si>
    <t>A plate is a planar and often flat part with constant thickness. A plate may carry loads between or beyond points of support, or provide stiffening. The location of the plate (being horizontal, vertical or sloped) is not relevant to its definition (in contrary to IfcWall and IfcSlab (as floor slab)).</t>
  </si>
  <si>
    <t>062</t>
  </si>
  <si>
    <t>Protective Device</t>
  </si>
  <si>
    <t>A protective device breaks an electrical circuit when a stated electric current that passes through it is exceeded.
A protective device provides protection against electrical current only (not as a general protective device). It may be used to represent the complete set of elements including both the tripping unit and the breaking unit that provide the protection. This may be particularly useful at earlier stages of design where the approach to breaking the electrical supply may be determined but the method of tripping may not. Alternatively, this entity may be used to specifically represent the breaking unit alone (in which case the tripping unit will also be specifically identified). This entity is specific to dedicated protective devices and excludes electrical outlets that may have circuit protection.</t>
  </si>
  <si>
    <t>063</t>
  </si>
  <si>
    <t>Pump</t>
  </si>
  <si>
    <t>A pump is a device which imparts mechanical work on fluids or slurries to move them through a channel or pipeline. A typical use of a pump is to circulate chilled water or heating hot water in a building services distribution system.</t>
  </si>
  <si>
    <t>064</t>
  </si>
  <si>
    <t>Railing</t>
  </si>
  <si>
    <t>The railing is a frame assembly adjacent to human circulation spaces and at some space boundaries where it is used in lieu of walls or to compliment walls. Designed to aid humans, either as an optional physical support, or to prevent injury by falling.</t>
  </si>
  <si>
    <t>065</t>
  </si>
  <si>
    <t>Ramp</t>
  </si>
  <si>
    <t>A ramp is a vertical passageway which provides a human circulation link between one floor level and another floor level at a different elevation. It may include a landing as an intermediate floor slab. A ramp normally does not include steps.</t>
  </si>
  <si>
    <t>066</t>
  </si>
  <si>
    <t>Ramp Flight</t>
  </si>
  <si>
    <t>A ramp comprises a single inclined segment, or several inclined segments that are connected by a horizontal segment, refered to as a landing. A ramp flight is the single inclined segment and part of the ramp construction. In case of single flight ramps, the ramp flight and the ramp are identical.</t>
  </si>
  <si>
    <t>067</t>
  </si>
  <si>
    <t>Reinforcing Bar</t>
  </si>
  <si>
    <t>A reinforcing bar is usually made of steel with manufactured deformations in the surface, and used in concrete and masonry construction to provide additional strength. A single instance of this class may represent one or many of actual rebars, for example a row of rebars.</t>
  </si>
  <si>
    <t>068</t>
  </si>
  <si>
    <t>Reinforcing Mesh</t>
  </si>
  <si>
    <t>A reinforcing mesh is a series of longitudinal and transverse wires or bars of various gauges, arranged at right angles to each other and welded at all points of intersection; usually used for concrete slab reinforcement. It is also known as welded wire fabric. In scope are plane meshes as well as bent meshes.</t>
  </si>
  <si>
    <t>069</t>
  </si>
  <si>
    <t>Roof</t>
  </si>
  <si>
    <t>A roof is the covering of the top part of a building, it protects the building against the effects of wheather.</t>
  </si>
  <si>
    <t>070</t>
  </si>
  <si>
    <t>Sanitary Terminal</t>
  </si>
  <si>
    <t>A sanitary terminal is a fixed appliance or terminal usually supplied with water and used for drinking, cleaning or foul water disposal or that is an item of equipment directly used with such an appliance or terminal.</t>
  </si>
  <si>
    <t>071</t>
  </si>
  <si>
    <t>Sensor</t>
  </si>
  <si>
    <t>A sensor is a device that measures a physical quantity and converts it into a signal which can be read by an observer or by an instrument.</t>
  </si>
  <si>
    <t>072</t>
  </si>
  <si>
    <t>Slab</t>
  </si>
  <si>
    <t>A slab is a component of the construction that normally encloses a space vertically. The slab may provide the lower support (floor) or upper construction (roof slab) in any space in a building.</t>
  </si>
  <si>
    <t>073</t>
  </si>
  <si>
    <t>Space Heater</t>
  </si>
  <si>
    <t>Space heaters utilize a combination of radiation and/or natural convection using a heating source such as electricity, steam or hot water to heat a limited space or area. Examples of space heaters include radiators, convectors, baseboard and finned-tube heaters. IfcUnitaryEquipment should be used for packaged units supporting a combination of heating, cooling, and/or dehumidification; IfcCoil should be used for coil-based floor heating.</t>
  </si>
  <si>
    <t>074</t>
  </si>
  <si>
    <t>Stack Terminal</t>
  </si>
  <si>
    <t>A stack terminal is placed at the top of a ventilating stack (such as to prevent ingress by birds or rainwater) or rainwater pipe (to act as a collector or hopper for discharge from guttering).</t>
  </si>
  <si>
    <t>075</t>
  </si>
  <si>
    <t>Stair</t>
  </si>
  <si>
    <t>A stair is a vertical passageway allowing occupants to walk (step) from one floor level to another floor level at a different elevation. It may include a landing as an intermediate floor slab.</t>
  </si>
  <si>
    <t>076</t>
  </si>
  <si>
    <t>Stair Flight</t>
  </si>
  <si>
    <t>A stair flight is an assembly of building components in a single "run" of stair steps (not interrupted by a landing). The stair steps and any stringers are included in the stair flight. A winder is also regarded a part of a stair flight.</t>
  </si>
  <si>
    <t>077</t>
  </si>
  <si>
    <t>Switching Device</t>
  </si>
  <si>
    <t>A switch is used in a cable distribution system (electrical circuit) to control or modulate the flow of electricity.
Switches include those used for electrical power, communications, audio-visual, or other distribution system types as determined by the available ports.</t>
  </si>
  <si>
    <t>078</t>
  </si>
  <si>
    <t>System Furniture Element</t>
  </si>
  <si>
    <t>A system furniture element defines components of modular furniture which are not directly placed in a building structure but aggregated inside furniture.</t>
  </si>
  <si>
    <t>079</t>
  </si>
  <si>
    <t>Tank</t>
  </si>
  <si>
    <t>A tank is a vessel or container in which a fluid or gas is stored for later use.</t>
  </si>
  <si>
    <t>080</t>
  </si>
  <si>
    <t>Tendon</t>
  </si>
  <si>
    <t>A tendon is a steel element such as a wire, cable, bar, rod, or strand used to impart prestress to concrete when the element is tensioned.</t>
  </si>
  <si>
    <t>081</t>
  </si>
  <si>
    <t>Tendon Anchor</t>
  </si>
  <si>
    <t>A tendon anchor is the end connection for tendons in prestressed or posttensioned concrete.</t>
  </si>
  <si>
    <t>082</t>
  </si>
  <si>
    <t>Transformer</t>
  </si>
  <si>
    <t>A transformer is an inductive stationary device that transfers electrical energy from one circuit to another. IfcTransformer is used to transform electric power; conversion of electric signals for other purposes is handled at other entities: IfcController converts arbitrary signals, IfcAudioVisualAppliance converts signals for audio or video streams, and IfcCommunicationsAppliance converts signals for data or other communications usage.</t>
  </si>
  <si>
    <t>083</t>
  </si>
  <si>
    <t>Transport Element</t>
  </si>
  <si>
    <t>A transport element is a generalization of all transport related objects that move people, animals or goods within a building or building complex.</t>
  </si>
  <si>
    <t>084</t>
  </si>
  <si>
    <t>Tube Bundle</t>
  </si>
  <si>
    <t>A tube bundle is a device consisting of tubes and bundles of tubes used for heat transfer and contained typically within other energy conversion devices, such as a chiller or coil.</t>
  </si>
  <si>
    <t>085</t>
  </si>
  <si>
    <t>Unitary Equipment</t>
  </si>
  <si>
    <t>Unitary equipment typically combine a number of components into a single product, such as air handlers, pre-packaged rooftop air-conditioning units, and split systems.</t>
  </si>
  <si>
    <t>086</t>
  </si>
  <si>
    <t>Valve</t>
  </si>
  <si>
    <t>A valve is used in a building services piping distribution system to control or modulate the flow of fluid.</t>
  </si>
  <si>
    <t>087</t>
  </si>
  <si>
    <t>Vibration Isolator</t>
  </si>
  <si>
    <t>A vibration isolator is a device used to minimize the effects of vibration transmissibility in a building</t>
  </si>
  <si>
    <t>088</t>
  </si>
  <si>
    <t>Wall</t>
  </si>
  <si>
    <t>The wall represents a vertical construction that bounds or subdivides spaces. Wall are usually vertical, or nearly vertical, planar elements, often designed to bear structural loads. A wall is however not required to be load bearing.</t>
  </si>
  <si>
    <t>089</t>
  </si>
  <si>
    <t>Waste Terminal</t>
  </si>
  <si>
    <t>A waste terminal has the purpose of collecting or intercepting waste from one or more sanitary terminals or other fluid waste generating equipment and discharging it into a single waste/drainage system.
A waste terminal provides for all forms of trap and waste point that collects discharge from a sanitary terminal and discharges it into a waste/drainage subsystem or that collects waste from several terminals and passes it into a single waste/drainage subsystem. This includes the P and S traps from soil sanitary terminals, sinks, and basins as well as floor wastes and gully traps that provide collection points.</t>
  </si>
  <si>
    <t>090</t>
  </si>
  <si>
    <t>Window</t>
  </si>
  <si>
    <t>The window is a building element that is predominately used to provide natural light and fresh air. It includes vertical opening but also horizontal opening such as skylights or light domes. It includes constructions with swinging, pivoting, sliding, or revolving panels and fixed panels. A window consists of a lining and one or several panels.</t>
  </si>
  <si>
    <t>Alphanumerical Requirements: Objects and Properties</t>
  </si>
  <si>
    <t>Type (T)</t>
  </si>
  <si>
    <t>Occurrence (O)</t>
  </si>
  <si>
    <t>Occurrence (O):  Addditional Properties</t>
  </si>
  <si>
    <t>IFC Enumeration</t>
  </si>
  <si>
    <t>System (S)</t>
  </si>
  <si>
    <t>Alphanumerical Requirements: Property Mapping (Note this table excludes Attributes and Classification References)</t>
  </si>
  <si>
    <t>Delivery Mechanism</t>
  </si>
  <si>
    <t>Purpose: Condition Data Collection (CDC)</t>
  </si>
  <si>
    <t>Purpose:
Planned Preventive Mainteance (PPM)</t>
  </si>
  <si>
    <t>Name
(T)</t>
  </si>
  <si>
    <t>CreatedBy
(T)</t>
  </si>
  <si>
    <t>CreatedOn
(T)</t>
  </si>
  <si>
    <t>Category
(T)</t>
  </si>
  <si>
    <t>Description
(T)</t>
  </si>
  <si>
    <t>AssetType
(T)</t>
  </si>
  <si>
    <t>Manufacturer
(T)</t>
  </si>
  <si>
    <t>ModelNumber (ModelLabel)
(T)</t>
  </si>
  <si>
    <t>WarrantyGuarantorParts
(T)</t>
  </si>
  <si>
    <t>WarrantyDurationParts
(T)</t>
  </si>
  <si>
    <t>WarrantyGuarantorLabor
(T)</t>
  </si>
  <si>
    <t>WarrantyDurationLabor
(T)</t>
  </si>
  <si>
    <t>WarrantyDurationUnit
(T)</t>
  </si>
  <si>
    <t>ExtSystem
(T)</t>
  </si>
  <si>
    <t>ExtObject
(T)</t>
  </si>
  <si>
    <t>ExtIdentifier
(T)</t>
  </si>
  <si>
    <t>ReplacementCost
(T)</t>
  </si>
  <si>
    <t>ExpectedLife (ServiceLifeDuration)
(T)</t>
  </si>
  <si>
    <t>DurationUnit
(T)</t>
  </si>
  <si>
    <t>WarrantyDescription
(T)</t>
  </si>
  <si>
    <t>NominalLength
(T)</t>
  </si>
  <si>
    <t>NominalWidth
(T)</t>
  </si>
  <si>
    <t>NominalHeight
(T)</t>
  </si>
  <si>
    <t>ModelReference
(T)</t>
  </si>
  <si>
    <t>Shape
(T)</t>
  </si>
  <si>
    <t>Size
(T)</t>
  </si>
  <si>
    <t>Color
(T)</t>
  </si>
  <si>
    <t>Finish
(T)</t>
  </si>
  <si>
    <t>Grade
(T)</t>
  </si>
  <si>
    <t>Material
(T)</t>
  </si>
  <si>
    <t>Constituents
(T)</t>
  </si>
  <si>
    <t>Features
(T)</t>
  </si>
  <si>
    <t>AccessibilityPerformance
(T)</t>
  </si>
  <si>
    <t>CodePerformance
(T)</t>
  </si>
  <si>
    <t>SustainabilityPerformance
(T)</t>
  </si>
  <si>
    <t>Name
(O)</t>
  </si>
  <si>
    <t>CreatedBy
(O)</t>
  </si>
  <si>
    <t>CreatedOn
(O)</t>
  </si>
  <si>
    <t>TypeName
(O)</t>
  </si>
  <si>
    <t>Space
(O)</t>
  </si>
  <si>
    <t>Description
(O)</t>
  </si>
  <si>
    <t>ExtSystem
(O)</t>
  </si>
  <si>
    <t>ExtObject
(O)</t>
  </si>
  <si>
    <t>ExtIdentifier
(O)</t>
  </si>
  <si>
    <t>SerialNumber
(O)</t>
  </si>
  <si>
    <t>InstallationDate
(O)</t>
  </si>
  <si>
    <t>WarrantyStartDate
(O)</t>
  </si>
  <si>
    <t>TagNumber
(O)</t>
  </si>
  <si>
    <t>BarCode
(O)</t>
  </si>
  <si>
    <t>AssetIdentifier
(O)</t>
  </si>
  <si>
    <t>FireRating
(O)</t>
  </si>
  <si>
    <t>PredefinedType
(T/O)</t>
  </si>
  <si>
    <t>Name
(S)</t>
  </si>
  <si>
    <t>CreatedBy
(S)</t>
  </si>
  <si>
    <t>CreatedOn
(S)</t>
  </si>
  <si>
    <t>Category
(S)</t>
  </si>
  <si>
    <t>ComponentNames
(S)</t>
  </si>
  <si>
    <t>ExtSystem
(S)</t>
  </si>
  <si>
    <t>ExtObject
(S)</t>
  </si>
  <si>
    <t>ExtIdentifier
(S)</t>
  </si>
  <si>
    <t>Description
(S)</t>
  </si>
  <si>
    <t>Property Set</t>
  </si>
  <si>
    <t>Property</t>
  </si>
  <si>
    <t>COBie Name</t>
  </si>
  <si>
    <t>Applicable Entity(s)</t>
  </si>
  <si>
    <t>Default Value</t>
  </si>
  <si>
    <t>Notes</t>
  </si>
  <si>
    <t>IFC-SPF and COBie</t>
  </si>
  <si>
    <t>PL</t>
  </si>
  <si>
    <t>Additional_Pset_BuildingCommon</t>
  </si>
  <si>
    <t>BlockConstructionType</t>
  </si>
  <si>
    <t>Building</t>
  </si>
  <si>
    <t>Refer to Project's Information Standard Section "5.2.10 COBie picklists" for user defined picklist values:
Traditional (load bearing masonry), Steel Frame, Concrete Frame (pre-cast, in-situ), Timber Frame, Modular, Relocatable Mobile, Inflatable, Other</t>
  </si>
  <si>
    <t>MaximumBlockHeight</t>
  </si>
  <si>
    <t>Additional_Pset_ElectricDistributionPointCommon</t>
  </si>
  <si>
    <t>IfcDescription</t>
  </si>
  <si>
    <t>Electric Distribution Points</t>
  </si>
  <si>
    <t>IfcName</t>
  </si>
  <si>
    <t>Additional_Pset_SystemCommon</t>
  </si>
  <si>
    <t>SystemCategory</t>
  </si>
  <si>
    <t>All entities identified as being required for inclusion in COBie</t>
  </si>
  <si>
    <t>Alternative workflow for where software does not support or it is difficult to implement IfcSystem</t>
  </si>
  <si>
    <t>IFC-SPF only</t>
  </si>
  <si>
    <t>SystemDescription</t>
  </si>
  <si>
    <t>SystemName</t>
  </si>
  <si>
    <t>COBie_Asset</t>
  </si>
  <si>
    <t>AssetType</t>
  </si>
  <si>
    <t>Actual value must be provided.</t>
  </si>
  <si>
    <t>PickList - 'Fixed' or 'Movable'.</t>
  </si>
  <si>
    <t>COBie_BuildingCommon_UK</t>
  </si>
  <si>
    <t>UPRN</t>
  </si>
  <si>
    <t>COBie_Component</t>
  </si>
  <si>
    <t>AssetIdentifier</t>
  </si>
  <si>
    <t xml:space="preserve">InstallationDate </t>
  </si>
  <si>
    <t>1900-12-31T:23:59:59</t>
  </si>
  <si>
    <t>Not required</t>
  </si>
  <si>
    <t>TagNumber</t>
  </si>
  <si>
    <t xml:space="preserve">WarrantyStartDate </t>
  </si>
  <si>
    <t>COBie_EconomicImpactValues</t>
  </si>
  <si>
    <t>ReplacementCost</t>
  </si>
  <si>
    <t>COBie_ServiceLife</t>
  </si>
  <si>
    <t>ServiceLifeDuration</t>
  </si>
  <si>
    <t>ExpectedLife</t>
  </si>
  <si>
    <t>COBie_Space</t>
  </si>
  <si>
    <t>RoomTag</t>
  </si>
  <si>
    <t>Space</t>
  </si>
  <si>
    <t>COBie_Specification</t>
  </si>
  <si>
    <t>AccessibilityPerformance</t>
  </si>
  <si>
    <t>CodePerformance</t>
  </si>
  <si>
    <t>Color</t>
  </si>
  <si>
    <t>Constituents</t>
  </si>
  <si>
    <t>Features</t>
  </si>
  <si>
    <t>Finish</t>
  </si>
  <si>
    <t>Grade</t>
  </si>
  <si>
    <t>Material</t>
  </si>
  <si>
    <t xml:space="preserve">NominalHeight </t>
  </si>
  <si>
    <t>NominalLength</t>
  </si>
  <si>
    <t xml:space="preserve">NominalWidth </t>
  </si>
  <si>
    <t xml:space="preserve">Shape </t>
  </si>
  <si>
    <t>Size</t>
  </si>
  <si>
    <t>SustainabilityPerformance</t>
  </si>
  <si>
    <t>COBie_Warranty</t>
  </si>
  <si>
    <t>WarrantyDescription</t>
  </si>
  <si>
    <t>WarrantyDurationLabor</t>
  </si>
  <si>
    <t>WarrantyDurationParts</t>
  </si>
  <si>
    <t xml:space="preserve">WarrantyGuarantorLabor </t>
  </si>
  <si>
    <t>WarrantyGuarantorParts</t>
  </si>
  <si>
    <t>Pset_BuildingCommon</t>
  </si>
  <si>
    <t>NumberOfStoreys</t>
  </si>
  <si>
    <t>Pset_DoorCommon</t>
  </si>
  <si>
    <t>FireRating</t>
  </si>
  <si>
    <t>Undefined</t>
  </si>
  <si>
    <t>Refer to Project's Information Standard Section "5.2.10 COBie picklists" for user defined picklist values:
'n/a', '20', '30', '60', '90' or '120'.</t>
  </si>
  <si>
    <t>Pset_ManufacturerOccurrence</t>
  </si>
  <si>
    <t>BarCode</t>
  </si>
  <si>
    <t>SerialNumber</t>
  </si>
  <si>
    <t>Pset_ManufacturerTypeInformation</t>
  </si>
  <si>
    <t>Manufacturer</t>
  </si>
  <si>
    <t>ModelLabel</t>
  </si>
  <si>
    <t>ModelNumber</t>
  </si>
  <si>
    <t>ModelReference</t>
  </si>
  <si>
    <t>Type not available in the IFC2x3 schema</t>
  </si>
  <si>
    <t>Required in IFC-SPF file at RIBA Stage 6</t>
  </si>
  <si>
    <t>Required in COBie at RIBA Stage 6</t>
  </si>
  <si>
    <t>Automated</t>
  </si>
  <si>
    <t>Referenced to other COBie Sheet</t>
  </si>
  <si>
    <t>Required</t>
  </si>
  <si>
    <t>Placeholder value of 'n/a' only</t>
  </si>
  <si>
    <t>Alphanumerical Requirements: COBie Sheets</t>
  </si>
  <si>
    <t>Alphanumerical Requirements: COBie Fields</t>
  </si>
  <si>
    <t>Required by BS EN ISO 19650-4:2022 NA.3</t>
  </si>
  <si>
    <t>COBie Sheet Name</t>
  </si>
  <si>
    <t>Asset</t>
  </si>
  <si>
    <t>Operational</t>
  </si>
  <si>
    <t>Supplementary</t>
  </si>
  <si>
    <t>RIBA 1
(IE1)</t>
  </si>
  <si>
    <t>RIBA 2
(IE2)</t>
  </si>
  <si>
    <t>RIBA 3
(IE3)</t>
  </si>
  <si>
    <t>RIBA 4
(IE4)</t>
  </si>
  <si>
    <t>RIBA 5
(IE5)</t>
  </si>
  <si>
    <t>RIBA 6
(IE6)</t>
  </si>
  <si>
    <t>COBie Field</t>
  </si>
  <si>
    <t>COBie Sheet</t>
  </si>
  <si>
    <t>Example</t>
  </si>
  <si>
    <t>Type</t>
  </si>
  <si>
    <t>Placeholder Default Value</t>
  </si>
  <si>
    <t>Purpose: Asset Register</t>
  </si>
  <si>
    <t>Purpose: Spares and Consumables</t>
  </si>
  <si>
    <t>Delivery Mechanism:
Native Model</t>
  </si>
  <si>
    <t>Delivery Mechanism:
IFC-SPF Model</t>
  </si>
  <si>
    <t>Delivery Mechanism:
COBie</t>
  </si>
  <si>
    <t>Instruction</t>
  </si>
  <si>
    <t>Information about the file</t>
  </si>
  <si>
    <t>Title</t>
  </si>
  <si>
    <t>Title of the document.</t>
  </si>
  <si>
    <t>COBie</t>
  </si>
  <si>
    <t>expected, fixed</t>
  </si>
  <si>
    <t>Contact</t>
  </si>
  <si>
    <t>Named person and/or organization involved in the Facility lifecycle</t>
  </si>
  <si>
    <t>Version</t>
  </si>
  <si>
    <t>COBie version.</t>
  </si>
  <si>
    <t>Facility</t>
  </si>
  <si>
    <t>Named distinct operational built or geographic asset, typically a building or section of infrastructure along with details and extent of the geographic site and of the temporal project</t>
  </si>
  <si>
    <t>Release</t>
  </si>
  <si>
    <t>COBie release.</t>
  </si>
  <si>
    <t>Floor</t>
  </si>
  <si>
    <t>Named intermediate spatial subdivision, including distinct vertical levels and horizontal areas and sections with Spaces allocated</t>
  </si>
  <si>
    <t>Status</t>
  </si>
  <si>
    <t>IFC schema.</t>
  </si>
  <si>
    <t>ifc2x3</t>
  </si>
  <si>
    <t>expected</t>
  </si>
  <si>
    <t>Named location for activities such as use, inspection or maintenance, including un‐occupied or un‐inhabitable Spaces, but not necessarily inaccessible voids</t>
  </si>
  <si>
    <t>Region</t>
  </si>
  <si>
    <t>Region.</t>
  </si>
  <si>
    <t>EN-UK</t>
  </si>
  <si>
    <t>Zone</t>
  </si>
  <si>
    <t>Named set of Spaces (locations) sharing a specific Attribute, such as activity, access, management or conditioning</t>
  </si>
  <si>
    <t>Refer to Zone requirements set out in the Project's Information Standard.</t>
  </si>
  <si>
    <t>Email</t>
  </si>
  <si>
    <t>A well-formed email address used to identify this specific Contact.</t>
  </si>
  <si>
    <t>generic@companyemail.com</t>
  </si>
  <si>
    <t>Email must be provided</t>
  </si>
  <si>
    <t>Named specification for Components including equipment, products and materials</t>
  </si>
  <si>
    <t>CreatedBy</t>
  </si>
  <si>
    <t xml:space="preserve">The contact email of the person or company creating or updating a row of COBie data. </t>
  </si>
  <si>
    <t>reference</t>
  </si>
  <si>
    <t>Component</t>
  </si>
  <si>
    <t>Named and individually scheduled physical items and features that might require management, such as inspection, maintenance, servicing or replacement, during the in‐use phase</t>
  </si>
  <si>
    <t>CreatedOn</t>
  </si>
  <si>
    <t>The date on which the information provided in a row of COBie data was created or updated by the person or company identified in the created by field.</t>
  </si>
  <si>
    <t>2020‑07-24T13:29:49</t>
  </si>
  <si>
    <t>Value must be provided</t>
  </si>
  <si>
    <t>System</t>
  </si>
  <si>
    <t>Named set of manageable Components providing a common function</t>
  </si>
  <si>
    <t>Building Services entities only.</t>
  </si>
  <si>
    <t>Category</t>
  </si>
  <si>
    <t>The category of business in which the specific Contact is engaged.</t>
  </si>
  <si>
    <t>Ro_50_10_03 : Architect</t>
  </si>
  <si>
    <t>pick</t>
  </si>
  <si>
    <t>Optional</t>
  </si>
  <si>
    <t>Assembly</t>
  </si>
  <si>
    <t>Named physical aggregation of a Type or Component into another Type or Component where both the overall (owning) assembly part and the constituent (owned) part has significance for their operation and use</t>
  </si>
  <si>
    <t>Excluded.</t>
  </si>
  <si>
    <t>Company</t>
  </si>
  <si>
    <t xml:space="preserve">The name of the company for the Contact. </t>
  </si>
  <si>
    <t>XYZ Architects</t>
  </si>
  <si>
    <t>Connection</t>
  </si>
  <si>
    <t>Named logical relationship between two Components</t>
  </si>
  <si>
    <t>Phone</t>
  </si>
  <si>
    <t xml:space="preserve">The telephone number for the Contact. </t>
  </si>
  <si>
    <t>01 1111 1111111</t>
  </si>
  <si>
    <t>Spare</t>
  </si>
  <si>
    <t>Named replaceable part associated to Types</t>
  </si>
  <si>
    <t xml:space="preserve">Required under DfE Construction Framework 2017 but delivery mechanism not specified. Now included within COBie for DfE Construction Framework 2021 and DfE Offsite Schools Framework (MMC1). </t>
  </si>
  <si>
    <t>ExtSystem</t>
  </si>
  <si>
    <t xml:space="preserve">The name of the computer system generating the row of COBie data. </t>
  </si>
  <si>
    <t>Authoring Application</t>
  </si>
  <si>
    <t>application</t>
  </si>
  <si>
    <t>Generated by application</t>
  </si>
  <si>
    <t>Resource</t>
  </si>
  <si>
    <t>Named material or skill required to execute Jobs</t>
  </si>
  <si>
    <t>ExtObject</t>
  </si>
  <si>
    <t xml:space="preserve">The name of the data object within the computer system that holds the data provided in a given row of COBie data. The default values for external object are the associated IFC entities that are mapped (and those that are excluded) when transforming IFC data to a given row of COBie data. </t>
  </si>
  <si>
    <t>IfcPersonAndOrganisation</t>
  </si>
  <si>
    <t>Job</t>
  </si>
  <si>
    <t>Named task or activity during the in‐use phase associated to Types</t>
  </si>
  <si>
    <t>ExtIdentifier</t>
  </si>
  <si>
    <t xml:space="preserve">The unique identifier of the identified external object that would allow COBie data to be matched back to the data from which it was developed in the named external system. </t>
  </si>
  <si>
    <t>Impact</t>
  </si>
  <si>
    <t>Named economic and environmental measure</t>
  </si>
  <si>
    <t>Department</t>
  </si>
  <si>
    <t>The name of the department for the Contact.</t>
  </si>
  <si>
    <t>Standards</t>
  </si>
  <si>
    <t>optional</t>
  </si>
  <si>
    <t>n/a or value if available</t>
  </si>
  <si>
    <t>YES (PL)</t>
  </si>
  <si>
    <t>Document</t>
  </si>
  <si>
    <t>Named external document associated to an asset</t>
  </si>
  <si>
    <t>All Documentation listed under 'Stage 6: Handover' on the '01-Documentation' of this Detailed Exchange Information Requirements. All Documentation may all be allocated to the Facility.</t>
  </si>
  <si>
    <t>OrganizationCode</t>
  </si>
  <si>
    <t>The organizational code for the Contact.</t>
  </si>
  <si>
    <t>Company name</t>
  </si>
  <si>
    <t>Attribute</t>
  </si>
  <si>
    <t>Named specific characteristic associated to an asset</t>
  </si>
  <si>
    <t>Fire Rating for Doors Only.</t>
  </si>
  <si>
    <t>GivenName</t>
  </si>
  <si>
    <t>If the Contact is a person, the given name of the Contact.</t>
  </si>
  <si>
    <t>First name</t>
  </si>
  <si>
    <t>Coordinate</t>
  </si>
  <si>
    <t>Named position associated to Facility, Floor (region), Space (location), Component or Assembly</t>
  </si>
  <si>
    <t>FamilyName</t>
  </si>
  <si>
    <t>The Contact is a person, the family name of the Contact.</t>
  </si>
  <si>
    <t>Surname</t>
  </si>
  <si>
    <t>Issue</t>
  </si>
  <si>
    <t>Named deficiency in the information or risk associated to the assets</t>
  </si>
  <si>
    <t>Street</t>
  </si>
  <si>
    <t>The street address for the Contact.</t>
  </si>
  <si>
    <t>Address Road</t>
  </si>
  <si>
    <t>PostalBox</t>
  </si>
  <si>
    <t>The postal box address for the Contact.</t>
  </si>
  <si>
    <t>PO Box 111</t>
  </si>
  <si>
    <t>Town</t>
  </si>
  <si>
    <t xml:space="preserve">The city or town address for the Contact. </t>
  </si>
  <si>
    <t>New Town</t>
  </si>
  <si>
    <t>StateRegion</t>
  </si>
  <si>
    <t xml:space="preserve">The state or regional address for the Contact. </t>
  </si>
  <si>
    <t>County</t>
  </si>
  <si>
    <t>PostalCode</t>
  </si>
  <si>
    <t xml:space="preserve">The postal code, address for the Contact. </t>
  </si>
  <si>
    <t>AA11 1AA</t>
  </si>
  <si>
    <t>Country</t>
  </si>
  <si>
    <t>The country for the Contact.</t>
  </si>
  <si>
    <t>UK</t>
  </si>
  <si>
    <t>The name of the Building as set out in the project's information standard.</t>
  </si>
  <si>
    <t>Main Teaching Block</t>
  </si>
  <si>
    <t xml:space="preserve">CreatedOn </t>
  </si>
  <si>
    <t>2021‑03-31T12:59:59</t>
  </si>
  <si>
    <t xml:space="preserve">Category </t>
  </si>
  <si>
    <t>Uniclass En Entities classification of the facility as described in the project's information standard.</t>
  </si>
  <si>
    <t>En_25_10_40 : Secondary education buildings</t>
  </si>
  <si>
    <t xml:space="preserve">ProjectName </t>
  </si>
  <si>
    <t>The name of the Project as set out in the project's information standard.</t>
  </si>
  <si>
    <t>John Smith Academy</t>
  </si>
  <si>
    <t xml:space="preserve">SiteName </t>
  </si>
  <si>
    <t>The name of the Site as set out in the project's information standard.</t>
  </si>
  <si>
    <t>Main Street, Town, County, YZ99 9XY</t>
  </si>
  <si>
    <t>LinearUnits</t>
  </si>
  <si>
    <t xml:space="preserve">The associated unit of measurement applied to all COBie information other than that found in the Attribute and Impact worksheets. </t>
  </si>
  <si>
    <t>millimetres</t>
  </si>
  <si>
    <t xml:space="preserve">AreaUnits </t>
  </si>
  <si>
    <t>squaremetres</t>
  </si>
  <si>
    <t xml:space="preserve">VolumeUnits </t>
  </si>
  <si>
    <t>cubicmetres</t>
  </si>
  <si>
    <t>CurrencyUnit</t>
  </si>
  <si>
    <t>Pounds</t>
  </si>
  <si>
    <t xml:space="preserve">AreaMeasurement </t>
  </si>
  <si>
    <t xml:space="preserve">The associated measurement method used to calculate spatial are measurement applied to all COBie information other than that found in the Attribute worksheet. </t>
  </si>
  <si>
    <t>RICS NRM</t>
  </si>
  <si>
    <t xml:space="preserve">ExternalSystem </t>
  </si>
  <si>
    <t>ExternalProjectObject</t>
  </si>
  <si>
    <t>IfcProject</t>
  </si>
  <si>
    <t>ExternalProjectIdentifier</t>
  </si>
  <si>
    <t>0NG5d_R6T8leptpG$lx7Lx</t>
  </si>
  <si>
    <t xml:space="preserve">ExternalSiteObject </t>
  </si>
  <si>
    <t>For information originating in IFC-SPF models this information is an additional object identifier, allowing information about this Facility to be referenced back to the computer software that initially generated that information.</t>
  </si>
  <si>
    <t>IfcSite</t>
  </si>
  <si>
    <t xml:space="preserve">ExternalSiteIdentifier </t>
  </si>
  <si>
    <t xml:space="preserve">For information originating in IFC-SPF models this information is an additional object identifier, allowing information about this Facility to be referenced back to the computer software that initially generated that information. </t>
  </si>
  <si>
    <t>0NG5d_R6T8leptpG$lx7Lv</t>
  </si>
  <si>
    <t xml:space="preserve">ExternalFacilityObject </t>
  </si>
  <si>
    <t xml:space="preserve">For information originating in IFC models this information is an additional object identifier, allowing information about this Facility to be referenced back to the computer software that initially generated that information. </t>
  </si>
  <si>
    <t>IfcBuilding</t>
  </si>
  <si>
    <t xml:space="preserve">ExternalFacilityIdentifier </t>
  </si>
  <si>
    <t>0NG5d_R6T8leptpG$lx7Lw</t>
  </si>
  <si>
    <t xml:space="preserve">Description </t>
  </si>
  <si>
    <t>A description of the Building as set out in the project's information standard.</t>
  </si>
  <si>
    <t>General teaching block.</t>
  </si>
  <si>
    <t>ProjectDescription</t>
  </si>
  <si>
    <t>A description of the Project as set out in the project's information standard.</t>
  </si>
  <si>
    <t>New teaching block for ABC School.</t>
  </si>
  <si>
    <t>SiteDescription</t>
  </si>
  <si>
    <t>A description of the Site as set out in the project's information standard.</t>
  </si>
  <si>
    <t>A rural site.</t>
  </si>
  <si>
    <t>Phase</t>
  </si>
  <si>
    <t xml:space="preserve">The designation of the phase of the project reflected in a given COBie data set. </t>
  </si>
  <si>
    <t>RIBA Stage 6 : Handover</t>
  </si>
  <si>
    <t>Traditional (load bearing masonry)</t>
  </si>
  <si>
    <t>user defined</t>
  </si>
  <si>
    <t>Lowest elevational point of block adjoining ground level to finished floor level of upper storey in millimeters.</t>
  </si>
  <si>
    <t>Maximum above ground.</t>
  </si>
  <si>
    <t>The Unique Property Reference Number for the Facility. The UPRN is the persistent key identifier providing consistency across the OS AddressBase product range.</t>
  </si>
  <si>
    <t>The name of the Building Storey (Floor) as set out in the project's information standard.</t>
  </si>
  <si>
    <t>Level 00</t>
  </si>
  <si>
    <t>A classification of the type of information contained within one row. Value must be as set out in the project's information standard.</t>
  </si>
  <si>
    <t>Extsystem</t>
  </si>
  <si>
    <t>IfcBuildingStorey</t>
  </si>
  <si>
    <t>0NG5d_R6T8leptpGyG4uky</t>
  </si>
  <si>
    <t>A description of the Building Storey (Floor) as set out in the project's information standard.</t>
  </si>
  <si>
    <t>Ground floor</t>
  </si>
  <si>
    <t xml:space="preserve">Elevation </t>
  </si>
  <si>
    <t xml:space="preserve">Elevation at the top of the floor structure. If allowable values are not specified by contract, the default value is measured as a relative value compared to the facilities datum. </t>
  </si>
  <si>
    <t>0.0</t>
  </si>
  <si>
    <t xml:space="preserve">Height </t>
  </si>
  <si>
    <t>Distance between top of floor structure to bottom of structure above.</t>
  </si>
  <si>
    <t>4000.0</t>
  </si>
  <si>
    <t>The Space.Name must match the value found on design drawings at the equivalent project stage of the current deliverable. The format must be as the format described in the project's information standard.</t>
  </si>
  <si>
    <t>01-001</t>
  </si>
  <si>
    <t>DfE Space Classification - See Data Library for classifications.</t>
  </si>
  <si>
    <t>CLA18 : Classrooms (general)</t>
  </si>
  <si>
    <t>FloorName</t>
  </si>
  <si>
    <t xml:space="preserve">The name of the floor as it appears on other contract documents, such as design drawings. </t>
  </si>
  <si>
    <t>Level 01</t>
  </si>
  <si>
    <t xml:space="preserve">The description of the space found on design drawings at the equivalent project stage of the current deliverable. </t>
  </si>
  <si>
    <t>Classroom</t>
  </si>
  <si>
    <t>The name of the data object within the computer system that holds the data provided in a given row of COBie data. The default values for external object are the associated IFC entities that are mapped (and those that are excluded) when transforming IFC data to a given row of COBie data.</t>
  </si>
  <si>
    <t>IfcSpace</t>
  </si>
  <si>
    <t>3PbU3I0k5FVO3gc98VQGZm</t>
  </si>
  <si>
    <t>Signage provided for each space. Signage applied to doors, if different, is identified as Attribute records related to each applicable door. The information here is equivalent to that found in construction signage submittals.</t>
  </si>
  <si>
    <t>Use "n/a" if no value is available</t>
  </si>
  <si>
    <t>UsableHeight</t>
  </si>
  <si>
    <t xml:space="preserve">Distance from top of finished floor to bottom of ceiling. If there is no ceiling then this value must match Floor.Height. </t>
  </si>
  <si>
    <t>Gross Area</t>
  </si>
  <si>
    <t xml:space="preserve">Total space area as specified in the design contract and calculated by the identified
Facility.AreaMeasurement. </t>
  </si>
  <si>
    <t>NetArea</t>
  </si>
  <si>
    <t>Usable space areas as specified in the design contract and calculated by the identified Facility.AreaMeasurement.</t>
  </si>
  <si>
    <t>UniclassClassification</t>
  </si>
  <si>
    <t>Uniclass En Entities or SL Spaces / locations classification. See Data Library for classification. Note: Requirement is mapped to 'Category' (DfE Space Classification).</t>
  </si>
  <si>
    <t>SL_25_10_14 : Classrooms</t>
  </si>
  <si>
    <t xml:space="preserve">The name of the specific function performed by a group of spaces. See space categories that make up net and non-net area within Building Bulletin 103 and 104 for Internal and External Spaces. </t>
  </si>
  <si>
    <t>Basic teaching</t>
  </si>
  <si>
    <t>A classification of the type of information contained within one row. See Part A within Building Bulletin 103 and 104 for gross area or gross internal floor area classifications.</t>
  </si>
  <si>
    <t>Net</t>
  </si>
  <si>
    <t>SpacesNames</t>
  </si>
  <si>
    <t xml:space="preserve">A foreign key identifying the COBie.Space.Name. </t>
  </si>
  <si>
    <t>01-001, 01-010, 02-030, 03-005, 03-123, 03-126</t>
  </si>
  <si>
    <t>IfcZone</t>
  </si>
  <si>
    <t>3PbU3I0k5FVO3gc98VQGZn</t>
  </si>
  <si>
    <t xml:space="preserve">A general text description of the zone. </t>
  </si>
  <si>
    <t>Classrooms, playrooms, ICT, light practical spaces and heavy practical spaces</t>
  </si>
  <si>
    <t xml:space="preserve">Type </t>
  </si>
  <si>
    <t xml:space="preserve">The Type.Name must match the value found on design drawing schedules at the equivalent project stage of the current deliverable. </t>
  </si>
  <si>
    <t>Boiler_Water_Type01</t>
  </si>
  <si>
    <t xml:space="preserve">CreatedBy </t>
  </si>
  <si>
    <t>Uniclass Pr Products classification of the Space as described in the project's information standard.</t>
  </si>
  <si>
    <t>Pr_60_60_08_33 : Gas-fired boilers</t>
  </si>
  <si>
    <t xml:space="preserve">A general text description of the type. If description is present on design drawings schedules, this value must match. </t>
  </si>
  <si>
    <t>Water boiler.</t>
  </si>
  <si>
    <t>A classification of the asset within one row.</t>
  </si>
  <si>
    <t>Fixed</t>
  </si>
  <si>
    <t>Value must be provided ("Fixed" or "Movable")</t>
  </si>
  <si>
    <t>091</t>
  </si>
  <si>
    <t xml:space="preserve">Manufacturer </t>
  </si>
  <si>
    <t xml:space="preserve">During construction and handover phase: the Contact.Email of the installed product. During planning and design phase: not applicable. </t>
  </si>
  <si>
    <t>092</t>
  </si>
  <si>
    <t xml:space="preserve">ModelNumber </t>
  </si>
  <si>
    <t xml:space="preserve">During construction and handover phase: the manufacture’s model number of the installed product. During planning and design phase: not applicable. </t>
  </si>
  <si>
    <t>093</t>
  </si>
  <si>
    <t xml:space="preserve">During construction and handover phase: the Contact.Email of the party, or parties, responsible for replacement parts during the warranty period. During planning and design phase: not applicable. </t>
  </si>
  <si>
    <t>094</t>
  </si>
  <si>
    <t>During construction and handover phase: the length of the warranty period for replacement parts provided by the product manufacturer. During planning and design phase: not applicable.</t>
  </si>
  <si>
    <t>Use "0.0" if no value is available</t>
  </si>
  <si>
    <t>095</t>
  </si>
  <si>
    <t>During construction and handover phase: the Contact.Email of the party, or parties, responsible for labor costs during the warranty period. Typically the same as Type.WarrantyGuarantorParts. During planning and design phase: not applicable.</t>
  </si>
  <si>
    <t>096</t>
  </si>
  <si>
    <t>During construction and handover phase: the length of the warranty period for labor repairs provided by the product manufacturer. Typically the same as Type.WarrantyDurationParts. During planning and design phase: not applicable.</t>
  </si>
  <si>
    <t>097</t>
  </si>
  <si>
    <t>WarrantyDurationUnit</t>
  </si>
  <si>
    <t>The identification of the unit of measure associated with values found in Type.WarrantyDurationParts and
Type.WarrantyDurationLabor.</t>
  </si>
  <si>
    <t>year</t>
  </si>
  <si>
    <t>098</t>
  </si>
  <si>
    <t>099</t>
  </si>
  <si>
    <t>IfcBoilerType</t>
  </si>
  <si>
    <t>100</t>
  </si>
  <si>
    <t>1lTs7iOoDD$830Kgut03mv</t>
  </si>
  <si>
    <t>101</t>
  </si>
  <si>
    <t xml:space="preserve">During construction and handover phase: The manufacture’s suggested retail price for this type. During planning and design phase: not applicable. </t>
  </si>
  <si>
    <t>102</t>
  </si>
  <si>
    <t xml:space="preserve">During handover phase: the expected service life of the product type given the level of service within the facility. During planning, design, and construction phase: left blank unless conducting total cost of ownership studies. </t>
  </si>
  <si>
    <t>103</t>
  </si>
  <si>
    <t xml:space="preserve">DurationUnit </t>
  </si>
  <si>
    <t>The identification of the unit of measure associated with value found in Type.ExpectedLife.</t>
  </si>
  <si>
    <t>104</t>
  </si>
  <si>
    <t xml:space="preserve">Description a general text description of the warranty. </t>
  </si>
  <si>
    <t>Onsite warranty and advanced replacement warranty</t>
  </si>
  <si>
    <t>105</t>
  </si>
  <si>
    <t>An approximate measure of the bounding box surrounding the product type.</t>
  </si>
  <si>
    <t>106</t>
  </si>
  <si>
    <t xml:space="preserve">An approximate measure of the bounding box surrounding the product type. </t>
  </si>
  <si>
    <t>107</t>
  </si>
  <si>
    <t>108</t>
  </si>
  <si>
    <t xml:space="preserve">During construction and handover phase: the manufacturer’s catalog or reference resource, such as website, where information abut the installed product type may be found. During planning and design phase: not applicable. </t>
  </si>
  <si>
    <t>Heated food trolley</t>
  </si>
  <si>
    <t>109</t>
  </si>
  <si>
    <t xml:space="preserve">During planning and design phase: specific constraints that should be/have been considered during the specification process. During construction and handover phase: the text description of associated information found on a product manufacturers product data sheet. </t>
  </si>
  <si>
    <t>Rectangular</t>
  </si>
  <si>
    <t>110</t>
  </si>
  <si>
    <t>1500mm x 750mm x 1130mm</t>
  </si>
  <si>
    <t>111</t>
  </si>
  <si>
    <t>During planning and design phase: specific constraints that should be/have been considered during the specification process. During construction and handover phase: the text description of associated information found on a product manufacturers product data sheet.</t>
  </si>
  <si>
    <t>Stainless steel</t>
  </si>
  <si>
    <t>112</t>
  </si>
  <si>
    <t>Matt</t>
  </si>
  <si>
    <t>113</t>
  </si>
  <si>
    <t xml:space="preserve">Robust </t>
  </si>
  <si>
    <t>114</t>
  </si>
  <si>
    <t>115</t>
  </si>
  <si>
    <t>Electical power supply</t>
  </si>
  <si>
    <t>116</t>
  </si>
  <si>
    <t>Digital display and precise thermostate control</t>
  </si>
  <si>
    <t>117</t>
  </si>
  <si>
    <t>118</t>
  </si>
  <si>
    <t>Fully Earthed</t>
  </si>
  <si>
    <t>119</t>
  </si>
  <si>
    <t>Low-energy</t>
  </si>
  <si>
    <t>120</t>
  </si>
  <si>
    <t>PredefinedType</t>
  </si>
  <si>
    <t>IFC Enumeration (PredefinedType) - See 'B_IFC_EnumerationDefinitions' for a complete list.</t>
  </si>
  <si>
    <t>WATER</t>
  </si>
  <si>
    <t>121</t>
  </si>
  <si>
    <t xml:space="preserve">Name </t>
  </si>
  <si>
    <t>The Component.Name must match the value found on design drawing schedules at the equivalent project stage of the current deliverable.</t>
  </si>
  <si>
    <t>BLR-00006</t>
  </si>
  <si>
    <t>122</t>
  </si>
  <si>
    <t>123</t>
  </si>
  <si>
    <t>124</t>
  </si>
  <si>
    <t xml:space="preserve">TypeName </t>
  </si>
  <si>
    <t xml:space="preserve">A foreign key identifying the COBie.Type.Name. </t>
  </si>
  <si>
    <t>125</t>
  </si>
  <si>
    <t xml:space="preserve">Space </t>
  </si>
  <si>
    <t xml:space="preserve">A foreign key identifying the COBie.Space.Name. For components not contained in a single space, the value shall refer to the space from which the equipment is most likely to be maintained. </t>
  </si>
  <si>
    <t>126</t>
  </si>
  <si>
    <t xml:space="preserve">A general text description of the component. </t>
  </si>
  <si>
    <t>127</t>
  </si>
  <si>
    <t>128</t>
  </si>
  <si>
    <t>IfcEnergyConversionDevice</t>
  </si>
  <si>
    <t>129</t>
  </si>
  <si>
    <t>0lTs7iOoDD$830Kgut03mv</t>
  </si>
  <si>
    <t>130</t>
  </si>
  <si>
    <t>The serial number of the installed equipment. Component.SerialNumber must match the value found on installed equipment nameplates. During planning and design phase: not applicable.</t>
  </si>
  <si>
    <t>131</t>
  </si>
  <si>
    <t xml:space="preserve">The date on which the product or equipment was placed in its final location. During planning and design phase: not applicable. </t>
  </si>
  <si>
    <t>1900-12-31T23:59:59</t>
  </si>
  <si>
    <t>Use "1900-12-31T23:59:59" if no value is available</t>
  </si>
  <si>
    <t>132</t>
  </si>
  <si>
    <t xml:space="preserve">The date on which the product or equipment was first powered. During planning and design phase: not applicable. </t>
  </si>
  <si>
    <t>133</t>
  </si>
  <si>
    <t xml:space="preserve">If a tag is required to be affixed to the product or equipment during construction, this value is the designation for this product or equipment found on the associated tag. During planning and design phase: not applicable. During planning and design phase: not applicable. </t>
  </si>
  <si>
    <t>134</t>
  </si>
  <si>
    <t xml:space="preserve">The bar code found on the installed product name plate. During planning and design phase: not applicable. </t>
  </si>
  <si>
    <t>135</t>
  </si>
  <si>
    <t xml:space="preserve">An alternative identifier for the specific component to be used as defined by associated contract. </t>
  </si>
  <si>
    <t>136</t>
  </si>
  <si>
    <t>Component - Attribute</t>
  </si>
  <si>
    <t>Fire rating for Doors. Value should be 'n/a', '20', '30', '60', '90' or '120'.</t>
  </si>
  <si>
    <t>Use "Undefined" if no value is available</t>
  </si>
  <si>
    <t>137</t>
  </si>
  <si>
    <t xml:space="preserve">The name of the specific function performed by a group of components within a given System.Category. </t>
  </si>
  <si>
    <t>Heating_System01</t>
  </si>
  <si>
    <t>138</t>
  </si>
  <si>
    <t xml:space="preserve">The contact email of the person or company creating or updating a row of COBie data.  </t>
  </si>
  <si>
    <t>139</t>
  </si>
  <si>
    <t>140</t>
  </si>
  <si>
    <t>Uniclass Ss Systems classification of the Space as described in the project's information standard.</t>
  </si>
  <si>
    <t>Ss_60_40 : Space heating and cooling systems</t>
  </si>
  <si>
    <t>141</t>
  </si>
  <si>
    <t>ComponentNames</t>
  </si>
  <si>
    <t xml:space="preserve">A foreign key identifying the COBie.Component.Name. </t>
  </si>
  <si>
    <t>142</t>
  </si>
  <si>
    <t>143</t>
  </si>
  <si>
    <t>IfcSystem</t>
  </si>
  <si>
    <t>144</t>
  </si>
  <si>
    <t>145</t>
  </si>
  <si>
    <t xml:space="preserve">A general text description of the system. </t>
  </si>
  <si>
    <t>Water or steam heated from a boiler and circulated through radiators</t>
  </si>
  <si>
    <t>146</t>
  </si>
  <si>
    <t xml:space="preserve">the name of the assembly identifies a type or component that owns or encloses other types or
components. </t>
  </si>
  <si>
    <t>not required</t>
  </si>
  <si>
    <t>147</t>
  </si>
  <si>
    <t>148</t>
  </si>
  <si>
    <t>149</t>
  </si>
  <si>
    <t>AssemblyType</t>
  </si>
  <si>
    <t xml:space="preserve">a classification of the type of information contained within one row. If allowable values are not specified by contract, the default values are: “Fixed”, “Optional”, “Included”, “Excluded”, “Layer”, “Patch”, and “Mix”. </t>
  </si>
  <si>
    <t>150</t>
  </si>
  <si>
    <t>SheetName</t>
  </si>
  <si>
    <t xml:space="preserve">specifies references in this row as pertaining to COBie data in either the “Type” or “Component”
worksheet. </t>
  </si>
  <si>
    <t>151</t>
  </si>
  <si>
    <t>ParentName</t>
  </si>
  <si>
    <t xml:space="preserve">identifies the the COBie.Type.Name or COBie.Component.Name of the object enclosing
Assembly.ChildNames. </t>
  </si>
  <si>
    <t>152</t>
  </si>
  <si>
    <t>ChildNames</t>
  </si>
  <si>
    <t xml:space="preserve">identifies the COBie.Type.Name or COBie.Component.Name of the objects owned or enclosed by the Assembly.ParentName. </t>
  </si>
  <si>
    <t>153</t>
  </si>
  <si>
    <t>154</t>
  </si>
  <si>
    <t>155</t>
  </si>
  <si>
    <t>156</t>
  </si>
  <si>
    <t xml:space="preserve">a general text description of the assembly. </t>
  </si>
  <si>
    <t>157</t>
  </si>
  <si>
    <t>the name of the connection between the two parts identified a COBie data row.</t>
  </si>
  <si>
    <t>158</t>
  </si>
  <si>
    <t>159</t>
  </si>
  <si>
    <t>160</t>
  </si>
  <si>
    <t>ConnectionType</t>
  </si>
  <si>
    <t>a classification of the type of information contained within one row. If allowable values are not specified by contract, the default values are: “Control”, “Flow”, “Return”, “Supply”, and “Structural”.</t>
  </si>
  <si>
    <t>161</t>
  </si>
  <si>
    <t xml:space="preserve">specifies references in in this row as pertaining to COBie data in either the “Type” or “Component” worksheet. </t>
  </si>
  <si>
    <t>162</t>
  </si>
  <si>
    <t>RowName1</t>
  </si>
  <si>
    <t xml:space="preserve">a foreign key identifying the upstream COBie.Type.Name or COBie.Component.Name. </t>
  </si>
  <si>
    <t>163</t>
  </si>
  <si>
    <t>RowName2</t>
  </si>
  <si>
    <t>a foreign key identifying the downstream COBie.Type.Name or COBie.Component.Name.</t>
  </si>
  <si>
    <t>164</t>
  </si>
  <si>
    <t xml:space="preserve">RealizingElement </t>
  </si>
  <si>
    <t xml:space="preserve">the object, if appropriate, that creates the connection. </t>
  </si>
  <si>
    <t>165</t>
  </si>
  <si>
    <t>PortName1</t>
  </si>
  <si>
    <t xml:space="preserve">the name of the output connection port on Connection.RowName1 </t>
  </si>
  <si>
    <t>166</t>
  </si>
  <si>
    <t xml:space="preserve">PortName2 </t>
  </si>
  <si>
    <t xml:space="preserve">the name of the input connection port on Connection.RowName2 </t>
  </si>
  <si>
    <t>167</t>
  </si>
  <si>
    <t xml:space="preserve">ExtSystem </t>
  </si>
  <si>
    <t>168</t>
  </si>
  <si>
    <t>169</t>
  </si>
  <si>
    <t>170</t>
  </si>
  <si>
    <t xml:space="preserve">a general text description of the connection </t>
  </si>
  <si>
    <t>171</t>
  </si>
  <si>
    <t>The name of the item.</t>
  </si>
  <si>
    <t>Screw Pack</t>
  </si>
  <si>
    <t>172</t>
  </si>
  <si>
    <t>173</t>
  </si>
  <si>
    <t>174</t>
  </si>
  <si>
    <t>A classification of the type of information contained within one row.</t>
  </si>
  <si>
    <t>SpareSet</t>
  </si>
  <si>
    <t>175</t>
  </si>
  <si>
    <t>TypeName</t>
  </si>
  <si>
    <t>A foreign key identifying the COBie.Type.Name.</t>
  </si>
  <si>
    <t>176</t>
  </si>
  <si>
    <t xml:space="preserve">Suppliers </t>
  </si>
  <si>
    <t xml:space="preserve">A foreign key identifying the COBie.Contact.Name of the companies supplying spare parts. </t>
  </si>
  <si>
    <t>177</t>
  </si>
  <si>
    <t>178</t>
  </si>
  <si>
    <t>IfcConstructionEquipmentResource</t>
  </si>
  <si>
    <t>179</t>
  </si>
  <si>
    <t>180</t>
  </si>
  <si>
    <t xml:space="preserve">A general text description of the spare. </t>
  </si>
  <si>
    <t>181</t>
  </si>
  <si>
    <t>SetNumber</t>
  </si>
  <si>
    <t xml:space="preserve">A general text description, if applicable, identifying the manufacturer’s spare part set number. </t>
  </si>
  <si>
    <t>182</t>
  </si>
  <si>
    <t>PartNumber</t>
  </si>
  <si>
    <t xml:space="preserve">A general text description, if applicable, identifying the manufacturer’s spare part number. </t>
  </si>
  <si>
    <t>183</t>
  </si>
  <si>
    <t>The name of the resource that is required to be used on the project. This resource may be shared across multiple Jobs.</t>
  </si>
  <si>
    <t>184</t>
  </si>
  <si>
    <t>185</t>
  </si>
  <si>
    <t>186</t>
  </si>
  <si>
    <t xml:space="preserve">A classification of the type of information contained within one row. If allowable values are not specified by contract, the default values are: “Labor”, “Material”, “Tools”, and “Training”. </t>
  </si>
  <si>
    <t>187</t>
  </si>
  <si>
    <t>188</t>
  </si>
  <si>
    <t>189</t>
  </si>
  <si>
    <t>190</t>
  </si>
  <si>
    <t xml:space="preserve">A general text description of the resource. </t>
  </si>
  <si>
    <t>191</t>
  </si>
  <si>
    <t>The name of the job.</t>
  </si>
  <si>
    <t>192</t>
  </si>
  <si>
    <t>193</t>
  </si>
  <si>
    <t>194</t>
  </si>
  <si>
    <t>195</t>
  </si>
  <si>
    <t xml:space="preserve">A classification of the type of information contained within one row. </t>
  </si>
  <si>
    <t>196</t>
  </si>
  <si>
    <t>197</t>
  </si>
  <si>
    <t>A general text description of the job.</t>
  </si>
  <si>
    <t>198</t>
  </si>
  <si>
    <t>Duration</t>
  </si>
  <si>
    <t xml:space="preserve">Length of time required to perform the job. </t>
  </si>
  <si>
    <t>199</t>
  </si>
  <si>
    <t>DurationUnit</t>
  </si>
  <si>
    <t>Unit of time associated with Job.Duration.</t>
  </si>
  <si>
    <t>200</t>
  </si>
  <si>
    <t>Start</t>
  </si>
  <si>
    <t xml:space="preserve">The length of time, from the delivery of the COBie data set when the next occurrence of the Job should take place. </t>
  </si>
  <si>
    <t>201</t>
  </si>
  <si>
    <t>TaskStartUnit</t>
  </si>
  <si>
    <t xml:space="preserve">The unit of time associated with Job.Start. </t>
  </si>
  <si>
    <t>202</t>
  </si>
  <si>
    <t>Frequency</t>
  </si>
  <si>
    <t>The length of time between each service period</t>
  </si>
  <si>
    <t>203</t>
  </si>
  <si>
    <t>FrequencyUnit</t>
  </si>
  <si>
    <t xml:space="preserve">The unit of time associated with Job.Frequency. </t>
  </si>
  <si>
    <t>204</t>
  </si>
  <si>
    <t>205</t>
  </si>
  <si>
    <t>206</t>
  </si>
  <si>
    <t>207</t>
  </si>
  <si>
    <t>TaskNumber</t>
  </si>
  <si>
    <t xml:space="preserve">If Job.Description contains a series of individual operations, this is the identification nonzero integers used to reference each step. Job.TaskNumber becomes the third part of the compound key, if Job.Description contains a series of individual operations; otherwise it is ignored. The first Job.Description in the series shall have a value of “0” and provide the general information about the job whose tasks follow. </t>
  </si>
  <si>
    <t>208</t>
  </si>
  <si>
    <t>Priors</t>
  </si>
  <si>
    <t>If Job.Description contains a series of individual operations, this is a comma delimited list of the Job.TaskNumber for all prior jobs. The first Job.Description in the series shall have a value of “0”.</t>
  </si>
  <si>
    <t>209</t>
  </si>
  <si>
    <t>ResourceNames</t>
  </si>
  <si>
    <t xml:space="preserve">A comma delimited list of foreign keys containing Resource.Name values. </t>
  </si>
  <si>
    <t>210</t>
  </si>
  <si>
    <t xml:space="preserve">The name of the impact. </t>
  </si>
  <si>
    <t>211</t>
  </si>
  <si>
    <t>212</t>
  </si>
  <si>
    <t>213</t>
  </si>
  <si>
    <t>ImpactType</t>
  </si>
  <si>
    <t>214</t>
  </si>
  <si>
    <t>ImpactStage</t>
  </si>
  <si>
    <t>215</t>
  </si>
  <si>
    <t xml:space="preserve">Specifies a required reference to COBie data in any other COBie worksheet. </t>
  </si>
  <si>
    <t>216</t>
  </si>
  <si>
    <t>RowName</t>
  </si>
  <si>
    <t xml:space="preserve">A foreign key identifying the row in the associated Impact.SheetName. </t>
  </si>
  <si>
    <t>217</t>
  </si>
  <si>
    <t>Value</t>
  </si>
  <si>
    <t xml:space="preserve">A quantification of the impact described in a given row. </t>
  </si>
  <si>
    <t>218</t>
  </si>
  <si>
    <t>ImpactUnit</t>
  </si>
  <si>
    <t>219</t>
  </si>
  <si>
    <t>LeadInTime</t>
  </si>
  <si>
    <t>A description of the length of time before the impact is expected.</t>
  </si>
  <si>
    <t>220</t>
  </si>
  <si>
    <t xml:space="preserve">A description of the length of time over which the impact occurs. </t>
  </si>
  <si>
    <t>221</t>
  </si>
  <si>
    <t>LeadOutTime</t>
  </si>
  <si>
    <t xml:space="preserve">A description of the length of time after the impact before the cycle resumes. </t>
  </si>
  <si>
    <t>222</t>
  </si>
  <si>
    <t>223</t>
  </si>
  <si>
    <t>224</t>
  </si>
  <si>
    <t>225</t>
  </si>
  <si>
    <t xml:space="preserve">A general text description of the impact. </t>
  </si>
  <si>
    <t>226</t>
  </si>
  <si>
    <t>The name of the document as listed on the TIDP/MIDP and provided on the CDE.</t>
  </si>
  <si>
    <t>FS0001-ABC-XX-XX-T-X-0001</t>
  </si>
  <si>
    <t>227</t>
  </si>
  <si>
    <t>228</t>
  </si>
  <si>
    <t>229</t>
  </si>
  <si>
    <t>Uniclass classification of the type of information contained within one row.</t>
  </si>
  <si>
    <t>230</t>
  </si>
  <si>
    <t>ApprovalBy</t>
  </si>
  <si>
    <t>Approval By: OwnerApproval, Contractor Certified or Information Only.</t>
  </si>
  <si>
    <t>Contractor Certified</t>
  </si>
  <si>
    <t>231</t>
  </si>
  <si>
    <t>Stage</t>
  </si>
  <si>
    <t>Stage picklist of when Documentation has been provided.</t>
  </si>
  <si>
    <t>As Built</t>
  </si>
  <si>
    <t>232</t>
  </si>
  <si>
    <t xml:space="preserve">Specifies references in in this row as pertaining to COBie data in any other COBie worksheet. </t>
  </si>
  <si>
    <t>233</t>
  </si>
  <si>
    <t xml:space="preserve">A foreign key identifying the row in the associated Document.SheetName. </t>
  </si>
  <si>
    <t>234</t>
  </si>
  <si>
    <t>Directory</t>
  </si>
  <si>
    <t>The path name to the file on the CDE.</t>
  </si>
  <si>
    <t>01 Documents</t>
  </si>
  <si>
    <t>235</t>
  </si>
  <si>
    <t>File</t>
  </si>
  <si>
    <t>The name of the file, with file extension, that contains the associated information.</t>
  </si>
  <si>
    <t>FS0001-ABC-XX-XX-T-X-0001-Boiler Warranty.pdf</t>
  </si>
  <si>
    <t>236</t>
  </si>
  <si>
    <t>237</t>
  </si>
  <si>
    <t>IfcDocumentReference</t>
  </si>
  <si>
    <t>238</t>
  </si>
  <si>
    <t>239</t>
  </si>
  <si>
    <t>A general text description of the document as listed on the TIDP/MIDP and provided on the CDE.</t>
  </si>
  <si>
    <t>Boiler Warranty</t>
  </si>
  <si>
    <t>240</t>
  </si>
  <si>
    <t>Reference</t>
  </si>
  <si>
    <t>If different from the Document.Directory/Document.File this is a reference to documents provided from manufacturers’ catalogues or websites.</t>
  </si>
  <si>
    <t>241</t>
  </si>
  <si>
    <t xml:space="preserve">The name of the attribute. </t>
  </si>
  <si>
    <t>Weight</t>
  </si>
  <si>
    <t>242</t>
  </si>
  <si>
    <t>243</t>
  </si>
  <si>
    <t>244</t>
  </si>
  <si>
    <t>Submitted</t>
  </si>
  <si>
    <t>245</t>
  </si>
  <si>
    <t>246</t>
  </si>
  <si>
    <t xml:space="preserve">A foreign key identifying the row in the associated Attribute.SheetName. </t>
  </si>
  <si>
    <t>247</t>
  </si>
  <si>
    <t xml:space="preserve">The value of the attribute. </t>
  </si>
  <si>
    <t>248</t>
  </si>
  <si>
    <t xml:space="preserve">Unit </t>
  </si>
  <si>
    <t>The unit defining the value of the attribute.</t>
  </si>
  <si>
    <t>kg (Kilograms)</t>
  </si>
  <si>
    <t>249</t>
  </si>
  <si>
    <t>250</t>
  </si>
  <si>
    <t>IfcPropertySingleValue (SingleValue)</t>
  </si>
  <si>
    <t>251</t>
  </si>
  <si>
    <t xml:space="preserve">ExtIdentifier </t>
  </si>
  <si>
    <t>n/a  (PropertySet name TBC)</t>
  </si>
  <si>
    <t>252</t>
  </si>
  <si>
    <t xml:space="preserve">A general text description of the attribute. </t>
  </si>
  <si>
    <t>Installed weight (excluding packaging)</t>
  </si>
  <si>
    <t>253</t>
  </si>
  <si>
    <t>AllowedValues</t>
  </si>
  <si>
    <t xml:space="preserve">A comma delimited list of one or more allowed values. </t>
  </si>
  <si>
    <t>254</t>
  </si>
  <si>
    <t xml:space="preserve">The name of the coordinate. </t>
  </si>
  <si>
    <t>255</t>
  </si>
  <si>
    <t>256</t>
  </si>
  <si>
    <t>257</t>
  </si>
  <si>
    <t>258</t>
  </si>
  <si>
    <t>Specifies references in in this row as pertaining to COBie data in a COBie.Facility, COBie.Floor,
COBie.Space, COBie.Type or COBie.Coordinate worksheet.</t>
  </si>
  <si>
    <t>259</t>
  </si>
  <si>
    <t>A foreign key identifying a specific row in the Coordinate.SheetName.</t>
  </si>
  <si>
    <t>260</t>
  </si>
  <si>
    <t xml:space="preserve">CoordinateXAxis </t>
  </si>
  <si>
    <t>Relative coordinate of the referenced object.</t>
  </si>
  <si>
    <t>261</t>
  </si>
  <si>
    <t xml:space="preserve">CoordinateYAxis </t>
  </si>
  <si>
    <t xml:space="preserve">Relative coordinate of the referenced object. </t>
  </si>
  <si>
    <t>262</t>
  </si>
  <si>
    <t>CoordinateZAxis</t>
  </si>
  <si>
    <t>263</t>
  </si>
  <si>
    <t>264</t>
  </si>
  <si>
    <t>265</t>
  </si>
  <si>
    <t>266</t>
  </si>
  <si>
    <t>ClockwiseRotation</t>
  </si>
  <si>
    <t xml:space="preserve">Rotation of the referenced object around the identified point, if applicable. </t>
  </si>
  <si>
    <t>267</t>
  </si>
  <si>
    <t>ElevationalRotation</t>
  </si>
  <si>
    <t>268</t>
  </si>
  <si>
    <t>YawRotation</t>
  </si>
  <si>
    <t>269</t>
  </si>
  <si>
    <t>The name of the issue.</t>
  </si>
  <si>
    <t>270</t>
  </si>
  <si>
    <t>271</t>
  </si>
  <si>
    <t>272</t>
  </si>
  <si>
    <t>A classification of the type of information contained within one row</t>
  </si>
  <si>
    <t>273</t>
  </si>
  <si>
    <t>Risk</t>
  </si>
  <si>
    <t>274</t>
  </si>
  <si>
    <t>Chance</t>
  </si>
  <si>
    <t>275</t>
  </si>
  <si>
    <t xml:space="preserve">Impact </t>
  </si>
  <si>
    <t>276</t>
  </si>
  <si>
    <t>SheetName1</t>
  </si>
  <si>
    <t>277</t>
  </si>
  <si>
    <t xml:space="preserve">RowName1 </t>
  </si>
  <si>
    <t xml:space="preserve">A foreign key identifying a specific row in the Issue. SheetName1. </t>
  </si>
  <si>
    <t>278</t>
  </si>
  <si>
    <t xml:space="preserve">SheetName2 </t>
  </si>
  <si>
    <t>279</t>
  </si>
  <si>
    <t xml:space="preserve">RowName2 </t>
  </si>
  <si>
    <t xml:space="preserve">A foreign key identifying a specific row in the Issue. SheetName2. </t>
  </si>
  <si>
    <t>280</t>
  </si>
  <si>
    <t xml:space="preserve">A general text description of the issue. </t>
  </si>
  <si>
    <t>281</t>
  </si>
  <si>
    <t>Owner</t>
  </si>
  <si>
    <t xml:space="preserve">A foreign key identifying the COBie.Contact. </t>
  </si>
  <si>
    <t>282</t>
  </si>
  <si>
    <t>Mitigation</t>
  </si>
  <si>
    <t>A general text description of the mitigation.</t>
  </si>
  <si>
    <t>283</t>
  </si>
  <si>
    <t>284</t>
  </si>
  <si>
    <t xml:space="preserve">ExtObject </t>
  </si>
  <si>
    <t>285</t>
  </si>
  <si>
    <t>Alphanumerical Validation: IFC-SPF Model Checking Requirements</t>
  </si>
  <si>
    <t>Information To Be Checked</t>
  </si>
  <si>
    <t>Applicable Models</t>
  </si>
  <si>
    <t>Comments</t>
  </si>
  <si>
    <t>Conditional Formatting</t>
  </si>
  <si>
    <t>01.01</t>
  </si>
  <si>
    <t>GlobalId (Attribute)</t>
  </si>
  <si>
    <t>All</t>
  </si>
  <si>
    <t>01.02</t>
  </si>
  <si>
    <t>Project Should Have Name Defined</t>
  </si>
  <si>
    <t>Name (Attribute)</t>
  </si>
  <si>
    <t>01.03</t>
  </si>
  <si>
    <t>Project Should Have Name Matching The Projects Information Standard</t>
  </si>
  <si>
    <t>01.04</t>
  </si>
  <si>
    <t>Project Should Have Description Defined</t>
  </si>
  <si>
    <t>Description (Attribute)</t>
  </si>
  <si>
    <t>01.05</t>
  </si>
  <si>
    <t>Project Should Have Description Matching The Projects Information Standard</t>
  </si>
  <si>
    <t>01.06</t>
  </si>
  <si>
    <t>Project Should Have Phase Defined</t>
  </si>
  <si>
    <t>Phase (Attribute)</t>
  </si>
  <si>
    <t>01.07</t>
  </si>
  <si>
    <t>Project Should Have Phase Matching The Projects Information Standard</t>
  </si>
  <si>
    <t>01.08</t>
  </si>
  <si>
    <t>Project Should Have Phase Correct For Project Stage</t>
  </si>
  <si>
    <t>02.01</t>
  </si>
  <si>
    <t>02.02</t>
  </si>
  <si>
    <t>Site Should Have Name Defined</t>
  </si>
  <si>
    <t>02.03</t>
  </si>
  <si>
    <t>Site Should Have Name Matching The Projects Information Standard</t>
  </si>
  <si>
    <t>02.04</t>
  </si>
  <si>
    <t>Site Should Have Description Defined</t>
  </si>
  <si>
    <t>02.05</t>
  </si>
  <si>
    <t>Site Should Have Description Matching The Projects Information Standard</t>
  </si>
  <si>
    <t>03.01</t>
  </si>
  <si>
    <t>03.02</t>
  </si>
  <si>
    <t>Building Should Have Name Defined</t>
  </si>
  <si>
    <t>03.03</t>
  </si>
  <si>
    <t>Building Should Have Name Matching The Projects Information Standard</t>
  </si>
  <si>
    <t>03.04</t>
  </si>
  <si>
    <t>Building Should Have Description Defined</t>
  </si>
  <si>
    <t>03.05</t>
  </si>
  <si>
    <t>Building Should Have Description Matching The Projects Information Standard</t>
  </si>
  <si>
    <t>03.06</t>
  </si>
  <si>
    <t>Architecture</t>
  </si>
  <si>
    <t>03.08</t>
  </si>
  <si>
    <t>Building Should Have BlockConstructionType Defined</t>
  </si>
  <si>
    <t>BlockConstructionType (Property)</t>
  </si>
  <si>
    <t>03.09</t>
  </si>
  <si>
    <t>Building Should Have MaximumBlockHeight Defined</t>
  </si>
  <si>
    <t>MaximumBlockHeight (Property)</t>
  </si>
  <si>
    <t>03.10</t>
  </si>
  <si>
    <t>Building Should Have NumberOfStoreys Defined</t>
  </si>
  <si>
    <t>NumberOfStoreys (Property)</t>
  </si>
  <si>
    <t>03.11</t>
  </si>
  <si>
    <t>Building Should Have UPRN Defined</t>
  </si>
  <si>
    <t>UPRN (Property)</t>
  </si>
  <si>
    <t>03.12</t>
  </si>
  <si>
    <t>Building Should Have UPRN Matching The Projects Information Standard</t>
  </si>
  <si>
    <t>04.01</t>
  </si>
  <si>
    <t>04.02</t>
  </si>
  <si>
    <t>Building Storey Should Have Name Defined</t>
  </si>
  <si>
    <t>04.03</t>
  </si>
  <si>
    <t>Building Storey Should Have Name Matching The Projects Information Standard</t>
  </si>
  <si>
    <t>04.04</t>
  </si>
  <si>
    <t>Building Storey Should Have Unique Name</t>
  </si>
  <si>
    <t>04.05</t>
  </si>
  <si>
    <t>Building Storey Should Have Description Defined</t>
  </si>
  <si>
    <t>04.06</t>
  </si>
  <si>
    <t>Building Storey Should Have Description Matching The Projects Information Standard</t>
  </si>
  <si>
    <t>04.07</t>
  </si>
  <si>
    <t>04.08</t>
  </si>
  <si>
    <t>Building Storey Should Have Elevation Matching The Projects Information Standard</t>
  </si>
  <si>
    <t>Elevation (Attribute)</t>
  </si>
  <si>
    <t>04.09</t>
  </si>
  <si>
    <t>Building Storey Should Have NominalHeight Matching Height Set Out In The Projects Information Standard</t>
  </si>
  <si>
    <t>NominalHeight (IfcQuantityLength)</t>
  </si>
  <si>
    <t>05.01</t>
  </si>
  <si>
    <t>05.02</t>
  </si>
  <si>
    <t>Space Should Have Name Defined</t>
  </si>
  <si>
    <t>The IFC-SPF schema refers to 'name' as the unique identifier of the space. The Project's Information Standard also refers to 'name' when discussing the unique identifier of the space. In specific IFC viewers the IFC definition of 'name' is referred to as 'number', and the IFC 'long name' is 'name'.</t>
  </si>
  <si>
    <t>05.03</t>
  </si>
  <si>
    <t>Space Should Have Name Matching Format Set Out In The Projects Information Standard</t>
  </si>
  <si>
    <t>05.04</t>
  </si>
  <si>
    <t>Space Should Have Name That Is Unique</t>
  </si>
  <si>
    <t>05.05</t>
  </si>
  <si>
    <t>Space Should Have Name Related Correctly To Each Floor</t>
  </si>
  <si>
    <t>05.06</t>
  </si>
  <si>
    <t>Space Should Have Description Defined</t>
  </si>
  <si>
    <t>05.07</t>
  </si>
  <si>
    <t>Space Should Have RoomTag (Final Room Signage) Of 'n/a'</t>
  </si>
  <si>
    <t>RoomTag (Property)</t>
  </si>
  <si>
    <t>05.08</t>
  </si>
  <si>
    <t>Space Should Have RoomTag (Final Room Signage) Of Final Agreed Signage</t>
  </si>
  <si>
    <t>05.09</t>
  </si>
  <si>
    <t>05.10</t>
  </si>
  <si>
    <t>05.11</t>
  </si>
  <si>
    <t>Space Should Have ClearHeight Defined</t>
  </si>
  <si>
    <t>ClearHeight (IfcQuantityLength)</t>
  </si>
  <si>
    <t>ClearHeight shall be the distance between a building storey FFL to the underside of the ceiling above to comply with COBie requirements. Where software limitations do not accurately report this, an additional property ‘FinishCeilingHeight’ can be added to a custom property set under Additional_Pset_SpaceCommon)</t>
  </si>
  <si>
    <t>05.12</t>
  </si>
  <si>
    <t>Space Should Have GrossFloorArea Defined</t>
  </si>
  <si>
    <t>GrossFloorArea (IfcQuantityArea)</t>
  </si>
  <si>
    <t>05.13</t>
  </si>
  <si>
    <t>Space Should Have NetFloorArea Defined</t>
  </si>
  <si>
    <t>NetFloorArea (IfcQuantityArea)</t>
  </si>
  <si>
    <t>05.14</t>
  </si>
  <si>
    <t>Space Should Have Uniclass Classification From Agreed Value List</t>
  </si>
  <si>
    <t>05.15</t>
  </si>
  <si>
    <t>Space Should Have Uniclass Classification That Corresponds Correctly To The Category (DfE Space Classification)</t>
  </si>
  <si>
    <t>06.01</t>
  </si>
  <si>
    <t>06.02</t>
  </si>
  <si>
    <t>Zone Should Have Name Defined</t>
  </si>
  <si>
    <t>06.03</t>
  </si>
  <si>
    <t>Zone Should Have Name Matching The Projects Information Standard</t>
  </si>
  <si>
    <t>06.04</t>
  </si>
  <si>
    <t>Zone Should Have Description Defined</t>
  </si>
  <si>
    <t>06.05</t>
  </si>
  <si>
    <t>Zone Should Have Description Matching The Projects Information Standard</t>
  </si>
  <si>
    <t>06.06</t>
  </si>
  <si>
    <t>06.07</t>
  </si>
  <si>
    <t>06.08</t>
  </si>
  <si>
    <t>Zone Should Have Each Spaces Allocated To A Single Zone</t>
  </si>
  <si>
    <t>[General]</t>
  </si>
  <si>
    <t>07.01</t>
  </si>
  <si>
    <t>Object Type Should Have Entity Correctly Defined</t>
  </si>
  <si>
    <t>Object Type</t>
  </si>
  <si>
    <t>Entity</t>
  </si>
  <si>
    <t>07.02</t>
  </si>
  <si>
    <t>Object Type Should Have Enumeration (PredefinedType) Defined</t>
  </si>
  <si>
    <t>Enumeration (Predefined Type)</t>
  </si>
  <si>
    <t>07.03</t>
  </si>
  <si>
    <t>Object Type Should Have Enumeration (PredefinedType) That Is Not NOTDEFINED</t>
  </si>
  <si>
    <t>07.04</t>
  </si>
  <si>
    <t>Object Type Should Have Name Defined</t>
  </si>
  <si>
    <t>07.05</t>
  </si>
  <si>
    <t>Object Type Should Have Name Matching The Projects Information Standard</t>
  </si>
  <si>
    <t>07.06</t>
  </si>
  <si>
    <t>Object Type Should Have Name That Is Unique</t>
  </si>
  <si>
    <t>07.07</t>
  </si>
  <si>
    <t>Object Type Should Have Description Defined</t>
  </si>
  <si>
    <t>07.08</t>
  </si>
  <si>
    <t>07.09</t>
  </si>
  <si>
    <t>Object Type Should Have AssetType Defined</t>
  </si>
  <si>
    <t>AssetType (Property)</t>
  </si>
  <si>
    <t>All (COBie Only)</t>
  </si>
  <si>
    <t>07.10</t>
  </si>
  <si>
    <t>Object Type Should Have AssetType That Is 'Fixed' or 'Movable'</t>
  </si>
  <si>
    <t>07.11</t>
  </si>
  <si>
    <t>Object Type Should Have Manufacturer That Is Defined</t>
  </si>
  <si>
    <t>Manufacturer (Property)</t>
  </si>
  <si>
    <t>07.12</t>
  </si>
  <si>
    <t>Object Type Should Have Manufacturer That Is 'n/a' Or An Email Address</t>
  </si>
  <si>
    <t>Note: NBIMS requires the NotNull rule, the NotEmpty rule should be applied instead</t>
  </si>
  <si>
    <t>07.13</t>
  </si>
  <si>
    <t>Object Type Should Have Manufacturer That Is An Email Address</t>
  </si>
  <si>
    <t>07.14</t>
  </si>
  <si>
    <t>Object Type Should Have WarrantyGuarantorParts That Is Defined</t>
  </si>
  <si>
    <t>WarrantyGuarantorParts (Property)</t>
  </si>
  <si>
    <t>07.15</t>
  </si>
  <si>
    <t>Object Type Should Have WarrantyGuarantorParts That Is 'n/a' Or An Email Address</t>
  </si>
  <si>
    <t>07.16</t>
  </si>
  <si>
    <t>Object Type Should Have WarrantyGuarantorParts That Is An Email Address</t>
  </si>
  <si>
    <t>07.17</t>
  </si>
  <si>
    <t>Object Type Should Have WarrantyDurationParts That Is Defined</t>
  </si>
  <si>
    <t>WarrantyDurationParts (Property)</t>
  </si>
  <si>
    <t>07.18</t>
  </si>
  <si>
    <t>Object Type Should Have WarrantyDurationParts That Is '0.0' Or Is A Valid Duration</t>
  </si>
  <si>
    <t>07.19</t>
  </si>
  <si>
    <t>Object Type Should Have WarrantyGuarantorLabor That Is Defined</t>
  </si>
  <si>
    <t>WarrantyGuarantorLabor (Property)</t>
  </si>
  <si>
    <t>07.20</t>
  </si>
  <si>
    <t>Object Type Should Have WarrantyGuarantorLabor That Is 'n/a' Or An Email Address</t>
  </si>
  <si>
    <t>07.21</t>
  </si>
  <si>
    <t>Object Type Should Have WarrantyGuarantorLabor That Is An Email Address</t>
  </si>
  <si>
    <t>07.22</t>
  </si>
  <si>
    <t>Object Type Should Have WarrantyDurationLabor That Is Defined</t>
  </si>
  <si>
    <t>WarrantyDurationLabor (Property)</t>
  </si>
  <si>
    <t>07.23</t>
  </si>
  <si>
    <t>Object Type Should Have WarrantyDurationLabor That Is '0.0' Or Is A Valid Duration</t>
  </si>
  <si>
    <t>07.24</t>
  </si>
  <si>
    <t>Object Type Should Have ReplacementCost That Is Defined</t>
  </si>
  <si>
    <t>ReplacementCost (Property)</t>
  </si>
  <si>
    <t>07.25</t>
  </si>
  <si>
    <t>Object Type Should Have ReplacementCost That Is 'n/a' Or Is A Replacement Cost For The Product Type</t>
  </si>
  <si>
    <t>07.26</t>
  </si>
  <si>
    <t>Object Type Should Have ExpectedLife That Is Defined</t>
  </si>
  <si>
    <t>ServiceLifeDuration (Property)</t>
  </si>
  <si>
    <t>07.27</t>
  </si>
  <si>
    <t>Object Type Should Have ExpectedLife That Is 'n/a' Or Is A Valid Expected Life For The Product Type</t>
  </si>
  <si>
    <t>07.28</t>
  </si>
  <si>
    <t>Object Type Should Have WarrantyDescription That Is Defined</t>
  </si>
  <si>
    <t>WarrantyDescription (Property)</t>
  </si>
  <si>
    <t>07.29</t>
  </si>
  <si>
    <t>Object Type Should Have WarrantyDescription That Is 'n/a' Or A Description Of The Warranty For The Product Type</t>
  </si>
  <si>
    <t>07.30</t>
  </si>
  <si>
    <t>Object Type Should Have NominalLength That Is Defined</t>
  </si>
  <si>
    <t>NominalLength (Property)</t>
  </si>
  <si>
    <t>07.31</t>
  </si>
  <si>
    <t>Object Type Should Have NominalWidth That Is Defined</t>
  </si>
  <si>
    <t>NominalWidth (Property)</t>
  </si>
  <si>
    <t>07.32</t>
  </si>
  <si>
    <t>Object Type Should Have NominalHeight That Is Defined</t>
  </si>
  <si>
    <t>NominalHeight (Property)</t>
  </si>
  <si>
    <t>07.33</t>
  </si>
  <si>
    <t>Object Type Should Have ModelReference That Is Defined</t>
  </si>
  <si>
    <t>ModelReference (Property)</t>
  </si>
  <si>
    <t>07.34</t>
  </si>
  <si>
    <t>Object Type Should Have Shape That Is Defined</t>
  </si>
  <si>
    <t>Shape (Property)</t>
  </si>
  <si>
    <t>07.35</t>
  </si>
  <si>
    <t>Object Type Should Have Size That Is Defined</t>
  </si>
  <si>
    <t>Size (Property)</t>
  </si>
  <si>
    <t>07.36</t>
  </si>
  <si>
    <t>Object Type Should Have Color That Is Defined</t>
  </si>
  <si>
    <t>Color (Property)</t>
  </si>
  <si>
    <t>07.37</t>
  </si>
  <si>
    <t>Object Type Should Have Finish That Is Defined</t>
  </si>
  <si>
    <t>Finish (Property)</t>
  </si>
  <si>
    <t>07.38</t>
  </si>
  <si>
    <t>Object Type Should Have Grade That Is Defined</t>
  </si>
  <si>
    <t>Grade (Property)</t>
  </si>
  <si>
    <t>07.39</t>
  </si>
  <si>
    <t>Object Type Should Have Material That Is Defined</t>
  </si>
  <si>
    <t>Material (Property)</t>
  </si>
  <si>
    <t>07.40</t>
  </si>
  <si>
    <t>Object Type Should Have Constituents That Is Defined</t>
  </si>
  <si>
    <t>Constituents (Property)</t>
  </si>
  <si>
    <t>07.41</t>
  </si>
  <si>
    <t>Object Type Should Have Features That Is Defined</t>
  </si>
  <si>
    <t>Features (Property)</t>
  </si>
  <si>
    <t>07.42</t>
  </si>
  <si>
    <t>Object Type Should Have AccessibilityPerformance That Is Defined</t>
  </si>
  <si>
    <t>AccessibilityPerformance (Property)</t>
  </si>
  <si>
    <t>07.43</t>
  </si>
  <si>
    <t>Object Type Should Have CodePerformance That Is Defined</t>
  </si>
  <si>
    <t>CodePerformance (Property)</t>
  </si>
  <si>
    <t>07.44</t>
  </si>
  <si>
    <t>Object Type Should Have SustainabilityPerformance That Is Defined</t>
  </si>
  <si>
    <t>SustainabilityPerformance (Property)</t>
  </si>
  <si>
    <t>08.01</t>
  </si>
  <si>
    <t>Object Occurrence (COBie Component) Should Have Name Defined</t>
  </si>
  <si>
    <t>Object Occurrence</t>
  </si>
  <si>
    <t>08.02</t>
  </si>
  <si>
    <t>Object Occurrence (COBie Component) Should Have Name Matching The Projects Information Standard</t>
  </si>
  <si>
    <t>08.03</t>
  </si>
  <si>
    <t>Object Occurrence (COBie Component) Should Have Unique Name</t>
  </si>
  <si>
    <t>08.04</t>
  </si>
  <si>
    <t>Object Occurrence (COBie Component) Should Have Description Defined</t>
  </si>
  <si>
    <t>08.05</t>
  </si>
  <si>
    <t>Object Occurrence (COBie Component) Should Have SerialNumber That Is 'n/a' Or Valid SerialNumber</t>
  </si>
  <si>
    <t>SerialNumber (Property)</t>
  </si>
  <si>
    <t>08.06</t>
  </si>
  <si>
    <t>Object Occurrence (COBie Component) Should Have InstallationDate That Is '1900-12-31T23:59:59' Or Actual InstallationDate</t>
  </si>
  <si>
    <t>InstallationDate (Property)</t>
  </si>
  <si>
    <t>08.07</t>
  </si>
  <si>
    <t>Object Occurrence (COBie Component) Should Have WarrantyStartDate That Is '1900-12-31T23:59:59' Or Actual WarrantyStartDate</t>
  </si>
  <si>
    <t>WarrantyStartDate (Property)</t>
  </si>
  <si>
    <t>08.08</t>
  </si>
  <si>
    <t>Object Occurrence (COBie Component) Should Have TagNumber That Is 'n/a'</t>
  </si>
  <si>
    <t>TagNumber (Property)</t>
  </si>
  <si>
    <t>08.09</t>
  </si>
  <si>
    <t>Object Occurrence (COBie Component) Should Have BarCode That Is 'n/a' Or Actual BarCode</t>
  </si>
  <si>
    <t>BarCode (Property)</t>
  </si>
  <si>
    <t>08.10</t>
  </si>
  <si>
    <t>Object Occurrence (COBie Component) Should Have AssetIdentifier That Is 'n/a'</t>
  </si>
  <si>
    <t>AssetIdentifier (Property)</t>
  </si>
  <si>
    <t>08.11</t>
  </si>
  <si>
    <t>Door Should Have FireRating That Is Defined</t>
  </si>
  <si>
    <t>FireRating (Property)</t>
  </si>
  <si>
    <t>Doors</t>
  </si>
  <si>
    <t>08.12</t>
  </si>
  <si>
    <t>Door Should Have FireRating That Is From PickList Provided In The Projects Information Standard</t>
  </si>
  <si>
    <t>08.13</t>
  </si>
  <si>
    <t>Object Occurrence Name Must Not Contain Duplicate Entities</t>
  </si>
  <si>
    <t>08.14</t>
  </si>
  <si>
    <t>Object Occurrence Should Have Layer Correctly Defined</t>
  </si>
  <si>
    <t>Layer (IfcPresentationLayer)</t>
  </si>
  <si>
    <t>09.01</t>
  </si>
  <si>
    <t>System Should Have Name Matching The Projects Information Standard</t>
  </si>
  <si>
    <t>IfcSystem (or Object Occurrence)</t>
  </si>
  <si>
    <t>Name (Attribute) or SystemName (Property)</t>
  </si>
  <si>
    <t>Building Services (COBie Only)</t>
  </si>
  <si>
    <t>09.02</t>
  </si>
  <si>
    <t>System Should Have Description Matching The Projects Information Standard</t>
  </si>
  <si>
    <t xml:space="preserve">Description (Attribute) or SystemDescription (Property) </t>
  </si>
  <si>
    <t>09.03</t>
  </si>
  <si>
    <t>System Should Have Category (Uniclass Ss Systems) Matching The Projects Information Standard</t>
  </si>
  <si>
    <t>Note: Rules applied to models do not need to follow the above structure but reports on models do need to demonstrate compliance with the above rules.</t>
  </si>
  <si>
    <t>Uniclass PM 1.28</t>
  </si>
  <si>
    <t>Uniclass FI 1.5</t>
  </si>
  <si>
    <t>Status Code and Description</t>
  </si>
  <si>
    <t>Code</t>
  </si>
  <si>
    <t>Level 1</t>
  </si>
  <si>
    <t>Level 2</t>
  </si>
  <si>
    <t>Level 3</t>
  </si>
  <si>
    <t>Code and Title</t>
  </si>
  <si>
    <t>Uniclass PM Level 1 and Title</t>
  </si>
  <si>
    <t>Uniclass PM Level 2 and Title</t>
  </si>
  <si>
    <t>Uniclass PM Level 3 and Title</t>
  </si>
  <si>
    <t>NRM1 Alignment</t>
  </si>
  <si>
    <t>Technical Manual Level 1 and Title</t>
  </si>
  <si>
    <t>Technical Manual Level 2 and Title</t>
  </si>
  <si>
    <t>Purpose Level 1 and Title</t>
  </si>
  <si>
    <t>Purpose Level 2 and Title</t>
  </si>
  <si>
    <t>ID and Name</t>
  </si>
  <si>
    <t>Uniclass FI Level 1 and Title</t>
  </si>
  <si>
    <t>Uniclass FI Level 2 and Title</t>
  </si>
  <si>
    <t>Required for project</t>
  </si>
  <si>
    <t>Supporting resources</t>
  </si>
  <si>
    <t>Code and description</t>
  </si>
  <si>
    <t>Party</t>
  </si>
  <si>
    <t>Information Exchange</t>
  </si>
  <si>
    <t>Discipline</t>
  </si>
  <si>
    <t>RIBA Stage</t>
  </si>
  <si>
    <t>Detail</t>
  </si>
  <si>
    <t>Dimensionality</t>
  </si>
  <si>
    <t>Location</t>
  </si>
  <si>
    <t>Appearance</t>
  </si>
  <si>
    <t>Parametric Behaviour</t>
  </si>
  <si>
    <t>Alphanumerical Requirements Object Code</t>
  </si>
  <si>
    <t>Alphanumerical Requirements Object Description</t>
  </si>
  <si>
    <t>10</t>
  </si>
  <si>
    <t>Project information</t>
  </si>
  <si>
    <t>Introduction</t>
  </si>
  <si>
    <t>Regulatory</t>
  </si>
  <si>
    <t>Communication</t>
  </si>
  <si>
    <t>RIBA Stage 0</t>
  </si>
  <si>
    <t>Strategic Definition</t>
  </si>
  <si>
    <t>Pre-Feasibility Outline Brief</t>
  </si>
  <si>
    <t>Design</t>
  </si>
  <si>
    <t>No graphical representation is needed or displayed</t>
  </si>
  <si>
    <t>Not applicable</t>
  </si>
  <si>
    <t>P01.01</t>
  </si>
  <si>
    <t>S0: Work in Progress</t>
  </si>
  <si>
    <t>Project</t>
  </si>
  <si>
    <t>Environmental design requirements</t>
  </si>
  <si>
    <t>Building Safety Act</t>
  </si>
  <si>
    <t>03</t>
  </si>
  <si>
    <t>Agenda (AG)</t>
  </si>
  <si>
    <t>CSV</t>
  </si>
  <si>
    <t>Drawing</t>
  </si>
  <si>
    <t>Building Surveyor</t>
  </si>
  <si>
    <t>RIBA Stage 1</t>
  </si>
  <si>
    <t xml:space="preserve">Preparation and Brief </t>
  </si>
  <si>
    <t>Feasibility Project Strategy (Phase 1.1)</t>
  </si>
  <si>
    <t>Information Management</t>
  </si>
  <si>
    <t>Massing representation</t>
  </si>
  <si>
    <t>Basic 3D volumetric form showing overall shape and size</t>
  </si>
  <si>
    <t>Zero-dimensional</t>
  </si>
  <si>
    <t>No colour</t>
  </si>
  <si>
    <t>P01.02</t>
  </si>
  <si>
    <t>S1</t>
  </si>
  <si>
    <t>S1: For Coordination</t>
  </si>
  <si>
    <t>Initial project brief</t>
  </si>
  <si>
    <t>Substructure</t>
  </si>
  <si>
    <t>1: Substructure</t>
  </si>
  <si>
    <t>Planning</t>
  </si>
  <si>
    <t>Brochure (BL)</t>
  </si>
  <si>
    <t>Diagram</t>
  </si>
  <si>
    <t>Civil Engineering</t>
  </si>
  <si>
    <t>RIBA Stage 2</t>
  </si>
  <si>
    <t xml:space="preserve">Concept Design </t>
  </si>
  <si>
    <t>Feasibility Project Options (Phase 1.2)</t>
  </si>
  <si>
    <t>Building Services</t>
  </si>
  <si>
    <t>R/A</t>
  </si>
  <si>
    <t>Responsible and Accountable</t>
  </si>
  <si>
    <t>Object placeholder</t>
  </si>
  <si>
    <t>Basic 3D representation showing general form</t>
  </si>
  <si>
    <t>One-dimensional</t>
  </si>
  <si>
    <t>Relative location</t>
  </si>
  <si>
    <t>Constructive geometry</t>
  </si>
  <si>
    <t>P01.03</t>
  </si>
  <si>
    <t>S2: For Information</t>
  </si>
  <si>
    <t>20</t>
  </si>
  <si>
    <t>Final project brief</t>
  </si>
  <si>
    <t>Foundations and substructure</t>
  </si>
  <si>
    <t>1_1: Substructure</t>
  </si>
  <si>
    <t>Building regulations</t>
  </si>
  <si>
    <t>15</t>
  </si>
  <si>
    <t>Comment (CT)</t>
  </si>
  <si>
    <t>HTML</t>
  </si>
  <si>
    <t>Image</t>
  </si>
  <si>
    <t>Demolition/Dismantling</t>
  </si>
  <si>
    <t>RIBA Stage 3</t>
  </si>
  <si>
    <t>Spatial Coordination</t>
  </si>
  <si>
    <t>Feasibility Project Brief Development (Phase 2)</t>
  </si>
  <si>
    <t>Landscape</t>
  </si>
  <si>
    <t>Acountable</t>
  </si>
  <si>
    <t>Generic representation showing typical product characteristics</t>
  </si>
  <si>
    <t>Two-dimensional</t>
  </si>
  <si>
    <t>Parametric geometry</t>
  </si>
  <si>
    <t>P01.04</t>
  </si>
  <si>
    <t>S3</t>
  </si>
  <si>
    <t xml:space="preserve">S3: For Review and Comment </t>
  </si>
  <si>
    <t>60</t>
  </si>
  <si>
    <t>Project description</t>
  </si>
  <si>
    <t>Lowest floor construction</t>
  </si>
  <si>
    <t>Environmental</t>
  </si>
  <si>
    <t>17</t>
  </si>
  <si>
    <t>Conversation record (CD)</t>
  </si>
  <si>
    <t>YES (PDF)</t>
  </si>
  <si>
    <t>List</t>
  </si>
  <si>
    <t>Electrical Engineering</t>
  </si>
  <si>
    <t>RIBA Stage 4</t>
  </si>
  <si>
    <t>Technical Design</t>
  </si>
  <si>
    <t>Information required for all procurement routes</t>
  </si>
  <si>
    <t>Strategic Cost</t>
  </si>
  <si>
    <t>Detailed representation of a specific product type</t>
  </si>
  <si>
    <t>Textures</t>
  </si>
  <si>
    <t>01</t>
  </si>
  <si>
    <t>P01.05</t>
  </si>
  <si>
    <t>S4</t>
  </si>
  <si>
    <t xml:space="preserve">S4: For Review and Authorisation </t>
  </si>
  <si>
    <t>Client requirements</t>
  </si>
  <si>
    <t>Superstructure</t>
  </si>
  <si>
    <t>2: Superstructure</t>
  </si>
  <si>
    <t>Commercial</t>
  </si>
  <si>
    <t>Correspondence (CO)</t>
  </si>
  <si>
    <t>Model</t>
  </si>
  <si>
    <t>Facilities/Asset Management</t>
  </si>
  <si>
    <t>RIBA Stage 5</t>
  </si>
  <si>
    <t>Manufacturing and Construction</t>
  </si>
  <si>
    <t>Engagement Based Selection Route (EBSR) Preliminary Invitation to Tender (PITT)</t>
  </si>
  <si>
    <t>Technology</t>
  </si>
  <si>
    <t>Detailed representation of installed product</t>
  </si>
  <si>
    <t>Required for information exchange in RIBA 4 onwards</t>
  </si>
  <si>
    <t>02</t>
  </si>
  <si>
    <t>P01.06</t>
  </si>
  <si>
    <t>S5</t>
  </si>
  <si>
    <t>S5: For Review and Acceptance by the DfE</t>
  </si>
  <si>
    <t>Appointment document</t>
  </si>
  <si>
    <t>Structural frames</t>
  </si>
  <si>
    <t>2_1: Frame</t>
  </si>
  <si>
    <t>Contracts</t>
  </si>
  <si>
    <t>27</t>
  </si>
  <si>
    <t>Email (EM)</t>
  </si>
  <si>
    <t>Textual</t>
  </si>
  <si>
    <t>Ground Engineering</t>
  </si>
  <si>
    <t>RIBA Stage 6</t>
  </si>
  <si>
    <t>Handover</t>
  </si>
  <si>
    <t>Engagement Based Selection Route (EBSR) Preliminary Invitation to Tender (PITT) Response</t>
  </si>
  <si>
    <t>Building Safety</t>
  </si>
  <si>
    <t>Objects placeholder (Volume)</t>
  </si>
  <si>
    <t>3D Volume for object(s) to be modelled within at a later stage</t>
  </si>
  <si>
    <t>Required for information exchange in RIBA 5 onwards</t>
  </si>
  <si>
    <t>Health and Safety</t>
  </si>
  <si>
    <t>P01.07</t>
  </si>
  <si>
    <t>Sn: Status Placeholder</t>
  </si>
  <si>
    <t>Approvals</t>
  </si>
  <si>
    <t>Upper floors</t>
  </si>
  <si>
    <t>2_2: Upper floors</t>
  </si>
  <si>
    <t>Procurement</t>
  </si>
  <si>
    <t>30</t>
  </si>
  <si>
    <t>File note (FN)</t>
  </si>
  <si>
    <t>Video/Audio</t>
  </si>
  <si>
    <t>Highways and Transport Engineering</t>
  </si>
  <si>
    <t>RIBA Stage 7</t>
  </si>
  <si>
    <t>Use</t>
  </si>
  <si>
    <t>Engagement Based Selection Route (EBSR) Invitation to Tender (ITT)</t>
  </si>
  <si>
    <t>04</t>
  </si>
  <si>
    <t>P01.08</t>
  </si>
  <si>
    <t>A: Accepted for all RIBA Stages as complete by the DfE</t>
  </si>
  <si>
    <t>07</t>
  </si>
  <si>
    <t>Brief</t>
  </si>
  <si>
    <t>Roofs</t>
  </si>
  <si>
    <t>2_3: Roof</t>
  </si>
  <si>
    <t>45</t>
  </si>
  <si>
    <t>Leaflet (LF)</t>
  </si>
  <si>
    <t>Interior Architecture</t>
  </si>
  <si>
    <t>Engagement Based Selection Route (EBSR) Invitation to Tender (ITT) Response</t>
  </si>
  <si>
    <t>Legal Counsel</t>
  </si>
  <si>
    <t>05</t>
  </si>
  <si>
    <t>P01.09</t>
  </si>
  <si>
    <t>A0</t>
  </si>
  <si>
    <t>A0: Accepted in RIBA Stage 0 as complete by the DfE</t>
  </si>
  <si>
    <t>09</t>
  </si>
  <si>
    <t>Buildability statement</t>
  </si>
  <si>
    <t>Stairs, ramps and lifts</t>
  </si>
  <si>
    <t>2_4: Stairs and ramps and 5_10: Lift and conveyor installations</t>
  </si>
  <si>
    <t>Insurance</t>
  </si>
  <si>
    <t>46</t>
  </si>
  <si>
    <t>Letter (LT)</t>
  </si>
  <si>
    <t>Acoustic Engineering</t>
  </si>
  <si>
    <t>Submission Based Selection Route (SBSR) Invitation to Tender (ITT)</t>
  </si>
  <si>
    <t>Framework</t>
  </si>
  <si>
    <t>06</t>
  </si>
  <si>
    <t>P01.10</t>
  </si>
  <si>
    <t>B0  </t>
  </si>
  <si>
    <t>B0: Accepted with comments in RIBA Stage 0 as complete by the DfE</t>
  </si>
  <si>
    <t>Building registration application</t>
  </si>
  <si>
    <t>External walls</t>
  </si>
  <si>
    <t>2_5: External walls</t>
  </si>
  <si>
    <t>50</t>
  </si>
  <si>
    <t>Memo (ME)</t>
  </si>
  <si>
    <t>Fire Engineering</t>
  </si>
  <si>
    <t>Submission Based Selection Route (SBSR) Invitation to Tender (ITT) Response</t>
  </si>
  <si>
    <t>Programme Delivery</t>
  </si>
  <si>
    <t>Feasibility study</t>
  </si>
  <si>
    <t>P01.11</t>
  </si>
  <si>
    <t>A1</t>
  </si>
  <si>
    <t>A1: Accepted in RIBA Stage 1 as complete by the DfE</t>
  </si>
  <si>
    <t>11</t>
  </si>
  <si>
    <t>Carbon road map</t>
  </si>
  <si>
    <t>External windows and doors</t>
  </si>
  <si>
    <t>2_6: Windows and external doors</t>
  </si>
  <si>
    <t>Design specifications</t>
  </si>
  <si>
    <t>55</t>
  </si>
  <si>
    <t>Minutes (MI)</t>
  </si>
  <si>
    <t>Landscape Architecture</t>
  </si>
  <si>
    <t>Direct Allocation and Future Schemes Invitation to Submit Proposal (ISP)</t>
  </si>
  <si>
    <t>Technical Advisor</t>
  </si>
  <si>
    <t>P01.12</t>
  </si>
  <si>
    <t>B1</t>
  </si>
  <si>
    <t xml:space="preserve">B1: Accepted with comments in RIBA Stage 1 as complete by the DfE </t>
  </si>
  <si>
    <t>12</t>
  </si>
  <si>
    <t>Carbon strategy</t>
  </si>
  <si>
    <t>Internal walls and partitions</t>
  </si>
  <si>
    <t>2_7: Internal walls and partitions</t>
  </si>
  <si>
    <t>Technical standards</t>
  </si>
  <si>
    <t>59</t>
  </si>
  <si>
    <t>Poster (PO)</t>
  </si>
  <si>
    <t>Mechanical Engineering</t>
  </si>
  <si>
    <t>Direct Allocation and Future Schemes Invitation to Submit Proposal (ISP) Response</t>
  </si>
  <si>
    <t>Forward Planning</t>
  </si>
  <si>
    <t>P01.13</t>
  </si>
  <si>
    <t>A2</t>
  </si>
  <si>
    <t>A2: Authorised in RIBA Stage 2 as complete by the Contractor OR Accepted in RIBA Stage 2 as complete by the DfE </t>
  </si>
  <si>
    <t>13</t>
  </si>
  <si>
    <t>Community analysis</t>
  </si>
  <si>
    <t>Internal doors and glazed screens</t>
  </si>
  <si>
    <t>2_8: Internal doors</t>
  </si>
  <si>
    <t>Testing/commissioning</t>
  </si>
  <si>
    <t>Presentation (PP)</t>
  </si>
  <si>
    <t>PPTX</t>
  </si>
  <si>
    <t>Information required prior to Appointment (Pre-Construction Services Agreement)</t>
  </si>
  <si>
    <t>P01.14</t>
  </si>
  <si>
    <t>B2</t>
  </si>
  <si>
    <t>B2: Authorised with comments in RIBA Stage 2 as complete by the Contractor OR Accepted with comments in RIBA Stage 2 as complete by the DfE</t>
  </si>
  <si>
    <t>14</t>
  </si>
  <si>
    <t>Community and tenant liaison plan</t>
  </si>
  <si>
    <t>Internal finishes</t>
  </si>
  <si>
    <t>3: Internal finishes</t>
  </si>
  <si>
    <t>Certification</t>
  </si>
  <si>
    <t>65</t>
  </si>
  <si>
    <t>Press release (PE)</t>
  </si>
  <si>
    <t>Other Discipline</t>
  </si>
  <si>
    <t>Information required prior to planning submission</t>
  </si>
  <si>
    <t>P01.15</t>
  </si>
  <si>
    <t>A3</t>
  </si>
  <si>
    <t>A3: Authorised in RIBA Stage 3 as complete by the Contractor OR Accepted in RIBA Stage 3 as complete by the DfE</t>
  </si>
  <si>
    <t>Common data environment information</t>
  </si>
  <si>
    <t>Wall finishes</t>
  </si>
  <si>
    <t>3_1: Wall finishes</t>
  </si>
  <si>
    <t>70</t>
  </si>
  <si>
    <t>Request (RI)</t>
  </si>
  <si>
    <t>Public Health Engineering</t>
  </si>
  <si>
    <t>Information required prior to Stage completion</t>
  </si>
  <si>
    <t>P01.16</t>
  </si>
  <si>
    <t>B3</t>
  </si>
  <si>
    <t>B3: Authorised with comments in RIBA Stage 3 as complete by the Contractor OR Accepted with comments in RIBA Stage 3 as complete by the DfE</t>
  </si>
  <si>
    <t>16</t>
  </si>
  <si>
    <t>Construction industry registration scheme requirements</t>
  </si>
  <si>
    <t>Floor finishes</t>
  </si>
  <si>
    <t>3_2: Floor finishes</t>
  </si>
  <si>
    <t>Project execution plans</t>
  </si>
  <si>
    <t>86</t>
  </si>
  <si>
    <t>Technical query (TQ)</t>
  </si>
  <si>
    <t>Quantity Surveying / Cost Consultancy</t>
  </si>
  <si>
    <t>Information required prior to Contract award</t>
  </si>
  <si>
    <t>P01.17</t>
  </si>
  <si>
    <t>A4</t>
  </si>
  <si>
    <t>A4: Authorised in RIBA Stage 4 as complete by the Contractor OR Accepted in RIBA Stage 4 as complete by the DfE</t>
  </si>
  <si>
    <t>Core requirements statement</t>
  </si>
  <si>
    <t>Ceiling finishes</t>
  </si>
  <si>
    <t>3_3: Ceiling finishes</t>
  </si>
  <si>
    <t>Construction methodology</t>
  </si>
  <si>
    <t>88</t>
  </si>
  <si>
    <t>Transfer note (TN)</t>
  </si>
  <si>
    <t>Project Management</t>
  </si>
  <si>
    <t>Information required throughout Construction</t>
  </si>
  <si>
    <t>P01.18</t>
  </si>
  <si>
    <t>B4</t>
  </si>
  <si>
    <t>B4: Authorised with comments in RIBA Stage 4 as complete by the Contractor OR Accepted with comments in RIBA Stage 4 as complete by the DfE</t>
  </si>
  <si>
    <t>18</t>
  </si>
  <si>
    <t>Cost benefit analysis</t>
  </si>
  <si>
    <t>Fittings, furniture and equipment</t>
  </si>
  <si>
    <t>4_ Fittings, furnishings and equipment</t>
  </si>
  <si>
    <t>Programs</t>
  </si>
  <si>
    <t>90</t>
  </si>
  <si>
    <t>Transmittal (TL)</t>
  </si>
  <si>
    <t>Structural Engineering</t>
  </si>
  <si>
    <t>Information required via JCT Design Submission Procedure</t>
  </si>
  <si>
    <t>P01.19</t>
  </si>
  <si>
    <t>A5</t>
  </si>
  <si>
    <t>A5: Authorised in RIBA Stage 5 as complete by the Contractor OR Accepted in RIBA Stage 5 as complete by the DfE</t>
  </si>
  <si>
    <t>21</t>
  </si>
  <si>
    <t>Data quality and protection plans</t>
  </si>
  <si>
    <t>Fittings, furniture and equipment (FF&amp;E)</t>
  </si>
  <si>
    <t>4_1: Fittings, furnishings and equipment</t>
  </si>
  <si>
    <t>Resource planning</t>
  </si>
  <si>
    <t>Contractual</t>
  </si>
  <si>
    <t>Town and Country Planning and Building Control</t>
  </si>
  <si>
    <t>Information required prior to Handover</t>
  </si>
  <si>
    <t>P01.20</t>
  </si>
  <si>
    <t>B5</t>
  </si>
  <si>
    <t>B5: Authorised with comments in RIBA Stage 5 as complete by the Contractor OR Accepted with comments in RIBA Stage 5 as complete by the DfE</t>
  </si>
  <si>
    <t>25</t>
  </si>
  <si>
    <t>Services</t>
  </si>
  <si>
    <t>5: Services</t>
  </si>
  <si>
    <t>Application (AP)</t>
  </si>
  <si>
    <t>Information required post Handover (if not already supplied)</t>
  </si>
  <si>
    <t>A6</t>
  </si>
  <si>
    <t>A6: Authorised as in RIBA Stage 6 as complete by the Contractor OR Accepted in RIBA Stage 6 as complete by the DfE</t>
  </si>
  <si>
    <t>26</t>
  </si>
  <si>
    <t>Environmental policy</t>
  </si>
  <si>
    <t>Sanitaryware and ancillaries</t>
  </si>
  <si>
    <t>5_1 Sanitary installations</t>
  </si>
  <si>
    <t>O&amp;M manuals</t>
  </si>
  <si>
    <t>Contract (CC)</t>
  </si>
  <si>
    <t>Information required prior to End of Defects Liability Period (if not already handed over)</t>
  </si>
  <si>
    <t>Environmental reporting information</t>
  </si>
  <si>
    <t>Drainage</t>
  </si>
  <si>
    <t>5_3 Disposal installations</t>
  </si>
  <si>
    <t>Asset information model</t>
  </si>
  <si>
    <t>Early warning notice (EW)</t>
  </si>
  <si>
    <t>Water Engineering</t>
  </si>
  <si>
    <t>28</t>
  </si>
  <si>
    <t>Exchange information requirements</t>
  </si>
  <si>
    <t>Water installations</t>
  </si>
  <si>
    <t>5_4 Water installations and 8_7: External services</t>
  </si>
  <si>
    <t>Facilities management</t>
  </si>
  <si>
    <t>40</t>
  </si>
  <si>
    <t>Instruction (IN)</t>
  </si>
  <si>
    <t>Non-Discipline Specific or Not Applicable</t>
  </si>
  <si>
    <t>Risk register</t>
  </si>
  <si>
    <t>P02.03</t>
  </si>
  <si>
    <t>Heat source</t>
  </si>
  <si>
    <t>5_5: Heat source</t>
  </si>
  <si>
    <t>Performance specs</t>
  </si>
  <si>
    <t>Proposal (PS)</t>
  </si>
  <si>
    <t>Topographical Surveying</t>
  </si>
  <si>
    <t>P02.04</t>
  </si>
  <si>
    <t>Landlord and tenant liaison plan</t>
  </si>
  <si>
    <t>Heating and cooling systems</t>
  </si>
  <si>
    <t>5_6: Space heating and air conditioning systems</t>
  </si>
  <si>
    <t>Governance</t>
  </si>
  <si>
    <t>Requisition (RQ)</t>
  </si>
  <si>
    <t>Multiple Disciplines</t>
  </si>
  <si>
    <t>P02.05</t>
  </si>
  <si>
    <t>69</t>
  </si>
  <si>
    <t>Quality plan</t>
  </si>
  <si>
    <t>Ventilation systems and thermal comfort</t>
  </si>
  <si>
    <t>5_7: Ventilation systems</t>
  </si>
  <si>
    <t>Risk management</t>
  </si>
  <si>
    <t>85</t>
  </si>
  <si>
    <t>Subcontract order (SO)</t>
  </si>
  <si>
    <t>08</t>
  </si>
  <si>
    <t>P02.06</t>
  </si>
  <si>
    <t>73</t>
  </si>
  <si>
    <t>Site appraisals</t>
  </si>
  <si>
    <t>Electrical infrastructure</t>
  </si>
  <si>
    <t>5_8: Electrical installations, 8_7: External services and 5_11: Fire and lightning protection</t>
  </si>
  <si>
    <t>Change control</t>
  </si>
  <si>
    <t>95</t>
  </si>
  <si>
    <t>Variation (VA)</t>
  </si>
  <si>
    <t>P02.07</t>
  </si>
  <si>
    <t>75</t>
  </si>
  <si>
    <t>Stakeholder engagement plan</t>
  </si>
  <si>
    <t>Daylighting and electrical lighting</t>
  </si>
  <si>
    <t>5_8: Electrical installations and 8_7: External services</t>
  </si>
  <si>
    <t>Reporting</t>
  </si>
  <si>
    <t>Data</t>
  </si>
  <si>
    <t>P02.08</t>
  </si>
  <si>
    <t>82</t>
  </si>
  <si>
    <t>Statement of requirements</t>
  </si>
  <si>
    <t>Fuel installations</t>
  </si>
  <si>
    <t>5_9: Fuel installations</t>
  </si>
  <si>
    <t>Audit trail</t>
  </si>
  <si>
    <t>Database (DB)</t>
  </si>
  <si>
    <t>Other</t>
  </si>
  <si>
    <t>P02.09</t>
  </si>
  <si>
    <t>84</t>
  </si>
  <si>
    <t>Statement of security requirements</t>
  </si>
  <si>
    <t>Security and communication systems</t>
  </si>
  <si>
    <t>5_12: Communication, security and control systems</t>
  </si>
  <si>
    <t>Stakeholder</t>
  </si>
  <si>
    <t>22</t>
  </si>
  <si>
    <t>Data set (DS)</t>
  </si>
  <si>
    <t>P02.10</t>
  </si>
  <si>
    <t>Sustainable development engagement plan</t>
  </si>
  <si>
    <t>BMS, controls and performance monitoring</t>
  </si>
  <si>
    <t>Communications</t>
  </si>
  <si>
    <t>Information exchange file (IE)</t>
  </si>
  <si>
    <t>P02.11</t>
  </si>
  <si>
    <t>Technical statement of requirements (TSOR)</t>
  </si>
  <si>
    <t>Internet connectivity</t>
  </si>
  <si>
    <t>Consultation</t>
  </si>
  <si>
    <t>Room data sheet (RD)</t>
  </si>
  <si>
    <t>P02.12</t>
  </si>
  <si>
    <t>92</t>
  </si>
  <si>
    <t>User requirement document</t>
  </si>
  <si>
    <t>Engagement</t>
  </si>
  <si>
    <t>80</t>
  </si>
  <si>
    <t>Schedule of accommodation (SA)</t>
  </si>
  <si>
    <t>P02.13</t>
  </si>
  <si>
    <t>Space management requirements</t>
  </si>
  <si>
    <t>Passive networking</t>
  </si>
  <si>
    <t>P02.14</t>
  </si>
  <si>
    <t>Accommodation and layout plan</t>
  </si>
  <si>
    <t>Active networking</t>
  </si>
  <si>
    <t>Calculations (CA)</t>
  </si>
  <si>
    <t>P02.15</t>
  </si>
  <si>
    <t>Equipment layout plan</t>
  </si>
  <si>
    <t>AV systems and fixed equipment</t>
  </si>
  <si>
    <t>78</t>
  </si>
  <si>
    <t>Scope of works (SW)</t>
  </si>
  <si>
    <t>P02.16</t>
  </si>
  <si>
    <t>Space design</t>
  </si>
  <si>
    <t>Building technologies</t>
  </si>
  <si>
    <t>Specification (SP)</t>
  </si>
  <si>
    <t>P02.17</t>
  </si>
  <si>
    <t>Space plan</t>
  </si>
  <si>
    <t>Telephony</t>
  </si>
  <si>
    <t>Financial</t>
  </si>
  <si>
    <t>P02.18</t>
  </si>
  <si>
    <t>Space standard</t>
  </si>
  <si>
    <t>Communication cabinets and UPS</t>
  </si>
  <si>
    <t>Bill of quantities (BQ)</t>
  </si>
  <si>
    <t>P02.19</t>
  </si>
  <si>
    <t>Transport management requirements</t>
  </si>
  <si>
    <t>Works to existing sites</t>
  </si>
  <si>
    <t>7: Work to existing buildings</t>
  </si>
  <si>
    <t>Cost plan (CP)</t>
  </si>
  <si>
    <t>P02.20</t>
  </si>
  <si>
    <t>Abnormal indivisible load (AIL) schedule</t>
  </si>
  <si>
    <t>External Works</t>
  </si>
  <si>
    <t>8: External works</t>
  </si>
  <si>
    <t>Estimate (ES)</t>
  </si>
  <si>
    <t>Transport assessment and travel plan</t>
  </si>
  <si>
    <t>Surfaces for play, sport, paths and roads</t>
  </si>
  <si>
    <t>8_2: Roads, paths, pavings and surfacings</t>
  </si>
  <si>
    <t>Invoice (IV)</t>
  </si>
  <si>
    <t>31</t>
  </si>
  <si>
    <t>Freight management plan</t>
  </si>
  <si>
    <t>Topsoil, subsoil and ameliorants</t>
  </si>
  <si>
    <t>8_3: Soft landscaping, planting and irrigation systems</t>
  </si>
  <si>
    <t>Quotation (QN)</t>
  </si>
  <si>
    <t>P03.02</t>
  </si>
  <si>
    <t>Transport management strategy</t>
  </si>
  <si>
    <t>Soft landscape</t>
  </si>
  <si>
    <t>Graphical</t>
  </si>
  <si>
    <t>P03.03</t>
  </si>
  <si>
    <t>Staff and visitor travel plan</t>
  </si>
  <si>
    <t>Boundary treatments, walls and fencing</t>
  </si>
  <si>
    <t>8_4: Fencing, railings and walls</t>
  </si>
  <si>
    <t>Animation file (AF)</t>
  </si>
  <si>
    <t>P03.04</t>
  </si>
  <si>
    <t>Site, ground and environmental information</t>
  </si>
  <si>
    <t>Play equipment and nature habitats</t>
  </si>
  <si>
    <t>8_5: External fixtures</t>
  </si>
  <si>
    <t>Clash rendition (CR)</t>
  </si>
  <si>
    <t>P03.05</t>
  </si>
  <si>
    <t>Aquatic survey information</t>
  </si>
  <si>
    <t>External furniture</t>
  </si>
  <si>
    <t>Drawing (DG)</t>
  </si>
  <si>
    <t>P03.06</t>
  </si>
  <si>
    <t>Canals survey information</t>
  </si>
  <si>
    <t>External drainage (nature-based SuDS)</t>
  </si>
  <si>
    <t>8_6: External drainage</t>
  </si>
  <si>
    <t>Drawing rendition (DR)</t>
  </si>
  <si>
    <t>P03.07</t>
  </si>
  <si>
    <t>Coastal survey information</t>
  </si>
  <si>
    <t>Structures in the landscape</t>
  </si>
  <si>
    <t>8_8: Minor building works and ancillary buildings</t>
  </si>
  <si>
    <t>Image (IM)</t>
  </si>
  <si>
    <t>P03.08</t>
  </si>
  <si>
    <t>Lakes and ponds survey information</t>
  </si>
  <si>
    <t>Fire Safety</t>
  </si>
  <si>
    <t>5_11: Fire and lightning protection</t>
  </si>
  <si>
    <t>Model rendition (MR)</t>
  </si>
  <si>
    <t>P03.09</t>
  </si>
  <si>
    <t>Reservoirs survey information</t>
  </si>
  <si>
    <t>53</t>
  </si>
  <si>
    <t>Model – three-dimensional (M3)</t>
  </si>
  <si>
    <t>P03.10</t>
  </si>
  <si>
    <t>72</t>
  </si>
  <si>
    <t>Rivers and streams survey information</t>
  </si>
  <si>
    <t>Model – two-dimensional (M2)</t>
  </si>
  <si>
    <t>P03.11</t>
  </si>
  <si>
    <t>River estuaries survey information</t>
  </si>
  <si>
    <t>Photograph (PH)</t>
  </si>
  <si>
    <t>P03.12</t>
  </si>
  <si>
    <t>Site survey information</t>
  </si>
  <si>
    <t>76</t>
  </si>
  <si>
    <t>Schematic (SC)</t>
  </si>
  <si>
    <t>P03.13</t>
  </si>
  <si>
    <t>Bathymetric survey information</t>
  </si>
  <si>
    <t>Sketch (SK)</t>
  </si>
  <si>
    <t>P03.14</t>
  </si>
  <si>
    <t>Cadastral survey information</t>
  </si>
  <si>
    <t>Visualization (VS)</t>
  </si>
  <si>
    <t>P03.15</t>
  </si>
  <si>
    <t>Condition survey information</t>
  </si>
  <si>
    <t>Official guidance</t>
  </si>
  <si>
    <t>P03.16</t>
  </si>
  <si>
    <t>Dimensional information</t>
  </si>
  <si>
    <t>Protocol (PZ)</t>
  </si>
  <si>
    <t>P03.17</t>
  </si>
  <si>
    <t>Electrical power quality assessment information</t>
  </si>
  <si>
    <t>Regulation (RN)</t>
  </si>
  <si>
    <t>P03.18</t>
  </si>
  <si>
    <t>Existing structure information</t>
  </si>
  <si>
    <t>Standard (SD)</t>
  </si>
  <si>
    <t>P03.19</t>
  </si>
  <si>
    <t>36</t>
  </si>
  <si>
    <t>Historic site survey information</t>
  </si>
  <si>
    <t>Project planning</t>
  </si>
  <si>
    <t>P03.20</t>
  </si>
  <si>
    <t>37</t>
  </si>
  <si>
    <t>Historic building survey information</t>
  </si>
  <si>
    <t>Method statement (MS)</t>
  </si>
  <si>
    <t>P03</t>
  </si>
  <si>
    <t>38</t>
  </si>
  <si>
    <t>Hydraulic information</t>
  </si>
  <si>
    <t>Policy (PY)</t>
  </si>
  <si>
    <t>P04.01</t>
  </si>
  <si>
    <t>39</t>
  </si>
  <si>
    <t>Hydrological information</t>
  </si>
  <si>
    <t>63</t>
  </si>
  <si>
    <t>Procedure (PC)</t>
  </si>
  <si>
    <t>P04.02</t>
  </si>
  <si>
    <t>47</t>
  </si>
  <si>
    <t>Land registration information</t>
  </si>
  <si>
    <t>Programme (PR)</t>
  </si>
  <si>
    <t>P04.03</t>
  </si>
  <si>
    <t>49</t>
  </si>
  <si>
    <t>Light detection and ranging (LIDAR) survey information</t>
  </si>
  <si>
    <t>Strategy (SY)</t>
  </si>
  <si>
    <t>P04.04</t>
  </si>
  <si>
    <t>58</t>
  </si>
  <si>
    <t>Mapping information</t>
  </si>
  <si>
    <t>Record information</t>
  </si>
  <si>
    <t>P04.05</t>
  </si>
  <si>
    <t>Certificate (CE)</t>
  </si>
  <si>
    <t>P04.06</t>
  </si>
  <si>
    <t>62</t>
  </si>
  <si>
    <t>Pedestrian flow analysis information</t>
  </si>
  <si>
    <t>Chart (CH)</t>
  </si>
  <si>
    <t>P04.07</t>
  </si>
  <si>
    <t>64</t>
  </si>
  <si>
    <t>Photogrammetry survey information</t>
  </si>
  <si>
    <t>Data sheet (DT)</t>
  </si>
  <si>
    <t>P04.08</t>
  </si>
  <si>
    <t>Preliminary site survey information</t>
  </si>
  <si>
    <t>23</t>
  </si>
  <si>
    <t>Diary entry (DE)</t>
  </si>
  <si>
    <t>P04.09</t>
  </si>
  <si>
    <t>Rights of light survey information</t>
  </si>
  <si>
    <t>24</t>
  </si>
  <si>
    <t>Directory (DY)</t>
  </si>
  <si>
    <t>P04.10</t>
  </si>
  <si>
    <t>Scan survey information</t>
  </si>
  <si>
    <t>Form (FM)</t>
  </si>
  <si>
    <t>P04.11</t>
  </si>
  <si>
    <t>77</t>
  </si>
  <si>
    <t>Security needs assessment information</t>
  </si>
  <si>
    <t>35</t>
  </si>
  <si>
    <t>Guide (GU)</t>
  </si>
  <si>
    <t>P04.12</t>
  </si>
  <si>
    <t>Site abnormal information</t>
  </si>
  <si>
    <t>Health and safety (HS)</t>
  </si>
  <si>
    <t>P04.13</t>
  </si>
  <si>
    <t>Site boundary information</t>
  </si>
  <si>
    <t>List (LI)</t>
  </si>
  <si>
    <t>P04.14</t>
  </si>
  <si>
    <t>Structural survey information</t>
  </si>
  <si>
    <t>Log (LG)</t>
  </si>
  <si>
    <t>P04.15</t>
  </si>
  <si>
    <t>Topographical survey information</t>
  </si>
  <si>
    <t>Manual (MA)</t>
  </si>
  <si>
    <t>P04.16</t>
  </si>
  <si>
    <t>Transport feasibility survey information</t>
  </si>
  <si>
    <t>52</t>
  </si>
  <si>
    <t>Matrix (MX)</t>
  </si>
  <si>
    <t>P04.17</t>
  </si>
  <si>
    <t>93</t>
  </si>
  <si>
    <t>Utilities and services survey information</t>
  </si>
  <si>
    <t>Permit (PT)</t>
  </si>
  <si>
    <t>P04.18</t>
  </si>
  <si>
    <t>Vehicle flow analysis information</t>
  </si>
  <si>
    <t>Plan (PL)</t>
  </si>
  <si>
    <t>P04.19</t>
  </si>
  <si>
    <t>Ground investigation and survey reports</t>
  </si>
  <si>
    <t>66</t>
  </si>
  <si>
    <t>Process workflow (PW)</t>
  </si>
  <si>
    <t>P04.20</t>
  </si>
  <si>
    <t>Archaeological survey report</t>
  </si>
  <si>
    <t>Register (RG)</t>
  </si>
  <si>
    <t>P04</t>
  </si>
  <si>
    <t>Bathymetric survey report</t>
  </si>
  <si>
    <t>Report (RP)</t>
  </si>
  <si>
    <t>P05.01</t>
  </si>
  <si>
    <t>Geological survey report</t>
  </si>
  <si>
    <t>Schedule or table (SH)</t>
  </si>
  <si>
    <t>P05.02</t>
  </si>
  <si>
    <t>Contaminated land survey report</t>
  </si>
  <si>
    <t>Snagging list (SN)</t>
  </si>
  <si>
    <t>P05.03</t>
  </si>
  <si>
    <t>Underground services survey report</t>
  </si>
  <si>
    <t>83</t>
  </si>
  <si>
    <t>Study (ST)</t>
  </si>
  <si>
    <t>P05.04</t>
  </si>
  <si>
    <t>Geochemical survey report</t>
  </si>
  <si>
    <t>Survey (SU)</t>
  </si>
  <si>
    <t>P05.05</t>
  </si>
  <si>
    <t>Geoenvironmental exploratory investigation report</t>
  </si>
  <si>
    <t>Technology file (TF)</t>
  </si>
  <si>
    <t>P05.06</t>
  </si>
  <si>
    <t>Geoenvironmental ground investigation report</t>
  </si>
  <si>
    <t>87</t>
  </si>
  <si>
    <t>Test result (TR)</t>
  </si>
  <si>
    <t>P05.07</t>
  </si>
  <si>
    <t>Geological boundaries survey report</t>
  </si>
  <si>
    <t>Template (TE)</t>
  </si>
  <si>
    <t>P05.08</t>
  </si>
  <si>
    <t>Geological faults survey report</t>
  </si>
  <si>
    <t>Training record (TG)</t>
  </si>
  <si>
    <t>P05.09</t>
  </si>
  <si>
    <t>33</t>
  </si>
  <si>
    <t>Geotechnical survey report</t>
  </si>
  <si>
    <t>94</t>
  </si>
  <si>
    <t>Valuation (VL)</t>
  </si>
  <si>
    <t>P05.10</t>
  </si>
  <si>
    <t>34</t>
  </si>
  <si>
    <t>Geotechnical substructure investigation report</t>
  </si>
  <si>
    <t>P05.11</t>
  </si>
  <si>
    <t>Ground levels investigation report</t>
  </si>
  <si>
    <t>P05.12</t>
  </si>
  <si>
    <t>Groundwater table survey report</t>
  </si>
  <si>
    <t>P05.13</t>
  </si>
  <si>
    <t>Ground investigation survey report</t>
  </si>
  <si>
    <t>P05.14</t>
  </si>
  <si>
    <t>Hydrological survey report</t>
  </si>
  <si>
    <t>P05.15</t>
  </si>
  <si>
    <t>Land quality assessment report</t>
  </si>
  <si>
    <t>P05.16</t>
  </si>
  <si>
    <t>Soil survey report</t>
  </si>
  <si>
    <t>P05.17</t>
  </si>
  <si>
    <t>89</t>
  </si>
  <si>
    <t>Topographic survey report</t>
  </si>
  <si>
    <t>P05.18</t>
  </si>
  <si>
    <t>Underground drainage closed-circuit television (CCTV) condition survey information</t>
  </si>
  <si>
    <t>P05.19</t>
  </si>
  <si>
    <t>Environmental information</t>
  </si>
  <si>
    <t>P05.20</t>
  </si>
  <si>
    <t>Acoustic survey information</t>
  </si>
  <si>
    <t>P05</t>
  </si>
  <si>
    <t>Air quality survey information</t>
  </si>
  <si>
    <t>P06.01</t>
  </si>
  <si>
    <t>Arboricultural survey information</t>
  </si>
  <si>
    <t>P06.02</t>
  </si>
  <si>
    <t>Broad scale model</t>
  </si>
  <si>
    <t>P06.03</t>
  </si>
  <si>
    <t>Carbon calculation report</t>
  </si>
  <si>
    <t>P06.04</t>
  </si>
  <si>
    <t>Climate forecasting information</t>
  </si>
  <si>
    <t>P06.05</t>
  </si>
  <si>
    <t>Coastal model</t>
  </si>
  <si>
    <t>P06.06</t>
  </si>
  <si>
    <t>Continuous flood simulation model</t>
  </si>
  <si>
    <t>P06.07</t>
  </si>
  <si>
    <t>Catchment drainage model</t>
  </si>
  <si>
    <t>P06.08</t>
  </si>
  <si>
    <t>Environmental constraints report</t>
  </si>
  <si>
    <t>P06.09</t>
  </si>
  <si>
    <t>Ecological survey report</t>
  </si>
  <si>
    <t>P06.10</t>
  </si>
  <si>
    <t>Environmental action report</t>
  </si>
  <si>
    <t>P06.11</t>
  </si>
  <si>
    <t>Environmental impact report</t>
  </si>
  <si>
    <t>P06.12</t>
  </si>
  <si>
    <t>Environmental survey report</t>
  </si>
  <si>
    <t>P06.13</t>
  </si>
  <si>
    <t>29</t>
  </si>
  <si>
    <t>Flood risk assessment report</t>
  </si>
  <si>
    <t>P06.14</t>
  </si>
  <si>
    <t>Flood forecasting model</t>
  </si>
  <si>
    <t>P06.15</t>
  </si>
  <si>
    <t>Flood protection information</t>
  </si>
  <si>
    <t>P06.16</t>
  </si>
  <si>
    <t>32</t>
  </si>
  <si>
    <t>Fluvial flow model</t>
  </si>
  <si>
    <t>P06.17</t>
  </si>
  <si>
    <t>Flood simulation model</t>
  </si>
  <si>
    <t>P06.18</t>
  </si>
  <si>
    <t>Flood history report</t>
  </si>
  <si>
    <t>P06.19</t>
  </si>
  <si>
    <t>Hydrological model</t>
  </si>
  <si>
    <t>P06.20</t>
  </si>
  <si>
    <t>41</t>
  </si>
  <si>
    <t>Integrated catchment model</t>
  </si>
  <si>
    <t>P06</t>
  </si>
  <si>
    <t>Landscape and visual impact assessment</t>
  </si>
  <si>
    <t>P07.01</t>
  </si>
  <si>
    <t>51</t>
  </si>
  <si>
    <t>Measured building survey information</t>
  </si>
  <si>
    <t>P07.02</t>
  </si>
  <si>
    <t>Model calibration information</t>
  </si>
  <si>
    <t>P07.03</t>
  </si>
  <si>
    <t>Operational waste management plan</t>
  </si>
  <si>
    <t>P07.04</t>
  </si>
  <si>
    <t>Plant operating conditions</t>
  </si>
  <si>
    <t>P07.05</t>
  </si>
  <si>
    <t>Pluvial flow model</t>
  </si>
  <si>
    <t>P07.06</t>
  </si>
  <si>
    <t>67</t>
  </si>
  <si>
    <t>Protected species report</t>
  </si>
  <si>
    <t>P07.07</t>
  </si>
  <si>
    <t>Reservoir model</t>
  </si>
  <si>
    <t>P07.08</t>
  </si>
  <si>
    <t>Road safety audit report</t>
  </si>
  <si>
    <t>P07.09</t>
  </si>
  <si>
    <t>Seismic survey report</t>
  </si>
  <si>
    <t>P07.10</t>
  </si>
  <si>
    <t>Strategic environmental assessment report</t>
  </si>
  <si>
    <t>P07.11</t>
  </si>
  <si>
    <t>Sustainability information</t>
  </si>
  <si>
    <t>P07.12</t>
  </si>
  <si>
    <t>Thermal and environmental model</t>
  </si>
  <si>
    <t>P07.13</t>
  </si>
  <si>
    <t>Tidal information</t>
  </si>
  <si>
    <t>P07.14</t>
  </si>
  <si>
    <t>Tidal and coastal boundary information</t>
  </si>
  <si>
    <t>P07.15</t>
  </si>
  <si>
    <t>Thermal comfort survey information</t>
  </si>
  <si>
    <t>P07.16</t>
  </si>
  <si>
    <t>96</t>
  </si>
  <si>
    <t>Water management information</t>
  </si>
  <si>
    <t>P07.17</t>
  </si>
  <si>
    <t>97</t>
  </si>
  <si>
    <t>Water quality assessment information</t>
  </si>
  <si>
    <t>P07.18</t>
  </si>
  <si>
    <t>98</t>
  </si>
  <si>
    <t>Weather forecasting information</t>
  </si>
  <si>
    <t>P07.19</t>
  </si>
  <si>
    <t>Wildlife survey reports</t>
  </si>
  <si>
    <t>P07.20</t>
  </si>
  <si>
    <t>Animal conservation assessment survey report</t>
  </si>
  <si>
    <t>P07</t>
  </si>
  <si>
    <t>Bird and pest survey report</t>
  </si>
  <si>
    <t>P08.01</t>
  </si>
  <si>
    <t>Invasive species survey report</t>
  </si>
  <si>
    <t>P08.02</t>
  </si>
  <si>
    <t>56</t>
  </si>
  <si>
    <t>Nuisance animal species survey report</t>
  </si>
  <si>
    <t>P08.03</t>
  </si>
  <si>
    <t>Ornithological survey report</t>
  </si>
  <si>
    <t>P08.04</t>
  </si>
  <si>
    <t>Hazardous substances information</t>
  </si>
  <si>
    <t>P08.05</t>
  </si>
  <si>
    <t>Asbestos survey report</t>
  </si>
  <si>
    <t>P08.06</t>
  </si>
  <si>
    <t>Biological agents survey report</t>
  </si>
  <si>
    <t>P08.07</t>
  </si>
  <si>
    <t>Gases survey report</t>
  </si>
  <si>
    <t>P08.08</t>
  </si>
  <si>
    <t>Hazardous chemicals survey report</t>
  </si>
  <si>
    <t>P08.09</t>
  </si>
  <si>
    <t>Heavy metals survey report</t>
  </si>
  <si>
    <t>P08.10</t>
  </si>
  <si>
    <t>Lead survey report</t>
  </si>
  <si>
    <t>P08.11</t>
  </si>
  <si>
    <t>Radioactive waste survey report</t>
  </si>
  <si>
    <t>P08.12</t>
  </si>
  <si>
    <t>Radon and hazardous ground gases survey report</t>
  </si>
  <si>
    <t>P08.13</t>
  </si>
  <si>
    <t>Unexploded ordnance survey report</t>
  </si>
  <si>
    <t>P08.14</t>
  </si>
  <si>
    <t>Volatile organic compounds survey report</t>
  </si>
  <si>
    <t>P08.15</t>
  </si>
  <si>
    <t>Building services condition survey reports</t>
  </si>
  <si>
    <t>P08.16</t>
  </si>
  <si>
    <t>Below-ground services survey report</t>
  </si>
  <si>
    <t>P08.17</t>
  </si>
  <si>
    <t>Boilers, heating and hot water systems survey report</t>
  </si>
  <si>
    <t>P08.18</t>
  </si>
  <si>
    <t>Catering equipment survey report</t>
  </si>
  <si>
    <t>P08.19</t>
  </si>
  <si>
    <t>Cold water and water treatment systems survey report</t>
  </si>
  <si>
    <t>P08.20</t>
  </si>
  <si>
    <t>Control systems survey report</t>
  </si>
  <si>
    <t>P08</t>
  </si>
  <si>
    <t>Escalator and moving pavement systems survey report</t>
  </si>
  <si>
    <t>P09.01</t>
  </si>
  <si>
    <t>Fire alarm systems survey report</t>
  </si>
  <si>
    <t>P09.02</t>
  </si>
  <si>
    <t>Generators system survey report</t>
  </si>
  <si>
    <t>P09.03</t>
  </si>
  <si>
    <t>Lighting survey information</t>
  </si>
  <si>
    <t>P09.04</t>
  </si>
  <si>
    <t>Lift installation survey report</t>
  </si>
  <si>
    <t>P09.05</t>
  </si>
  <si>
    <t>48</t>
  </si>
  <si>
    <t>Low-voltage general power electrical installations survey report</t>
  </si>
  <si>
    <t>P09.06</t>
  </si>
  <si>
    <t>71</t>
  </si>
  <si>
    <t>Refrigeration systems survey report</t>
  </si>
  <si>
    <t>P09.07</t>
  </si>
  <si>
    <t>Sprinkler systems survey report</t>
  </si>
  <si>
    <t>P09.08</t>
  </si>
  <si>
    <t>Ventilation and air conditioning systems survey report</t>
  </si>
  <si>
    <t>P09.09</t>
  </si>
  <si>
    <t>Building survey reports</t>
  </si>
  <si>
    <t>P09.10</t>
  </si>
  <si>
    <t>Building fabric survey report</t>
  </si>
  <si>
    <t>P09.11</t>
  </si>
  <si>
    <t>Building measurement survey report</t>
  </si>
  <si>
    <t>P09.12</t>
  </si>
  <si>
    <t>Concealed elements survey report</t>
  </si>
  <si>
    <t>P09.13</t>
  </si>
  <si>
    <t>Concrete cover survey report</t>
  </si>
  <si>
    <t>P09.14</t>
  </si>
  <si>
    <t>Concrete defects survey report</t>
  </si>
  <si>
    <t>P09.15</t>
  </si>
  <si>
    <t>Damp ingress and excess moisture survey report</t>
  </si>
  <si>
    <t>P09.16</t>
  </si>
  <si>
    <t>Dilapidations survey report</t>
  </si>
  <si>
    <t>P09.17</t>
  </si>
  <si>
    <t>Doors, windows and glazing defects survey report</t>
  </si>
  <si>
    <t>P09.18</t>
  </si>
  <si>
    <t>Masonry defects survey report</t>
  </si>
  <si>
    <t>P09.19</t>
  </si>
  <si>
    <t>Metalwork defects survey report</t>
  </si>
  <si>
    <t>P09.20</t>
  </si>
  <si>
    <t>Roof defects survey report</t>
  </si>
  <si>
    <t>P09</t>
  </si>
  <si>
    <t>Structural survey report</t>
  </si>
  <si>
    <t>P10.01</t>
  </si>
  <si>
    <t>Timber defects survey report</t>
  </si>
  <si>
    <t>P10.02</t>
  </si>
  <si>
    <t>Building performance survey reports</t>
  </si>
  <si>
    <t>P10.03</t>
  </si>
  <si>
    <t>Access audit report</t>
  </si>
  <si>
    <t>P10.04</t>
  </si>
  <si>
    <t>Acoustics and noise transfer survey report</t>
  </si>
  <si>
    <t>P10.05</t>
  </si>
  <si>
    <t>Airtightness survey report</t>
  </si>
  <si>
    <t>P10.06</t>
  </si>
  <si>
    <t>Energy assessment survey report</t>
  </si>
  <si>
    <t>P10.07</t>
  </si>
  <si>
    <t>Fire protection survey report</t>
  </si>
  <si>
    <t>P10.08</t>
  </si>
  <si>
    <t>Building security audit report</t>
  </si>
  <si>
    <t>P10.09</t>
  </si>
  <si>
    <t>Project performance requirements</t>
  </si>
  <si>
    <t>P10.10</t>
  </si>
  <si>
    <t>Project context requirements</t>
  </si>
  <si>
    <t>P10.11</t>
  </si>
  <si>
    <t>Development performance requirements</t>
  </si>
  <si>
    <t>P10.12</t>
  </si>
  <si>
    <t>79</t>
  </si>
  <si>
    <t>Site context requirements</t>
  </si>
  <si>
    <t>P10.13</t>
  </si>
  <si>
    <t>Quality and operational properties performance requirements</t>
  </si>
  <si>
    <t>P10.14</t>
  </si>
  <si>
    <t>Air quality performance requirements</t>
  </si>
  <si>
    <t>P10.15</t>
  </si>
  <si>
    <t>Comfort performance requirements</t>
  </si>
  <si>
    <t>P10.16</t>
  </si>
  <si>
    <t>Condensation control performance requirements</t>
  </si>
  <si>
    <t>P10.17</t>
  </si>
  <si>
    <t>Design quality performance requirements</t>
  </si>
  <si>
    <t>P10.18</t>
  </si>
  <si>
    <t>Durability performance requirements</t>
  </si>
  <si>
    <t>P10.19</t>
  </si>
  <si>
    <t>Functional properties performance requirements</t>
  </si>
  <si>
    <t>P10.20</t>
  </si>
  <si>
    <t>Life cycle performance requirements</t>
  </si>
  <si>
    <t>P10</t>
  </si>
  <si>
    <t>Performance compliance requirements</t>
  </si>
  <si>
    <t>P11.01</t>
  </si>
  <si>
    <t>Watertightness performance requirements</t>
  </si>
  <si>
    <t>P11.02</t>
  </si>
  <si>
    <t>Structural performance requirements</t>
  </si>
  <si>
    <t>P11.03</t>
  </si>
  <si>
    <t>Accidental loading performance requirements</t>
  </si>
  <si>
    <t>P11.04</t>
  </si>
  <si>
    <t>Earthquake loading performance requirements</t>
  </si>
  <si>
    <t>P11.05</t>
  </si>
  <si>
    <t>Geotechnical performance requirements</t>
  </si>
  <si>
    <t>P11.06</t>
  </si>
  <si>
    <t>42</t>
  </si>
  <si>
    <t>Imposed loads performance requirements</t>
  </si>
  <si>
    <t>P11.07</t>
  </si>
  <si>
    <t>Permanent loads performance requirements</t>
  </si>
  <si>
    <t>P11.08</t>
  </si>
  <si>
    <t>Snow and ice load performance requirements</t>
  </si>
  <si>
    <t>P11.09</t>
  </si>
  <si>
    <t>Structural design performance requirements</t>
  </si>
  <si>
    <t>P11.10</t>
  </si>
  <si>
    <t>81</t>
  </si>
  <si>
    <t>Structural robustness performance requirements</t>
  </si>
  <si>
    <t>P11.11</t>
  </si>
  <si>
    <t>Subsidence mitigation performance requirements</t>
  </si>
  <si>
    <t>P11.12</t>
  </si>
  <si>
    <t>Thermal actions performance requirements</t>
  </si>
  <si>
    <t>P11.13</t>
  </si>
  <si>
    <t>Wind loading performance requirements</t>
  </si>
  <si>
    <t>P11.14</t>
  </si>
  <si>
    <t>Fire performance requirements</t>
  </si>
  <si>
    <t>P11.15</t>
  </si>
  <si>
    <t>Automatic fire suppression performance requirements</t>
  </si>
  <si>
    <t>P11.16</t>
  </si>
  <si>
    <t>Electrical fire performance requirements</t>
  </si>
  <si>
    <t>P11.17</t>
  </si>
  <si>
    <t>Escape lighting performance requirements</t>
  </si>
  <si>
    <t>P11.18</t>
  </si>
  <si>
    <t>Fire and rescue service requirements</t>
  </si>
  <si>
    <t>P11.19</t>
  </si>
  <si>
    <t>Fire protection zone requirements</t>
  </si>
  <si>
    <t>P11.20</t>
  </si>
  <si>
    <t>Fire resistance performance requirements</t>
  </si>
  <si>
    <t>P11</t>
  </si>
  <si>
    <t>Fire safety performance requirements</t>
  </si>
  <si>
    <t>P12.01</t>
  </si>
  <si>
    <t>Reaction to fire performance requirements</t>
  </si>
  <si>
    <t>P12.02</t>
  </si>
  <si>
    <t>Spread of fire performance requirements</t>
  </si>
  <si>
    <t>P12.03</t>
  </si>
  <si>
    <t>Structural fire performance requirements</t>
  </si>
  <si>
    <t>P12.04</t>
  </si>
  <si>
    <t>Wildfire protection performance requirements</t>
  </si>
  <si>
    <t>P12.05</t>
  </si>
  <si>
    <t>Environmentally sustainable design requirements</t>
  </si>
  <si>
    <t>P12.06</t>
  </si>
  <si>
    <t>Biodiversity performance requirements</t>
  </si>
  <si>
    <t>P12.07</t>
  </si>
  <si>
    <t>BREEAM (Building Research Establishment Environmental Assessment Method) requirements</t>
  </si>
  <si>
    <t>P12.08</t>
  </si>
  <si>
    <t>Earthworks and groundworks schedules</t>
  </si>
  <si>
    <t>P12.09</t>
  </si>
  <si>
    <t>Environmental scheme performance requirements</t>
  </si>
  <si>
    <t>P12.10</t>
  </si>
  <si>
    <t>Flood defence performance requirements</t>
  </si>
  <si>
    <t>P12.11</t>
  </si>
  <si>
    <t>Habitat performance requirements</t>
  </si>
  <si>
    <t>P12.12</t>
  </si>
  <si>
    <t>Hazardous materials control requirements</t>
  </si>
  <si>
    <t>P12.13</t>
  </si>
  <si>
    <t>Hydrological performance requirements</t>
  </si>
  <si>
    <t>P12.14</t>
  </si>
  <si>
    <t>LEED (Leadership in Energy and Environmental Design) requirements</t>
  </si>
  <si>
    <t>P12.15</t>
  </si>
  <si>
    <t>NABERS energy requirements</t>
  </si>
  <si>
    <t>P12.16</t>
  </si>
  <si>
    <t>Passive house energy requirements</t>
  </si>
  <si>
    <t>P12.17</t>
  </si>
  <si>
    <t>Retrofit energy requirements</t>
  </si>
  <si>
    <t>P12.18</t>
  </si>
  <si>
    <t>Resistance to ground contaminants requirements</t>
  </si>
  <si>
    <t>P12.19</t>
  </si>
  <si>
    <t>Sustainability performance requirements</t>
  </si>
  <si>
    <t>P12.20</t>
  </si>
  <si>
    <t>WELL environment requirements</t>
  </si>
  <si>
    <t>P12</t>
  </si>
  <si>
    <t>Safety performance requirements</t>
  </si>
  <si>
    <t>P13.01</t>
  </si>
  <si>
    <t>Accessibility performance requirements</t>
  </si>
  <si>
    <t>P13.02</t>
  </si>
  <si>
    <t>Biosecurity performance requirements</t>
  </si>
  <si>
    <t>P13.03</t>
  </si>
  <si>
    <t>Lightning protection performance requirements</t>
  </si>
  <si>
    <t>P13.04</t>
  </si>
  <si>
    <t>Project and site safety performance requirements</t>
  </si>
  <si>
    <t>P13.05</t>
  </si>
  <si>
    <t>Safety and protection performance requirements</t>
  </si>
  <si>
    <t>P13.06</t>
  </si>
  <si>
    <t>74</t>
  </si>
  <si>
    <t>Security performance requirements</t>
  </si>
  <si>
    <t>P13.07</t>
  </si>
  <si>
    <t>Acoustic performance requirements</t>
  </si>
  <si>
    <t>P13.08</t>
  </si>
  <si>
    <t>Acoustic attenuation performance requirements</t>
  </si>
  <si>
    <t>P13.09</t>
  </si>
  <si>
    <t>Acoustic diffusion performance requirements</t>
  </si>
  <si>
    <t>P13.10</t>
  </si>
  <si>
    <t>Acoustic separation performance requirements</t>
  </si>
  <si>
    <t>P13.11</t>
  </si>
  <si>
    <t>Vibration control performance requirements</t>
  </si>
  <si>
    <t>P13.12</t>
  </si>
  <si>
    <t>Energy performance requirements</t>
  </si>
  <si>
    <t>P13.13</t>
  </si>
  <si>
    <t>Airtightness performance requirements</t>
  </si>
  <si>
    <t>P13.14</t>
  </si>
  <si>
    <t>Air conditioning performance requirement</t>
  </si>
  <si>
    <t>P13.15</t>
  </si>
  <si>
    <t>Chilled water performance requirements</t>
  </si>
  <si>
    <t>P13.16</t>
  </si>
  <si>
    <t>Combustion appliance performance requirements</t>
  </si>
  <si>
    <t>P13.17</t>
  </si>
  <si>
    <t>Daylight and shading performance requirements</t>
  </si>
  <si>
    <t>P13.18</t>
  </si>
  <si>
    <t>Energy metering requirements</t>
  </si>
  <si>
    <t>P13.19</t>
  </si>
  <si>
    <t>Heating performance requirements</t>
  </si>
  <si>
    <t>P13.20</t>
  </si>
  <si>
    <t>Hot and cold water supply performance requirements</t>
  </si>
  <si>
    <t>P13</t>
  </si>
  <si>
    <t>Lighting performance requirements</t>
  </si>
  <si>
    <t>P14.01</t>
  </si>
  <si>
    <t>Thermal performance requirements</t>
  </si>
  <si>
    <t>P14.02</t>
  </si>
  <si>
    <t>Ventilation performance requirements</t>
  </si>
  <si>
    <t>P14.03</t>
  </si>
  <si>
    <t>Design and approvals information</t>
  </si>
  <si>
    <t>P14.04</t>
  </si>
  <si>
    <t>Design strategies</t>
  </si>
  <si>
    <t>P14.05</t>
  </si>
  <si>
    <t>Access and maintenance strategy</t>
  </si>
  <si>
    <t>P14.06</t>
  </si>
  <si>
    <t>Acoustic strategy</t>
  </si>
  <si>
    <t>P14.07</t>
  </si>
  <si>
    <t>Air conditioning design strategy</t>
  </si>
  <si>
    <t>P14.08</t>
  </si>
  <si>
    <t>Building fabric strategy</t>
  </si>
  <si>
    <t>P14.09</t>
  </si>
  <si>
    <t>Building services strategy</t>
  </si>
  <si>
    <t>P14.10</t>
  </si>
  <si>
    <t>Civil engineering design strategy</t>
  </si>
  <si>
    <t>P14.11</t>
  </si>
  <si>
    <t>Comfort strategy</t>
  </si>
  <si>
    <t>P14.12</t>
  </si>
  <si>
    <t>Commissioning strategy</t>
  </si>
  <si>
    <t>P14.13</t>
  </si>
  <si>
    <t>Conservation strategy</t>
  </si>
  <si>
    <t>P14.14</t>
  </si>
  <si>
    <t>19</t>
  </si>
  <si>
    <t>Cost plan strategy</t>
  </si>
  <si>
    <t>P14.15</t>
  </si>
  <si>
    <t>Daylight design strategy</t>
  </si>
  <si>
    <t>P14.16</t>
  </si>
  <si>
    <t>Drainage strategy</t>
  </si>
  <si>
    <t>P14.17</t>
  </si>
  <si>
    <t>Energy strategy</t>
  </si>
  <si>
    <t>P14.18</t>
  </si>
  <si>
    <t>Fire safety strategy</t>
  </si>
  <si>
    <t>P14.19</t>
  </si>
  <si>
    <t>Health and safety strategy</t>
  </si>
  <si>
    <t>P14.20</t>
  </si>
  <si>
    <t>Heating and cooling design strategy</t>
  </si>
  <si>
    <t>P14</t>
  </si>
  <si>
    <t>High-voltage power supply strategy</t>
  </si>
  <si>
    <t>P15.01</t>
  </si>
  <si>
    <t>Hot and cold water supply design strategy</t>
  </si>
  <si>
    <t>P15.02</t>
  </si>
  <si>
    <t>Inclusive design strategy</t>
  </si>
  <si>
    <t>P15.03</t>
  </si>
  <si>
    <t>43</t>
  </si>
  <si>
    <t>Information and communications technology (ICT) strategy</t>
  </si>
  <si>
    <t>P15.04</t>
  </si>
  <si>
    <t>Landscape design strategy</t>
  </si>
  <si>
    <t>P15.05</t>
  </si>
  <si>
    <t>Lighting strategy</t>
  </si>
  <si>
    <t>P15.06</t>
  </si>
  <si>
    <t>Low-voltage power supply strategy</t>
  </si>
  <si>
    <t>P15.07</t>
  </si>
  <si>
    <t>Off-site construction strategy</t>
  </si>
  <si>
    <t>P15.08</t>
  </si>
  <si>
    <t>Operational energy use strategy</t>
  </si>
  <si>
    <t>P15.09</t>
  </si>
  <si>
    <t>61</t>
  </si>
  <si>
    <t>Overheating mitigation strategy</t>
  </si>
  <si>
    <t>P15.10</t>
  </si>
  <si>
    <t>Planning strategy</t>
  </si>
  <si>
    <t>P15.11</t>
  </si>
  <si>
    <t>Plant and equipment replacement strategy</t>
  </si>
  <si>
    <t>P15.12</t>
  </si>
  <si>
    <t>Plan for use strategy</t>
  </si>
  <si>
    <t>P15.13</t>
  </si>
  <si>
    <t>Regulatory approval</t>
  </si>
  <si>
    <t>P15.14</t>
  </si>
  <si>
    <t>Renewable energy strategy</t>
  </si>
  <si>
    <t>P15.15</t>
  </si>
  <si>
    <t>Security design strategy</t>
  </si>
  <si>
    <t>P15.16</t>
  </si>
  <si>
    <t>Structural engineering design strategy</t>
  </si>
  <si>
    <t>P15.17</t>
  </si>
  <si>
    <t>Sustainability strategy</t>
  </si>
  <si>
    <t>P15.18</t>
  </si>
  <si>
    <t>Thermal performance strategy</t>
  </si>
  <si>
    <t>P15.19</t>
  </si>
  <si>
    <t>Urban design strategy</t>
  </si>
  <si>
    <t>P15.20</t>
  </si>
  <si>
    <t>Ventilation design strategy</t>
  </si>
  <si>
    <t>P15</t>
  </si>
  <si>
    <t>Design calculations</t>
  </si>
  <si>
    <t>P16.01</t>
  </si>
  <si>
    <t>Above-ground drainage calculations</t>
  </si>
  <si>
    <t>P16.02</t>
  </si>
  <si>
    <t>Cable calculations</t>
  </si>
  <si>
    <t>P16.03</t>
  </si>
  <si>
    <t>Containment calculations</t>
  </si>
  <si>
    <t>P16.04</t>
  </si>
  <si>
    <t>Electrical load calculations</t>
  </si>
  <si>
    <t>P16.05</t>
  </si>
  <si>
    <t>Heating and cooling load calculations</t>
  </si>
  <si>
    <t>P16.06</t>
  </si>
  <si>
    <t>Heat loss calculations</t>
  </si>
  <si>
    <t>P16.07</t>
  </si>
  <si>
    <t>Lighting calculations</t>
  </si>
  <si>
    <t>P16.08</t>
  </si>
  <si>
    <t>Maintenance factor calculations</t>
  </si>
  <si>
    <t>P16.09</t>
  </si>
  <si>
    <t>Mechanical services calculations</t>
  </si>
  <si>
    <t>P16.10</t>
  </si>
  <si>
    <t>Pipework calculations</t>
  </si>
  <si>
    <t>P16.11</t>
  </si>
  <si>
    <t>68</t>
  </si>
  <si>
    <t>Public health calculations</t>
  </si>
  <si>
    <t>P16.12</t>
  </si>
  <si>
    <t>Structural engineering calculations</t>
  </si>
  <si>
    <t>P16.13</t>
  </si>
  <si>
    <t>Surface water calculations</t>
  </si>
  <si>
    <t>P16.14</t>
  </si>
  <si>
    <t>Ventilation calculations</t>
  </si>
  <si>
    <t>P16.15</t>
  </si>
  <si>
    <t>Wastewater drainage calculations</t>
  </si>
  <si>
    <t>P16.16</t>
  </si>
  <si>
    <t>Design information</t>
  </si>
  <si>
    <t>P16.17</t>
  </si>
  <si>
    <t>Architectural design</t>
  </si>
  <si>
    <t>P16.18</t>
  </si>
  <si>
    <t>Concept analysis</t>
  </si>
  <si>
    <t>P16.19</t>
  </si>
  <si>
    <t>Design development register information</t>
  </si>
  <si>
    <t>P16.20</t>
  </si>
  <si>
    <t>Designer health and safety risk assessment</t>
  </si>
  <si>
    <t>P16</t>
  </si>
  <si>
    <t>Design philosophy statement</t>
  </si>
  <si>
    <t>P17.01</t>
  </si>
  <si>
    <t>Design responsibility matrix</t>
  </si>
  <si>
    <t>P17.02</t>
  </si>
  <si>
    <t>Developmental control plan</t>
  </si>
  <si>
    <t>P17.03</t>
  </si>
  <si>
    <t>Energy target</t>
  </si>
  <si>
    <t>P17.04</t>
  </si>
  <si>
    <t>Energy and comfort design calculations</t>
  </si>
  <si>
    <t>P17.05</t>
  </si>
  <si>
    <t>Fire-rated doorset design and installation drawings</t>
  </si>
  <si>
    <t>P17.06</t>
  </si>
  <si>
    <t>Geotechnical engineering information</t>
  </si>
  <si>
    <t>P17.07</t>
  </si>
  <si>
    <t>Graphical information</t>
  </si>
  <si>
    <t>P17.08</t>
  </si>
  <si>
    <t>Management control plan</t>
  </si>
  <si>
    <t>P17.09</t>
  </si>
  <si>
    <t>Mechanical, electrical, instrumentation, controls and automation (MEICA) design</t>
  </si>
  <si>
    <t>P17.10</t>
  </si>
  <si>
    <t>54</t>
  </si>
  <si>
    <t>Modelling production and delivery table</t>
  </si>
  <si>
    <t>P17.11</t>
  </si>
  <si>
    <t>Modelling specification</t>
  </si>
  <si>
    <t>P17.12</t>
  </si>
  <si>
    <t>Parametric information</t>
  </si>
  <si>
    <t>P17.13</t>
  </si>
  <si>
    <t>Photorealistic visualization images</t>
  </si>
  <si>
    <t>P17.14</t>
  </si>
  <si>
    <t>Photorealistic visualization model</t>
  </si>
  <si>
    <t>P17.15</t>
  </si>
  <si>
    <t>Prohibited materials information</t>
  </si>
  <si>
    <t>P17.16</t>
  </si>
  <si>
    <t>Room data</t>
  </si>
  <si>
    <t>P17.17</t>
  </si>
  <si>
    <t>Schedule of works</t>
  </si>
  <si>
    <t>P17.18</t>
  </si>
  <si>
    <t>Site orientation</t>
  </si>
  <si>
    <t>P17.19</t>
  </si>
  <si>
    <t>Sun path diagrams</t>
  </si>
  <si>
    <t>P17.20</t>
  </si>
  <si>
    <t>Technical information</t>
  </si>
  <si>
    <t>P17</t>
  </si>
  <si>
    <t>91</t>
  </si>
  <si>
    <t>Thermal bridging calculations</t>
  </si>
  <si>
    <t>P18.01</t>
  </si>
  <si>
    <t>Video survey information</t>
  </si>
  <si>
    <t>P18.02</t>
  </si>
  <si>
    <t>Water hardness test report</t>
  </si>
  <si>
    <t>P18.03</t>
  </si>
  <si>
    <t>Water analysis report</t>
  </si>
  <si>
    <t>P18.04</t>
  </si>
  <si>
    <t>Design models</t>
  </si>
  <si>
    <t>P18.05</t>
  </si>
  <si>
    <t>Architects models</t>
  </si>
  <si>
    <t>P18.06</t>
  </si>
  <si>
    <t>Building services models</t>
  </si>
  <si>
    <t>P18.07</t>
  </si>
  <si>
    <t>Catering models</t>
  </si>
  <si>
    <t>P18.08</t>
  </si>
  <si>
    <t>Civil engineering models</t>
  </si>
  <si>
    <t>P18.09</t>
  </si>
  <si>
    <t>Combined discipline models</t>
  </si>
  <si>
    <t>P18.10</t>
  </si>
  <si>
    <t>Drainage models</t>
  </si>
  <si>
    <t>P18.11</t>
  </si>
  <si>
    <t>Electrical models</t>
  </si>
  <si>
    <t>P18.12</t>
  </si>
  <si>
    <t>Fittings, furnishings and equipment (FF&amp;E) models</t>
  </si>
  <si>
    <t>P18.13</t>
  </si>
  <si>
    <t>Geotechnical models</t>
  </si>
  <si>
    <t>P18.14</t>
  </si>
  <si>
    <t>Landscape models</t>
  </si>
  <si>
    <t>P18.15</t>
  </si>
  <si>
    <t>Mechanical models</t>
  </si>
  <si>
    <t>P18.16</t>
  </si>
  <si>
    <t>Process models</t>
  </si>
  <si>
    <t>P18.17</t>
  </si>
  <si>
    <t>Public health models</t>
  </si>
  <si>
    <t>P18.18</t>
  </si>
  <si>
    <t>Structural engineering models</t>
  </si>
  <si>
    <t>P18.19</t>
  </si>
  <si>
    <t>Design drawings</t>
  </si>
  <si>
    <t>P18.20</t>
  </si>
  <si>
    <t>2D plan drawings</t>
  </si>
  <si>
    <t>P18</t>
  </si>
  <si>
    <t>3D plan drawings</t>
  </si>
  <si>
    <t>P19.01</t>
  </si>
  <si>
    <t>Builders' work drawings</t>
  </si>
  <si>
    <t>P19.02</t>
  </si>
  <si>
    <t>Coordination drawings</t>
  </si>
  <si>
    <t>P19.03</t>
  </si>
  <si>
    <t>Cross-section drawings</t>
  </si>
  <si>
    <t>P19.04</t>
  </si>
  <si>
    <t>Decant drawings</t>
  </si>
  <si>
    <t>P19.05</t>
  </si>
  <si>
    <t>Diagrammatical drawings</t>
  </si>
  <si>
    <t>P19.06</t>
  </si>
  <si>
    <t>Elevation drawings</t>
  </si>
  <si>
    <t>P19.07</t>
  </si>
  <si>
    <t>General arrangement drawings</t>
  </si>
  <si>
    <t>P19.08</t>
  </si>
  <si>
    <t>Isometric drawings</t>
  </si>
  <si>
    <t>P19.09</t>
  </si>
  <si>
    <t>Manufacturer's drawings</t>
  </si>
  <si>
    <t>P19.10</t>
  </si>
  <si>
    <t>Multi-view drawings</t>
  </si>
  <si>
    <t>P19.11</t>
  </si>
  <si>
    <t>Phasing drawings</t>
  </si>
  <si>
    <t>P19.12</t>
  </si>
  <si>
    <t>Schematic drawings</t>
  </si>
  <si>
    <t>P19.13</t>
  </si>
  <si>
    <t>Sketch drawings</t>
  </si>
  <si>
    <t>P19.14</t>
  </si>
  <si>
    <t>Technical design drawings</t>
  </si>
  <si>
    <t>P19.15</t>
  </si>
  <si>
    <t>Specifications</t>
  </si>
  <si>
    <t>P19.16</t>
  </si>
  <si>
    <t>Architectural construction specification</t>
  </si>
  <si>
    <t>P19.17</t>
  </si>
  <si>
    <t>Architectural outline specification</t>
  </si>
  <si>
    <t>P19.18</t>
  </si>
  <si>
    <t>Architectural performance specification</t>
  </si>
  <si>
    <t>P19.19</t>
  </si>
  <si>
    <t>Building services construction specification</t>
  </si>
  <si>
    <t>P19.20</t>
  </si>
  <si>
    <t>Building services outline specification</t>
  </si>
  <si>
    <t>P19</t>
  </si>
  <si>
    <t>Building services performance specification</t>
  </si>
  <si>
    <t>P20.01</t>
  </si>
  <si>
    <t>Civil engineering construction specification</t>
  </si>
  <si>
    <t>P20.02</t>
  </si>
  <si>
    <t>Civil engineering outline specification</t>
  </si>
  <si>
    <t>P20.03</t>
  </si>
  <si>
    <t>Civil engineering performance specification</t>
  </si>
  <si>
    <t>P20.04</t>
  </si>
  <si>
    <t>Electrical services construction specification</t>
  </si>
  <si>
    <t>P20.05</t>
  </si>
  <si>
    <t>Electrical services outline specification</t>
  </si>
  <si>
    <t>P20.06</t>
  </si>
  <si>
    <t>Electrical services performance specification</t>
  </si>
  <si>
    <t>P20.07</t>
  </si>
  <si>
    <t>Landscape architecture construction specification</t>
  </si>
  <si>
    <t>P20.08</t>
  </si>
  <si>
    <t>Landscape architecture outline specification</t>
  </si>
  <si>
    <t>P20.09</t>
  </si>
  <si>
    <t>Landscape architecture performance specification</t>
  </si>
  <si>
    <t>P20.10</t>
  </si>
  <si>
    <t>Mechanical services construction specification</t>
  </si>
  <si>
    <t>P20.11</t>
  </si>
  <si>
    <t>Mechanical services outline specification</t>
  </si>
  <si>
    <t>P20.12</t>
  </si>
  <si>
    <t>Mechanical services performance specification</t>
  </si>
  <si>
    <t>P20.13</t>
  </si>
  <si>
    <t>Structural engineering construction specification</t>
  </si>
  <si>
    <t>P20.14</t>
  </si>
  <si>
    <t>Structural engineering outline specification</t>
  </si>
  <si>
    <t>P20.15</t>
  </si>
  <si>
    <t>Structural engineering performance specification</t>
  </si>
  <si>
    <t>P20.16</t>
  </si>
  <si>
    <t>Approvals information</t>
  </si>
  <si>
    <t>P20.17</t>
  </si>
  <si>
    <t>Approvals and assurance plan</t>
  </si>
  <si>
    <t>P20.18</t>
  </si>
  <si>
    <t>Building control design approval</t>
  </si>
  <si>
    <t>P20.19</t>
  </si>
  <si>
    <t>Building codes application</t>
  </si>
  <si>
    <t>P20.20</t>
  </si>
  <si>
    <t>Building codes approval</t>
  </si>
  <si>
    <t>P20</t>
  </si>
  <si>
    <t>Building safety approval application</t>
  </si>
  <si>
    <t>P21.01</t>
  </si>
  <si>
    <t>Consent</t>
  </si>
  <si>
    <t>P21.02</t>
  </si>
  <si>
    <t>Contribution agreement</t>
  </si>
  <si>
    <t>P21.03</t>
  </si>
  <si>
    <t>Design submittals</t>
  </si>
  <si>
    <t>P21.04</t>
  </si>
  <si>
    <t>Environmental health officer approval</t>
  </si>
  <si>
    <t>P21.05</t>
  </si>
  <si>
    <t>Fire officer approval</t>
  </si>
  <si>
    <t>P21.06</t>
  </si>
  <si>
    <t>Funding profile</t>
  </si>
  <si>
    <t>P21.07</t>
  </si>
  <si>
    <t>Heritage registration</t>
  </si>
  <si>
    <t>P21.08</t>
  </si>
  <si>
    <t>Internal approval</t>
  </si>
  <si>
    <t>P21.09</t>
  </si>
  <si>
    <t>Landowner agreement</t>
  </si>
  <si>
    <t>P21.10</t>
  </si>
  <si>
    <t>Letter of authority</t>
  </si>
  <si>
    <t>P21.11</t>
  </si>
  <si>
    <t>Outline planning application</t>
  </si>
  <si>
    <t>P21.12</t>
  </si>
  <si>
    <t>Partnership agreement</t>
  </si>
  <si>
    <t>P21.13</t>
  </si>
  <si>
    <t>Planning application</t>
  </si>
  <si>
    <t>P21.14</t>
  </si>
  <si>
    <t>Planning conditions information</t>
  </si>
  <si>
    <t>P21.15</t>
  </si>
  <si>
    <t>Planning permission</t>
  </si>
  <si>
    <t>P21.16</t>
  </si>
  <si>
    <t>Principal designer compliance declaration</t>
  </si>
  <si>
    <t>P21.17</t>
  </si>
  <si>
    <t>Project board agreement</t>
  </si>
  <si>
    <t>P21.18</t>
  </si>
  <si>
    <t>Project team agreement</t>
  </si>
  <si>
    <t>P21.19</t>
  </si>
  <si>
    <t>Tree protection order</t>
  </si>
  <si>
    <t>P21.20</t>
  </si>
  <si>
    <t>Schedules</t>
  </si>
  <si>
    <t>P21</t>
  </si>
  <si>
    <t>Boiler schedules</t>
  </si>
  <si>
    <t>P22.01</t>
  </si>
  <si>
    <t>Door schedules</t>
  </si>
  <si>
    <t>P22.02</t>
  </si>
  <si>
    <t>Luminaire schedules</t>
  </si>
  <si>
    <t>P22.03</t>
  </si>
  <si>
    <t>Radiator schedules</t>
  </si>
  <si>
    <t>P22.04</t>
  </si>
  <si>
    <t>Window schedules</t>
  </si>
  <si>
    <t>P22.05</t>
  </si>
  <si>
    <t>Project information management information</t>
  </si>
  <si>
    <t>P22.06</t>
  </si>
  <si>
    <t>4D programme federated model</t>
  </si>
  <si>
    <t>P22.07</t>
  </si>
  <si>
    <t>5D cost federated model</t>
  </si>
  <si>
    <t>P22.08</t>
  </si>
  <si>
    <t>6D handover sequence federated model</t>
  </si>
  <si>
    <t>P22.09</t>
  </si>
  <si>
    <t>Activities terminology</t>
  </si>
  <si>
    <t>P22.10</t>
  </si>
  <si>
    <t>Asset delivery description</t>
  </si>
  <si>
    <t>P22.11</t>
  </si>
  <si>
    <t>Benefits realization plan</t>
  </si>
  <si>
    <t>P22.12</t>
  </si>
  <si>
    <t>BIM execution plan</t>
  </si>
  <si>
    <t>P22.13</t>
  </si>
  <si>
    <t>Capability and capacity assessment information</t>
  </si>
  <si>
    <t>P22.14</t>
  </si>
  <si>
    <t>Clash detection resolution report</t>
  </si>
  <si>
    <t>P22.15</t>
  </si>
  <si>
    <t>Change control plan</t>
  </si>
  <si>
    <t>P22.16</t>
  </si>
  <si>
    <t>Change control records</t>
  </si>
  <si>
    <t>P22.17</t>
  </si>
  <si>
    <t>COBie data set</t>
  </si>
  <si>
    <t>P22.18</t>
  </si>
  <si>
    <t>Communications plan</t>
  </si>
  <si>
    <t>P22.19</t>
  </si>
  <si>
    <t>Construction risk review</t>
  </si>
  <si>
    <t>P22.20</t>
  </si>
  <si>
    <t>Contingency plan</t>
  </si>
  <si>
    <t>P22</t>
  </si>
  <si>
    <t>Curriculum vitae (CV)</t>
  </si>
  <si>
    <t>P23.01</t>
  </si>
  <si>
    <t>Data security policy</t>
  </si>
  <si>
    <t>P23.02</t>
  </si>
  <si>
    <t>Description terminology</t>
  </si>
  <si>
    <t>P23.03</t>
  </si>
  <si>
    <t>Detailed responsibility matrix</t>
  </si>
  <si>
    <t>P23.04</t>
  </si>
  <si>
    <t>Design process management plan</t>
  </si>
  <si>
    <t>P23.05</t>
  </si>
  <si>
    <t>Design programme</t>
  </si>
  <si>
    <t>P23.06</t>
  </si>
  <si>
    <t>Electronic data interchange (EDI)</t>
  </si>
  <si>
    <t>P23.07</t>
  </si>
  <si>
    <t>Document numbering system</t>
  </si>
  <si>
    <t>P23.08</t>
  </si>
  <si>
    <t>Document control information</t>
  </si>
  <si>
    <t>P23.09</t>
  </si>
  <si>
    <t>Federated coordination models</t>
  </si>
  <si>
    <t>P23.10</t>
  </si>
  <si>
    <t>Federated information models</t>
  </si>
  <si>
    <t>P23.11</t>
  </si>
  <si>
    <t>Fire safety information exchange (FIREie)</t>
  </si>
  <si>
    <t>P23.12</t>
  </si>
  <si>
    <t>Fire safety management plan</t>
  </si>
  <si>
    <t>P23.13</t>
  </si>
  <si>
    <t>Information assurance</t>
  </si>
  <si>
    <t>P23.14</t>
  </si>
  <si>
    <t>Information validation</t>
  </si>
  <si>
    <t>P23.15</t>
  </si>
  <si>
    <t>Information verification</t>
  </si>
  <si>
    <t>P23.16</t>
  </si>
  <si>
    <t>Information delivery plan</t>
  </si>
  <si>
    <t>P23.17</t>
  </si>
  <si>
    <t>Installation process management plan</t>
  </si>
  <si>
    <t>P23.18</t>
  </si>
  <si>
    <t>44</t>
  </si>
  <si>
    <t>Information security triage matrix</t>
  </si>
  <si>
    <t>P23.19</t>
  </si>
  <si>
    <t>Key performance indicator (KPI) information</t>
  </si>
  <si>
    <t>P23.20</t>
  </si>
  <si>
    <t>Landowner notice</t>
  </si>
  <si>
    <t>P23</t>
  </si>
  <si>
    <t>Master information delivery plan</t>
  </si>
  <si>
    <t>P24.01</t>
  </si>
  <si>
    <t>Mobilization plan</t>
  </si>
  <si>
    <t>P24.02</t>
  </si>
  <si>
    <t>Post-occupancy evaluation</t>
  </si>
  <si>
    <t>P24.03</t>
  </si>
  <si>
    <t>Project breakdown structure documentation</t>
  </si>
  <si>
    <t>P24.04</t>
  </si>
  <si>
    <t>Pre-appointment BIM execution plan</t>
  </si>
  <si>
    <t>P24.05</t>
  </si>
  <si>
    <t>Project execution plan</t>
  </si>
  <si>
    <t>P24.06</t>
  </si>
  <si>
    <t>Project information production methods and procedures</t>
  </si>
  <si>
    <t>P24.07</t>
  </si>
  <si>
    <t>Project information protocol</t>
  </si>
  <si>
    <t>P24.08</t>
  </si>
  <si>
    <t>Project information standards</t>
  </si>
  <si>
    <t>P24.09</t>
  </si>
  <si>
    <t>Risk schedule</t>
  </si>
  <si>
    <t>P24.10</t>
  </si>
  <si>
    <t>Risk and opportunities management plan</t>
  </si>
  <si>
    <t>P24.11</t>
  </si>
  <si>
    <t>Stakeholder management plan</t>
  </si>
  <si>
    <t>P24.12</t>
  </si>
  <si>
    <t>Task information delivery plan</t>
  </si>
  <si>
    <t>P24.13</t>
  </si>
  <si>
    <t>Through-life management plan (TLMP)</t>
  </si>
  <si>
    <t>P24.14</t>
  </si>
  <si>
    <t>Financial and commercial information</t>
  </si>
  <si>
    <t>P24.15</t>
  </si>
  <si>
    <t>Commercial information</t>
  </si>
  <si>
    <t>P24.16</t>
  </si>
  <si>
    <t>Building lease</t>
  </si>
  <si>
    <t>P24.17</t>
  </si>
  <si>
    <t>Resident profile</t>
  </si>
  <si>
    <t>P24.18</t>
  </si>
  <si>
    <t>Tenancy agreement</t>
  </si>
  <si>
    <t>P24.19</t>
  </si>
  <si>
    <t>Economic viability information</t>
  </si>
  <si>
    <t>P24.20</t>
  </si>
  <si>
    <t>Business case</t>
  </si>
  <si>
    <t>P24</t>
  </si>
  <si>
    <t>Capital contributions information</t>
  </si>
  <si>
    <t>P25.01</t>
  </si>
  <si>
    <t>Commercial compliance report</t>
  </si>
  <si>
    <t>P25.02</t>
  </si>
  <si>
    <t>Commercial plan</t>
  </si>
  <si>
    <t>P25.03</t>
  </si>
  <si>
    <t>Commercial strategy</t>
  </si>
  <si>
    <t>P25.04</t>
  </si>
  <si>
    <t>Cost model and indicative costing</t>
  </si>
  <si>
    <t>P25.05</t>
  </si>
  <si>
    <t>Earned value management report</t>
  </si>
  <si>
    <t>P25.06</t>
  </si>
  <si>
    <t>Efficiency assessment</t>
  </si>
  <si>
    <t>P25.07</t>
  </si>
  <si>
    <t>Financial damage assessment</t>
  </si>
  <si>
    <t>P25.08</t>
  </si>
  <si>
    <t>Financial strategy</t>
  </si>
  <si>
    <t>P25.09</t>
  </si>
  <si>
    <t>Funding information</t>
  </si>
  <si>
    <t>P25.10</t>
  </si>
  <si>
    <t>Initial planning estimate</t>
  </si>
  <si>
    <t>P25.11</t>
  </si>
  <si>
    <t>Investment appraisal</t>
  </si>
  <si>
    <t>P25.12</t>
  </si>
  <si>
    <t>Partnership funding report</t>
  </si>
  <si>
    <t>P25.13</t>
  </si>
  <si>
    <t>Preliminary business case</t>
  </si>
  <si>
    <t>P25.14</t>
  </si>
  <si>
    <t>Pre-tender estimate</t>
  </si>
  <si>
    <t>P25.15</t>
  </si>
  <si>
    <t>Private-sector participation (PSP) evaluation report</t>
  </si>
  <si>
    <t>P25.16</t>
  </si>
  <si>
    <t>Private-sector participation (PSP) financial close</t>
  </si>
  <si>
    <t>P25.17</t>
  </si>
  <si>
    <t>Supply chain agreement</t>
  </si>
  <si>
    <t>P25.18</t>
  </si>
  <si>
    <t>Whole-life costing</t>
  </si>
  <si>
    <t>P25.19</t>
  </si>
  <si>
    <t>Procurement and tendering information</t>
  </si>
  <si>
    <t>P25.20</t>
  </si>
  <si>
    <t>Procurement strategy</t>
  </si>
  <si>
    <t>P25</t>
  </si>
  <si>
    <t>Prior information notice</t>
  </si>
  <si>
    <t>P26.01</t>
  </si>
  <si>
    <t>Advance procurement information</t>
  </si>
  <si>
    <t>P26.02</t>
  </si>
  <si>
    <t>Tender enquiry</t>
  </si>
  <si>
    <t>P26.03</t>
  </si>
  <si>
    <t>Tender programme</t>
  </si>
  <si>
    <t>P26.04</t>
  </si>
  <si>
    <t>Tender invitation</t>
  </si>
  <si>
    <t>P26.05</t>
  </si>
  <si>
    <t>Early contractor involvement information</t>
  </si>
  <si>
    <t>P26.06</t>
  </si>
  <si>
    <t>Framework agreement information</t>
  </si>
  <si>
    <t>P26.07</t>
  </si>
  <si>
    <t>Tender acceptance criteria</t>
  </si>
  <si>
    <t>P26.08</t>
  </si>
  <si>
    <t>Tender documents</t>
  </si>
  <si>
    <t>P26.09</t>
  </si>
  <si>
    <t>Private-sector participation (PSP) tender</t>
  </si>
  <si>
    <t>P26.10</t>
  </si>
  <si>
    <t>Tender clarification report</t>
  </si>
  <si>
    <t>P26.11</t>
  </si>
  <si>
    <t>Tender instruction</t>
  </si>
  <si>
    <t>P26.12</t>
  </si>
  <si>
    <t>Tender site visit strategy</t>
  </si>
  <si>
    <t>P26.13</t>
  </si>
  <si>
    <t>Tender return</t>
  </si>
  <si>
    <t>P26.14</t>
  </si>
  <si>
    <t>Tender assessment report</t>
  </si>
  <si>
    <t>P26.15</t>
  </si>
  <si>
    <t>Tender evaluation report</t>
  </si>
  <si>
    <t>P26.16</t>
  </si>
  <si>
    <t>Tender error resolution strategy</t>
  </si>
  <si>
    <t>P26.17</t>
  </si>
  <si>
    <t>Tender acceptance report</t>
  </si>
  <si>
    <t>P26.18</t>
  </si>
  <si>
    <t>Post-tender negotiation</t>
  </si>
  <si>
    <t>P26.19</t>
  </si>
  <si>
    <t>Tender notification</t>
  </si>
  <si>
    <t>P26.20</t>
  </si>
  <si>
    <t>Contract information</t>
  </si>
  <si>
    <t>P26</t>
  </si>
  <si>
    <t>Contract compliance information</t>
  </si>
  <si>
    <t>P27.01</t>
  </si>
  <si>
    <t>Asset compliance information</t>
  </si>
  <si>
    <t>P27.02</t>
  </si>
  <si>
    <t>Compliance statement</t>
  </si>
  <si>
    <t>P27.03</t>
  </si>
  <si>
    <t>P27.04</t>
  </si>
  <si>
    <t>Escrow agreement</t>
  </si>
  <si>
    <t>P27.05</t>
  </si>
  <si>
    <t>Liquidated damages information</t>
  </si>
  <si>
    <t>P27.06</t>
  </si>
  <si>
    <t>Project brief derogations</t>
  </si>
  <si>
    <t>P27.07</t>
  </si>
  <si>
    <t>Contract</t>
  </si>
  <si>
    <t>P27.08</t>
  </si>
  <si>
    <t>Maintenance contract</t>
  </si>
  <si>
    <t>P27.09</t>
  </si>
  <si>
    <t>Services contract</t>
  </si>
  <si>
    <t>P27.10</t>
  </si>
  <si>
    <t>Supplies contract</t>
  </si>
  <si>
    <t>P27.11</t>
  </si>
  <si>
    <t>Target cost contracts</t>
  </si>
  <si>
    <t>P27.12</t>
  </si>
  <si>
    <t>Works contract</t>
  </si>
  <si>
    <t>P27.13</t>
  </si>
  <si>
    <t>Construction management information</t>
  </si>
  <si>
    <t>P27.14</t>
  </si>
  <si>
    <t>Site information</t>
  </si>
  <si>
    <t>P27.15</t>
  </si>
  <si>
    <t>Site access information</t>
  </si>
  <si>
    <t>P27.16</t>
  </si>
  <si>
    <t>Site altitude</t>
  </si>
  <si>
    <t>P27.17</t>
  </si>
  <si>
    <t>Site branding information</t>
  </si>
  <si>
    <t>P27.18</t>
  </si>
  <si>
    <t>Site establishment information</t>
  </si>
  <si>
    <t>P27.19</t>
  </si>
  <si>
    <t>Site grid reference</t>
  </si>
  <si>
    <t>P27.20</t>
  </si>
  <si>
    <t>Site layout plan</t>
  </si>
  <si>
    <t>P27</t>
  </si>
  <si>
    <t>Site logistics plan</t>
  </si>
  <si>
    <t>P28.01</t>
  </si>
  <si>
    <t>Site safety plan</t>
  </si>
  <si>
    <t>P28.02</t>
  </si>
  <si>
    <t>Site services information</t>
  </si>
  <si>
    <t>P28.03</t>
  </si>
  <si>
    <t>Site set-up information</t>
  </si>
  <si>
    <t>P28.04</t>
  </si>
  <si>
    <t>Site security information</t>
  </si>
  <si>
    <t>P28.05</t>
  </si>
  <si>
    <t>Surrounding land and building uses report</t>
  </si>
  <si>
    <t>P28.06</t>
  </si>
  <si>
    <t>Temporary accommodation information</t>
  </si>
  <si>
    <t>P28.07</t>
  </si>
  <si>
    <t>Temporary services information</t>
  </si>
  <si>
    <t>P28.08</t>
  </si>
  <si>
    <t>Temporary works information</t>
  </si>
  <si>
    <t>P28.09</t>
  </si>
  <si>
    <t>Temporary works impact report</t>
  </si>
  <si>
    <t>P28.10</t>
  </si>
  <si>
    <t>Working area information</t>
  </si>
  <si>
    <t>P28.11</t>
  </si>
  <si>
    <t>Project requirements</t>
  </si>
  <si>
    <t>P28.12</t>
  </si>
  <si>
    <t>Completion work information</t>
  </si>
  <si>
    <t>P28.13</t>
  </si>
  <si>
    <t>Concurrent work information</t>
  </si>
  <si>
    <t>P28.14</t>
  </si>
  <si>
    <t>Construction method statement</t>
  </si>
  <si>
    <t>P28.15</t>
  </si>
  <si>
    <t>Decant programme</t>
  </si>
  <si>
    <t>P28.16</t>
  </si>
  <si>
    <t>Decant protocol</t>
  </si>
  <si>
    <t>P28.17</t>
  </si>
  <si>
    <t>Embodied carbon assessment</t>
  </si>
  <si>
    <t>P28.18</t>
  </si>
  <si>
    <t>Nominated subcontractor or supplier work information</t>
  </si>
  <si>
    <t>P28.19</t>
  </si>
  <si>
    <t>Pre-construction information</t>
  </si>
  <si>
    <t>P28.20</t>
  </si>
  <si>
    <t>Pre-ordered items information</t>
  </si>
  <si>
    <t>P28</t>
  </si>
  <si>
    <t>Prime cost item</t>
  </si>
  <si>
    <t>P29.01</t>
  </si>
  <si>
    <t>Preparatory work information</t>
  </si>
  <si>
    <t>P29.02</t>
  </si>
  <si>
    <t>Provisional item</t>
  </si>
  <si>
    <t>P29.03</t>
  </si>
  <si>
    <t>Red, amber, green (RAG) list compliance</t>
  </si>
  <si>
    <t>P29.04</t>
  </si>
  <si>
    <t>Reuse and recycling information</t>
  </si>
  <si>
    <t>P29.05</t>
  </si>
  <si>
    <t>Setting out methodology</t>
  </si>
  <si>
    <t>P29.06</t>
  </si>
  <si>
    <t>Works by local authority information</t>
  </si>
  <si>
    <t>P29.07</t>
  </si>
  <si>
    <t>Work by statutory undertakers information</t>
  </si>
  <si>
    <t>P29.08</t>
  </si>
  <si>
    <t>Construction models</t>
  </si>
  <si>
    <t>P29.09</t>
  </si>
  <si>
    <t>Structural fabrication models</t>
  </si>
  <si>
    <t>P29.10</t>
  </si>
  <si>
    <t>Contract programme and progress</t>
  </si>
  <si>
    <t>P29.11</t>
  </si>
  <si>
    <t>Actions log</t>
  </si>
  <si>
    <t>P29.12</t>
  </si>
  <si>
    <t>Commissioning programme</t>
  </si>
  <si>
    <t>P29.13</t>
  </si>
  <si>
    <t>Contract communications log</t>
  </si>
  <si>
    <t>P29.14</t>
  </si>
  <si>
    <t>Contract consultation strategy</t>
  </si>
  <si>
    <t>P29.15</t>
  </si>
  <si>
    <t>Contract administration information</t>
  </si>
  <si>
    <t>P29.16</t>
  </si>
  <si>
    <t>Contract programme</t>
  </si>
  <si>
    <t>P29.17</t>
  </si>
  <si>
    <t>Delivery risk review</t>
  </si>
  <si>
    <t>P29.18</t>
  </si>
  <si>
    <t>Early warning notice</t>
  </si>
  <si>
    <t>P29.19</t>
  </si>
  <si>
    <t>Excavation sequence programme</t>
  </si>
  <si>
    <t>P29.20</t>
  </si>
  <si>
    <t>Exception report</t>
  </si>
  <si>
    <t>P29</t>
  </si>
  <si>
    <t>Highlights report</t>
  </si>
  <si>
    <t>P30.01</t>
  </si>
  <si>
    <t>Issues log</t>
  </si>
  <si>
    <t>P30.02</t>
  </si>
  <si>
    <t>Limitations on method report</t>
  </si>
  <si>
    <t>P30.03</t>
  </si>
  <si>
    <t>Limitations on sequence report</t>
  </si>
  <si>
    <t>P30.04</t>
  </si>
  <si>
    <t>Limitations on timing report</t>
  </si>
  <si>
    <t>P30.05</t>
  </si>
  <si>
    <t>Limitations on use of site report</t>
  </si>
  <si>
    <t>P30.06</t>
  </si>
  <si>
    <t>57</t>
  </si>
  <si>
    <t>Notice of commencement</t>
  </si>
  <si>
    <t>P30.07</t>
  </si>
  <si>
    <t>Partial completion strategy</t>
  </si>
  <si>
    <t>P30.08</t>
  </si>
  <si>
    <t>Progress report</t>
  </si>
  <si>
    <t>P30.09</t>
  </si>
  <si>
    <t>Request for information (RFI)</t>
  </si>
  <si>
    <t>P30.10</t>
  </si>
  <si>
    <t>Responsible, accountable, consulted and informed (RACI) log</t>
  </si>
  <si>
    <t>P30.11</t>
  </si>
  <si>
    <t>Site inspection programme</t>
  </si>
  <si>
    <t>P30.12</t>
  </si>
  <si>
    <t>Stage end report</t>
  </si>
  <si>
    <t>P30.13</t>
  </si>
  <si>
    <t>Meetings and records</t>
  </si>
  <si>
    <t>P30.14</t>
  </si>
  <si>
    <t>Accident report</t>
  </si>
  <si>
    <t>P30.15</t>
  </si>
  <si>
    <t>Labour and equipment record</t>
  </si>
  <si>
    <t>P30.16</t>
  </si>
  <si>
    <t>Meeting agenda</t>
  </si>
  <si>
    <t>P30.17</t>
  </si>
  <si>
    <t>Meeting minutes</t>
  </si>
  <si>
    <t>P30.18</t>
  </si>
  <si>
    <t>Progress photographs</t>
  </si>
  <si>
    <t>P30.19</t>
  </si>
  <si>
    <t>Progress record</t>
  </si>
  <si>
    <t>P30.20</t>
  </si>
  <si>
    <t>Record photographs</t>
  </si>
  <si>
    <t>P30</t>
  </si>
  <si>
    <t>P31.01</t>
  </si>
  <si>
    <t>Contract cost management</t>
  </si>
  <si>
    <t>P31.02</t>
  </si>
  <si>
    <t>Budget</t>
  </si>
  <si>
    <t>P31.03</t>
  </si>
  <si>
    <t>Cash flow forecast</t>
  </si>
  <si>
    <t>P31.04</t>
  </si>
  <si>
    <t>Compensation event</t>
  </si>
  <si>
    <t>P31.05</t>
  </si>
  <si>
    <t>Completion certificate</t>
  </si>
  <si>
    <t>P31.06</t>
  </si>
  <si>
    <t>Completion certificate application</t>
  </si>
  <si>
    <t>P31.07</t>
  </si>
  <si>
    <t>Contract change to forecast</t>
  </si>
  <si>
    <t>P31.08</t>
  </si>
  <si>
    <t>Contract instruction</t>
  </si>
  <si>
    <t>P31.09</t>
  </si>
  <si>
    <t>Cost estimate</t>
  </si>
  <si>
    <t>P31.10</t>
  </si>
  <si>
    <t>Cost forecast</t>
  </si>
  <si>
    <t>P31.11</t>
  </si>
  <si>
    <t>Cost information report</t>
  </si>
  <si>
    <t>P31.12</t>
  </si>
  <si>
    <t>Fee note</t>
  </si>
  <si>
    <t>P31.13</t>
  </si>
  <si>
    <t>Financial report</t>
  </si>
  <si>
    <t>P31.14</t>
  </si>
  <si>
    <t>Milestone payment schedule</t>
  </si>
  <si>
    <t>P31.15</t>
  </si>
  <si>
    <t>Order</t>
  </si>
  <si>
    <t>P31.16</t>
  </si>
  <si>
    <t>Payment application</t>
  </si>
  <si>
    <t>P31.17</t>
  </si>
  <si>
    <t>Partial completion certificate application</t>
  </si>
  <si>
    <t>P31.18</t>
  </si>
  <si>
    <t>P31.19</t>
  </si>
  <si>
    <t>Pricing document</t>
  </si>
  <si>
    <t>P31.20</t>
  </si>
  <si>
    <t>Partial completion certificate</t>
  </si>
  <si>
    <t>P31</t>
  </si>
  <si>
    <t>Purchasing protocol</t>
  </si>
  <si>
    <t>P32.01</t>
  </si>
  <si>
    <t>Quotation</t>
  </si>
  <si>
    <t>P32.02</t>
  </si>
  <si>
    <t>Technical query</t>
  </si>
  <si>
    <t>P32.03</t>
  </si>
  <si>
    <t>Timesheet</t>
  </si>
  <si>
    <t>P32.04</t>
  </si>
  <si>
    <t>Contract support information</t>
  </si>
  <si>
    <t>P32.05</t>
  </si>
  <si>
    <t>Contract contacts list</t>
  </si>
  <si>
    <t>P32.06</t>
  </si>
  <si>
    <t>Construction control plan</t>
  </si>
  <si>
    <t>P32.07</t>
  </si>
  <si>
    <t>Environmental protection information</t>
  </si>
  <si>
    <t>P32.08</t>
  </si>
  <si>
    <t>Feedback information</t>
  </si>
  <si>
    <t>P32.09</t>
  </si>
  <si>
    <t>Insurance policies and records</t>
  </si>
  <si>
    <t>P32.10</t>
  </si>
  <si>
    <t>Lifting plan</t>
  </si>
  <si>
    <t>P32.11</t>
  </si>
  <si>
    <t>Permit to work</t>
  </si>
  <si>
    <t>P32.12</t>
  </si>
  <si>
    <t>Principal contractor compliance declaration</t>
  </si>
  <si>
    <t>P32.13</t>
  </si>
  <si>
    <t>Site communication plan</t>
  </si>
  <si>
    <t>P32.14</t>
  </si>
  <si>
    <t>Site control and protection information</t>
  </si>
  <si>
    <t>P32.15</t>
  </si>
  <si>
    <t>Site organization chart</t>
  </si>
  <si>
    <t>P32.16</t>
  </si>
  <si>
    <t>Site personnel records</t>
  </si>
  <si>
    <t>P32.17</t>
  </si>
  <si>
    <t>Site records</t>
  </si>
  <si>
    <t>P32.18</t>
  </si>
  <si>
    <t>Site safety information</t>
  </si>
  <si>
    <t>P32.19</t>
  </si>
  <si>
    <t>Site waste management plan</t>
  </si>
  <si>
    <t>P32.20</t>
  </si>
  <si>
    <t>Temporary services records</t>
  </si>
  <si>
    <t>P32</t>
  </si>
  <si>
    <t>Temporary works records</t>
  </si>
  <si>
    <t>P33.01</t>
  </si>
  <si>
    <t>Waste transfer notes </t>
  </si>
  <si>
    <t>P33.02</t>
  </si>
  <si>
    <t>Winch operation plan</t>
  </si>
  <si>
    <t>P33.03</t>
  </si>
  <si>
    <t>Work equipment report</t>
  </si>
  <si>
    <t>P33.04</t>
  </si>
  <si>
    <t>Construction risk management</t>
  </si>
  <si>
    <t>P33.05</t>
  </si>
  <si>
    <t>Asbestos works notification information</t>
  </si>
  <si>
    <t>P33.06</t>
  </si>
  <si>
    <t>Construction notification report</t>
  </si>
  <si>
    <t>P33.07</t>
  </si>
  <si>
    <t>Construction phase health and safety plan</t>
  </si>
  <si>
    <t>P33.08</t>
  </si>
  <si>
    <t>Construction phase risk assessment report</t>
  </si>
  <si>
    <t>P33.09</t>
  </si>
  <si>
    <t>Demolition hazard report</t>
  </si>
  <si>
    <t>P33.10</t>
  </si>
  <si>
    <t>Environmental management plan</t>
  </si>
  <si>
    <t>P33.11</t>
  </si>
  <si>
    <t>Execution hazard report</t>
  </si>
  <si>
    <t>P33.12</t>
  </si>
  <si>
    <t>Health and safety audit report</t>
  </si>
  <si>
    <t>P33.13</t>
  </si>
  <si>
    <t>Health and safety statement</t>
  </si>
  <si>
    <t>P33.14</t>
  </si>
  <si>
    <t>Product hazard report</t>
  </si>
  <si>
    <t>P33.15</t>
  </si>
  <si>
    <t>Safety, health, environment and wellbeing (SHEW) reports</t>
  </si>
  <si>
    <t>P33.16</t>
  </si>
  <si>
    <t>Site hazard report</t>
  </si>
  <si>
    <t>P33.17</t>
  </si>
  <si>
    <t>Site risk assessment</t>
  </si>
  <si>
    <t>P33.18</t>
  </si>
  <si>
    <t>Site risk report</t>
  </si>
  <si>
    <t>P33.19</t>
  </si>
  <si>
    <t>Site security policy</t>
  </si>
  <si>
    <t>P33.20</t>
  </si>
  <si>
    <t>Social responsibility registration scheme</t>
  </si>
  <si>
    <t>P33</t>
  </si>
  <si>
    <t>Vehicle safety report</t>
  </si>
  <si>
    <t>P34.01</t>
  </si>
  <si>
    <t>Welfare responsibility registration scheme</t>
  </si>
  <si>
    <t>P34.02</t>
  </si>
  <si>
    <t>Contract quality standards information</t>
  </si>
  <si>
    <t>P34.03</t>
  </si>
  <si>
    <t>Site inspection report</t>
  </si>
  <si>
    <t>P34.04</t>
  </si>
  <si>
    <t>Lessons learned logs</t>
  </si>
  <si>
    <t>P34.05</t>
  </si>
  <si>
    <t>Lessons learned report</t>
  </si>
  <si>
    <t>P34.06</t>
  </si>
  <si>
    <t>Mandatory occurrence reports</t>
  </si>
  <si>
    <t>P34.07</t>
  </si>
  <si>
    <t>Quality control and management report</t>
  </si>
  <si>
    <t>P34.08</t>
  </si>
  <si>
    <t>Testing, commissioning and completion information</t>
  </si>
  <si>
    <t>P34.09</t>
  </si>
  <si>
    <t>Compliance and certification documents</t>
  </si>
  <si>
    <t>P34.10</t>
  </si>
  <si>
    <t>Acoustic test certificate</t>
  </si>
  <si>
    <t>P34.11</t>
  </si>
  <si>
    <t>Airtightness test certificate</t>
  </si>
  <si>
    <t>P34.12</t>
  </si>
  <si>
    <t>P34.13</t>
  </si>
  <si>
    <t>Building assessment certificate</t>
  </si>
  <si>
    <t>P34.14</t>
  </si>
  <si>
    <t>Building control completion certificate</t>
  </si>
  <si>
    <t>P34.15</t>
  </si>
  <si>
    <t>Building control occupation certificate</t>
  </si>
  <si>
    <t>P34.16</t>
  </si>
  <si>
    <t>Cabling test certificate</t>
  </si>
  <si>
    <t>P34.17</t>
  </si>
  <si>
    <t>Certificate of making good defects</t>
  </si>
  <si>
    <t>P34.18</t>
  </si>
  <si>
    <t>Chlorination certificate</t>
  </si>
  <si>
    <t>P34.19</t>
  </si>
  <si>
    <t>Control of legionella certificate</t>
  </si>
  <si>
    <t>P34.20</t>
  </si>
  <si>
    <t>Demolition certificate</t>
  </si>
  <si>
    <t>P34</t>
  </si>
  <si>
    <t>Disinfection and sterilization certificate</t>
  </si>
  <si>
    <t>P35.01</t>
  </si>
  <si>
    <t>Distribution network operator (DNO) notification certificate</t>
  </si>
  <si>
    <t>P35.02</t>
  </si>
  <si>
    <t>Emergency lighting certificate</t>
  </si>
  <si>
    <t>P35.03</t>
  </si>
  <si>
    <t>Environmental completion certificate</t>
  </si>
  <si>
    <t>P35.04</t>
  </si>
  <si>
    <t>Electrical test certificate</t>
  </si>
  <si>
    <t>P35.05</t>
  </si>
  <si>
    <t>Fire alarm electrical supply test certificate</t>
  </si>
  <si>
    <t>P35.06</t>
  </si>
  <si>
    <t>Fire safety acceptance certificate</t>
  </si>
  <si>
    <t>P35.07</t>
  </si>
  <si>
    <t>Fire-stopping protection certificate</t>
  </si>
  <si>
    <t>P35.08</t>
  </si>
  <si>
    <t>Fire-stopping protection register</t>
  </si>
  <si>
    <t>P35.09</t>
  </si>
  <si>
    <t>Flat roof electronic test results</t>
  </si>
  <si>
    <t>P35.10</t>
  </si>
  <si>
    <t>Gas installation pressure test and purging certificate</t>
  </si>
  <si>
    <t>P35.11</t>
  </si>
  <si>
    <t>Gas installation safety certificate</t>
  </si>
  <si>
    <t>P35.12</t>
  </si>
  <si>
    <t>High-risk building work completion certificate</t>
  </si>
  <si>
    <t>P35.13</t>
  </si>
  <si>
    <t>Incoming gas supply pressure test report</t>
  </si>
  <si>
    <t>P35.14</t>
  </si>
  <si>
    <t>Insurance certificate</t>
  </si>
  <si>
    <t>P35.15</t>
  </si>
  <si>
    <t>Material fire performance test certificate</t>
  </si>
  <si>
    <t>P35.16</t>
  </si>
  <si>
    <t>Party wall certificate</t>
  </si>
  <si>
    <t>P35.17</t>
  </si>
  <si>
    <t>Power metering commissioning certificate</t>
  </si>
  <si>
    <t>P35.18</t>
  </si>
  <si>
    <t>Primary fresh air supply test certificate</t>
  </si>
  <si>
    <t>P35.19</t>
  </si>
  <si>
    <t>Secondary and backup electricity supplies test certificate</t>
  </si>
  <si>
    <t>P35.20</t>
  </si>
  <si>
    <t>Smoke and fire alarm and fire suppression system telephone lines test results</t>
  </si>
  <si>
    <t>P35</t>
  </si>
  <si>
    <t>Soak test results</t>
  </si>
  <si>
    <t>P36.01</t>
  </si>
  <si>
    <t>Sports pitch certificate</t>
  </si>
  <si>
    <t>P36.02</t>
  </si>
  <si>
    <t>Structured data cabling test certificate</t>
  </si>
  <si>
    <t>P36.03</t>
  </si>
  <si>
    <t>Sustainable timber certificate</t>
  </si>
  <si>
    <t>P36.04</t>
  </si>
  <si>
    <t>Unvented hot water competence certificate</t>
  </si>
  <si>
    <t>P36.05</t>
  </si>
  <si>
    <t>Water authority compliance certificate</t>
  </si>
  <si>
    <t>P36.06</t>
  </si>
  <si>
    <t>Water quality and flushing test certificate</t>
  </si>
  <si>
    <t>P36.07</t>
  </si>
  <si>
    <t>White lining sign-off certificate</t>
  </si>
  <si>
    <t>P36.08</t>
  </si>
  <si>
    <t>Energy and environmental certification documents</t>
  </si>
  <si>
    <t>P36.09</t>
  </si>
  <si>
    <t>BREEAM (Building Research Establishment Environmental Assessment Method) certificate</t>
  </si>
  <si>
    <t>P36.10</t>
  </si>
  <si>
    <t>Energy technology list (ETL) certification</t>
  </si>
  <si>
    <t>P36.11</t>
  </si>
  <si>
    <t>LEED (Leadership in Energy and Environmental Design) certificate</t>
  </si>
  <si>
    <t>P36.12</t>
  </si>
  <si>
    <t>NABERS energy certificate</t>
  </si>
  <si>
    <t>P36.13</t>
  </si>
  <si>
    <t>Passive house energy certificate</t>
  </si>
  <si>
    <t>P36.14</t>
  </si>
  <si>
    <t>Retrofit energy certificate</t>
  </si>
  <si>
    <t>P36.15</t>
  </si>
  <si>
    <t>WELL environment certificate</t>
  </si>
  <si>
    <t>P36.16</t>
  </si>
  <si>
    <t>Equipment certification documents</t>
  </si>
  <si>
    <t>P36.17</t>
  </si>
  <si>
    <t>Air handling unit commissioning certificate</t>
  </si>
  <si>
    <t>P36.18</t>
  </si>
  <si>
    <t>Automatic door test certificate</t>
  </si>
  <si>
    <t>P36.19</t>
  </si>
  <si>
    <t>Boiler commissioning certificate</t>
  </si>
  <si>
    <t>P36.20</t>
  </si>
  <si>
    <t>Booster pump set test certificate</t>
  </si>
  <si>
    <t>P36</t>
  </si>
  <si>
    <t>Building management systems (BMS) commissioning certificate</t>
  </si>
  <si>
    <t>P37.01</t>
  </si>
  <si>
    <t>Chilled beam commissioning certificate</t>
  </si>
  <si>
    <t>P37.02</t>
  </si>
  <si>
    <t>Chiller commissioning certificate</t>
  </si>
  <si>
    <t>P37.03</t>
  </si>
  <si>
    <t>Closed-circuit television (CCTV) commissioning certificate</t>
  </si>
  <si>
    <t>P37.04</t>
  </si>
  <si>
    <t>Data cable test certificate</t>
  </si>
  <si>
    <t>P37.05</t>
  </si>
  <si>
    <t>Disabled alarms and disabled refuge alarm testing certificate</t>
  </si>
  <si>
    <t>P37.06</t>
  </si>
  <si>
    <t>Ductwork air leakage test certificate</t>
  </si>
  <si>
    <t>P37.07</t>
  </si>
  <si>
    <t>Fan test certificate</t>
  </si>
  <si>
    <t>P37.08</t>
  </si>
  <si>
    <t>Equipment safety certificate</t>
  </si>
  <si>
    <t>P37.09</t>
  </si>
  <si>
    <t>Fire hydrant and mains commissioning certificate</t>
  </si>
  <si>
    <t>P37.10</t>
  </si>
  <si>
    <t>Fire-rated doors test certificate</t>
  </si>
  <si>
    <t>P37.11</t>
  </si>
  <si>
    <t>Fire-rated glazing and framing test certificate</t>
  </si>
  <si>
    <t>P37.12</t>
  </si>
  <si>
    <t>Fire and smoke damper test certificate</t>
  </si>
  <si>
    <t>P37.13</t>
  </si>
  <si>
    <t>Fan coil unit test certificate</t>
  </si>
  <si>
    <t>P37.14</t>
  </si>
  <si>
    <t>Fume cupboard commissioning certificate</t>
  </si>
  <si>
    <t>P37.15</t>
  </si>
  <si>
    <t>Gas appliance commissioning certificate</t>
  </si>
  <si>
    <t>P37.16</t>
  </si>
  <si>
    <t>Generator commissioning certificate</t>
  </si>
  <si>
    <t>P37.17</t>
  </si>
  <si>
    <t>Heater test certificate</t>
  </si>
  <si>
    <t>P37.18</t>
  </si>
  <si>
    <t>Information and communications technology (ICT) security certification information</t>
  </si>
  <si>
    <t>P37.19</t>
  </si>
  <si>
    <t>Kitchen equipment certificate</t>
  </si>
  <si>
    <t>P37.20</t>
  </si>
  <si>
    <t>Lightning protection certificate</t>
  </si>
  <si>
    <t>P37</t>
  </si>
  <si>
    <t>Photovoltaic solar panel test certificate</t>
  </si>
  <si>
    <t>P38.01</t>
  </si>
  <si>
    <t>Pump test certificate</t>
  </si>
  <si>
    <t>P38.02</t>
  </si>
  <si>
    <t>Retractable seating safety certificate</t>
  </si>
  <si>
    <t>P38.03</t>
  </si>
  <si>
    <t>Roller shutter commissioning and conformity certificate</t>
  </si>
  <si>
    <t>P38.04</t>
  </si>
  <si>
    <t>Security and intruder alarm commissioning certificate</t>
  </si>
  <si>
    <t>P38.05</t>
  </si>
  <si>
    <t>Smoke curtain drop test and commissioning certificate</t>
  </si>
  <si>
    <t>P38.06</t>
  </si>
  <si>
    <t>Solar hot water collector commissioning certificate</t>
  </si>
  <si>
    <t>P38.07</t>
  </si>
  <si>
    <t>Sprinkler installation test certificate</t>
  </si>
  <si>
    <t>P38.08</t>
  </si>
  <si>
    <t>Theatre lighting certificate</t>
  </si>
  <si>
    <t>P38.09</t>
  </si>
  <si>
    <t>Uninterruptible power supply (UPS) test certificate</t>
  </si>
  <si>
    <t>P38.10</t>
  </si>
  <si>
    <t>Water heater test certificate</t>
  </si>
  <si>
    <t>P38.11</t>
  </si>
  <si>
    <t>Water treatment equipment test certificate</t>
  </si>
  <si>
    <t>P38.12</t>
  </si>
  <si>
    <t>Window certificates</t>
  </si>
  <si>
    <t>P38.13</t>
  </si>
  <si>
    <t>Workshop equipment commissioning certificate</t>
  </si>
  <si>
    <t>P38.14</t>
  </si>
  <si>
    <t>Installation inspection information</t>
  </si>
  <si>
    <t>P38.15</t>
  </si>
  <si>
    <t>Drain test inspection report</t>
  </si>
  <si>
    <t>P38.16</t>
  </si>
  <si>
    <t>Fire-rated doors installation inspection report</t>
  </si>
  <si>
    <t>P38.17</t>
  </si>
  <si>
    <t>Fire-stopping installation inspection report</t>
  </si>
  <si>
    <t>P38.18</t>
  </si>
  <si>
    <t>Generator inspection report</t>
  </si>
  <si>
    <t>P38.19</t>
  </si>
  <si>
    <t>Safety glass installation inspection report</t>
  </si>
  <si>
    <t>P38.20</t>
  </si>
  <si>
    <t>Structural testing information</t>
  </si>
  <si>
    <t>P38</t>
  </si>
  <si>
    <t>Cement test report</t>
  </si>
  <si>
    <t>P39.01</t>
  </si>
  <si>
    <t>Concrete cube test report</t>
  </si>
  <si>
    <t>P39.02</t>
  </si>
  <si>
    <t>Concrete design certificate</t>
  </si>
  <si>
    <t>P39.03</t>
  </si>
  <si>
    <t>Concrete mix design certificate</t>
  </si>
  <si>
    <t>P39.04</t>
  </si>
  <si>
    <t>Pile dynamic load testing report</t>
  </si>
  <si>
    <t>P39.05</t>
  </si>
  <si>
    <t>External wall system assessment information</t>
  </si>
  <si>
    <t>P39.06</t>
  </si>
  <si>
    <t>Pile integrity testing report</t>
  </si>
  <si>
    <t>P39.07</t>
  </si>
  <si>
    <t>Pile rapid load testing report</t>
  </si>
  <si>
    <t>P39.08</t>
  </si>
  <si>
    <t>Roof truss certificate</t>
  </si>
  <si>
    <t>P39.09</t>
  </si>
  <si>
    <t>Static loading pile test report</t>
  </si>
  <si>
    <t>P39.10</t>
  </si>
  <si>
    <t>Structural fire protection certificate</t>
  </si>
  <si>
    <t>P39.11</t>
  </si>
  <si>
    <t>Pile static load testing test records</t>
  </si>
  <si>
    <t>P39.12</t>
  </si>
  <si>
    <t>Wall ties and structural restraint inspection report</t>
  </si>
  <si>
    <t>P39.13</t>
  </si>
  <si>
    <t>Testing information</t>
  </si>
  <si>
    <t>P39.14</t>
  </si>
  <si>
    <t>Acoustic test report</t>
  </si>
  <si>
    <t>P39.15</t>
  </si>
  <si>
    <t>Air distribution test report</t>
  </si>
  <si>
    <t>P39.16</t>
  </si>
  <si>
    <t>Access equipment test report</t>
  </si>
  <si>
    <t>P39.17</t>
  </si>
  <si>
    <t>Air leakage test certificate</t>
  </si>
  <si>
    <t>P39.18</t>
  </si>
  <si>
    <t>Air quality test certificate</t>
  </si>
  <si>
    <t>P39.19</t>
  </si>
  <si>
    <t>Bathroom pod test certificate</t>
  </si>
  <si>
    <t>P39.20</t>
  </si>
  <si>
    <t>Bell system test report</t>
  </si>
  <si>
    <t>P39</t>
  </si>
  <si>
    <t>Boiler test report</t>
  </si>
  <si>
    <t>P40.01</t>
  </si>
  <si>
    <t>Ceiling system fire resistance test report</t>
  </si>
  <si>
    <t>P40.02</t>
  </si>
  <si>
    <t>Chlorination test report</t>
  </si>
  <si>
    <t>P40.03</t>
  </si>
  <si>
    <t>Cable test report</t>
  </si>
  <si>
    <t>P40.04</t>
  </si>
  <si>
    <t>Cladding and curtain walling water test report</t>
  </si>
  <si>
    <t>P40.05</t>
  </si>
  <si>
    <t>Coliform and bacteria count test report</t>
  </si>
  <si>
    <t>P40.06</t>
  </si>
  <si>
    <t>Combined heat and power (CHP) system test report</t>
  </si>
  <si>
    <t>P40.07</t>
  </si>
  <si>
    <t>Control system test report</t>
  </si>
  <si>
    <t>P40.08</t>
  </si>
  <si>
    <t>Co-ordinated shut down interface test report</t>
  </si>
  <si>
    <t>P40.09</t>
  </si>
  <si>
    <t>Disabled alarms and disabled refuge alarm test report</t>
  </si>
  <si>
    <t>P40.10</t>
  </si>
  <si>
    <t>Drainage leakage test results</t>
  </si>
  <si>
    <t>P40.11</t>
  </si>
  <si>
    <t>Ductwork cleaning test certificate</t>
  </si>
  <si>
    <t>P40.12</t>
  </si>
  <si>
    <t>Ductwork cleaning test report</t>
  </si>
  <si>
    <t>P40.13</t>
  </si>
  <si>
    <t>Ductwork pressure test certificate</t>
  </si>
  <si>
    <t>P40.14</t>
  </si>
  <si>
    <t>Electrical installation test report</t>
  </si>
  <si>
    <t>P40.15</t>
  </si>
  <si>
    <t>Emergency lighting test report</t>
  </si>
  <si>
    <t>P40.16</t>
  </si>
  <si>
    <t>Energy meter calibration test report</t>
  </si>
  <si>
    <t>P40.17</t>
  </si>
  <si>
    <t>Fire protection installation test report</t>
  </si>
  <si>
    <t>P40.18</t>
  </si>
  <si>
    <t>Fire alarm test certificate</t>
  </si>
  <si>
    <t>P40.19</t>
  </si>
  <si>
    <t>Fire alarm decibel level test report</t>
  </si>
  <si>
    <t>P40.20</t>
  </si>
  <si>
    <t>Fume cupboard test report</t>
  </si>
  <si>
    <t>P40</t>
  </si>
  <si>
    <t>Gas interlock test report</t>
  </si>
  <si>
    <t>C01</t>
  </si>
  <si>
    <t>Generator test report</t>
  </si>
  <si>
    <t>C02</t>
  </si>
  <si>
    <t>Heating installation test report</t>
  </si>
  <si>
    <t>C03</t>
  </si>
  <si>
    <t>High-voltage electrical installation test report</t>
  </si>
  <si>
    <t>C04</t>
  </si>
  <si>
    <t>Information and communications technology (ICT) infrastructure test report</t>
  </si>
  <si>
    <t>C05</t>
  </si>
  <si>
    <t>Kitchen equipment installation test report</t>
  </si>
  <si>
    <t>C06</t>
  </si>
  <si>
    <t>Lifts test report</t>
  </si>
  <si>
    <t>C07</t>
  </si>
  <si>
    <t>Lighting lux level test report</t>
  </si>
  <si>
    <t>C08</t>
  </si>
  <si>
    <t>Lightning protection installation test report</t>
  </si>
  <si>
    <t>C09</t>
  </si>
  <si>
    <t>Monitoring systems connection test report</t>
  </si>
  <si>
    <t>C10</t>
  </si>
  <si>
    <t>Perimeter gates test report</t>
  </si>
  <si>
    <t>C11</t>
  </si>
  <si>
    <t>Pipeline pressure test certificate</t>
  </si>
  <si>
    <t>C12</t>
  </si>
  <si>
    <t>Pressure system installation test report</t>
  </si>
  <si>
    <t>C13</t>
  </si>
  <si>
    <t>Public health installation test report</t>
  </si>
  <si>
    <t>C14</t>
  </si>
  <si>
    <t>Rainwater drainage system test certificate</t>
  </si>
  <si>
    <t>C15</t>
  </si>
  <si>
    <t>Rainwater harvesting system test certificate</t>
  </si>
  <si>
    <t>C16</t>
  </si>
  <si>
    <t>Refrigerant pipeline pressure test certificate</t>
  </si>
  <si>
    <t>C17</t>
  </si>
  <si>
    <t>C18</t>
  </si>
  <si>
    <t>Solar panel wind uplift test report</t>
  </si>
  <si>
    <t>C19</t>
  </si>
  <si>
    <t>Sound and lighting systems test report</t>
  </si>
  <si>
    <t>C20</t>
  </si>
  <si>
    <t>Surveillance equipment installation test report</t>
  </si>
  <si>
    <t>C21</t>
  </si>
  <si>
    <t>Telecommunications installation test report</t>
  </si>
  <si>
    <t>C22</t>
  </si>
  <si>
    <t>Voice alarm equipment test certificate</t>
  </si>
  <si>
    <t>C23</t>
  </si>
  <si>
    <t>Ventilation test report</t>
  </si>
  <si>
    <t>C24</t>
  </si>
  <si>
    <t>Wastewater drainage system test certificate</t>
  </si>
  <si>
    <t>C25</t>
  </si>
  <si>
    <t>Water distribution pressure test report</t>
  </si>
  <si>
    <t>C26</t>
  </si>
  <si>
    <t>Window cleaning equipment test report</t>
  </si>
  <si>
    <t>C27</t>
  </si>
  <si>
    <t>Workshop equipment test certificate</t>
  </si>
  <si>
    <t>C28</t>
  </si>
  <si>
    <t>Commissioning information</t>
  </si>
  <si>
    <t>C29</t>
  </si>
  <si>
    <t>C30</t>
  </si>
  <si>
    <t>Air distribution systems commissioning report</t>
  </si>
  <si>
    <t>C31</t>
  </si>
  <si>
    <t>Air conditioning systems commissioning certificate</t>
  </si>
  <si>
    <t>C32</t>
  </si>
  <si>
    <t>Air source heat pump commissioning certificate</t>
  </si>
  <si>
    <t>C33</t>
  </si>
  <si>
    <t>Audiovisual systems commissioning and acceptance certificate</t>
  </si>
  <si>
    <t>C34</t>
  </si>
  <si>
    <t>Bell system commissioning certificate</t>
  </si>
  <si>
    <t>C35</t>
  </si>
  <si>
    <t>Chilled water system commissioning certificate</t>
  </si>
  <si>
    <t>C36</t>
  </si>
  <si>
    <t>Combined heat and power (CHP) system commissioning certificate</t>
  </si>
  <si>
    <t>C37</t>
  </si>
  <si>
    <t>Communications systems commissioning certificate</t>
  </si>
  <si>
    <t>C38</t>
  </si>
  <si>
    <t>Control system commissioning report</t>
  </si>
  <si>
    <t>C39</t>
  </si>
  <si>
    <t>Domestic hot water commissioning certificate</t>
  </si>
  <si>
    <t>C40</t>
  </si>
  <si>
    <t>Dry fire main commissioning certificate</t>
  </si>
  <si>
    <t>Emergency lighting installation commissioning report</t>
  </si>
  <si>
    <t>Cnn</t>
  </si>
  <si>
    <t>Fire alarm system commissioning certificate</t>
  </si>
  <si>
    <t>Fire suppression system commissioning certificate</t>
  </si>
  <si>
    <t>Fume cupboard commissioning report</t>
  </si>
  <si>
    <t>Ground source heat pump commissioning certificate</t>
  </si>
  <si>
    <t>Heating system commissioning certificate</t>
  </si>
  <si>
    <t>Heating system water treatment certificate</t>
  </si>
  <si>
    <t>Induction loop commissioning certificate</t>
  </si>
  <si>
    <t>Kitchen ventilation certificate</t>
  </si>
  <si>
    <t>Lifts commissioning certificate</t>
  </si>
  <si>
    <t>Lifts commissioning report</t>
  </si>
  <si>
    <t>Lighting commissioning report</t>
  </si>
  <si>
    <t>Lighting control certificate</t>
  </si>
  <si>
    <t>Seasonal commissioning certificate</t>
  </si>
  <si>
    <t>Security system commissioning report</t>
  </si>
  <si>
    <t>Smoke extract and control system commissioning certificate</t>
  </si>
  <si>
    <t>Smoke extract and control system commissioning report</t>
  </si>
  <si>
    <t>Surveillance system installation commissioning report</t>
  </si>
  <si>
    <t>Telecommunications installation certificate</t>
  </si>
  <si>
    <t>Toilet alarm commissioning certificate</t>
  </si>
  <si>
    <t>Trace heating commissioning certificate</t>
  </si>
  <si>
    <t>Underfloor heating commissioning certificate</t>
  </si>
  <si>
    <t>Ventilation commissioning certificate</t>
  </si>
  <si>
    <t>Water distribution commissioning report</t>
  </si>
  <si>
    <t>Completion information</t>
  </si>
  <si>
    <t>Building logbook</t>
  </si>
  <si>
    <t>Building manual</t>
  </si>
  <si>
    <t>Clarifications information</t>
  </si>
  <si>
    <t>Contractor sign-off report</t>
  </si>
  <si>
    <t>Construction to occupation transition strategy</t>
  </si>
  <si>
    <t>Defects notification information</t>
  </si>
  <si>
    <t>Defects rectification report</t>
  </si>
  <si>
    <t>Defects register</t>
  </si>
  <si>
    <t>End user operating information</t>
  </si>
  <si>
    <t>Final inspection report</t>
  </si>
  <si>
    <t>Fire safety management plan information</t>
  </si>
  <si>
    <t>Handover board record of acceptance for occupation</t>
  </si>
  <si>
    <t>Handover communications information</t>
  </si>
  <si>
    <t>Handover strategy</t>
  </si>
  <si>
    <t>Health and safety file</t>
  </si>
  <si>
    <t>Life expectancy information</t>
  </si>
  <si>
    <t>Spares and consumables information</t>
  </si>
  <si>
    <t>Maintenance schedules</t>
  </si>
  <si>
    <t>Manufacturer information</t>
  </si>
  <si>
    <t>Operating instruction</t>
  </si>
  <si>
    <t>Operation and maintenance manual</t>
  </si>
  <si>
    <t>Plant logbook</t>
  </si>
  <si>
    <t>Pre-handover plan</t>
  </si>
  <si>
    <t>Project completion report</t>
  </si>
  <si>
    <t>Remedial work completion report</t>
  </si>
  <si>
    <t>Soft landings process information</t>
  </si>
  <si>
    <t>Supplier directory</t>
  </si>
  <si>
    <t>Training documentation</t>
  </si>
  <si>
    <t>Training programme</t>
  </si>
  <si>
    <t>User acceptance information</t>
  </si>
  <si>
    <t>Utilities readings</t>
  </si>
  <si>
    <t>Works completion certificate</t>
  </si>
  <si>
    <t>Architectural record drawings</t>
  </si>
  <si>
    <t>Control system record drawings</t>
  </si>
  <si>
    <t>Electrical systems record drawings</t>
  </si>
  <si>
    <t>Fire compartmentation record drawings</t>
  </si>
  <si>
    <t>Fire system cause and effect diagrams</t>
  </si>
  <si>
    <t>Fire system record drawings</t>
  </si>
  <si>
    <t>Fire and smoke stopping record drawings</t>
  </si>
  <si>
    <t>Key firefighting equipment diagrams</t>
  </si>
  <si>
    <t>Landscape record drawings</t>
  </si>
  <si>
    <t>Mechanical systems record drawings</t>
  </si>
  <si>
    <t>Public health system record drawings</t>
  </si>
  <si>
    <t>Security system record drawings</t>
  </si>
  <si>
    <t>Setting out records</t>
  </si>
  <si>
    <t>Structural fire protection record drawings</t>
  </si>
  <si>
    <t>Structural record drawings</t>
  </si>
  <si>
    <t>Project assurance information</t>
  </si>
  <si>
    <t>Building fabric strategy compliance report</t>
  </si>
  <si>
    <t>Design compliance review report</t>
  </si>
  <si>
    <t>Design compliance certificate</t>
  </si>
  <si>
    <t>Fire-stopping and smoke-stopping assurance records</t>
  </si>
  <si>
    <t>Fire-rated doorset assurance records</t>
  </si>
  <si>
    <t>Gateway review information</t>
  </si>
  <si>
    <t>Governance strategy information</t>
  </si>
  <si>
    <t>Option analysis support paper</t>
  </si>
  <si>
    <t>Performance testing compliance report</t>
  </si>
  <si>
    <t>Post-project evaluation information</t>
  </si>
  <si>
    <t>Product compliance evidence information</t>
  </si>
  <si>
    <t>Project Assurance Group (PAG) sign-off</t>
  </si>
  <si>
    <t>Risk potential assessment</t>
  </si>
  <si>
    <t>Structural fire protection assurance records</t>
  </si>
  <si>
    <t>Asset management information</t>
  </si>
  <si>
    <t>Asset strategy, planning and management information</t>
  </si>
  <si>
    <t>Asbestos management plan</t>
  </si>
  <si>
    <t>Asset information protocol</t>
  </si>
  <si>
    <t>Asset guarantee and warranty information</t>
  </si>
  <si>
    <t>Asset management responsibility information</t>
  </si>
  <si>
    <t>Asset management policy information</t>
  </si>
  <si>
    <t>Asset management strategy information</t>
  </si>
  <si>
    <t>Asset register</t>
  </si>
  <si>
    <t>Asset condition photographs</t>
  </si>
  <si>
    <t>Building performance evaluation plan</t>
  </si>
  <si>
    <t>Closed-circuit television (CCTV) strategy</t>
  </si>
  <si>
    <t>Configuration management strategy</t>
  </si>
  <si>
    <t>Configuration record</t>
  </si>
  <si>
    <t>Crime prevention strategy</t>
  </si>
  <si>
    <t>Critical assets list</t>
  </si>
  <si>
    <t>Deterioration modelling</t>
  </si>
  <si>
    <t>Display energy certificate</t>
  </si>
  <si>
    <t>Employment and skills plan</t>
  </si>
  <si>
    <t>Energy consumption information</t>
  </si>
  <si>
    <t>Energy performance certificate</t>
  </si>
  <si>
    <t>Equipment schedule</t>
  </si>
  <si>
    <t>Finishes information</t>
  </si>
  <si>
    <t>Fire and emergency file</t>
  </si>
  <si>
    <t>Furniture audit</t>
  </si>
  <si>
    <t>Information and communications technology (ICT) protocol</t>
  </si>
  <si>
    <t>Insurer's requirements</t>
  </si>
  <si>
    <t>Landscape and habitat management plan</t>
  </si>
  <si>
    <t>Lessons learned notice</t>
  </si>
  <si>
    <t>Loose equipment protocol</t>
  </si>
  <si>
    <t>Material flow diagram</t>
  </si>
  <si>
    <t>Maintenance requirements</t>
  </si>
  <si>
    <t>Maintenance plan information</t>
  </si>
  <si>
    <t>Maintenance programme information</t>
  </si>
  <si>
    <t>Maintenance records</t>
  </si>
  <si>
    <t>Metering strategy</t>
  </si>
  <si>
    <t>Non-conformance notification</t>
  </si>
  <si>
    <t>Non-conformance protocol</t>
  </si>
  <si>
    <t>Organization chart</t>
  </si>
  <si>
    <t>Organization operational instructions</t>
  </si>
  <si>
    <t>Performance analysis</t>
  </si>
  <si>
    <t>Plant and equipment service life report</t>
  </si>
  <si>
    <t>Portable appliance test (PAT) information</t>
  </si>
  <si>
    <t>Post-operational evaluation</t>
  </si>
  <si>
    <t>Postal arrangements information</t>
  </si>
  <si>
    <t>Road sewer adoption licence</t>
  </si>
  <si>
    <t>Scenario modelling</t>
  </si>
  <si>
    <t>Security management plan</t>
  </si>
  <si>
    <t>Shoreline management plans</t>
  </si>
  <si>
    <t>Survey management plan</t>
  </si>
  <si>
    <t>Telephone system information</t>
  </si>
  <si>
    <t>Travel plan information</t>
  </si>
  <si>
    <t>Vehicle parking management plans</t>
  </si>
  <si>
    <t>Visit questionnaire information</t>
  </si>
  <si>
    <t>Asset maintenance information</t>
  </si>
  <si>
    <t>Fire safety log book</t>
  </si>
  <si>
    <t>Lighting and small power maintenance strategy</t>
  </si>
  <si>
    <t>Mechanical, electrical, instrumentation, controls and automation (MEICA) maintenance strategy</t>
  </si>
  <si>
    <t>Renewable energy equipment maintenance strategy</t>
  </si>
  <si>
    <t>Ventilation maintenance strategy</t>
  </si>
  <si>
    <t>Communications and engagement</t>
  </si>
  <si>
    <t>Communications log</t>
  </si>
  <si>
    <t>Consultation strategy</t>
  </si>
  <si>
    <t>Contacts list</t>
  </si>
  <si>
    <t>Issued communications</t>
  </si>
  <si>
    <t>Media communications</t>
  </si>
  <si>
    <t>Received communications</t>
  </si>
  <si>
    <t>Asset impact assessments</t>
  </si>
  <si>
    <t>Biodiversity net gain assessments</t>
  </si>
  <si>
    <t>Energy performance assessments</t>
  </si>
  <si>
    <t>Flood warning area assessments</t>
  </si>
  <si>
    <t>Health impact assessments</t>
  </si>
  <si>
    <t>Heritage impact assessments</t>
  </si>
  <si>
    <t>Land use assessments</t>
  </si>
  <si>
    <t>Life cycle assessments</t>
  </si>
  <si>
    <t>Socio-economic impact assessments</t>
  </si>
  <si>
    <t>Asset life cycle cost information</t>
  </si>
  <si>
    <t>Acquisition costs</t>
  </si>
  <si>
    <t>Asset value calculation information</t>
  </si>
  <si>
    <t>Capital investment cost information</t>
  </si>
  <si>
    <t>Finance charges information</t>
  </si>
  <si>
    <t>Maintenance and repair cost information</t>
  </si>
  <si>
    <t>Maintenance and lease agreement information</t>
  </si>
  <si>
    <t>Management cost information</t>
  </si>
  <si>
    <t>Office services cost information</t>
  </si>
  <si>
    <t>Operational cost information</t>
  </si>
  <si>
    <t>Replacement cost information</t>
  </si>
  <si>
    <t>Staff cost information</t>
  </si>
  <si>
    <t>Utilities cost information</t>
  </si>
  <si>
    <t>Written scheme of examination information</t>
  </si>
  <si>
    <t>Personnel training information</t>
  </si>
  <si>
    <t>Fire warden training certificate</t>
  </si>
  <si>
    <t>First responder training certificate</t>
  </si>
  <si>
    <t>High-voltage systems operator training certificate</t>
  </si>
  <si>
    <t>Lift training certificate</t>
  </si>
  <si>
    <t>Medical gases training certificate</t>
  </si>
  <si>
    <t>Software training documentation</t>
  </si>
  <si>
    <t>Training completion reports</t>
  </si>
  <si>
    <t>Training guides and videos</t>
  </si>
  <si>
    <t>Water hygiene awareness training certificate</t>
  </si>
  <si>
    <t>Personnel information</t>
  </si>
  <si>
    <t>Accountable person details</t>
  </si>
  <si>
    <t>Client compliance declaration</t>
  </si>
  <si>
    <t>Designated individual details</t>
  </si>
  <si>
    <t>Duty holder details</t>
  </si>
  <si>
    <t>Principal accountable person details</t>
  </si>
  <si>
    <t>Principal accountable person organization details</t>
  </si>
  <si>
    <t>Emergency strategy information</t>
  </si>
  <si>
    <t>Building safety management strategy</t>
  </si>
  <si>
    <t>Disaster recovery strategy</t>
  </si>
  <si>
    <t>Disaster response strategy</t>
  </si>
  <si>
    <t>Emergency response packs</t>
  </si>
  <si>
    <t>Fire evacuation strategy</t>
  </si>
  <si>
    <t>Safety assistance details</t>
  </si>
  <si>
    <t>Security strategy</t>
  </si>
  <si>
    <t>Asset risk management information</t>
  </si>
  <si>
    <t>Building safety risk assessment</t>
  </si>
  <si>
    <t>Change of risk information</t>
  </si>
  <si>
    <t>Chemical safety data sheets</t>
  </si>
  <si>
    <t>Compliance risk management information</t>
  </si>
  <si>
    <t>Dangerous substances and explosive atmospheres (DSEAR) assessment</t>
  </si>
  <si>
    <t>Financial risk management information</t>
  </si>
  <si>
    <t>Fire risk assessment information</t>
  </si>
  <si>
    <t>Flood risk management information</t>
  </si>
  <si>
    <t>Legionella risk assessment information</t>
  </si>
  <si>
    <t>Health and safety risk management information</t>
  </si>
  <si>
    <t>Natural flood risk management information</t>
  </si>
  <si>
    <t>Operational risk management information</t>
  </si>
  <si>
    <t>Performance risk management information</t>
  </si>
  <si>
    <t>Power failure risk management information</t>
  </si>
  <si>
    <t>Public safety risk management information</t>
  </si>
  <si>
    <t>Residual risk information</t>
  </si>
  <si>
    <t>Safety case report</t>
  </si>
  <si>
    <t>Security risk assessment information</t>
  </si>
  <si>
    <t>Structural risk assessment information</t>
  </si>
  <si>
    <t>Working at height compliance test information</t>
  </si>
  <si>
    <t>XX</t>
  </si>
  <si>
    <t>Industry Foundation Class (2x3 TC1): Enumeration Definitions</t>
  </si>
  <si>
    <t>ELECTRICACTUATOR</t>
  </si>
  <si>
    <t>A device that electrically actuates a control element.</t>
  </si>
  <si>
    <t>HANDOPERATEDACTUATOR</t>
  </si>
  <si>
    <t>A device that manually actuates a control element.</t>
  </si>
  <si>
    <t>HYDRAULICACTUATOR</t>
  </si>
  <si>
    <t>A device that hydraulically actuates a control element.</t>
  </si>
  <si>
    <t>NOTDEFINED</t>
  </si>
  <si>
    <t>Undefined actuator.</t>
  </si>
  <si>
    <t>PNEUMATICACTUATOR</t>
  </si>
  <si>
    <t>THERMOSTATICACTUATOR</t>
  </si>
  <si>
    <t>A device that thermostatically actuates a control element.</t>
  </si>
  <si>
    <t>USERDEFINED</t>
  </si>
  <si>
    <t>User-defined type.</t>
  </si>
  <si>
    <t>DIFFUSER</t>
  </si>
  <si>
    <t>An outlet discharging supply air in various directions and planes.</t>
  </si>
  <si>
    <t>EYEBALL</t>
  </si>
  <si>
    <t>A small, circular diffuser.</t>
  </si>
  <si>
    <t>GRILLE</t>
  </si>
  <si>
    <t>A covering for any area through which air passes.</t>
  </si>
  <si>
    <t>IRIS</t>
  </si>
  <si>
    <t>An iris-shaped diffuser.</t>
  </si>
  <si>
    <t>LINEARDIFFUSER</t>
  </si>
  <si>
    <t>A rectilinear diffuser.</t>
  </si>
  <si>
    <t>LINEARGRILLE</t>
  </si>
  <si>
    <t>A rectilinear grille.</t>
  </si>
  <si>
    <t>Undefined air terminal.</t>
  </si>
  <si>
    <t>REGISTER</t>
  </si>
  <si>
    <t>A grille typically equipped with a damper or control valve.</t>
  </si>
  <si>
    <t>User-defined air terminal type.</t>
  </si>
  <si>
    <t>CONSTANTFLOW</t>
  </si>
  <si>
    <t>Terminal box does not include a means to reset the volume automatically to an outside signal such as thermostat.</t>
  </si>
  <si>
    <t>Undefined air termina box.</t>
  </si>
  <si>
    <t>User-defined terminal box.</t>
  </si>
  <si>
    <t>VARIABLEFLOWPRESSUREDEPENDANT</t>
  </si>
  <si>
    <t>Terminal box includes a means to reset the volume automatically to a different control point in response to an outside signal such as thermostat: air-flow rate depends on supply pressure.</t>
  </si>
  <si>
    <t>VARIABLEFLOWPRESSUREINDEPENDANT</t>
  </si>
  <si>
    <t>Terminal box includes a means to reset the volume automatically to a different control point in response to an outside signal such as thermostat: air-flow rate is independant of supply pressure.</t>
  </si>
  <si>
    <t>FIXEDPLATECOUNTERFLOWEXCHANGER</t>
  </si>
  <si>
    <t>Heat exchanger with moving parts and alternate layers of plates, separated and sealed from the exhaust and supply air stream passages with primary air entering at secondary air outlet location and exiting at secondary air inlet location.</t>
  </si>
  <si>
    <t>FIXEDPLATECROSSFLOWEXCHANGER</t>
  </si>
  <si>
    <t>Heat exchanger with moving parts and alternate layers of plates, separated and sealed from the exhaust and supply air stream passages with secondary air flow in the direction perpendicular to primary air flow.</t>
  </si>
  <si>
    <t>FIXEDPLATEPARALLELFLOWEXCHANGER</t>
  </si>
  <si>
    <t>Heat exchanger with moving parts and alternate layers of plates, separated and sealed from the exhaust and supply air stream passages with primary air entering at secondary air inlet location and exiting at secondary air outlet location.</t>
  </si>
  <si>
    <t>HEATPIPE</t>
  </si>
  <si>
    <t>Undefined air to air heat recovery entity.</t>
  </si>
  <si>
    <t>ROTARYWHEEL </t>
  </si>
  <si>
    <t>A heat wheel with a revolving cylinder filled with an air-permeable medium having a large internal surface area.</t>
  </si>
  <si>
    <t>RUNAROUNDCOILLOOP</t>
  </si>
  <si>
    <t>A typical coil energy recovery loop places extended surface, finned tube water coils in the supply and exhaust airstreams of a building.</t>
  </si>
  <si>
    <t>THERMOSIPHONSEALEDTUBEHEATEXCHANGERS</t>
  </si>
  <si>
    <t>Sealed systems that consist of an evaporator, a condenser, interconnecting piping, and an intermediate working fluid that is present in both liquid and vapor phases where the evaporator and the condenser are usually at opposite ends of a bundle of straight, individual thermosiphon tubes and the exhaust and supply ducts are adjacent to each other.</t>
  </si>
  <si>
    <t>THERMOSIPHONCOILTYPEHEATEXCHANGERS</t>
  </si>
  <si>
    <t>Sealed systems that consist of an evaporator, a condenser, interconnecting piping, and an intermediate working fluid that is present in both liquid and vapor phases where the evaporator and condensor coils are installed independently in the ducts and are interconnected by the working fluid piping.</t>
  </si>
  <si>
    <t>TWINTOWERENTHALPYRECOVERYLOOPS</t>
  </si>
  <si>
    <t>An air-to-liquid, liquid-to-air enthalpy recovery system with a sorbent liquid circulates continuously between supply and exhaust airstreams, alternately contacting both airstreams directly in contactor towers.</t>
  </si>
  <si>
    <t>User-defined air to air heat recovery type.</t>
  </si>
  <si>
    <t>BELL</t>
  </si>
  <si>
    <t>An audible alarm.</t>
  </si>
  <si>
    <t>BREAKGLASSBUTTON</t>
  </si>
  <si>
    <t>An alarm activation mechanism in which a protective glass has to be broken to enable a button to be pressed.</t>
  </si>
  <si>
    <t>LIGHT</t>
  </si>
  <si>
    <t>A visual alarm.</t>
  </si>
  <si>
    <t>MANUALPULLBOX</t>
  </si>
  <si>
    <t>An alarm activation mechanism in which activation is achieved by a pulling action.</t>
  </si>
  <si>
    <t>Undefined alarm.</t>
  </si>
  <si>
    <t>SIREN</t>
  </si>
  <si>
    <t>WHISTLE</t>
  </si>
  <si>
    <t>BEAM</t>
  </si>
  <si>
    <t>A standard beam usually used horizontally.</t>
  </si>
  <si>
    <t>JOIST</t>
  </si>
  <si>
    <t>A beam used to support a floor or ceiling.</t>
  </si>
  <si>
    <t>LINTEL</t>
  </si>
  <si>
    <t>A beam or horizontal piece of material over an opening (e.g. door, window).</t>
  </si>
  <si>
    <t>Undefined beam.</t>
  </si>
  <si>
    <t>T_BEAM</t>
  </si>
  <si>
    <t>A beam that forms part of a slab construction and acts together with the slab which its carries. Such beams are often of T-shape (therefore the English name), but may have other shapes as well, e.g. an L-Shape or an Inverted-T-Shape.</t>
  </si>
  <si>
    <t>User-defined linear beam element.</t>
  </si>
  <si>
    <t>Undefined boiler.</t>
  </si>
  <si>
    <t>STEAM</t>
  </si>
  <si>
    <t>Steam boiler.</t>
  </si>
  <si>
    <t>User-defined boiler type.</t>
  </si>
  <si>
    <t>BEND</t>
  </si>
  <si>
    <t>A fitting that changes the route of the cable carrier.</t>
  </si>
  <si>
    <t>CROSS</t>
  </si>
  <si>
    <t>A fitting at which two branches are taken from the main route of the cable carrier simultaneously.</t>
  </si>
  <si>
    <t>Undefined cable carrier fitting.</t>
  </si>
  <si>
    <t>REDUCER</t>
  </si>
  <si>
    <t>A fitting that changes the physical size of the main route of the cable carrier.</t>
  </si>
  <si>
    <t>TEE</t>
  </si>
  <si>
    <t>A fitting at which a branch is taken from the main route of the cable carrier.</t>
  </si>
  <si>
    <t>CABLELADDERSEGMENT</t>
  </si>
  <si>
    <t>An open carrier segment on which cables are carried on a ladder structure.</t>
  </si>
  <si>
    <t>CABLETRAYSEGMENT</t>
  </si>
  <si>
    <t>A (typically) open carrier segment onto which cables are laid.</t>
  </si>
  <si>
    <t>CABLETRUNKINGSEGMENT</t>
  </si>
  <si>
    <t>An enclosed carrier segment with one or more compartments into which cables are placed.</t>
  </si>
  <si>
    <t>CONDUITSEGMENT</t>
  </si>
  <si>
    <t>An enclosed tubular carrier segment through which cables are pulled.</t>
  </si>
  <si>
    <t>Undefined cable carrier segment.</t>
  </si>
  <si>
    <t>CABLESEGMENT</t>
  </si>
  <si>
    <t>Cable with a specific purpose to lead electric current within a circuit or any other electric construction. Includes all types of electric cables, mainly several core segments or conductor segments wrapped together.</t>
  </si>
  <si>
    <t>CONDUCTORSEGMENT</t>
  </si>
  <si>
    <t>A single linear element within a cable or an exposed wire (such as for grounding) with the specific purpose to lead electric current, data, or a telecommunications signal.</t>
  </si>
  <si>
    <t>Undefined cable segment.</t>
  </si>
  <si>
    <t>AIRCOOLED</t>
  </si>
  <si>
    <t>Air cooled chiller.</t>
  </si>
  <si>
    <t>HEATRECOVERY</t>
  </si>
  <si>
    <t>Heat recovery chiller.</t>
  </si>
  <si>
    <t>User-defined chiller type.</t>
  </si>
  <si>
    <t>WATERCOOLED</t>
  </si>
  <si>
    <t>Water cooled chiller.</t>
  </si>
  <si>
    <t>DXCOOLINGCOIL</t>
  </si>
  <si>
    <t>Cooling coil using a refrigerant to cool the air stream directly.</t>
  </si>
  <si>
    <t>ELECTRICHEATINGCOIL</t>
  </si>
  <si>
    <t>Heating coil using electricity as a heating source.</t>
  </si>
  <si>
    <t>GASHEATINGCOIL</t>
  </si>
  <si>
    <t>Heating coil using gas as a heating source.</t>
  </si>
  <si>
    <t>Undefined coil.</t>
  </si>
  <si>
    <t>STEAMHEATINGCOIL</t>
  </si>
  <si>
    <t>Heating coil using steam as heating source.</t>
  </si>
  <si>
    <t>User-defined coil type.</t>
  </si>
  <si>
    <t>WATERCOOLINGCOIL</t>
  </si>
  <si>
    <t>Cooling coil using chilled water. HYDRONICCOIL supercedes this enumerator.</t>
  </si>
  <si>
    <t>WATERHEATINGCOIL</t>
  </si>
  <si>
    <t>Heating coil using hot water as a heating source. HYDRONICCOIL supercedes this enumerator.</t>
  </si>
  <si>
    <t>COLUMN</t>
  </si>
  <si>
    <t>A standard member usually vertical and requiring resistance to vertical forces by compression but also sometimes to lateral forces.</t>
  </si>
  <si>
    <t>Undefined column.</t>
  </si>
  <si>
    <t>User-defined linear element.</t>
  </si>
  <si>
    <t>BOOSTER</t>
  </si>
  <si>
    <t>Positive-displacement reciprocating compressor where pressure is increased by a booster.</t>
  </si>
  <si>
    <t>DYNAMIC</t>
  </si>
  <si>
    <t>The pressure of refrigerant vapor is increased by a continuous transfer of angular momentum from a rotating member to the vapor followed by conversion of this momentum into static pressure.</t>
  </si>
  <si>
    <t>HERMETIC</t>
  </si>
  <si>
    <t>Positive-displacement reciprocating compressor where the motor and compressor are contained within the same housing, with the motor shaft integral with the compressor crankshaft and the motor in contact with refrigerant.</t>
  </si>
  <si>
    <t>Undefined compressor.</t>
  </si>
  <si>
    <t>OPENTYPE</t>
  </si>
  <si>
    <t>Positive-displacement reciprocating compressor where the shaft extends through a seal in the crankcase for an external drive.</t>
  </si>
  <si>
    <t>RECIPROCATING</t>
  </si>
  <si>
    <t>Positive-displacement compressor using a piston driven by a connecting rod from a crankshaft.</t>
  </si>
  <si>
    <t>ROLLINGPISTON</t>
  </si>
  <si>
    <t>Positive-displacement rotary compressor using a roller mounted on the eccentric of a shaft with a single vane in the nonrotating cylindrical housing.</t>
  </si>
  <si>
    <t>ROTARY</t>
  </si>
  <si>
    <t>Positive-displacement compressor using a roller or rotor device.</t>
  </si>
  <si>
    <t>ROTARYVANE</t>
  </si>
  <si>
    <t>Positive-displacement rotary compressor using a roller mounted on the eccentric of a shaft with multiple vanes in the nontotating cylindrical housing.</t>
  </si>
  <si>
    <t>SCROLL</t>
  </si>
  <si>
    <t>Positive-displacement compressor using two inter-fitting, spiral-shaped scroll members.</t>
  </si>
  <si>
    <t>SEMIHERMETIC</t>
  </si>
  <si>
    <t>Positive-displacement reciprocating compressor where the hermetic compressors use bolted construction amenable to field repair.</t>
  </si>
  <si>
    <t>SINGLESCREW</t>
  </si>
  <si>
    <t>Positive-displacement rotary compressor using a single cylindrical main rotor that works with a pair of gate rotors.</t>
  </si>
  <si>
    <t>SINGLESTAGE</t>
  </si>
  <si>
    <t>Positive-displacement reciprocating compressor where vapor is compressed in a single stage.</t>
  </si>
  <si>
    <t>TROCHOIDAL</t>
  </si>
  <si>
    <t>Positive-displacement compressor using a rolling motion of one circle outside or inside the circumference of a basic circle and produce either epitrochoids or hypotrochoids.</t>
  </si>
  <si>
    <t>TWINSCREW</t>
  </si>
  <si>
    <t>Positive-displacement rotary compressor using two mating helically grooved rotors, male (lobes) and female (flutes) in a stationary housing with inlet and outlet gas ports.</t>
  </si>
  <si>
    <t>User-defined compressor type.</t>
  </si>
  <si>
    <t>WELDEDSHELLHERMETIC</t>
  </si>
  <si>
    <t>Positive-displacement reciprocating compressor where the motor compressor is mounted inside a steel shell, which, in turn is sealed by welding.</t>
  </si>
  <si>
    <t>A condenser in which heat is transferred to an air-stream.</t>
  </si>
  <si>
    <t>EVAPORATIVECOOLED</t>
  </si>
  <si>
    <t>A condenser that is cooled evaporatively.</t>
  </si>
  <si>
    <t>Undefined condenser.</t>
  </si>
  <si>
    <t>User-defined condenser type.</t>
  </si>
  <si>
    <t>WATERCOOLEDBRAZEDPLATE</t>
  </si>
  <si>
    <t>Water-cooled condenser with plates brazed together to form an assembly of separate channels.</t>
  </si>
  <si>
    <t>WATERCOOLEDSHELLCOIL</t>
  </si>
  <si>
    <t>Water-cooled condenser with cooling water circulated through one or more continuous or assembled coils contained within the shell.</t>
  </si>
  <si>
    <t>WATERCOOLEDSHELLTUBE</t>
  </si>
  <si>
    <t>Water-cooled condenser with cooling water circulated through one or more tubes contained within the shell.</t>
  </si>
  <si>
    <t>WATERCOOLEDTUBEINTUBE</t>
  </si>
  <si>
    <t>Water-cooled condenser consisting of one or more assemblies of two tubes, one within the other.</t>
  </si>
  <si>
    <t>FLOATING</t>
  </si>
  <si>
    <t>Output increases or decreases at a constant or accelerating rate.</t>
  </si>
  <si>
    <t>Undefined controller.</t>
  </si>
  <si>
    <t>PROPORTIONAL</t>
  </si>
  <si>
    <t>Output is proportional to the control error and optionally time integral and derivative.</t>
  </si>
  <si>
    <t>PROPORTIONALINTEGRAL</t>
  </si>
  <si>
    <t>Part of the output is proportional to the control error and part is proportional to the time integral of the control error.</t>
  </si>
  <si>
    <t>PROPORTIONALINTEGRALDERIVATIVE</t>
  </si>
  <si>
    <t>Part of the output is proportional to the control error, part is proportional to the time integral of the control error and part is proportional to the time derivative of the control error.</t>
  </si>
  <si>
    <t>TWOPOSITION</t>
  </si>
  <si>
    <t>Output can be either on or off.</t>
  </si>
  <si>
    <t>TIMEDTWOPOSITION</t>
  </si>
  <si>
    <t>Output changes state for a time interval proportional to the deviation from setpoint.</t>
  </si>
  <si>
    <t>ACTIVE</t>
  </si>
  <si>
    <t>An active or ventilated cooled beam provides cooling (and heating) but can also function as an air terminal in a ventilation system.</t>
  </si>
  <si>
    <t>Undefined cooled beam.</t>
  </si>
  <si>
    <t>PASSIVE</t>
  </si>
  <si>
    <t>A passive or static cooled beam provides cooling (and heating) to a room or zone.</t>
  </si>
  <si>
    <t>User-defined cooled beam type.</t>
  </si>
  <si>
    <t>MECHANICALFORCEDDRAFT</t>
  </si>
  <si>
    <t>Air flow is produced by a mechanical device, typically one or more fans, located on the inlet air side of the cooling tower.</t>
  </si>
  <si>
    <t>MECHANICALINDUCEDDRAFT</t>
  </si>
  <si>
    <t>Air flow is produced by a mechanical device, typically one or more fans, located on the air outlet side of the cooling tower.</t>
  </si>
  <si>
    <t>NATURALDRAFT</t>
  </si>
  <si>
    <t>Air flow is produced naturally.</t>
  </si>
  <si>
    <t>Undefined cooling tower.</t>
  </si>
  <si>
    <t>User-defined cooling tower type.</t>
  </si>
  <si>
    <t>CEILING</t>
  </si>
  <si>
    <t>The covering is used to represent a ceiling.</t>
  </si>
  <si>
    <t>CLADDING</t>
  </si>
  <si>
    <t>The covering is used to represent a cladding.</t>
  </si>
  <si>
    <t>FLOORING</t>
  </si>
  <si>
    <t>The covering is used to represent a flooring.</t>
  </si>
  <si>
    <t>INSULATION</t>
  </si>
  <si>
    <t>The covering is used to insulate an element for thermal or acoustic purposes.</t>
  </si>
  <si>
    <t>MEMBRANE</t>
  </si>
  <si>
    <t>An impervious layer that could be used for e.g. roof covering (below tiling - that may be known as sarking etc.) or as a damp proof course membrane.</t>
  </si>
  <si>
    <t>Undefined covering.</t>
  </si>
  <si>
    <t>ROOFING</t>
  </si>
  <si>
    <t>The covering is used to represent a roof covering.</t>
  </si>
  <si>
    <t>SLEEVING</t>
  </si>
  <si>
    <t>The covering is used to isolate a distribution element from a space in which it is contained.</t>
  </si>
  <si>
    <t>User defined type of covering.</t>
  </si>
  <si>
    <t>WRAPPING</t>
  </si>
  <si>
    <t>The covering is used for wrapping particularly of distribution elements using tape.</t>
  </si>
  <si>
    <t>Undefined curtain wall.</t>
  </si>
  <si>
    <t>User defined type of curtain wall.</t>
  </si>
  <si>
    <t>BACKDRAFTDAMPER</t>
  </si>
  <si>
    <t>Backdraft damper used to restrict the movement of air in one direction. Commonly operated by mechanical spring.</t>
  </si>
  <si>
    <t>BALANCINGDAMPER</t>
  </si>
  <si>
    <t>Damper used for purposes of manually balancing pressure differences. Commonly operated by mechanical adjustment.</t>
  </si>
  <si>
    <t>BLASTDAMPER</t>
  </si>
  <si>
    <t>Blast damper used to prevent protect occupants and equipment against overpressures resultant of an explosion. Commonly operated by mechanical spring.</t>
  </si>
  <si>
    <t>CONTROLDAMPER</t>
  </si>
  <si>
    <t>Control damper used to modulate the flow of air by adjusting the position of the blades. Commonly operated by an actuator of a building automation system.</t>
  </si>
  <si>
    <t>FIREDAMPER</t>
  </si>
  <si>
    <t>Fire damper used to prevent the spread of fire for a specified duration. Commonly operated by fusable link that melts above a certain temperature.</t>
  </si>
  <si>
    <t>FIRESMOKEDAMPER</t>
  </si>
  <si>
    <t>Combination fire and smoke damper used to preven the spread of fire and smoke. Commonly operated by a fusable link and a smoke detector.</t>
  </si>
  <si>
    <t>FUMEHOODEXHAUST</t>
  </si>
  <si>
    <t>Fume hood exhaust damper. Commonly operated by actuator.</t>
  </si>
  <si>
    <t>GRAVITYDAMPER</t>
  </si>
  <si>
    <t>Gravity damper closes from the force of gravity. Commonly operated by gravitational weight.</t>
  </si>
  <si>
    <t>GRAVITYRELIEFDAMPER</t>
  </si>
  <si>
    <t>Gravity-relief damper used to allow air to move upon a buildup of enough pressure to overcome the gravitational force exerted upon the damper blades. Commonly operated by gravitational weight.</t>
  </si>
  <si>
    <t>RELIEFDAMPER</t>
  </si>
  <si>
    <t>Relief damper used to allow air to move upon a buildup of a specified pressure differential. Commonly operated by mechanical spring.</t>
  </si>
  <si>
    <t>SMOKEDAMPER</t>
  </si>
  <si>
    <t>Smoke damper used to prevent the spread of smoke. Commonly operated by a smoke detector of a building automation system.</t>
  </si>
  <si>
    <t>User-defined damper.</t>
  </si>
  <si>
    <t>FORMEDDUCT</t>
  </si>
  <si>
    <t>Space formed in the ground for the passage of pipes, cables, ducts.</t>
  </si>
  <si>
    <t>INSPECTIONCHAMBER</t>
  </si>
  <si>
    <t>Chamber constructed on a drain, sewer or pipeline with a removable cover that permits visble inspection.</t>
  </si>
  <si>
    <t>INSPECTIONPIT</t>
  </si>
  <si>
    <t>Recess or chamber formed to permit access for inspection of substructure and services.</t>
  </si>
  <si>
    <t>MANHOLE</t>
  </si>
  <si>
    <t>Chamber constructed on a drain, sewer or pipeline with a removable cover that permits the entry of a person.</t>
  </si>
  <si>
    <t>METERCHAMBER</t>
  </si>
  <si>
    <t>Chamber that houses a meter(s).</t>
  </si>
  <si>
    <t>SUMP</t>
  </si>
  <si>
    <t>Recessed or small chamber into which liquid is drained to facilitate its collection for removal.</t>
  </si>
  <si>
    <t>TRENCH</t>
  </si>
  <si>
    <t>Excavated chamber, the length of which typically exceeds the width.</t>
  </si>
  <si>
    <t>User-defined chamber type.</t>
  </si>
  <si>
    <t>VALVECHAMBER</t>
  </si>
  <si>
    <t>Chamber that houses a valve(s).</t>
  </si>
  <si>
    <t>A fitting with typically two ports used to change the direction of flow between connected elements.</t>
  </si>
  <si>
    <t>CONNECTOR</t>
  </si>
  <si>
    <t>Connector fitting, typically used to join two ports together within a flow distribution system (e.g., a coupling used to join two duct segments).</t>
  </si>
  <si>
    <t>ENTRY</t>
  </si>
  <si>
    <t>Entry fitting, typically unconnected at one port and connected to a flow distribution system at the other (e.g., an outside air duct system intake opening).</t>
  </si>
  <si>
    <t>EXIT</t>
  </si>
  <si>
    <t>Exit fitting, typically unconnected at one port and connected to a flow distribution system at the other (e.g., an exhaust air discharge opening).</t>
  </si>
  <si>
    <t>JUNCTION</t>
  </si>
  <si>
    <t>A fitting with typically more than two ports used to redistribute flow among the ports and/or to change the direction of flow between connected elements (e.g, tee, cross, wye, etc.).</t>
  </si>
  <si>
    <t>OBSTRUCTION</t>
  </si>
  <si>
    <t>A fitting with typically two ports used to obstruct or restrict flow between the connected elements (e.g., screen, perforated plate, etc.).</t>
  </si>
  <si>
    <t>TRANSITION</t>
  </si>
  <si>
    <t>A fitting with typically two ports having different shapes or sizes. Can also be used to change the direction of flow between connected elements.</t>
  </si>
  <si>
    <t>User-defined fitting.</t>
  </si>
  <si>
    <t>FLEXIBLESEGMENT</t>
  </si>
  <si>
    <t>A flexible segment is a continuous non-linear segment of duct that can be deformed and change the direction of flow.</t>
  </si>
  <si>
    <t>RIGIDSEGMENT</t>
  </si>
  <si>
    <t>A rigid segment is a continuous linear segment of duct that cannot be deformed.</t>
  </si>
  <si>
    <t>User-defined segment.</t>
  </si>
  <si>
    <t>FLATOVAL</t>
  </si>
  <si>
    <t>Flat-oval shaped duct silencer type.</t>
  </si>
  <si>
    <t>RECTANGULAR</t>
  </si>
  <si>
    <t>Rectangular shaped duct silencer type.</t>
  </si>
  <si>
    <t>ROUND</t>
  </si>
  <si>
    <t>Round duct silencer type.</t>
  </si>
  <si>
    <t>User-defined duct silencer type.</t>
  </si>
  <si>
    <t>COMPUTER</t>
  </si>
  <si>
    <t>A desktop, laptop, PDA or other type of computer that can be moved from one place to another and connected to an electrical supply via a plugged outlet.</t>
  </si>
  <si>
    <t>DIRECTWATERHEATER</t>
  </si>
  <si>
    <t>A small electrical appliance for heating water.</t>
  </si>
  <si>
    <t>DISHWASHER</t>
  </si>
  <si>
    <t>An appliance that has the primary function of washing dishes.</t>
  </si>
  <si>
    <t>ELECTRICCOOKER</t>
  </si>
  <si>
    <t>An electrical appliance that has the primary function of cooking food (including oven, hob, grill).</t>
  </si>
  <si>
    <t>ELECTRICHEATER</t>
  </si>
  <si>
    <t>An electrical appliance that provides heat.</t>
  </si>
  <si>
    <t>FACSIMILE</t>
  </si>
  <si>
    <t>A machine that has the primary function of transmitting a facsimile copy of printed matter using a telephone line.</t>
  </si>
  <si>
    <t>FREESTANDINGFAN</t>
  </si>
  <si>
    <t>An electrical appliance that is used occasionally to provide ventilation. A freestanding fan is a 'plugged' appliance whose load may be removed from an electric circuit.</t>
  </si>
  <si>
    <t>FREEZER</t>
  </si>
  <si>
    <t>An electrical appliance that has the primary function of storing food at temperatures below the freezing point of water.</t>
  </si>
  <si>
    <t>FRIDGE_FREEZER</t>
  </si>
  <si>
    <t>An electrical appliance that combines the functions of a freezer and a refrigerator through the provision of separate compartments.</t>
  </si>
  <si>
    <t>HANDDRYER</t>
  </si>
  <si>
    <t>An electrical appliance that has the primary function of drying hands.</t>
  </si>
  <si>
    <t>INDIRECTWATERHEATER</t>
  </si>
  <si>
    <t>MICROWAVE</t>
  </si>
  <si>
    <t>An electrical appliance that has the primary function of cooking food using microwaves.</t>
  </si>
  <si>
    <t>PHOTOCOPIER</t>
  </si>
  <si>
    <t>A machine that has the primary function of reproduction of printed matter.</t>
  </si>
  <si>
    <t>PRINTER</t>
  </si>
  <si>
    <t>A machine that has the primary function of printing a stream of characters onto paper or other media.</t>
  </si>
  <si>
    <t>RADIANTHEATER</t>
  </si>
  <si>
    <t>REFRIGERATOR</t>
  </si>
  <si>
    <t>An electrical appliance that has the primary function of storing food at low temperature but above the freezing point of water.</t>
  </si>
  <si>
    <t>SCANNER</t>
  </si>
  <si>
    <t>A machine that has the primary function of scanning the content of printed matter and converting it to electronically interpretable characters that can be stored in a computer.</t>
  </si>
  <si>
    <t>TELEPHONE</t>
  </si>
  <si>
    <t>A device for voice communication.</t>
  </si>
  <si>
    <t>TUMBLEDRYER</t>
  </si>
  <si>
    <t>An electrical appliance that has the primary function of drying clothes.</t>
  </si>
  <si>
    <t>TV</t>
  </si>
  <si>
    <t>A device for receiving and displaying television signals.</t>
  </si>
  <si>
    <t>VENDINGMACHINE</t>
  </si>
  <si>
    <t>An appliance that stores and vends goods including food, drink and goods of various types.</t>
  </si>
  <si>
    <t>WASHINGMACHINE</t>
  </si>
  <si>
    <t>An appliance that has the primary function of washing clothes.</t>
  </si>
  <si>
    <t>WATERCOOLER</t>
  </si>
  <si>
    <t>A small electrical appliance for cooling water.</t>
  </si>
  <si>
    <t>WATERHEATER</t>
  </si>
  <si>
    <t>ALARMPANEL</t>
  </si>
  <si>
    <t>A distribution point at which alarms are annunciated.</t>
  </si>
  <si>
    <t>CONSUMERUNIT</t>
  </si>
  <si>
    <t>A distribution point on the incoming electrical supply, typically in domestic premises, at which protective devices are located.</t>
  </si>
  <si>
    <t>CONTROLPANEL</t>
  </si>
  <si>
    <t>A distribution point at which devices that control or monitor the operation of a site, building or part of a building are located.</t>
  </si>
  <si>
    <t>DISTRIBUTIONBOARD</t>
  </si>
  <si>
    <t>A distribution point at which connections are made for distribution of electrical circuits usually through protective devices.</t>
  </si>
  <si>
    <t>GASDETECTORPANEL</t>
  </si>
  <si>
    <t>A distribution point at which the detection of gas is annunciated.</t>
  </si>
  <si>
    <t>MIMICPANEL</t>
  </si>
  <si>
    <t>A distribution point at which information that is available elsewhere is repeated or 'mimicked'.</t>
  </si>
  <si>
    <t>MOTORCONTROLCENTRE</t>
  </si>
  <si>
    <t>A distribution point at which starting and control devices for major plant items are located.</t>
  </si>
  <si>
    <t>SWITCHBOARD</t>
  </si>
  <si>
    <t>A distribution point at which switching devices are located.</t>
  </si>
  <si>
    <t>BATTERY</t>
  </si>
  <si>
    <t>A device for storing energy in chemical form so that it can be released as electrical energy.</t>
  </si>
  <si>
    <t>CAPACITORBANK</t>
  </si>
  <si>
    <t>A device that stores electrical energy when an external power supply is present using the electrical property of capacitance.</t>
  </si>
  <si>
    <t>HARMONICFILTER</t>
  </si>
  <si>
    <t>A device that constantly injects currents that precisely correspond to the harmonic components drawn by the load.</t>
  </si>
  <si>
    <t>UPS</t>
  </si>
  <si>
    <t>A device that provides a time limited alternative source of power supply in the event of failure of the main supply.</t>
  </si>
  <si>
    <t>ELECTRICCABLEHEATER</t>
  </si>
  <si>
    <t>An electrical device that outputs heat uniformly along its path.</t>
  </si>
  <si>
    <t>ELECTRICMATHEATER</t>
  </si>
  <si>
    <t>An electrical device that outputs heat uniformly across its surface area.</t>
  </si>
  <si>
    <t>ELECTRICPOINTHEATER</t>
  </si>
  <si>
    <t>An electrical device that outputs heat as a total quantity from a point or restricted area that can be considered as a point.</t>
  </si>
  <si>
    <t>DC</t>
  </si>
  <si>
    <t>A motor using either generated or rectified Direct Current (DC) power.</t>
  </si>
  <si>
    <t>INDUCTION</t>
  </si>
  <si>
    <t>An alternating current motor in which the primary winding on one member (usually the stator) is connected to the power source and a secondary winding or a squirrel-cage secondary winding on the other member (usually the rotor) carries the induced current. There is no physical electrical connection to the secondary winding, its current is induced.</t>
  </si>
  <si>
    <t>POLYPHASE</t>
  </si>
  <si>
    <t>A two or three-phase induction motor in which the windings, one for each phase, are evenly divided by the same number of electrical degrees.</t>
  </si>
  <si>
    <t>RELUCTANCESYNCHRONOUS</t>
  </si>
  <si>
    <t>A synchronous motor with a special rotor design which directly lines the rotor up with the rotating magnetic field of the stator, allowing for no slip under load.</t>
  </si>
  <si>
    <t>SYNCHRONOUS</t>
  </si>
  <si>
    <t>A motor that operates at a constant speed up to full load. The rotor speed is equal to the speed of the rotating magnetic field of the stator; there is no slip.</t>
  </si>
  <si>
    <t>RELAY</t>
  </si>
  <si>
    <t>Electromagnetically operated contactor for making or breaking a control circuit.</t>
  </si>
  <si>
    <t>TIMECLOCK</t>
  </si>
  <si>
    <t>A control that causes action to occur at set times.</t>
  </si>
  <si>
    <t>TIMEDELAY</t>
  </si>
  <si>
    <t>A control that causes action to occur following a set duration.</t>
  </si>
  <si>
    <t>ACCESSORY_ASSEMBLY</t>
  </si>
  <si>
    <t>Assembled accessories or components.</t>
  </si>
  <si>
    <t>ARCH</t>
  </si>
  <si>
    <t>A curved structure.</t>
  </si>
  <si>
    <t>BEAM_GRID</t>
  </si>
  <si>
    <t>Interconnected beams, located in one (typically horizontal) plane.</t>
  </si>
  <si>
    <t>BRACED_FRAME</t>
  </si>
  <si>
    <t>A rigid frame with additional bracing members.</t>
  </si>
  <si>
    <t>GIRDER</t>
  </si>
  <si>
    <t>A beam-like superstructure.</t>
  </si>
  <si>
    <t>REINFORCEMENT_UNIT</t>
  </si>
  <si>
    <t>Assembled reinforcement elements.</t>
  </si>
  <si>
    <t>RIGID_FRAME</t>
  </si>
  <si>
    <t>A structure built up of beams, columns, etc. with moment-resisting joints.</t>
  </si>
  <si>
    <t>SLAB_FIELD</t>
  </si>
  <si>
    <t>Slabs, laid out in one plane.</t>
  </si>
  <si>
    <t>TRUSS</t>
  </si>
  <si>
    <t>A structure built up of members with (quasi) pinned joints.</t>
  </si>
  <si>
    <t>User-defined element assembly.</t>
  </si>
  <si>
    <t>DIRECTEVAPORATIVEAIRWASHER</t>
  </si>
  <si>
    <t>Direct evaporative air washer: Cools the air stream by evaporating water dircectly into the air stream using coolers with spray-type air washer consist of a chamber or casing containing spray nozzles, and tank for collecting spray water, and an eliminator section for removing entrained drops of water from the air.</t>
  </si>
  <si>
    <t>DIRECTEVAPORATIVEPACKAGEDROTARYAIRCOOLER</t>
  </si>
  <si>
    <t>Direct evaporative packaged rotary air cooler: Cools the air stream by evaporating water dircectly into the air stream using coolers that wet and wash the evaporative pad by rotating it through a water bath.</t>
  </si>
  <si>
    <t>DIRECTEVAPORATIVERANDOMMEDIAAIRCOOLER</t>
  </si>
  <si>
    <t>Direct evaporative random media air cooler: Cools the air stream by evaporating water dircectly into the air stream using coolers with evaporative pads, usually of aspen wood or plastic fiber/foam.</t>
  </si>
  <si>
    <t>DIRECTEVAPORATIVERIGIDMEDIAAIRCOOLER</t>
  </si>
  <si>
    <t>Direct evaporative rigid media air cooler: Cools the air stream by evaporating water dircectly into the air stream using coolers with sheets of rigid, corrugated material as the wetted surface.</t>
  </si>
  <si>
    <t>DIRECTEVAPORATIVESLINGERSPACKAGEDAIRCOOLER</t>
  </si>
  <si>
    <t>Direct evaporative slingers packaged air cooler: Cools the air stream by evaporating water dircectly into the air stream using coolers with a water slinger in an evaporative cooling section and a fan section.</t>
  </si>
  <si>
    <t>INDIRECTDIRECTCOMBINATION</t>
  </si>
  <si>
    <t>Indirect/Direct combination: Cools the air stream by evaporating water indirectly and without adding moisture into the air stream using a two-stage cooler with a first-stage indirect evaporative cooler and second-stage direct evaporative cooler.</t>
  </si>
  <si>
    <t>INDIRECTEVAPORATIVECOOLINGTOWERORCOILCOOLER</t>
  </si>
  <si>
    <t>Indirect evaporative cooling tower or coil cooler: Cools the air stream by evaporating water indirectly and without adding moisture into the air stream using a combination of a cooling tower or other evaporative water cooler with a water-to-air heat exchanger coil and water circulating pump.</t>
  </si>
  <si>
    <t>INDIRECTEVAPORATIVEPACKAGEAIRCOOLER</t>
  </si>
  <si>
    <t>Indirect evaporative package air cooler: Cools the air stream by evaporating water indirectly and without adding moisture into the air stream. On one side of the heat exchanger, the secondary air stream is cooled by evaporation, while on the other side of heat exchanger, the primary air stream (conditioned air to be supplied to the room) is sensibly cooled by the heat exchanger surfaces.</t>
  </si>
  <si>
    <t>INDIRECTEVAPORATIVEWETCOIL</t>
  </si>
  <si>
    <t>Indirect evaporative wet coil: Cools the air stream by evaporating water indirectly and without adding moisture into the air stream. Water is sprayed directly on the tubes of the heat exchanger where latent cooling takes place and the vaporization of the water on the outside of the heat exchanger tubes allows the simultaneous heat and mass transfer which removes heat from the supply air on the tube side.</t>
  </si>
  <si>
    <t>User-defined evaporative cooler type.</t>
  </si>
  <si>
    <t>DIRECTEXPANSIONBRAZEDPLATE</t>
  </si>
  <si>
    <t>Direct-expansion evaporator where a refrigerant evaporates inside plates brazed or welded together to make up an assembly of separate channels.</t>
  </si>
  <si>
    <t>DIRECEXPANSIONSHELLANDTUBE</t>
  </si>
  <si>
    <t>Direct-expansion evaporator where a refrigerant evaporates inside a series of baffles that channel the fluid throughout the shell side.</t>
  </si>
  <si>
    <t>DIRECTEXPANSIONTUBEINTUBE</t>
  </si>
  <si>
    <t>Direct-expansion evaporator where a refrigerant evaporates inside one or more pairs of coaxial tubes.</t>
  </si>
  <si>
    <t>FLOODEDSHELLANDTUBE</t>
  </si>
  <si>
    <t>Evaporator in which refrigerant evaporates outside tubes.</t>
  </si>
  <si>
    <t>Undefined evaporator type.</t>
  </si>
  <si>
    <t>SHELLANDCOIL</t>
  </si>
  <si>
    <t>Evaporator in which refrigerant evaporates inside a simple coiled tube immersed in the fluid to be cooled.</t>
  </si>
  <si>
    <t>User-defined evaporator type.</t>
  </si>
  <si>
    <t>CENTRIFUGALAIRFOIL</t>
  </si>
  <si>
    <t>Air flows through the impeller radially using blades that are airfoil shaped.</t>
  </si>
  <si>
    <t>CENTRIFUGALBACKWARDINCLINEDCURVED</t>
  </si>
  <si>
    <t>Air flows through the impeller radially using blades that are backward curved.</t>
  </si>
  <si>
    <t>CENTRIFUGALFORWARDCURVED</t>
  </si>
  <si>
    <t>Air flows through the impeller radially using blades that are forward curved.</t>
  </si>
  <si>
    <t>CENTRIFUGALRADIAL</t>
  </si>
  <si>
    <t>Air flows through the impeller radially using blades that are uncurved or slightly forward curved.</t>
  </si>
  <si>
    <t>PROPELLORAXIAL</t>
  </si>
  <si>
    <t>Air flows through the impeller axially and small hub-to-tip ratio impeller mounted in an orifice plate or inlet ring.</t>
  </si>
  <si>
    <t>TUBEAXIAL</t>
  </si>
  <si>
    <t>Air flows through the impeller axially with reduced tip clearance and operating at higher tip speeds.</t>
  </si>
  <si>
    <t>User-defined fan type.</t>
  </si>
  <si>
    <t>VANEAXIAL</t>
  </si>
  <si>
    <t>Air flows through the impeller axially with guide vanes and reduced running blade tip clearance.</t>
  </si>
  <si>
    <t>AIRPARTICLEFILTER</t>
  </si>
  <si>
    <t>A filter used to remove particulates from air.</t>
  </si>
  <si>
    <t>ODORFILTER</t>
  </si>
  <si>
    <t>A filter used to remove odors from air.</t>
  </si>
  <si>
    <t>OILFILTER</t>
  </si>
  <si>
    <t>A filter used to remove particulates from oil.</t>
  </si>
  <si>
    <t>STRAINER</t>
  </si>
  <si>
    <t>A filter used to remove particulates from a fluid.</t>
  </si>
  <si>
    <t>User-defined filter type.</t>
  </si>
  <si>
    <t>WATERFILTER</t>
  </si>
  <si>
    <t>A filter used to remove particulates from water.</t>
  </si>
  <si>
    <t>BREECHINGINLET</t>
  </si>
  <si>
    <t>Symmetrical pipe fitting that unites two or more inlets into a single pipe. A breeching inlet may be used on either a wet or dry riser. Used by fire services personnel for fast connection of fire appliance hose reels. May also be used for foam.</t>
  </si>
  <si>
    <t>FIREHYDRANT</t>
  </si>
  <si>
    <t>Device, fitted to a pipe, through which a temporary supply of water may be provided. May also be termed a stand pipe.</t>
  </si>
  <si>
    <t>HOSEREEL</t>
  </si>
  <si>
    <t>A supporting framework on which a hose may be wound.</t>
  </si>
  <si>
    <t>SPRINKLER</t>
  </si>
  <si>
    <t>Device for sprinkling water from a pipe under pressure over an area.</t>
  </si>
  <si>
    <t>SPRINKLERDEFLECTOR</t>
  </si>
  <si>
    <t>Device attached to a sprinkler to deflect the water flow into a spread pattern to cover the required area.</t>
  </si>
  <si>
    <t>AMMETER</t>
  </si>
  <si>
    <t>A device that reads and displays the current flow in a circuit.</t>
  </si>
  <si>
    <t>FREQUENCYMETER</t>
  </si>
  <si>
    <t>A device that reads and displays the electrical frequency of an alternating current circuit.</t>
  </si>
  <si>
    <t>PHASEANGLEMETER</t>
  </si>
  <si>
    <t>A device that reads and displays the phase angle of a phase in a polyphase electrical circuit.</t>
  </si>
  <si>
    <t>POWERFACTORMETER</t>
  </si>
  <si>
    <t>A device that reads and displays the power factor of an electrical circuit.</t>
  </si>
  <si>
    <t>PRESSUREGUAGE</t>
  </si>
  <si>
    <t>A device that reads and displays a pressure value at a point or the pressure difference between two points.</t>
  </si>
  <si>
    <t>THERMOMETER</t>
  </si>
  <si>
    <t>A device that reads and displays a temperature value at a point.</t>
  </si>
  <si>
    <t>VOLTMETER_PEAK</t>
  </si>
  <si>
    <t>A device that reads and displays the peak voltage in an electrical circuit.</t>
  </si>
  <si>
    <t>VOLTMETER_RMS</t>
  </si>
  <si>
    <t>A device that reads and displays the RMS (mean) voltage in an electrical circuit.</t>
  </si>
  <si>
    <t>ELECTRICMETER</t>
  </si>
  <si>
    <t>Electric meter.</t>
  </si>
  <si>
    <t>ENERGYMETER</t>
  </si>
  <si>
    <t>An electric meter or energy meter is a device that measures the amount of electrical energy supplied to or produced by a residence, business or machine.</t>
  </si>
  <si>
    <t>FLOWMETER</t>
  </si>
  <si>
    <t>Flow meter.</t>
  </si>
  <si>
    <t>GASMETER</t>
  </si>
  <si>
    <t>A device that measures the quantity of a gas or fuel.</t>
  </si>
  <si>
    <t>OILMETER</t>
  </si>
  <si>
    <t>A device that measures the quantity of oil.</t>
  </si>
  <si>
    <t>User-defined meter type.</t>
  </si>
  <si>
    <t>WATERMETER</t>
  </si>
  <si>
    <t>A device that measures the quantity of water.</t>
  </si>
  <si>
    <t>FOOTING_BEAM</t>
  </si>
  <si>
    <t>Footing elements that are in bending and are supported clear of the ground. They will normally span between piers, piles or pile caps. They are distinguished from beams in the building superstructure since they will normally require a lower grade of finish. They are distinguished from STRIP_FOOTING since they are clear of the ground surface and hence require support to the lower face while the concrete is curing.</t>
  </si>
  <si>
    <t>PAD_FOOTING</t>
  </si>
  <si>
    <t>An element that transfers the load of a single column (possibly two) to the ground.</t>
  </si>
  <si>
    <t>PILE_CAP</t>
  </si>
  <si>
    <t>An element that transfers the load from a column or group of columns to a pier or pile or group of piers or piles.</t>
  </si>
  <si>
    <t>STRIP_FOOTING</t>
  </si>
  <si>
    <t>A linear element that transfers loads into the ground from either a continuous element, such as a wall, or from a series of elements, such as columns.</t>
  </si>
  <si>
    <t>Special types of footings which meet specific local requirements.</t>
  </si>
  <si>
    <t>GASAPPLIANCE</t>
  </si>
  <si>
    <t>Gas appliance gas terminal type.</t>
  </si>
  <si>
    <t>GASBOOSTER</t>
  </si>
  <si>
    <t>Gas booster gas terminal type.</t>
  </si>
  <si>
    <t>GASBURNER</t>
  </si>
  <si>
    <t>Gas terminal gas terminal type.</t>
  </si>
  <si>
    <t>Grid</t>
  </si>
  <si>
    <t>PLATE</t>
  </si>
  <si>
    <t>Plate heat exchanger.</t>
  </si>
  <si>
    <t>SHELLANDTUBE</t>
  </si>
  <si>
    <t>Shell and Tube heat exchanger.</t>
  </si>
  <si>
    <t>User-defined heat exchanger type.</t>
  </si>
  <si>
    <t>ADIABATICAIRWASHER</t>
  </si>
  <si>
    <t>Water vapor is added into the airstream through adiabatic evaporation using an air washing element.</t>
  </si>
  <si>
    <t>ADIABATICATOMIZING</t>
  </si>
  <si>
    <t>Water vapor is added into the airstream through adiabatic evaporation using an atomizing element.</t>
  </si>
  <si>
    <t>ADIABATICCOMPRESSEDAIRNOZZLE</t>
  </si>
  <si>
    <t>Water vapor is added into the airstream through adiabatic evaporation using a compressed air nozzle.</t>
  </si>
  <si>
    <t>ADIABATICPAN</t>
  </si>
  <si>
    <t>Water vapor is added into the airstream through adiabatic evaporation using a pan.</t>
  </si>
  <si>
    <t>ADIABATICRIGIDMEDIA</t>
  </si>
  <si>
    <t>Water vapor is added into the airstream through adiabatic evaporation using a rigid media.</t>
  </si>
  <si>
    <t>ADIABATICULTRASONIC</t>
  </si>
  <si>
    <t>Water vapor is added into the airstream through adiabatic evaporation using an ultrasonic element.</t>
  </si>
  <si>
    <t>ADIABATICWETTEDELEMENT</t>
  </si>
  <si>
    <t>Water vapor is added into the airstream through adiabatic evaporation using a wetted element.</t>
  </si>
  <si>
    <t>ASSISTEDBUTANE</t>
  </si>
  <si>
    <t>Water vapor is added into the airstream through water heated evaporation using a butane heater.</t>
  </si>
  <si>
    <t>ASSISTEDELECTRIC</t>
  </si>
  <si>
    <t>Water vapor is added into the airstream through water heated evaporation using an electric heater.</t>
  </si>
  <si>
    <t>ASSISTEDNATURALGAS</t>
  </si>
  <si>
    <t>Water vapor is added into the airstream through water heated evaporation using a natural gas heater.</t>
  </si>
  <si>
    <t>ASSISTEDPROPANE</t>
  </si>
  <si>
    <t>Water vapor is added into the airstream through water heated evaporation using a propane heater.</t>
  </si>
  <si>
    <t>ASSISTEDSTEAM</t>
  </si>
  <si>
    <t>Water vapor is added into the airstream through water heated evaporation using a steam heater.</t>
  </si>
  <si>
    <t>STEAMINJECTION</t>
  </si>
  <si>
    <t>Water vapor is added into the airstream through direct steam injection.</t>
  </si>
  <si>
    <t>User-defined humidifier type.</t>
  </si>
  <si>
    <t>COMPACTFLUORESCENT</t>
  </si>
  <si>
    <t>A fluorescent lamp having a compact form factor produced by shaping the tube.</t>
  </si>
  <si>
    <t>FLUORESCENT</t>
  </si>
  <si>
    <t>A typically tubular discharge lamp in which most of the light is emitted by one or several layers of phosphors excited by ultraviolet radiation from the discharge.</t>
  </si>
  <si>
    <t>HIGHPRESSUREMERCURY</t>
  </si>
  <si>
    <t>A discharge lamp in which most of the light is emitted by exciting mercury at high pressure.</t>
  </si>
  <si>
    <t>HIGHPRESSURESODIUM</t>
  </si>
  <si>
    <t>A discharge lamp in which most of the light is emitted by exciting sodium at high pressure.</t>
  </si>
  <si>
    <t>METALHALIDE</t>
  </si>
  <si>
    <t>A discharge lamp in which most of the light is emitted by exciting a metal halide.</t>
  </si>
  <si>
    <t>TUNGSTENFILAMENT</t>
  </si>
  <si>
    <t>A lamp that emits light by passing an electrical current through a tungsten wire filament in a near vacuum.</t>
  </si>
  <si>
    <t>DIRECTIONSOURCE</t>
  </si>
  <si>
    <t>A light fixture that is considered to have a length or surface area from which it emits light in a direction. A light fixture containing one or more fluorescent lamps is an example of a direction source.</t>
  </si>
  <si>
    <t>POINTSOURCE</t>
  </si>
  <si>
    <t>A light fixture that is considered to have negligible area and that emit light with approximately equal intensity in all directions. A light fixture containing a tungsten, halogen or similar bulb is an example of a point source.</t>
  </si>
  <si>
    <t>BRACE</t>
  </si>
  <si>
    <t>A linear element (usually sloped) often used for bracing of a girder or truss. NOTE  Term according to ISO6707-1 vocabulary "structural member, usually diagonal, which acts in compression or tension and stiffens a structure".</t>
  </si>
  <si>
    <t>CHORD</t>
  </si>
  <si>
    <t>Upper or lower longitudinal member of a truss, used horizontally or sloped.</t>
  </si>
  <si>
    <t>COLLAR</t>
  </si>
  <si>
    <t>A linear element (usually used horizontally) within a roof structure to connect rafters and posts.</t>
  </si>
  <si>
    <t>MEMBER</t>
  </si>
  <si>
    <t>A linear element within a girder or truss with no further meaning.</t>
  </si>
  <si>
    <t>MULLION</t>
  </si>
  <si>
    <t>A linear element within a curtain wall system to connect two (or more) panels.</t>
  </si>
  <si>
    <t>A linear continuous horizontal element in wall framing, such as a head piece or a sole plate.</t>
  </si>
  <si>
    <t>POST</t>
  </si>
  <si>
    <t>A linear member (usually used vertically) within a roof structure to support purlins. NOTE  Term according to ISO6707-1 vocabulary "light vertical member providing support".</t>
  </si>
  <si>
    <t>PURLIN</t>
  </si>
  <si>
    <t>A linear element (usually used horizontally) within a roof structure to support rafters. NOTE  Term according to ISO6707-1 vocabulary "beam parallel to the eaves that gives intermediate support to rafters or roofing".</t>
  </si>
  <si>
    <t>RAFTER</t>
  </si>
  <si>
    <t>A linear elements used to support roof slabs or roof covering, usually used with slope. NOTE  Term according to ISO6707-1 vocabulary "inclined structural member, usually arranged in series, that supports roofing in a pitched roof".</t>
  </si>
  <si>
    <t>STRINGER</t>
  </si>
  <si>
    <t>A linear element used to support stair or ramp flights, usually used with slope.</t>
  </si>
  <si>
    <t>STRUT</t>
  </si>
  <si>
    <t>A linear element often used within a girder or truss. NOTE  Term according to ISO6707-1 vocabulary "structural member intended to resist axial force(s) acting in compression".</t>
  </si>
  <si>
    <t>STUD</t>
  </si>
  <si>
    <t>Vertical element in wall framing. NOTE  Term according to ISO6707-1 vocabulary "one of a series of vertical members in a partition or vertical structural members in a load bearing wall".</t>
  </si>
  <si>
    <t>BELTDRIVE</t>
  </si>
  <si>
    <t>An indirect connection made through the medium of a shaped, flexible continuous loop.</t>
  </si>
  <si>
    <t>COUPLING</t>
  </si>
  <si>
    <t>An indirect connection made through the medium of the viscosity of a fluid.</t>
  </si>
  <si>
    <t>DIRECTDRIVE</t>
  </si>
  <si>
    <t>A direct, physical connection made between the motor and the driven device.</t>
  </si>
  <si>
    <t>User-defined building element proxy.</t>
  </si>
  <si>
    <t>AUDIOVISUALOUTLET</t>
  </si>
  <si>
    <t>An outlet used for an audio or visual device.</t>
  </si>
  <si>
    <t>COMMUNICATIONSOUTLET</t>
  </si>
  <si>
    <t>An outlet used for connecting communications equipment.</t>
  </si>
  <si>
    <t>POWEROUTLET</t>
  </si>
  <si>
    <t>An outlet used for connecting electrical devices requiring power.</t>
  </si>
  <si>
    <t>COHESION</t>
  </si>
  <si>
    <t>A cohesion pile.</t>
  </si>
  <si>
    <t>FRICTION</t>
  </si>
  <si>
    <t>A friction pile.</t>
  </si>
  <si>
    <t>SUPPORT</t>
  </si>
  <si>
    <t>A support pile.</t>
  </si>
  <si>
    <t>The type of pile function is user defined.</t>
  </si>
  <si>
    <t>Connector fitting, typically used to join two ports together within a flow distribution system (e.g., a coupling used to join two pipe segments).</t>
  </si>
  <si>
    <t>Entry fitting, typically unconnected at one port and connected to a flow distribution system at the other (e.g., a breeching inlet).</t>
  </si>
  <si>
    <t>Exit fitting, typically unconnected at one port and connected to a flow distribution system at the other (e.g., a hose bibb).</t>
  </si>
  <si>
    <t>A flexible segment is a continuous non-linear segment of pipe that can be deformed to change the direction of flow. </t>
  </si>
  <si>
    <t>GUTTER</t>
  </si>
  <si>
    <t>A gutter segment is a continuous open-channel segment of pipe. </t>
  </si>
  <si>
    <t>A rigid segment is a continuous linear segment of pipe that cannot be deformed. </t>
  </si>
  <si>
    <t>SPOOL</t>
  </si>
  <si>
    <t>A type of rigid segment that is typically shorter and used for providing connectivity within a piping network. </t>
  </si>
  <si>
    <t>CURTAIN_PANEL</t>
  </si>
  <si>
    <t>A planar element within a curtain wall, often consisting of a frame with fixed glazing. </t>
  </si>
  <si>
    <t>SHEET</t>
  </si>
  <si>
    <t>A planar, flat and thin element; comes usually as a metal sheet and is often used as an additional part within an assembly. </t>
  </si>
  <si>
    <t>CIRCUITBREAKER</t>
  </si>
  <si>
    <t>A mechanical switching device capable of making, carrying and breaking current under normal circuit conditions, and also making, carrying for a specified time and breaking current under specified abnormal circuit conditions such as those of short circuit. </t>
  </si>
  <si>
    <t>FUSEDISCONNECTOR</t>
  </si>
  <si>
    <t>An earth failure device acts to protect people and equipment from the effects of current leakage.</t>
  </si>
  <si>
    <t>RESIDUALCURRENTCIRCUITBREAKER</t>
  </si>
  <si>
    <t>A device that electrically opens the circuit after a period of prolonged, abnormal current flow. </t>
  </si>
  <si>
    <t>RESIDUALCURRENTSWITCH</t>
  </si>
  <si>
    <t>A device that opens, closes, or isolates a circuit and has short circuit and overload protection. It attempts to break the circuit when there is a difference in current between any two phases. May also be referred to as 'Ground Fault Interupter (GFI)' or 'Ground Fault Circuit Interuptor (GFCI)'.</t>
  </si>
  <si>
    <t>A device that opens, closes or isolates a circuit and has no short circuit or overload protection. May also be identified as a 'ground fault switch'.</t>
  </si>
  <si>
    <t>VARISTOR</t>
  </si>
  <si>
    <t>EARTHFAILUREDEVICE</t>
  </si>
  <si>
    <t>A high voltage surge protection device.</t>
  </si>
  <si>
    <t>CIRCULATOR</t>
  </si>
  <si>
    <t>A Circulator pump is a generic low-pressure, low-capacity pump. It may have a wet rotor and may be driven by a flexible-coupled motor.</t>
  </si>
  <si>
    <t>ENDSUCTION</t>
  </si>
  <si>
    <t>An End Suction pump, when mounted horizontally, has a single horizontal inlet on the impeller suction side and a vertical discharge. It may have a direct or close-coupled motor.</t>
  </si>
  <si>
    <t>SPLITCASE</t>
  </si>
  <si>
    <t>A Split Case pump, when mounted horizontally, has an inlet and outlet on each side of the impeller. The impeller can be easily accessed by removing the front of the impeller casing. It may have a direct or close-coupled motor.</t>
  </si>
  <si>
    <t>User-defined pump type.</t>
  </si>
  <si>
    <t>VERTICALINLINE</t>
  </si>
  <si>
    <t>A vertical inline pump has the pump and motor close-coupled on the pump casing. The pump depends on the connected, horizontal piping for support, with the suction and discharge along the piping axis. </t>
  </si>
  <si>
    <t>VERTICALTURBINE</t>
  </si>
  <si>
    <t>A vertical turbine pump has a motor mounted vertically on the pump casing for either wet-pit sump mounting or dry-well mounting. </t>
  </si>
  <si>
    <t>BALUSTRADE</t>
  </si>
  <si>
    <t>Similar to the definitions of a guardrail except the location is at the edge of a floor, rather then a stair or ramp, e.g. balustrades at roof-tops or balconies. </t>
  </si>
  <si>
    <t>GUARDRAIL</t>
  </si>
  <si>
    <t>A type of railing designed to guard human occupants from falling off a stair, ramp or landing where there is a vertical drop at the edge, e.g. floors, landings. </t>
  </si>
  <si>
    <t>HANDRAIL</t>
  </si>
  <si>
    <t>A type of railing designed to serve as an optional structural support for loads applied by human occupants (at hand height). Generally located adjacent to ramps and stairs. Generally floor or wall mounted.</t>
  </si>
  <si>
    <t>User-defined railing element, a term to identify the user type is given by the attribute IfcRailing.ObjectType.</t>
  </si>
  <si>
    <t>HALF_TURN_RAMP</t>
  </si>
  <si>
    <t>A ramp making a 180° turn, consisting of two straight flights connected by a halfspace landing. The orientation of the turn is determined by the walking line.</t>
  </si>
  <si>
    <t>QUARTER_TURN_RAMP</t>
  </si>
  <si>
    <t>A ramp making a 90° turn, consisting of two straight flights connected by a quarterspace landing. The direction of the turn is determined by the walking line.</t>
  </si>
  <si>
    <t>SPIRAL_RAMP</t>
  </si>
  <si>
    <t>A ramp constructed around a circular or elliptical well without newels and landings. </t>
  </si>
  <si>
    <t>STRAIGHT_RUN_RAMP</t>
  </si>
  <si>
    <t>A ramp, which is a sloping floor, walk, or roadway, connecting two levels, consisting of one straight flight without turns or winders. </t>
  </si>
  <si>
    <t>TWO_QUARTER_TURN_RAMP</t>
  </si>
  <si>
    <t>A ramp making a 180° turn, consisting of three straight flights connected by two quarterspace landings. The direction of the turn is determined by the walking line.</t>
  </si>
  <si>
    <t>TWO_STRAIGHT_RUN_RAMP</t>
  </si>
  <si>
    <t>A straight ramp consisting of two straight flights without turns but with one landing. </t>
  </si>
  <si>
    <t>Free form ramp (user defined operation type).</t>
  </si>
  <si>
    <t>SPIRAL</t>
  </si>
  <si>
    <t>A ramp flight with a circular or elliptic walking line.</t>
  </si>
  <si>
    <t>STRAIGHT</t>
  </si>
  <si>
    <t>A ramp flight with a straight walking line.</t>
  </si>
  <si>
    <t>User-defined ramp flight.</t>
  </si>
  <si>
    <t>EDGE</t>
  </si>
  <si>
    <t>Edge reinforcement.</t>
  </si>
  <si>
    <t>LIGATURE</t>
  </si>
  <si>
    <t>The reinforcing bar is a ligature (link, stirrup).</t>
  </si>
  <si>
    <t>MAIN</t>
  </si>
  <si>
    <t>The reinforcing bar is a main bar.</t>
  </si>
  <si>
    <t>PUNCHING</t>
  </si>
  <si>
    <t>Punching reinforcement.</t>
  </si>
  <si>
    <t>RING</t>
  </si>
  <si>
    <t>Ring reinforcement.</t>
  </si>
  <si>
    <t>SHEAR</t>
  </si>
  <si>
    <t>The reinforcing bar is a shear bar.</t>
  </si>
  <si>
    <t>The reinforcing bar is a stud.</t>
  </si>
  <si>
    <t>The type of reinforcement is user defined.</t>
  </si>
  <si>
    <t>BARREL_ROOF</t>
  </si>
  <si>
    <t>A roof or ceiling with a semi-cylindrical form.</t>
  </si>
  <si>
    <t>BUTTERFLY_ROOF</t>
  </si>
  <si>
    <t>A roof having two slopes, each descending inward from the eaves. </t>
  </si>
  <si>
    <t>DOME_ROOF</t>
  </si>
  <si>
    <t>A hemispherical hip roof. </t>
  </si>
  <si>
    <t>FLAT_ROOF</t>
  </si>
  <si>
    <t>A roof having no slope, or one with a slight pitch for draining rainwater. </t>
  </si>
  <si>
    <t>FREEFORM</t>
  </si>
  <si>
    <t>Free form roof. </t>
  </si>
  <si>
    <t>GABLE_ROOF</t>
  </si>
  <si>
    <t>A roof sloping downward in two parts from a central ridge, so as to form a gable at each end.</t>
  </si>
  <si>
    <t>GAMBREL_ROOF</t>
  </si>
  <si>
    <t>A ridged roof divided on each side into a shallower slope above a steeper one.</t>
  </si>
  <si>
    <t>HIP_ROOF</t>
  </si>
  <si>
    <t>A roof having sloping ends and sides meeting at an inclined projecting angle.</t>
  </si>
  <si>
    <t>HIPPED_GABLE_ROOF</t>
  </si>
  <si>
    <t>A roof having a hipped end truncating a gable.</t>
  </si>
  <si>
    <t>MANSARD_ROOF</t>
  </si>
  <si>
    <t>A roof having on each side a steeper lower part and a shallower upper part.</t>
  </si>
  <si>
    <t>PAVILION_ROOF</t>
  </si>
  <si>
    <t>A pyramidal hip roof.</t>
  </si>
  <si>
    <t>RAINBOW_ROOF</t>
  </si>
  <si>
    <t>A gable roof in the form of a broad Gothic arch, with gently sloping convex surfaces.</t>
  </si>
  <si>
    <t>SHED_ROOF</t>
  </si>
  <si>
    <t>A roof having a single slope.</t>
  </si>
  <si>
    <t>Other type.</t>
  </si>
  <si>
    <t>BATH</t>
  </si>
  <si>
    <t>Sanitary appliance for immersion of the human body or parts of it. </t>
  </si>
  <si>
    <t>BIDET</t>
  </si>
  <si>
    <t>Waste water appliance for washing the excretory organs while sitting astride the bowl.</t>
  </si>
  <si>
    <t>CISTERN</t>
  </si>
  <si>
    <t>A water storage appliance attached to a sanitary terminal that is fitted with a device, operated automatically or by the user, that discharges water to cleanse a water closet (toilet) pan, urinal or slop hopper. </t>
  </si>
  <si>
    <t>SANITARYFOUNTAIN</t>
  </si>
  <si>
    <t>A sanitary terminal that provides a low pressure jet of water for a specific purpose. </t>
  </si>
  <si>
    <t>SHOWER</t>
  </si>
  <si>
    <t>Installation or waste water appliance that emits a spray of water to wash the human body. </t>
  </si>
  <si>
    <t>SINK</t>
  </si>
  <si>
    <t>Waste water appliance for receiving, retaining or disposing of domestic, culinary, laboratory or industrial process liquids.</t>
  </si>
  <si>
    <t>TOILETPAN</t>
  </si>
  <si>
    <t>Soil appliance for the disposal of excrement.</t>
  </si>
  <si>
    <t>URINAL</t>
  </si>
  <si>
    <t>Soil appliance that receives urine and directs it to a waste outlet [BS 6100 (all parts)].</t>
  </si>
  <si>
    <t>WASHHANDBASIN</t>
  </si>
  <si>
    <t>Waste water appliance for washing the upper parts of the body.</t>
  </si>
  <si>
    <t>WCSEAT</t>
  </si>
  <si>
    <t>Hinged seat that fits on the top of a water closet (WC) pan. </t>
  </si>
  <si>
    <t>CO2SENSOR</t>
  </si>
  <si>
    <t>A device that senses or detects carbon dioxide.</t>
  </si>
  <si>
    <t>FIRESENSOR</t>
  </si>
  <si>
    <t>A device that senses or detects fire. </t>
  </si>
  <si>
    <t>FLOWSENSOR</t>
  </si>
  <si>
    <t>A device that senses or detects flow in a fluid.</t>
  </si>
  <si>
    <t>GASSENSOR</t>
  </si>
  <si>
    <t>A device that senses or detects gas concentration (other than CO2).</t>
  </si>
  <si>
    <t>HEATSENSOR</t>
  </si>
  <si>
    <t>A device that senses or detects heat.</t>
  </si>
  <si>
    <t>HUMIDITYSENSOR</t>
  </si>
  <si>
    <t>A device that senses or detects humidity. </t>
  </si>
  <si>
    <t>LIGHTSENSOR</t>
  </si>
  <si>
    <t>A device that senses or detects light. </t>
  </si>
  <si>
    <t>MOISTURESENSOR</t>
  </si>
  <si>
    <t>A device that senses or detects moisture. </t>
  </si>
  <si>
    <t>MOVEMENTSENSOR</t>
  </si>
  <si>
    <t>A device that senses or detects movement. </t>
  </si>
  <si>
    <t>PRESSURESENSOR</t>
  </si>
  <si>
    <t>A device that senses or detects pressure. </t>
  </si>
  <si>
    <t>SMOKESENSOR</t>
  </si>
  <si>
    <t>A device that senses or detects smoke. </t>
  </si>
  <si>
    <t>SOUNDSENSOR</t>
  </si>
  <si>
    <t>A device that senses or detects sound. </t>
  </si>
  <si>
    <t>TEMPERATURESENSOR</t>
  </si>
  <si>
    <t>A device that senses or detects temperature.</t>
  </si>
  <si>
    <t>BASESLAB</t>
  </si>
  <si>
    <t>The slab is used to represent a floor slab against the ground (and thereby being a part of the foundation). Another name is mat foundation.</t>
  </si>
  <si>
    <t>FLOOR</t>
  </si>
  <si>
    <t>The slab is used to represent a floor slab.</t>
  </si>
  <si>
    <t>LANDING</t>
  </si>
  <si>
    <t>The slab is used to represent a landing within a stair or ramp.</t>
  </si>
  <si>
    <t>ROOF</t>
  </si>
  <si>
    <t>The slab is used to represent a roof slab (either flat or sloped).</t>
  </si>
  <si>
    <t>CONVECTOR</t>
  </si>
  <si>
    <t>Baseboard heater designed for installation along the bottom of walls in place of the conventional baseboard.</t>
  </si>
  <si>
    <t>A heat-distributing unit that operates with gravity-circulated air. </t>
  </si>
  <si>
    <t>BASEBOARDHEATER</t>
  </si>
  <si>
    <t>Fin-tube heater typically fabricated from metallic tubing, with metallic fins bonded to the tube.</t>
  </si>
  <si>
    <t>FINNEDTUBEUNIT</t>
  </si>
  <si>
    <t>Panel type radiator typically fabricated with flat panels, with or without an exposed extended fin surface attached to the rear for increased output.</t>
  </si>
  <si>
    <t>PANELRADIATOR</t>
  </si>
  <si>
    <t>Sectional type radiator typically fabricated from welded sheet metal sections and resembling free standing cast-iron radiators.</t>
  </si>
  <si>
    <t>SECTIONALRADIATOR</t>
  </si>
  <si>
    <t>Tubular type radiator consisting of supply and return headers with interconnecting parallel tubes in a wide variety of lengths and heights.</t>
  </si>
  <si>
    <t>TUBULARRADIATOR</t>
  </si>
  <si>
    <t>An assembly typically consisting of a fan, a motor, and a heating element.</t>
  </si>
  <si>
    <t>UNITHEATER</t>
  </si>
  <si>
    <t>User-defined space heater type.</t>
  </si>
  <si>
    <t>BIRDCAGE</t>
  </si>
  <si>
    <t>Guard cage, typically wire mesh, at the top of the stack preventing access by birds. </t>
  </si>
  <si>
    <t>COWL</t>
  </si>
  <si>
    <t>A cowling placed at the top of a stack to prevent downdraft.</t>
  </si>
  <si>
    <t>RAINWATERHOPPER</t>
  </si>
  <si>
    <t>A box placed at the top of a rainwater downpipe to catch rainwater from guttering. </t>
  </si>
  <si>
    <t>CURVED_RUN_STAIR</t>
  </si>
  <si>
    <t>A stair extending from one level to another without turns or winders, consisting of one curved flight. </t>
  </si>
  <si>
    <t>DOUBLE_RETURN_STAIR</t>
  </si>
  <si>
    <t>A stair having one straight flight to a wide quarterspace landing, and two side flights from that landing into opposite directions. The stair is making a 90° turn. The direction of traffic is determined by the walking line.</t>
  </si>
  <si>
    <t>HALF_TURN_STAIR</t>
  </si>
  <si>
    <t>A stair making a 180° turn, consisting of two straight flights connected by a halfspace landing. The orientation of the turn is determined by the walking line.</t>
  </si>
  <si>
    <t>HALF_WINDING_STAIR</t>
  </si>
  <si>
    <t>A stair consisting of one flight with one half winder, which makes a 180° turn. The orientation of the turn is determined by the walking line.</t>
  </si>
  <si>
    <t>QUARTER_TURN_STAIR</t>
  </si>
  <si>
    <t>A stair making a 90° turn, consisting of two straight flights connected by a quarterspace landing. The direction of the turn is determined by the walking line.</t>
  </si>
  <si>
    <t>QUARTER_WINDING_STAIR</t>
  </si>
  <si>
    <t>A stair consisting of one flight with a quarter winder, which is making a 90° turn. The direction of the turn is determined by the walking line.</t>
  </si>
  <si>
    <t>SPIRAL_STAIR</t>
  </si>
  <si>
    <t>A stair constructed with winders around a circular newel often without landings. Depending on outer boundary it can be either a circular, elliptical or rectangular spiral stair. The orientation of the winding stairs is determined by the walking line.</t>
  </si>
  <si>
    <t>STRAIGHT_RUN_STAIR</t>
  </si>
  <si>
    <t>A stair extending from one level to another without turns or winders. The stair consists of one straight flight.</t>
  </si>
  <si>
    <t>THREE_QUARTER_TURN_STAIR</t>
  </si>
  <si>
    <t>A stair making a 270° turn, consisting of four straight flights connected by three quarterspace landings. The direction of the turns is determined by the walking line.</t>
  </si>
  <si>
    <t>THREE_QUARTER_WINDING_STAIR</t>
  </si>
  <si>
    <t>A stair consisting of one flight with three quarter winders, which make a 90° turn. The stair makes a 270° turn. The direction of the turns is determined by the walking line.</t>
  </si>
  <si>
    <t>TWO_CURVED_RUN_STAIR</t>
  </si>
  <si>
    <t>A curved stair consisting of two curved flights without turns but with one landing.</t>
  </si>
  <si>
    <t>TWO_QUARTER_TURN_STAIR</t>
  </si>
  <si>
    <t>A stair making a 180° turn, consisting of three straight flights connected by two quarterspace landings. The direction of the turns is determined by the walking line.</t>
  </si>
  <si>
    <t>TWO_QUARTER_WINDING_STAIR</t>
  </si>
  <si>
    <t>A stair consisting of one flight with two quarter winders, which make a 90° turn. The stair makes a 180° turn. The direction of the turns is determined by the walking line.</t>
  </si>
  <si>
    <t>TWO_STRAIGHT_RUN_STAIR</t>
  </si>
  <si>
    <t>A straight stair consisting of two straight flights without turns but with one landing.</t>
  </si>
  <si>
    <t>Free form stair (user defined operation type).</t>
  </si>
  <si>
    <t>CURVED</t>
  </si>
  <si>
    <t>A stair flight with a curved walking line.</t>
  </si>
  <si>
    <t>A stair flight with a free form walking line (and outer boundaries).</t>
  </si>
  <si>
    <t>A stair flight with a circular or elliptical walking line.</t>
  </si>
  <si>
    <t>A stair flight with a straight walking line.</t>
  </si>
  <si>
    <t>User-defined stair flight.</t>
  </si>
  <si>
    <t>WINDER</t>
  </si>
  <si>
    <t>CONTACTOR</t>
  </si>
  <si>
    <t>An electrical device used to control the flow of power in a circuit on or off.</t>
  </si>
  <si>
    <t>EMERGENCYSTOP</t>
  </si>
  <si>
    <t>An emergency stop device acts to remove as quickly as possible any danger that might have arisen unexpectedly.</t>
  </si>
  <si>
    <t>STARTER</t>
  </si>
  <si>
    <t>A starter is a switch which, in the closed position, controls the application of power to an electrical device.</t>
  </si>
  <si>
    <t>SWITCHDISCONNECTOR</t>
  </si>
  <si>
    <t>A switch disconnector is a switch which, in the open position, satisfies the isolating requirements specified for a disconnector.</t>
  </si>
  <si>
    <t>TOGGLESWITCH</t>
  </si>
  <si>
    <t>A toggle switch has two positions and can enable or isolate electrical power or other setting (according to the switched port type).</t>
  </si>
  <si>
    <t>Defines a particular type of component or element of systems or modular furniture.</t>
  </si>
  <si>
    <t>EXPANSION</t>
  </si>
  <si>
    <t>A closed container used in a closed fluid distribution system to mitigate the effects of thermal expansion or water hammer. The tank is typically constructed with a diaphragm dividing the tank into two sections, with fluid on one side of the diaphragm and air on the other. One example application is when connected to the primary circuit of a hot water system to accommodate the increase in volume of the water when it is heated.</t>
  </si>
  <si>
    <t>PREFORMED</t>
  </si>
  <si>
    <t>Tank is preformed.</t>
  </si>
  <si>
    <t>PRESSUREVESSEL</t>
  </si>
  <si>
    <t>A closed container used for storing fluids or gases at a pressure different from the ambient pressure. A pressure vessel is typically rated by an authority having jurisdiction for the operational pressure.</t>
  </si>
  <si>
    <t>SECTIONAL</t>
  </si>
  <si>
    <t>Tank is sectional.</t>
  </si>
  <si>
    <t>User-defined tank type.</t>
  </si>
  <si>
    <t>BAR</t>
  </si>
  <si>
    <t>The tendon is configured as a bar.</t>
  </si>
  <si>
    <t>COATED</t>
  </si>
  <si>
    <t>The tendon is coated.</t>
  </si>
  <si>
    <t>STRAND</t>
  </si>
  <si>
    <t>The tendon is a strand.</t>
  </si>
  <si>
    <t>The type of tendon is user defined.</t>
  </si>
  <si>
    <t>WIRE</t>
  </si>
  <si>
    <t>The tendon is a wire.</t>
  </si>
  <si>
    <t>CURRENT</t>
  </si>
  <si>
    <t>A transformer that changes the current between circuits.</t>
  </si>
  <si>
    <t>FREQUENCY</t>
  </si>
  <si>
    <t>A transformer that changes the frequency between circuits.</t>
  </si>
  <si>
    <t>VOLTAGE</t>
  </si>
  <si>
    <t>A transformer that changes the voltage between circuits.</t>
  </si>
  <si>
    <t>ELEVATOR</t>
  </si>
  <si>
    <t>Elevator or lift being a transport device to move people of good vertically.</t>
  </si>
  <si>
    <t>ESCALATOR</t>
  </si>
  <si>
    <t>Escalator being a transport device to move people. It consists of individual linked steps that move up and down on tracks while keeping the threads horizontal.</t>
  </si>
  <si>
    <t>MOVINGWALKWAY</t>
  </si>
  <si>
    <t>Moving walkway being a transport device to move people horizontally or on an incline. It is a slow conveyor belt that transports people.</t>
  </si>
  <si>
    <t>FINNED</t>
  </si>
  <si>
    <t>Finned tube bundle type.</t>
  </si>
  <si>
    <t>User-defined tube bundle type.</t>
  </si>
  <si>
    <t>AIRCONDITIONINGUNIT</t>
  </si>
  <si>
    <t>A unitary packaged air-conditioning unit typically used in residential or light commercial applications.</t>
  </si>
  <si>
    <t>AIRHANDLER</t>
  </si>
  <si>
    <t>A unitary air handling unit typically containing a fan, economizer, and coils.</t>
  </si>
  <si>
    <t>ROOFTOPUNIT</t>
  </si>
  <si>
    <t>A packaged assembly that is either field-erected or manufactured atop the roof of a large residential or commercial building and acts as a unitary component.</t>
  </si>
  <si>
    <t>SPLITSYSTEM</t>
  </si>
  <si>
    <t>A system which separates the compressor from the evaporator, but acts as a unitary component typically within residential or light commercial applications.</t>
  </si>
  <si>
    <t>User-defined unitary equipment type.</t>
  </si>
  <si>
    <t>AIRRELEASE</t>
  </si>
  <si>
    <t>Valve used to release air from a pipe or fitting.</t>
  </si>
  <si>
    <t>ANTIVACUUM</t>
  </si>
  <si>
    <t>Valve that opens to admit air if the pressure falls below atmospheric pressure.</t>
  </si>
  <si>
    <t>CHANGEOVER</t>
  </si>
  <si>
    <t>Valve that enables flow to be switched between pipelines (3 or 4 port).</t>
  </si>
  <si>
    <t>CHECK</t>
  </si>
  <si>
    <t>Valve that permits water to flow in one direction only and is enclosed when there is no flow (2 port).</t>
  </si>
  <si>
    <t>COMMISSIONING</t>
  </si>
  <si>
    <t>Valve used to facilitate commissioning of a system (2 port).</t>
  </si>
  <si>
    <t>DIVERTING</t>
  </si>
  <si>
    <t>Valve that enables flow to be diverted from one branch of a pipeline to another (3 port).</t>
  </si>
  <si>
    <t>DOUBLECHECK</t>
  </si>
  <si>
    <t>An assembly that incorporates two valves used to prevent backflow.</t>
  </si>
  <si>
    <t>DOUBLEREGULATING</t>
  </si>
  <si>
    <t>Valve used to facilitate regulation of fluid flow in a system.</t>
  </si>
  <si>
    <t>DRAWOFFCOCK</t>
  </si>
  <si>
    <t>A valve used to remove fluid from a piping system.</t>
  </si>
  <si>
    <t>FAUCET</t>
  </si>
  <si>
    <t>Faucet valve typically used as a flow discharge.</t>
  </si>
  <si>
    <t>FLUSHING</t>
  </si>
  <si>
    <t>Valve that flushes a predetermined quantity of water to cleanse a toilet, urinal, etc.</t>
  </si>
  <si>
    <t>GASCOCK</t>
  </si>
  <si>
    <t>Valve that is used for controlling the flow of gas.</t>
  </si>
  <si>
    <t>GASTAP</t>
  </si>
  <si>
    <t>Gas tap typically used for venting or discharging gas from a system.</t>
  </si>
  <si>
    <t>ISOLATING</t>
  </si>
  <si>
    <t>Valve that closes off flow in a pipeline.</t>
  </si>
  <si>
    <t>MIXING</t>
  </si>
  <si>
    <t>Valve that enables flow from two branches of a pipeline to be mixed together (3 port).</t>
  </si>
  <si>
    <t>PRESSUREREDUCING</t>
  </si>
  <si>
    <t>Valve that reduces the pressure of a fluid immediately downstream of its position in a pipeline to a preselected value or by a predetermined ratio.</t>
  </si>
  <si>
    <t>PRESSURERELIEF</t>
  </si>
  <si>
    <t>Spring or weight loaded valve that automatically discharges to a safe place fluid that has built up to excessive pressure in pipes or fittings.</t>
  </si>
  <si>
    <t>REGULATING</t>
  </si>
  <si>
    <t>SAFETYCUTOFF</t>
  </si>
  <si>
    <t>Valve that closes under the action of a safety mechanism such as a drop weight, solenoid etc.</t>
  </si>
  <si>
    <t>STEAMTRAP</t>
  </si>
  <si>
    <t>Valve that restricts flow of steam while allowing condensate to pass through.</t>
  </si>
  <si>
    <t>STOPCOCK</t>
  </si>
  <si>
    <t>An isolating valve used on a domestic water service.</t>
  </si>
  <si>
    <t>User-defined valve type.</t>
  </si>
  <si>
    <t>COMPRESSION</t>
  </si>
  <si>
    <t>Compression type vibration isolator.</t>
  </si>
  <si>
    <t>SPRING</t>
  </si>
  <si>
    <t>Spring type vibration isolator.</t>
  </si>
  <si>
    <t>User-defined vibration isolator type.</t>
  </si>
  <si>
    <t>ELEMENTEDWALL</t>
  </si>
  <si>
    <t>A stud wall framed with studs and faced with sheetings, sidings, wallboard, or plasterwork.</t>
  </si>
  <si>
    <t>PLUMBINGWALL</t>
  </si>
  <si>
    <t>A pier, or enclosure, or encasement, normally used to enclose plumbing in sanitary rooms. Such walls often do not extent to the ceiling.</t>
  </si>
  <si>
    <t>POLYGONAL</t>
  </si>
  <si>
    <t>A polygonal wall, extruded vertically, where the wall thickness varies along the wall path.</t>
  </si>
  <si>
    <t>A wall designed to withstand shear loads. Such shear walls are often designed having a non-rectangular cross section along the wall path. Also called retaining walls or supporting walls they are used to protect against soil layers behind.</t>
  </si>
  <si>
    <t>STANDARD</t>
  </si>
  <si>
    <t>A standard wall, extruded vertically with a constant thickness along the wall path.</t>
  </si>
  <si>
    <t>User-defined wall element.</t>
  </si>
  <si>
    <t>FLOORTRAP</t>
  </si>
  <si>
    <t>Pipe fitting, set into the floor, that retains liquid to prevent the passage of foul air.</t>
  </si>
  <si>
    <t>FLOORWASTE</t>
  </si>
  <si>
    <t>Pipe fitting, set into the floor, that collects waste water and discharges it to a separate trap.</t>
  </si>
  <si>
    <t>GREASEINTERCEPTOR</t>
  </si>
  <si>
    <t>Chamber, on the line of a drain or discharge pipe, that prevents grease passing into a drainage system (BS6100 330 6205).</t>
  </si>
  <si>
    <t>GULLYSUMP</t>
  </si>
  <si>
    <t>Pipe fitting or assembly of fittings to receive surface water or waste water, fitted with a grating or sealed cover.</t>
  </si>
  <si>
    <t>GULLYTRAP</t>
  </si>
  <si>
    <t>Pipe fitting or assembly of fittings that receives surface water or waste water; fitted with a grating or sealed cover that discharges water through a trap.</t>
  </si>
  <si>
    <t>OILINTERCEPTOR</t>
  </si>
  <si>
    <t>One or more chambers arranged to prevent the ingress of oil to a drain or sewer, that retain the oil for later removal (BS6100 330 67316).</t>
  </si>
  <si>
    <t>PETROLINTERCEPTOR</t>
  </si>
  <si>
    <t>Two or more chambers with inlet and outlet pipes arranged to allow petrol/gasoline collected on the surface of water drained into them to evaporate through ventilating pipes.</t>
  </si>
  <si>
    <t>ROOFDRAIN</t>
  </si>
  <si>
    <t>Pipe fitting, set into the roof, that collects rainwater for discharge into the rainwater system.</t>
  </si>
  <si>
    <t>WASTEDISPOSALUNIT</t>
  </si>
  <si>
    <t>Electrically operated device that reduces kitchen or other waste into fragments small enough to be flushed into a drainage system.</t>
  </si>
  <si>
    <t>WASTETRAP</t>
  </si>
  <si>
    <t>Pipe fitting, set adjacent to a sanitary terminal, that retains liquid to prevent the passage of foul air.</t>
  </si>
  <si>
    <t>No</t>
  </si>
  <si>
    <t>Yes</t>
  </si>
  <si>
    <t>Only mandate the implementation of BS EN ISO 19650 at Information Management document level</t>
  </si>
  <si>
    <t>Mandate the full scope of BS EN ISO 19650 as per UK BIM Framework</t>
  </si>
  <si>
    <t>Footnote 3 - Construction.DeliveryPMO@education.gov.uk</t>
  </si>
  <si>
    <t>10_10_10_001</t>
  </si>
  <si>
    <t>10_10_10_002</t>
  </si>
  <si>
    <t>10_20_03_001</t>
  </si>
  <si>
    <t>10_10_20_001</t>
  </si>
  <si>
    <t>10_20_25_004</t>
  </si>
  <si>
    <t>10_20_25_005</t>
  </si>
  <si>
    <t>10_20_25_006</t>
  </si>
  <si>
    <t>10_20_25_007</t>
  </si>
  <si>
    <t>10_20_25_010</t>
  </si>
  <si>
    <t>10_20_25_012</t>
  </si>
  <si>
    <t>10_20_25_013</t>
  </si>
  <si>
    <t>10_20_25_014</t>
  </si>
  <si>
    <t>10_20_25_015</t>
  </si>
  <si>
    <t>10_20_30_001</t>
  </si>
  <si>
    <t>10_20_73_001</t>
  </si>
  <si>
    <t>30_10_47_001</t>
  </si>
  <si>
    <t>30_10_65_001</t>
  </si>
  <si>
    <t>30_10_88_001</t>
  </si>
  <si>
    <t>30_10_90_001</t>
  </si>
  <si>
    <t>30_10_93_001</t>
  </si>
  <si>
    <t>30_20_02_001</t>
  </si>
  <si>
    <t>30_20_28_001</t>
  </si>
  <si>
    <t>30_20_28_002</t>
  </si>
  <si>
    <t>30_20_35_001</t>
  </si>
  <si>
    <t>30_30_25_001</t>
  </si>
  <si>
    <t>30_30_29_001</t>
  </si>
  <si>
    <t>30_30_51_001</t>
  </si>
  <si>
    <t>30_40_92_001</t>
  </si>
  <si>
    <t>30_60_85_001</t>
  </si>
  <si>
    <t>40_60_11_001</t>
  </si>
  <si>
    <t>40_60_50_001</t>
  </si>
  <si>
    <t>40_60_87_001</t>
  </si>
  <si>
    <t>60_30_66_002</t>
  </si>
  <si>
    <t>60_40_50_001</t>
  </si>
  <si>
    <t>60_40_55_001</t>
  </si>
  <si>
    <t>60_70_38_001</t>
  </si>
  <si>
    <t>60_70_38_002</t>
  </si>
  <si>
    <t>10_10_20_002</t>
  </si>
  <si>
    <t>10_20_25_008</t>
  </si>
  <si>
    <t>10_20_25_009</t>
  </si>
  <si>
    <t>10_20_30_002</t>
  </si>
  <si>
    <t>10_20_30_003</t>
  </si>
  <si>
    <t>10_20_30_004</t>
  </si>
  <si>
    <t>10_20_30_005</t>
  </si>
  <si>
    <t>10_20_73_002</t>
  </si>
  <si>
    <t>10_20_73_003</t>
  </si>
  <si>
    <t>10_20_73_004</t>
  </si>
  <si>
    <t>10_90_50_001</t>
  </si>
  <si>
    <t>30_10_15_001</t>
  </si>
  <si>
    <t>30_10_15_002</t>
  </si>
  <si>
    <t>30_10_15_004</t>
  </si>
  <si>
    <t>30_10_37_001</t>
  </si>
  <si>
    <t>30_10_64_001</t>
  </si>
  <si>
    <t>30_10_76_001</t>
  </si>
  <si>
    <t>30_10_77_001</t>
  </si>
  <si>
    <t>30_20_92_001</t>
  </si>
  <si>
    <t>30_30_02_001</t>
  </si>
  <si>
    <t>30_30_03_001</t>
  </si>
  <si>
    <t>30_30_04_001</t>
  </si>
  <si>
    <t>30_30_25_003</t>
  </si>
  <si>
    <t>30_30_51_002</t>
  </si>
  <si>
    <t>30_40_06_001</t>
  </si>
  <si>
    <t>30_60_85_002</t>
  </si>
  <si>
    <t>40_60_38_001</t>
  </si>
  <si>
    <t>60_30_20_001</t>
  </si>
  <si>
    <t>10_20_07_001</t>
  </si>
  <si>
    <t>10_20_30_006</t>
  </si>
  <si>
    <t>10_20_30_007</t>
  </si>
  <si>
    <t>10_20_30_008</t>
  </si>
  <si>
    <t>10_20_30_009</t>
  </si>
  <si>
    <t>10_20_30_010</t>
  </si>
  <si>
    <t>10_20_30_011</t>
  </si>
  <si>
    <t>10_20_30_012</t>
  </si>
  <si>
    <t>10_20_82_001</t>
  </si>
  <si>
    <t>30_10_15_006</t>
  </si>
  <si>
    <t>30_30_25_005</t>
  </si>
  <si>
    <t>30_30_26_001</t>
  </si>
  <si>
    <t>40_20_63_001</t>
  </si>
  <si>
    <t>40_20_65_003</t>
  </si>
  <si>
    <t>40_30_22_001</t>
  </si>
  <si>
    <t>40_50_10_002</t>
  </si>
  <si>
    <t>40_60_22_001</t>
  </si>
  <si>
    <t>40_60_70_001</t>
  </si>
  <si>
    <t>50_30_10_001</t>
  </si>
  <si>
    <t>50_30_11_001</t>
  </si>
  <si>
    <t>50_30_18_001</t>
  </si>
  <si>
    <t>50_30_18_002</t>
  </si>
  <si>
    <t>50_30_18_003</t>
  </si>
  <si>
    <t>55_55_90_003</t>
  </si>
  <si>
    <t>55_55_90_005</t>
  </si>
  <si>
    <t>55_55_90_009</t>
  </si>
  <si>
    <t>60_20_60_001</t>
  </si>
  <si>
    <t>70_85_40_001</t>
  </si>
  <si>
    <t>10_20_25_001</t>
  </si>
  <si>
    <t>10_20_25_002</t>
  </si>
  <si>
    <t>10_20_25_003</t>
  </si>
  <si>
    <t>10_20_25_011</t>
  </si>
  <si>
    <t>50_50_03_001</t>
  </si>
  <si>
    <t>50_50_10_001</t>
  </si>
  <si>
    <t>50_50_15_001</t>
  </si>
  <si>
    <t>50_50_30_001</t>
  </si>
  <si>
    <t>55_55_90_001</t>
  </si>
  <si>
    <t>55_55_90_002</t>
  </si>
  <si>
    <t>55_55_90_007</t>
  </si>
  <si>
    <t>60_50_63_001</t>
  </si>
  <si>
    <t>60_50_63_003</t>
  </si>
  <si>
    <t>40_60_11_002</t>
  </si>
  <si>
    <t>40_60_50_002</t>
  </si>
  <si>
    <t>40_60_53_001</t>
  </si>
  <si>
    <t>40_60_64_001</t>
  </si>
  <si>
    <t>40_60_70_002</t>
  </si>
  <si>
    <t>40_60_87_002</t>
  </si>
  <si>
    <t>60_50_63_002</t>
  </si>
  <si>
    <t>60_50_63_004</t>
  </si>
  <si>
    <t>60_60_63_001</t>
  </si>
  <si>
    <t>50_50_30_002</t>
  </si>
  <si>
    <t>40_20_10_001</t>
  </si>
  <si>
    <t>40_20_24_001</t>
  </si>
  <si>
    <t>40_20_46_003</t>
  </si>
  <si>
    <t>40_30_23_002</t>
  </si>
  <si>
    <t>40_30_77_002</t>
  </si>
  <si>
    <t>40_40_01_002</t>
  </si>
  <si>
    <t>40_40_18_001</t>
  </si>
  <si>
    <t>40_40_18_002</t>
  </si>
  <si>
    <t>40_40_18_004</t>
  </si>
  <si>
    <t>40_40_27_001</t>
  </si>
  <si>
    <t>40_40_34_002</t>
  </si>
  <si>
    <t>40_40_34_003</t>
  </si>
  <si>
    <t>40_40_34_004</t>
  </si>
  <si>
    <t>40_40_34_005</t>
  </si>
  <si>
    <t>40_40_54_001</t>
  </si>
  <si>
    <t>40_40_54_002</t>
  </si>
  <si>
    <t>40_40_63_001</t>
  </si>
  <si>
    <t>40_40_88_005</t>
  </si>
  <si>
    <t>40_45_03_001</t>
  </si>
  <si>
    <t>55_55_90_008</t>
  </si>
  <si>
    <t>60_30_20_002</t>
  </si>
  <si>
    <t>50_50_90_001</t>
  </si>
  <si>
    <t>50_50_90_002</t>
  </si>
  <si>
    <t>50_50_25_001</t>
  </si>
  <si>
    <t>50_50_30_003</t>
  </si>
  <si>
    <t>40_60_08_001</t>
  </si>
  <si>
    <t>40_60_24_001</t>
  </si>
  <si>
    <t>50_50_20_001</t>
  </si>
  <si>
    <t>50_50_60_001</t>
  </si>
  <si>
    <t>50_50_65_001</t>
  </si>
  <si>
    <t>50_50_90_003</t>
  </si>
  <si>
    <t>50_50_90_004</t>
  </si>
  <si>
    <t>60_70_38_003</t>
  </si>
  <si>
    <t>60_70_38_004</t>
  </si>
  <si>
    <t>10_20_69_001</t>
  </si>
  <si>
    <t>30_10_15_003</t>
  </si>
  <si>
    <t>30_10_15_005</t>
  </si>
  <si>
    <t>30_30_04_002</t>
  </si>
  <si>
    <t>30_30_04_003</t>
  </si>
  <si>
    <t>30_30_04_004</t>
  </si>
  <si>
    <t>30_30_04_005</t>
  </si>
  <si>
    <t>30_30_25_002</t>
  </si>
  <si>
    <t>30_30_25_004</t>
  </si>
  <si>
    <t>30_30_25_006</t>
  </si>
  <si>
    <t>30_30_25_007</t>
  </si>
  <si>
    <t>30_30_25_008</t>
  </si>
  <si>
    <t>30_30_26_002</t>
  </si>
  <si>
    <t>30_30_27_001</t>
  </si>
  <si>
    <t>40_20_01_001</t>
  </si>
  <si>
    <t>40_20_01_002</t>
  </si>
  <si>
    <t>40_20_02_001</t>
  </si>
  <si>
    <t>40_20_02_002</t>
  </si>
  <si>
    <t>40_20_30_001</t>
  </si>
  <si>
    <t>40_20_30_002</t>
  </si>
  <si>
    <t>40_20_36_001</t>
  </si>
  <si>
    <t>40_20_65_001</t>
  </si>
  <si>
    <t>40_20_85_001</t>
  </si>
  <si>
    <t>40_30_22_002</t>
  </si>
  <si>
    <t>40_30_62_001</t>
  </si>
  <si>
    <t>40_30_62_002</t>
  </si>
  <si>
    <t>40_30_77_001</t>
  </si>
  <si>
    <t>40_30_77_003</t>
  </si>
  <si>
    <t>40_30_77_004</t>
  </si>
  <si>
    <t>40_30_89_001</t>
  </si>
  <si>
    <t>40_40_01_001</t>
  </si>
  <si>
    <t>40_40_01_003</t>
  </si>
  <si>
    <t>40_40_22_001</t>
  </si>
  <si>
    <t>40_40_22_002</t>
  </si>
  <si>
    <t>40_40_27_002</t>
  </si>
  <si>
    <t>40_40_34_001</t>
  </si>
  <si>
    <t>40_40_34_006</t>
  </si>
  <si>
    <t>40_40_34_008</t>
  </si>
  <si>
    <t>40_40_54_004</t>
  </si>
  <si>
    <t>40_40_63_002</t>
  </si>
  <si>
    <t>40_40_75_004</t>
  </si>
  <si>
    <t>40_40_75_005</t>
  </si>
  <si>
    <t>40_40_75_007</t>
  </si>
  <si>
    <t>40_40_75_008</t>
  </si>
  <si>
    <t>40_40_88_001</t>
  </si>
  <si>
    <t>40_40_88_002</t>
  </si>
  <si>
    <t>40_40_88_003</t>
  </si>
  <si>
    <t>40_40_88_004</t>
  </si>
  <si>
    <t>40_40_88_006</t>
  </si>
  <si>
    <t>40_40_88_007</t>
  </si>
  <si>
    <t>40_40_88_008</t>
  </si>
  <si>
    <t>40_40_88_010</t>
  </si>
  <si>
    <t>40_40_88_011</t>
  </si>
  <si>
    <t>40_40_88_017</t>
  </si>
  <si>
    <t>40_40_88_023</t>
  </si>
  <si>
    <t>40_40_88_025</t>
  </si>
  <si>
    <t>40_45_10_001</t>
  </si>
  <si>
    <t>40_45_45_001</t>
  </si>
  <si>
    <t>40_50_10_003</t>
  </si>
  <si>
    <t>40_60_40_001</t>
  </si>
  <si>
    <t>55_15_17_003</t>
  </si>
  <si>
    <t>55_55_90_004</t>
  </si>
  <si>
    <t>55_55_90_006</t>
  </si>
  <si>
    <t>60_20_28_001</t>
  </si>
  <si>
    <t>60_50_23_002</t>
  </si>
  <si>
    <t>60_50_25_001</t>
  </si>
  <si>
    <t>60_50_50_001</t>
  </si>
  <si>
    <t>70_85_79_001</t>
  </si>
  <si>
    <t>80_10_44_001</t>
  </si>
  <si>
    <t>40_35_04_001</t>
  </si>
  <si>
    <t>40_35_04_002</t>
  </si>
  <si>
    <t>40_35_10_001</t>
  </si>
  <si>
    <t>40_35_10_002</t>
  </si>
  <si>
    <t>40_35_11_001</t>
  </si>
  <si>
    <t>40_35_11_002</t>
  </si>
  <si>
    <t>40_35_15_001</t>
  </si>
  <si>
    <t>40_35_15_002</t>
  </si>
  <si>
    <t>40_35_29_001</t>
  </si>
  <si>
    <t>40_35_29_002</t>
  </si>
  <si>
    <t>40_35_45_001</t>
  </si>
  <si>
    <t>40_35_45_002</t>
  </si>
  <si>
    <t>40_35_83_001</t>
  </si>
  <si>
    <t>40_35_83_002</t>
  </si>
  <si>
    <t>40_60_12_001</t>
  </si>
  <si>
    <t>40_60_31_001</t>
  </si>
  <si>
    <t>40_60_33_001</t>
  </si>
  <si>
    <t>40_60_39_001</t>
  </si>
  <si>
    <t>40_60_39_002</t>
  </si>
  <si>
    <t>60_30_73_001</t>
  </si>
  <si>
    <t>60_30_80_001</t>
  </si>
  <si>
    <t>60_40_50_002</t>
  </si>
  <si>
    <t>60_40_50_003</t>
  </si>
  <si>
    <t>60_40_55_002</t>
  </si>
  <si>
    <t>60_40_55_003</t>
  </si>
  <si>
    <t>60_60_60_001</t>
  </si>
  <si>
    <t>60_90_46_001</t>
  </si>
  <si>
    <t>60_90_70_001</t>
  </si>
  <si>
    <t>70_15_50_001</t>
  </si>
  <si>
    <t>80_10_10_001</t>
  </si>
  <si>
    <t>30_10_60_001</t>
  </si>
  <si>
    <t>30_20_92_002</t>
  </si>
  <si>
    <t>40_20_15_001</t>
  </si>
  <si>
    <t>40_20_65_002</t>
  </si>
  <si>
    <t>40_30_89_002</t>
  </si>
  <si>
    <t>40_30_89_003</t>
  </si>
  <si>
    <t>40_30_89_004</t>
  </si>
  <si>
    <t>40_30_89_005</t>
  </si>
  <si>
    <t>40_30_89_006</t>
  </si>
  <si>
    <t>40_30_89_007</t>
  </si>
  <si>
    <t>40_30_89_008</t>
  </si>
  <si>
    <t>40_30_89_009</t>
  </si>
  <si>
    <t>40_30_89_013</t>
  </si>
  <si>
    <t>40_30_89_014</t>
  </si>
  <si>
    <t>40_30_89_015</t>
  </si>
  <si>
    <t>40_30_89_016</t>
  </si>
  <si>
    <t>40_30_89_017</t>
  </si>
  <si>
    <t>40_30_89_019</t>
  </si>
  <si>
    <t>40_30_91_001</t>
  </si>
  <si>
    <t>40_40_01_004</t>
  </si>
  <si>
    <t>40_40_18_003</t>
  </si>
  <si>
    <t>40_40_18_005</t>
  </si>
  <si>
    <t>40_40_20_001</t>
  </si>
  <si>
    <t>40_40_27_003</t>
  </si>
  <si>
    <t>40_40_34_007</t>
  </si>
  <si>
    <t>40_40_34_009</t>
  </si>
  <si>
    <t>40_40_54_003</t>
  </si>
  <si>
    <t>40_40_75_003</t>
  </si>
  <si>
    <t>40_40_75_009</t>
  </si>
  <si>
    <t>40_40_75_010</t>
  </si>
  <si>
    <t>40_40_75_011</t>
  </si>
  <si>
    <t>40_40_75_012</t>
  </si>
  <si>
    <t>40_40_88_015</t>
  </si>
  <si>
    <t>40_40_88_016</t>
  </si>
  <si>
    <t>40_40_88_024</t>
  </si>
  <si>
    <t>40_40_88_026</t>
  </si>
  <si>
    <t>40_45_03_002</t>
  </si>
  <si>
    <t>40_45_03_003</t>
  </si>
  <si>
    <t>40_45_15_001</t>
  </si>
  <si>
    <t>40_45_83_001</t>
  </si>
  <si>
    <t>40_50_10_001</t>
  </si>
  <si>
    <t>40_50_14_001</t>
  </si>
  <si>
    <t>40_50_64_001</t>
  </si>
  <si>
    <t>40_50_65_001</t>
  </si>
  <si>
    <t>40_50_69_001</t>
  </si>
  <si>
    <t>50_30_10_002</t>
  </si>
  <si>
    <t>50_30_96_001</t>
  </si>
  <si>
    <t>55_15_17_004</t>
  </si>
  <si>
    <t>60_10_62_001</t>
  </si>
  <si>
    <t>60_20_22_001</t>
  </si>
  <si>
    <t>60_20_60_002</t>
  </si>
  <si>
    <t>60_30_20_003</t>
  </si>
  <si>
    <t>60_50_27_001</t>
  </si>
  <si>
    <t>60_50_62_001</t>
  </si>
  <si>
    <t>60_60_17_001</t>
  </si>
  <si>
    <t>60_70_03_001</t>
  </si>
  <si>
    <t>60_70_15_001</t>
  </si>
  <si>
    <t>70_15_60_001</t>
  </si>
  <si>
    <t>70_75_40_001</t>
  </si>
  <si>
    <t>70_85_34_001</t>
  </si>
  <si>
    <t>70_85_91_001</t>
  </si>
  <si>
    <t>80_45_17_001</t>
  </si>
  <si>
    <t>40_50_12_001</t>
  </si>
  <si>
    <t>55_15_17_001</t>
  </si>
  <si>
    <t>55_15_17_002</t>
  </si>
  <si>
    <t>55_15_17_005</t>
  </si>
  <si>
    <t>60_10_50_001</t>
  </si>
  <si>
    <t>60_40_58_001</t>
  </si>
  <si>
    <t>60_40_60_001</t>
  </si>
  <si>
    <t>60_40_60_002</t>
  </si>
  <si>
    <t>60_60_17_002</t>
  </si>
  <si>
    <t>60_70_15_002</t>
  </si>
  <si>
    <t>60_70_38_005</t>
  </si>
  <si>
    <t>60_70_38_006</t>
  </si>
  <si>
    <t>70_85_34_002</t>
  </si>
  <si>
    <t>70_85_34_003</t>
  </si>
  <si>
    <t>40_30_89_010</t>
  </si>
  <si>
    <t>40_30_89_011</t>
  </si>
  <si>
    <t>40_30_89_012</t>
  </si>
  <si>
    <t>40_40_34_010</t>
  </si>
  <si>
    <t>40_40_75_001</t>
  </si>
  <si>
    <t>40_40_75_006</t>
  </si>
  <si>
    <t>40_40_88_009</t>
  </si>
  <si>
    <t>40_40_88_012</t>
  </si>
  <si>
    <t>40_40_88_013</t>
  </si>
  <si>
    <t>40_40_88_014</t>
  </si>
  <si>
    <t>40_40_88_018</t>
  </si>
  <si>
    <t>40_40_88_019</t>
  </si>
  <si>
    <t>40_40_88_020</t>
  </si>
  <si>
    <t>40_40_88_021</t>
  </si>
  <si>
    <t>40_40_88_022</t>
  </si>
  <si>
    <t>60_30_66_001</t>
  </si>
  <si>
    <t>60_40_70_001</t>
  </si>
  <si>
    <t>60_40_70_007</t>
  </si>
  <si>
    <t>70_30_10_001</t>
  </si>
  <si>
    <t>70_85_90_001</t>
  </si>
  <si>
    <t>40_30_89_018</t>
  </si>
  <si>
    <t>40_50_30_001</t>
  </si>
  <si>
    <t>40_50_63_001</t>
  </si>
  <si>
    <t>55_15_47_001</t>
  </si>
  <si>
    <t>60_40_70_002</t>
  </si>
  <si>
    <t>60_40_70_003</t>
  </si>
  <si>
    <t>60_40_70_004</t>
  </si>
  <si>
    <t>60_40_70_005</t>
  </si>
  <si>
    <t>60_40_70_006</t>
  </si>
  <si>
    <t>60_90_70_002</t>
  </si>
  <si>
    <t>70_15_01_001</t>
  </si>
  <si>
    <t>70_15_04_001</t>
  </si>
  <si>
    <t>70_15_07_001</t>
  </si>
  <si>
    <t>70_15_08_001</t>
  </si>
  <si>
    <t>70_15_11_001</t>
  </si>
  <si>
    <t>70_15_11_002</t>
  </si>
  <si>
    <t>70_15_24_001</t>
  </si>
  <si>
    <t>70_15_25_001</t>
  </si>
  <si>
    <t>70_15_26_001</t>
  </si>
  <si>
    <t>70_15_27_001</t>
  </si>
  <si>
    <t>70_15_28_001</t>
  </si>
  <si>
    <t>70_15_30_001</t>
  </si>
  <si>
    <t>70_15_31_001</t>
  </si>
  <si>
    <t>70_15_32_001</t>
  </si>
  <si>
    <t>70_15_34_003</t>
  </si>
  <si>
    <t>70_15_42_001</t>
  </si>
  <si>
    <t>70_15_42_002</t>
  </si>
  <si>
    <t>70_15_42_003</t>
  </si>
  <si>
    <t>70_15_63_001</t>
  </si>
  <si>
    <t>70_15_65_001</t>
  </si>
  <si>
    <t>70_15_76_001</t>
  </si>
  <si>
    <t>70_15_80_001</t>
  </si>
  <si>
    <t>70_15_82_001</t>
  </si>
  <si>
    <t>70_15_85_001</t>
  </si>
  <si>
    <t>70_30_15_001</t>
  </si>
  <si>
    <t>70_30_22_001</t>
  </si>
  <si>
    <t>70_30_26_001</t>
  </si>
  <si>
    <t>70_30_26_002</t>
  </si>
  <si>
    <t>70_30_26_003</t>
  </si>
  <si>
    <t>70_30_27_001</t>
  </si>
  <si>
    <t>70_30_28_001</t>
  </si>
  <si>
    <t>70_30_32_001</t>
  </si>
  <si>
    <t>70_30_35_001</t>
  </si>
  <si>
    <t>70_30_45_001</t>
  </si>
  <si>
    <t>70_30_47_001</t>
  </si>
  <si>
    <t>70_30_64_001</t>
  </si>
  <si>
    <t>70_30_70_001</t>
  </si>
  <si>
    <t>70_30_73_001</t>
  </si>
  <si>
    <t>70_30_78_001</t>
  </si>
  <si>
    <t>70_30_83_001</t>
  </si>
  <si>
    <t>70_30_92_001</t>
  </si>
  <si>
    <t>70_75_01_001</t>
  </si>
  <si>
    <t>70_75_03_001</t>
  </si>
  <si>
    <t>70_75_04_001</t>
  </si>
  <si>
    <t>70_75_12_001</t>
  </si>
  <si>
    <t>70_75_17_001</t>
  </si>
  <si>
    <t>70_75_22_001</t>
  </si>
  <si>
    <t>70_75_28_001</t>
  </si>
  <si>
    <t>70_75_29_001</t>
  </si>
  <si>
    <t>70_75_30_001</t>
  </si>
  <si>
    <t>70_75_31_001</t>
  </si>
  <si>
    <t>70_75_32_001</t>
  </si>
  <si>
    <t>70_75_35_001</t>
  </si>
  <si>
    <t>70_75_36_001</t>
  </si>
  <si>
    <t>70_75_45_001</t>
  </si>
  <si>
    <t>70_75_52_001</t>
  </si>
  <si>
    <t>70_75_61_001</t>
  </si>
  <si>
    <t>70_75_65_001</t>
  </si>
  <si>
    <t>70_75_65_002</t>
  </si>
  <si>
    <t>70_75_65_003</t>
  </si>
  <si>
    <t>70_75_79_001</t>
  </si>
  <si>
    <t>70_75_83_001</t>
  </si>
  <si>
    <t>70_75_85_001</t>
  </si>
  <si>
    <t>70_80_01_001</t>
  </si>
  <si>
    <t>70_80_03_001</t>
  </si>
  <si>
    <t>70_80_04_001</t>
  </si>
  <si>
    <t>70_80_05_001</t>
  </si>
  <si>
    <t>70_80_07_001</t>
  </si>
  <si>
    <t>70_80_22_001</t>
  </si>
  <si>
    <t>70_80_30_001</t>
  </si>
  <si>
    <t>70_80_31_001</t>
  </si>
  <si>
    <t>70_80_32_001</t>
  </si>
  <si>
    <t>70_80_42_001</t>
  </si>
  <si>
    <t>70_80_45_001</t>
  </si>
  <si>
    <t>70_80_47_001</t>
  </si>
  <si>
    <t>70_80_49_001</t>
  </si>
  <si>
    <t>70_80_89_001</t>
  </si>
  <si>
    <t>70_85_08_001</t>
  </si>
  <si>
    <t>70_85_14_001</t>
  </si>
  <si>
    <t>70_85_25_001</t>
  </si>
  <si>
    <t>70_85_31_001</t>
  </si>
  <si>
    <t>70_85_40_002</t>
  </si>
  <si>
    <t>70_85_52_001</t>
  </si>
  <si>
    <t>70_85_56_001</t>
  </si>
  <si>
    <t>70_85_70_001</t>
  </si>
  <si>
    <t>70_85_70_002</t>
  </si>
  <si>
    <t>70_85_70_003</t>
  </si>
  <si>
    <t>70_85_70_004</t>
  </si>
  <si>
    <t>70_85_90_002</t>
  </si>
  <si>
    <t>70_85_92_001</t>
  </si>
  <si>
    <t>70_85_96_001</t>
  </si>
  <si>
    <t>70_85_96_002</t>
  </si>
  <si>
    <t>70_85_96_003</t>
  </si>
  <si>
    <t>70_90_04_001</t>
  </si>
  <si>
    <t>70_90_04_002</t>
  </si>
  <si>
    <t>70_90_27_001</t>
  </si>
  <si>
    <t>70_90_27_002</t>
  </si>
  <si>
    <t>70_90_27_003</t>
  </si>
  <si>
    <t>70_90_46_001</t>
  </si>
  <si>
    <t>70_90_68_001</t>
  </si>
  <si>
    <t>70_90_83_001</t>
  </si>
  <si>
    <t>70_95_20_001</t>
  </si>
  <si>
    <t>70_95_33_001</t>
  </si>
  <si>
    <t>70_95_33_002</t>
  </si>
  <si>
    <t>70_95_33_003</t>
  </si>
  <si>
    <t>70_95_33_004</t>
  </si>
  <si>
    <t>70_95_33_005</t>
  </si>
  <si>
    <t>70_95_33_006</t>
  </si>
  <si>
    <t>70_95_33_007</t>
  </si>
  <si>
    <t>70_95_33_008</t>
  </si>
  <si>
    <t>70_95_70_001</t>
  </si>
  <si>
    <t>80_10_05_001</t>
  </si>
  <si>
    <t>80_10_05_002</t>
  </si>
  <si>
    <t>80_10_16_001</t>
  </si>
  <si>
    <t>80_10_16_002</t>
  </si>
  <si>
    <t>80_10_22_001</t>
  </si>
  <si>
    <t>80_10_25_001</t>
  </si>
  <si>
    <t>80_10_52_001</t>
  </si>
  <si>
    <t>80_10_60_001</t>
  </si>
  <si>
    <t>80_10_72_001</t>
  </si>
  <si>
    <t>80_10_88_001</t>
  </si>
  <si>
    <t>80_10_88_002</t>
  </si>
  <si>
    <t>80_30_90_001</t>
  </si>
  <si>
    <t>80_30_96_001</t>
  </si>
  <si>
    <t>80_45_17_002</t>
  </si>
  <si>
    <t>80_45_17_003</t>
  </si>
  <si>
    <t>80_60_47_001</t>
  </si>
  <si>
    <t>80_60_50_002</t>
  </si>
  <si>
    <t>80_60_70_001</t>
  </si>
  <si>
    <t>60_40_50_004</t>
  </si>
  <si>
    <t>60_40_55_004</t>
  </si>
  <si>
    <t>70_85_22_001</t>
  </si>
  <si>
    <t>70_85_34_004</t>
  </si>
  <si>
    <t>70_85_34_005</t>
  </si>
  <si>
    <t>80_10_65_001</t>
  </si>
  <si>
    <t>70_15_12_001</t>
  </si>
  <si>
    <t>70_85_30_001</t>
  </si>
  <si>
    <t>70_85_34_006</t>
  </si>
  <si>
    <t>70_85_70_005</t>
  </si>
  <si>
    <t>80_10_65_002</t>
  </si>
  <si>
    <t>Architecture (Internal/External) or Architecture (Internal)/Landscape (External)</t>
  </si>
  <si>
    <t>Height shall be the distance between a building storey finished floor level (FFL) to the underside of the structure above to comply with COBie requirements. Where software limitations do not accurately report this, an additional property of ‘NetHeight’, can be added to a custom property set under ‘Additional_Pset_BuildingStoreyCommon' for accurate reporting.
Note: In specific IFC viewers the IFC definition of 'NominalHeight' is referred to as 'Height' typically under BaseQuantities.</t>
  </si>
  <si>
    <t>03.07</t>
  </si>
  <si>
    <t>Technical Assurance Programme and Cost Report</t>
  </si>
  <si>
    <t>A_Picklists</t>
  </si>
  <si>
    <t>DfE/Employer's Representative to add amendments made to document here and rename file to make project specific</t>
  </si>
  <si>
    <t>Sheet sets out the model checking rules to be applied to IFC-SPFs in order to meet the alphanumerical requirements identified on 03_Alphanumerical_Objects and 04_Alphanumerical_COBie sheets</t>
  </si>
  <si>
    <t>Refer to shared resource. Outline Brief shall include:
- basic project information
- contact details
- school/college capacity
- school/college working hours
- school/college details
- extra curricular information
- third party lease holder details</t>
  </si>
  <si>
    <t>Refer to shared resource. Appointment document completed by the Employer and issued to the respective Employer’s Representative</t>
  </si>
  <si>
    <t>Issued for information (no content changes from IE201)</t>
  </si>
  <si>
    <t>The Employer's Representative shall include a copy of the Employer's 'General Conditions' within the Employer's Requirements</t>
  </si>
  <si>
    <t>Issued for information (no content changes from IE202)</t>
  </si>
  <si>
    <t>The Employer's Representative shall include a copy of the Employer's 'General Conditions' within the Works Contract (ID: 55_55_90_002) as part of the Employer's Requirements</t>
  </si>
  <si>
    <t>The Employer's Representative shall include a copy of the Employer's 'Pattern Book' within the Employer's Requirements</t>
  </si>
  <si>
    <t>The Employer's Representative shall include a copy of the Employer's 'Pattern Book' within the Works Contract (ID: 55_55_90_002) as part of the Employer's Requirements</t>
  </si>
  <si>
    <t>The Employer's Representative shall include a copy of the Employer's 'Technical Manual' within the Employer's Requirements</t>
  </si>
  <si>
    <t>The Employer's Representative shall include a copy of the Employer's 'Technical Manual' within the Works Contract (ID: 55_55_90_002) as part of the Employer's Requirements</t>
  </si>
  <si>
    <t>Updated to reflect final position prior to procurement. All annexes shall be included where applicable. The Employer's Representative shall include a copy of the Employer's 'Project Brief' within the Employer's Requirements</t>
  </si>
  <si>
    <t>Updated to reflect current progression</t>
  </si>
  <si>
    <t>Updated, as required, throughout Design Development to reflect details gathered during the CEM process</t>
  </si>
  <si>
    <t>Updated to reflect final design prior to Contract Award</t>
  </si>
  <si>
    <t>Updated to reflect final position prior to procurement. The Employer's Representative shall include a copy of the Employer's 'Temporary Accommodation Schedule of Spaces' within the Employer's Requirements</t>
  </si>
  <si>
    <t>The Employer's Representative shall include a copy of the Employer's 'Exchange Information Requirements' within the Employer's Requirements</t>
  </si>
  <si>
    <t>Refer to Detailed Exchange Information Requirements template. This shall be updated to reflect project specific requirements gathered during the Feasibility process. Only values with 'TBC' in Column B 'REQ' shall be changed to either 'YES' or 'NO'. The latter should only be changed to 'NO' where the deliverable is not applicable to the scheme (e.g., Gas System Commissioning Information when the proposed works contain no gas systems).
Note: Refer to the Exchange Information Requirements Section A2 Information management function for further guidance</t>
  </si>
  <si>
    <t>Updated (as required) to reflect final position prior to procurement</t>
  </si>
  <si>
    <t>The Employer's Representative shall include a copy of the Employer's 'Detailed Exchange Information Requirements' within the Employer's Requirements</t>
  </si>
  <si>
    <t>Refer to Project's Information Production Methods and Procedures template. This shall be updated to reflect project specific requirements gathered during the Feasibility process.
Note: Refer to the Exchange Information Requirements Section A2 Information management function for further guidance</t>
  </si>
  <si>
    <t>The Employer's Representative shall include a copy of the Employer's 'Project's Information Production Methods and Procedures' within the Employer's Requirements</t>
  </si>
  <si>
    <t>Refer to Project's Information Protocol template. The Information Particulars table shall be updated to reflect project specific requirements gathered during the Feasibility process.
Note: Refer to the Exchange Information Requirements Section A2 Information management function for further guidance</t>
  </si>
  <si>
    <t>The Employer's Representative shall include a copy of the Employer's 'Project's Information Protocol' within the Employer's Requirements</t>
  </si>
  <si>
    <t>Refer to Project's Information Standard template. This shall be updated to reflect project specific requirements gathered during the Feasibility process.
Note: Refer to the Exchange Information Requirements Section A2 Information management function for further guidance</t>
  </si>
  <si>
    <t>The Employer's Representative shall include a copy of the Employer's 'Project's Information Standard' within the Employer's Requirements</t>
  </si>
  <si>
    <t>A site layout plan, based on a recent Ordnance Survey (or equal), depicting the entire school/college site boundary.  
Drawing shall:
- demonstrate the existing site arrangement including surrounding context, boundary and building(s)
- include nearby roads, existing topography and existing trees
- include existing block(s) code(s) together with appropriate shading as follows to distinguish block designation: Targeted (Red HEX:#F2C2C2), Additional (Yellow HEX:#FFF2CC), Consequential (Amber HEX:#FCE4D6) and Untouched (Green HEX:#E2EFDA)
- for accessibility, include a table identifying each block code and designation
- comply with the Project’s Information Standard</t>
  </si>
  <si>
    <t>Primary and Special School: 1:200, 1:250, 1:500 
Secondary School and College: 1:500, 1:1000, 1:1250, 1:1500</t>
  </si>
  <si>
    <t>A separate site plan (for each option), depicting the entire school/college site boundary developed from the Constraints and Opportunities Report (ID: 10_20_73 _004) indicating the Concept Option. This requires a separate drawing for each Concept Option and shall coordinate with the assessment criteria in Concept Options Scoring Template. Drawing shall:
- clearly identify a red outline for the site development area and a blue outline for the entire school/college site ownership boundary 
- clearly indicate Character Areas and place types in accordance with the Pattern Book (including indicative distribution e.g., green infrastructure)
- include place type names
- clearly indicate what is existing (retained and untouched), existing buildings to be refurbished/remodelled, any proposed new works or consequential works and areas to be demolished/removed
- clearly identify existing contours to demonstrate gradient changes across the site and how new buildings and access routes may be affected by them
- show details of all trees including position and spread with existing trees to have black outline, removed trees to have red outline and proposed tree canopies in a dashed black outline ensuring identification of any trees with Tree Protection Orders
- show all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
- indicate the Temporary Accommodation Strategy requirements (where applicable). This may require a separate site layout drawing, depending on phasing and site constraints
- comply with the Project’s Information Standard</t>
  </si>
  <si>
    <r>
      <t xml:space="preserve">Scale to match </t>
    </r>
    <r>
      <rPr>
        <sz val="12"/>
        <color rgb="FFFF0000"/>
        <rFont val="Arial"/>
        <family val="2"/>
      </rPr>
      <t>the</t>
    </r>
    <r>
      <rPr>
        <sz val="12"/>
        <rFont val="Arial"/>
        <family val="2"/>
      </rPr>
      <t xml:space="preserve"> Concept Option Site Plan (ID: 10_20_30_002)</t>
    </r>
  </si>
  <si>
    <t>Refer to shared resource. Employer's Representative to utilise the Concept Options Scoring Template to evidence the review of the Concept Option Site Plans. Scores to be moderated and agreed with the Project Director and Project Manager</t>
  </si>
  <si>
    <r>
      <t xml:space="preserve">Scale to match </t>
    </r>
    <r>
      <rPr>
        <sz val="12"/>
        <color rgb="FFFF0000"/>
        <rFont val="Arial"/>
        <family val="2"/>
      </rPr>
      <t>the</t>
    </r>
    <r>
      <rPr>
        <sz val="12"/>
        <rFont val="Arial"/>
        <family val="2"/>
      </rPr>
      <t xml:space="preserve"> Control Option Site Plan (ID: 10_20_30_006)</t>
    </r>
  </si>
  <si>
    <t>A separate phasing plan (as required) developed from Control Option Site Plan and Landscape Plan. Drawing shall: 
- include all stages of the phasing and show the Contractor's proposed development site works boundary for each phase including landscape and site access routes
- capture or link to any Temporary Accommodation Strategy requirements (where applicable) including to scale temporary buildings using industry standard modular sizes</t>
  </si>
  <si>
    <t>Updated (as required) to reflect final position prior to procurement. Survey analysis should be integrated into the Constraints and Opportunities Report (ID: 10_20_73_004)</t>
  </si>
  <si>
    <t>The Employer's Representative is to collate and review all existing information, feasibility 1.1 (IE101) survey information and produce a Survey Report; highlighting any further surveys or information verification required to inform the Feasibility Study, mitigate risks and advise the Contractor</t>
  </si>
  <si>
    <t>Refer to shared resource. Letter completed and signed by the Responsible Body to outline the Education Estates objectives and responsibilities to support the project</t>
  </si>
  <si>
    <t>The Employer’s Representative shall review the Responsible Body’s Travel Plan to ensure it is sufficiently developed, complete and aligned with project requirements before it is issued. This includes identifying any gaps or deficiencies that could affect the delivery team's ability to develop an effective solution</t>
  </si>
  <si>
    <t>Updated (as required)</t>
  </si>
  <si>
    <t>Refer to DfE 'Building Condition Survey' document for complete scope. Survey shall provide an updated view of the school/college’s current condition and enable the overall long-term strategy for the site to be determined, as well as to develop a more targeted approach to the immediate project’s scope</t>
  </si>
  <si>
    <t>Refer to DfE 'Heritage Preliminary Survey' document for complete scope. Survey shall provide an understanding of the presence and nature of built heritage assets within and surrounding the development site which may be impacted. Engagement with the local planning authority, Historic England and amenity groups may be deemed necessary and undertaken as part of this preliminary appraisal survey</t>
  </si>
  <si>
    <t>As required, a party wall survey prior to Contract Award</t>
  </si>
  <si>
    <t>Site plan from Education Estates records on existing asset information (data from Condition Data Collection database)</t>
  </si>
  <si>
    <t>Refer to DfE 'Archaeology Preliminary Survey' document for complete scope. Survey shall identify the presence and nature of buried and above ground archaeological remains within and surrounding the development site which may be impacted</t>
  </si>
  <si>
    <t>Refer to DfE 'Soil Survey' document for complete scope</t>
  </si>
  <si>
    <t>Refer to DfE 'Drainage CCTV Survey' document for complete scope. Survey shall be overlaid onto the topographical and the measured building (as required) survey to understand the existing asset condition of the below ground drainage</t>
  </si>
  <si>
    <t>As required, following survey produced by Employer's Representative at Feasibility Stage</t>
  </si>
  <si>
    <t>Refer to DfE 'Drainage CCTV Survey' document for complete scope. Survey shall be overlaid onto the topographical and the measured building (as required) survey to understand the asset condition of the below ground drainage following the Works</t>
  </si>
  <si>
    <t>Updated to reflect any changes, as required, post Practical Completion</t>
  </si>
  <si>
    <t>Refer to 'Geotechnical &amp; Geo-Environmental Investigations' document for complete scope. Survey shall identify ground conditions, properties and ground related risks that could affect the site and its development, including site history, geology, mining, contamination risk, quarrying, radon gas, hydrogeology, hydrology and environmental sensitivity</t>
  </si>
  <si>
    <t>Refer to DfE 'Noise and Acoustic Survey' document for complete scope. Survey shall identify existing ambient noise levels, background sound levels external to the site and the extent of acoustic improvement necessary to ensure an inclusive acoustic environment</t>
  </si>
  <si>
    <t>Refer to DfE 'Air Quality Survey' document for complete scope. Survey shall identify air quality levels against relevant standards/regulations and relevant local planning requirements</t>
  </si>
  <si>
    <t>Refer to DfE 'Arboricultural Survey' document for complete scope</t>
  </si>
  <si>
    <t>A copy of the Employer's Representative's Arboricultural Survey Information (ID: 30_30_04_002) with any amendments or additions made since procurement</t>
  </si>
  <si>
    <t>Arboricultural Method Statement shall align with the requirements of BS EN 5837 and provide detailed instructions on how to implement the mitigation measures identified in the Arboricultural Impact Assessment. Statement shall include:
- protection measures - specifications for protective barriers, ground protection, and other methods to safeguard trees during construction
- construction guidelines - procedures to avoid damaging trees, such as special foundations or trenchless technology for underground utilities
- monitoring and maintenance - plans for ongoing monitoring and maintenance of tree health throughout the construction process</t>
  </si>
  <si>
    <t>Arboricultural Impact Assessment shall align with the requirements of BS EN 5837 and consist of a report and plan(s) that evaluates the implications of a proposed development on existing trees. Assessment shall include: 
- arboricultural tree survey - detailed information about the trees on or near the site, including species, size, condition, and value
- tree constraints plan and tree retention and removal plan
- impact analysis - assessment of how the development will affect these trees, considering factors like root damage, canopy interference, and changes to the local environment
- mitigation measures - recommendations to minimise negative impacts, such as tree protection plans and compensatory planting</t>
  </si>
  <si>
    <t>Tree Removal, Protection and Retention Plan shall align with the requirements of BS EN 5837 and include: 
- arboricultural survey information - refer to ID: 30_30_04 _002 
- tree protection plan (TPP) - a plan that outlines the measures to protect retained trees during the construction process. This includes the location of protective barriers, ground protection, and other measures to prevent damage to trees. It also includes the trees' root protection area (RPA): the area around each tree to ensure that the roots are protected from construction activities. This area is calculated based on the tree's size and species
- mitigation measures - strategies to mitigate the impact of construction on trees, such as special construction techniques, root pruning, and compensatory planting for trees that must be removed
- monitoring and maintenance - monitoring and maintenance of the trees during and after construction to ensure their health and stability</t>
  </si>
  <si>
    <t>Report shall identify, assess and mitigate potential ecological impacts of a proposed development ensuring compliance with environmental regulations and promoting biodiversity. Report shall align with the requirements of BS 42020</t>
  </si>
  <si>
    <t>Refer to the statutory biodiversity metric tool to assess the habitat baseline condition. Note: The delivery of BNG outside of the project boundary (i.e., offsite) will not be permitted unless the statutory obligation is provided at an alternative, local education setting and only when expressly agreed with the Employer</t>
  </si>
  <si>
    <t>Refer to the statutory biodiversity metric tool to assess the habitat baseline condition. This shall be an update (if applicable) to the original deliverable produced by the Employer's Representative. 
Note: The delivery of BNG outside of the project boundary (i.e., offsite) will not be permitted unless the statutory obligation is provided at an alternative, local education setting and only when expressly agreed with the Employer</t>
  </si>
  <si>
    <t>Biodiversity Statement (subject to local planning authority requirements) shall include:
- project overview, including size of site, location and key features
- baseline ecological assessment (refer to ID: 30_30_25 _002)
- impact assessment - evaluation of the potential impacts of the development on existing biodiversity, identifying significant ecological features that may be affected
- mitigation measures - developed strategies to avoid, reduce or compensate for negative impacts on biodiversity and proposed enhancements to achieve a net gain in biodiversity
- biodiversity net gain calculation (refer to ID: 30_30_25 _004) to calculate the net gain in biodiversity value and provide pre and post development biodiversity value assessments
- management and monitoring plan - outlining a plan for the long-term management and monitoring of biodiversity on the site to ensure that biodiversity gains are maintained and enhanced over time</t>
  </si>
  <si>
    <t>Only required due to significant environmental impact (and subject to local planning authority requirements), report shall include:
- project description - detailed description of the proposed development, including its purpose, location, size and key features
- baseline environmental conditions - assessment of the current environmental conditions of the site and surrounding area, including air quality, water resources, biodiversity, and land use
- impact assessment - evaluation of the potential environmental impacts of the proposed development on various factors such as air quality, water resources, biodiversity, noise (direct and indirect), and traffic
- mitigation measures - identification of measures to avoid, reduce or compensate for significant adverse environmental impacts including how these measures will be implemented and monitored
- alternatives analysis - examination of reasonable alternatives to the proposed development, including the "no action" alternative and a comparison of the environmental impacts of each alternative
- public consultation - documentation of the public consultation process, including how stakeholders were engaged and their feedback incorporated into the report
- high level summary to ensure it is accessible to a wider audience</t>
  </si>
  <si>
    <t>Refer to DfE 'Measured Building Survey' document for complete scope. Survey shall identify the existing gross internal floor area, internal arrangements, rooms names, room uses, toilet numbers etc in existing building(s). Drawing and schedule formats to be provided by surveyor in format agreed with Employer’s Representative and the Employer</t>
  </si>
  <si>
    <t>Refer to DfE 'Topographical Survey and Underground Utilities Survey' document for complete scope. Survey shall provide topographical data to accurately describe the site topography, levels, buildings, buried and overhead services and other notable features</t>
  </si>
  <si>
    <t>Refer to DfE 'Topographical Survey and Underground Utilities Survey' document for complete scope. Survey shall identify the stakeholders of buried utility apparatus, including the horizontal and vertical alignment of all apparatus within the red line boundary and extended to include 100m of the local road network</t>
  </si>
  <si>
    <t>Refer to DfE 'Ground Source Heat Pump Investigation' document for complete scope. Survey shall be used to create a feasibility study on GSHP viability</t>
  </si>
  <si>
    <t>Updated to reflect final design prior to Practical Completion</t>
  </si>
  <si>
    <t>Drawing shall detail:  
- the zoning strategy for the project, including areas to be used for out-of-hours or community use</t>
  </si>
  <si>
    <t>Report shall detail the technical design basis and design proposals required to meet the Employer's Requirements for acoustics, including: 
- indoor ambient noise levels 
- airborne sound insulation
- reverberation
- analysis of external noise levels to BS EN 4142 
- analysis of noise levels of legacy and new equipment</t>
  </si>
  <si>
    <t>Drawings shall detail:
- the type and quantity of absorption required
- required level of sound insulation for walls, doors, screens, floors and ceilings</t>
  </si>
  <si>
    <t>Outline the design basis and proposals for the following:
- location of principal mechanical and electrical plant
- key services distribution routes
- heating and ventilation strategy for key spaces, including teaching spaces</t>
  </si>
  <si>
    <t>Report shall detail the design basis and proposals for the following:
- heating - including location and capacity of main plant, summary of heating demand calculations, explanation of key distribution routes and emitter types for typical spaces
- ventilation - including location and capacity of central plant, and ventilation solutions for key spaces, including teaching spaces
- domestic hot and cold water - including location and capacity of central plant and storage
- electrical distribution - including location and capacity of main plant, a summary of maximum demand calculations, explanation of key distribution routes and general strategy for distribution throughout the building 
- electrical services for life safety and fire protection systems
- fire alarm systems
- BMS and metering - outline of key control philosophies for HVAC systems and proposal for energy sub-metering and building performance reporting 
- general lighting and emergency lighting
- lightning protection
- security systems - CCTV, intruder alarms, access control - in response to the security risk assessment
- communication systems - Public Address and Voice Alarm systems (PAVA) and audio systems
- incoming utilities and site wide external services</t>
  </si>
  <si>
    <t>Report shall detail the technical design basis and proposals for the following:
- heating - including location and capacity of main plant, summary of heating demand calculations, explanation of key distribution routes and emitter types for typical spaces
- ventilation - including location and capacity of central plant, and ventilation solutions for key spaces, including teaching spaces
- domestic hot and cold water - including location and capacity of central plant and storage
- electrical distribution - including location and capacity of main plant, a summary of maximum demand calculations, explanation of key distribution routes and general strategy for distribution throughout the building 
- electrical services for life safety and fire protection systems
- fire alarm systems
- BMS and metering - outline of key control philosophies for HVAC systems and proposal for energy sub-metering and building performance reporting 
- general lighting and emergency lighting
- lightning protection
- security systems - CCTV, intruder alarms, access control - in response to the security risk assessment
- communication systems - Public Address and Voice Alarm systems (PAVA) and audio systems
- incoming utilities and site wide external services</t>
  </si>
  <si>
    <t>Outline the commissioning methodology for ensuring the building(s) will operate as designed</t>
  </si>
  <si>
    <t>Concept statement outlining the site drainage strategy</t>
  </si>
  <si>
    <t>Report shall detail overall site drainage strategy including surface water management hierarchy (SuDS, attenuation, discharge routes), foul water  strategy and below ground drainage. Report shall:
- include site specific flood risk assessment mitigations
- include Environment Agency and Local Authority requirements
- be developed in accordance with CIRIA C753, The SuDS Manual and CIBSE Guide L: Sustainability
- demonstrate compliance with local planning conditions and Building Regulations</t>
  </si>
  <si>
    <t>Updated (as required) to reflect any changes prior to Practical Completion</t>
  </si>
  <si>
    <t>Details of the fire strategy for the building(s) including, but not limited to, specific requirements for the proposed building construction and arrangement, specific requirements relevant to the project need and building users, building protection, life safety, means of escape, evacuation procedures, assembly arrangements, internal and external fire spread, detection and alarms, the cause and effect matrix, and detail on any integration requirements with existing (site-wide) systems</t>
  </si>
  <si>
    <t>Updated to reflect final design prior to Contract Award.
Note: Report to confirm Contractor's responsibility for the production of the draft Fire Management Plan and fire safety information for compliance with The Regulatory Reform (Fire Safety) Order 2005 in conjunction with Regulation 38 of the Building Regulations</t>
  </si>
  <si>
    <t>The report is to include text, images, plans and a suite of diagrams to cover the following content. Report shall:
- include character area strategy (place types, supporting components and green infrastructure)
- include green infrastructure strategy by showing relationship with context, delivery of ecosystem services strategy
- include nature connection and access strategy by demonstrating the percentage of soft landscape in the Courtyard Garden(s), Entrance Landscape and Playscape, visual access to nature from windows, viewpoints and entrances/exits 
- reference SuDS strategy – refer to Site Drainage Strategy Report (ID: 40_20_24_001)
- include the boundary and/or secure line (if required) strategy
- include site access strategy 
- include a sun/shade study of the proposed scheme massing with tree maturity at 30 years undertaken at October, December and March in the morning, midday and afternoon</t>
  </si>
  <si>
    <t>The report is to include text, images, plans and a suite of diagrams to cover the following content. Report shall:
- include character area strategy (place types, supporting components and green infrastructure)
- include green infrastructure strategy by showing relationship with context, delivery of ecosystem services strategy
- include nature connection and access strategy by demonstrating the percentage of soft landscape in the Courtyard Garden(s), Entrance Landscape and Playscape, visual access to nature from windows, viewpoints and entrances/exits 
- include learning landscape strategy by identifying signage, place types, locations and pupil-led landscape maintenance/management opportunities
- demonstrate pupil capacity studies at drop off, play/social and/or lunch and school exit times
- include pupil/staff circulation strategy (pedestrian, cycle and scooter)
- include the pitch strategy (capacity and rotation)
- include the play strategy (risk-benefit assessment undertaken and demonstrating a balanced approach, including physical, exploratory, constructive, imaginative, social and sensory)
- include vehicular transport strategy 
- include hard landscape strategy (including containment and recycling strategy for rubber crumb (if included), cork or other infill material for AWP/play surfaces), furniture and play mounds
- include soft landscape strategy that: should include, but not limited to, retained/enhanced habitats and retained trees (in black) and removed trees (in red)
- reference SuDS strategy – refer to Site Drainage Strategy Report (ID: 40_20_24_001)
- include the boundary and/or secure line (if required) strategy
- include site access strategy
- include the external lighting strategy 
- include a sun/shade study of the proposed scheme massing with tree maturity at 30 years undertaken at three times a year in the morning, midday and afternoon</t>
  </si>
  <si>
    <t>The Employer's Representative shall complete unless otherwise agreed with the DfE. The appraisal shall include: 
- site and surrounding area
- description of the proposal
- planning history
- planning policy
- planning risk assessment including all relevant matters (e.g., the potential for any Section 106 and/or Section 278 agreements)
- pre-application feedback from the Local Planning Authority (LPA) and other statutory bodies (as applicable)
- letter of planning support from Local Planning Authority (LPA) (as applicable)</t>
  </si>
  <si>
    <t>Drawings shall:
- include circulation strategy defining vertical and horizontal movement
- identify servery and dining horizontal movement 
- identify access and egress to and from site and building(s)
- identify access to toilets</t>
  </si>
  <si>
    <t>The strategy shall justify the requirement for temporary accommodation by demonstrating that phased construction and alternative space solutions have been evaluated to avoid or minimise requirements. The report must detail temporary facility duration and the measures required to maintain educational continuity whilst preserving safeguarding and operational standards</t>
  </si>
  <si>
    <t>Collate and submit all discipline-specific Designers’ Risk Assessments in a structured format, clearly identifying residual risks, mitigation measures, and design justifications. The Employer’s Representative must ensure the assessments are reviewed, coordinated, and integrated into the risk register</t>
  </si>
  <si>
    <t>Collate and submit all discipline-specific Designers’ Risk Assessments in a structured format, clearly identifying residual risks, mitigation measures, and design justifications. The Contractor must ensure the assessments are reviewed, coordinated, and integrated into the risk register and hazard identification drawings (ID: 40_20_36_001)</t>
  </si>
  <si>
    <t>Outline the design basis and proposals for the following:
- site history and existing features
- building typology and options for possible construction methods, materials and systems (e.g., offsite components) that are available and appropriate for the project
- structural form including structural spans, building height, vertical and lateral stability elements
- relevant codes of practice, loadings and serviceability criteria
- structural solutions for retaining and boundary structures
- provisions for robustness and prevention of disproportionate collapse</t>
  </si>
  <si>
    <t>Report shall detail the design basis and proposals for the following:
- site history and existing features
- building typology and selected construction methods, materials, appropriate and compatible systems, assemblies and components (e.g., offsite components), suitability for site conditions
- structural form including vertical and lateral stability elements, structural form for non-standard arrangements, and offsite and prefabricated elements
- relevant codes of practice, loadings and serviceability criteria including outline movement and tolerances compatible with the proposed building fabric of other disciplines
- structural solutions for retaining and boundary structures
- provisions for robustness and prevention of disproportionate collapse</t>
  </si>
  <si>
    <t>Report shall detail the technical design basis and proposals for the following:
- site history and treatment of existing features
- summary of primary structural elements including lateral stability system, foundation solution, structural form of non-standard arrangements and system details of offsite and prefabricated elements (if applicable) 
- for offsite and prefabricated elements, the report shall describe how the proposed system details and connections achieve the intended vertical, horizontal and robustness load paths
- material types and construction methods, including site-built, prefabricated, offsite, and precast components
- structural form including vertical and lateral stability elements, structural form for non-standard arrangements, and offsite and prefabricated elements
- relevant codes of practice, loadings and serviceability criteria including outline movement and tolerances compatible with the proposed building fabric of other disciplines
- structural solutions for retaining and boundary structures
- allowances for movement, tolerances, and interfaces with other disciplines
- provisions for robustness and prevention of disproportionate collapse
- reference supporting information, assumptions, and areas requiring further surveys
- identify contractor designed elements</t>
  </si>
  <si>
    <t>A schedule of space type occurrences, based on the Project Brief annex, across the college site included in the Works. As a minimum the schedule shall:
- cross reference with Architectural drawings (where applicable)
- clearly identify spaces subject to supplementary/other funding</t>
  </si>
  <si>
    <t>Detailed scope requirements for architectural, building services, structural works. Identification of remodelling works, temporary works and condition need works based on the Project Brief annex. The work required to each element shall be defined as Renew, Replace, Repair, Retain or have No Work</t>
  </si>
  <si>
    <t>A schedule of proposed finishes for external elements of the site and building(s) to define general material type and composition. The schedule shall:
- be coordinated with general arrangement elevations (ID: 40_40_27_001)
- be coordinated with site sections (ID: 40_40_18_001)
- be coordinated with general arrangement finishes plans (ID: 40_40_34_008)
- either be cross-referenced or embedded into relevant drawings listed above
- include specification reference (as applicable)
- include both site and building(s)</t>
  </si>
  <si>
    <t>Updated schedule with reference codes to the material samples schedules (ID: 40_30_89_010) aligned to physical material/product/colour swatch samples and relevant manufacturers' literature</t>
  </si>
  <si>
    <t>A schedule of proposed finishes for internal elements of the building(s) to define general material type and composition. The schedule shall:
- be coordinated with space layout drawings (ID: 40_40_54_001)
- be coordinated with general arrangement finishes plans (ID: 40_40_34_008)
- either be cross-referenced or embedded into relevant drawings listed above
- include specification reference (as applicable)</t>
  </si>
  <si>
    <t>Assembly drawings and details for external doors, windows and curtain walling. Drawings shall: 
- include a reference to the external door, window and curtain walling type name
- include reference codes to the material samples schedules (40_30_89_010) aligned to physical material/finish/colour swatch samples 
- include relevant manufacturers' literature</t>
  </si>
  <si>
    <t>Schedule shall list each instance of an external door, window and curtain walling. The schedule shall:
- include the door, window or curtain wall type
- include the type name and occurrence name
- include critical dimensions
- include cross references to other deliverables (e.g., ironmongery type)
- include specification reference (as applicable)
- be coordinated with the external door, window and curtain walling drawings (ID: 40_30_89_003)
- be coordinated with the ironmongery drawings (ID: 40_30_89_008)
- be coordinated with the ironmongery schedules (ID: 40_30_89_009)</t>
  </si>
  <si>
    <t>Assembly drawings and details for internal doors and screens. Drawings shall:
- include a reference to the internal door and screen type name
- include reference codes to the material samples schedules (40_30_89_010) aligned to physical material/finish/colour swatch samples 
- include relevant manufacturers' literature</t>
  </si>
  <si>
    <t>Schedule shall list each instance of an internal door and screen. The schedule shall:
- include the door or screen type
- include the type name and occurrence name
- include critical dimensions
- include cross references to other deliverables (e.g., ironmongery type)
- include specification reference (as applicable)
- be coordinated with the internal door and screen drawings (ID: 40_30_89_005)
- be coordinated with the ironmongery drawings (ID: 40_30_89_008)
- be coordinated with the ironmongery schedules (ID: 40_30_89_009)</t>
  </si>
  <si>
    <t>Assembly drawings and details for movable partition(s). Drawings shall:
- include a reference to the movable partition type name
- include reference codes to the material samples schedules (40_30_89_010) aligned to physical material/finish/colour swatch samples 
- include relevant manufacturers' literature</t>
  </si>
  <si>
    <t>Schedule shall include all ironmongery types. The schedule shall:
- include a type name
- include, but not limited to, handles, hinges, locks, closer types
- include lock suiting type
- include finish type
- include specification reference (as applicable)
- be coordinated with the external door, window and curtain walling schedules (ID: 40_30_89_004), internal door and screen schedules (ID: 40_30_89_006) and movable partition drawings (ID: 40_30_89_007)</t>
  </si>
  <si>
    <t>Schedule with reference codes to the material samples schedules (ID: 40_30_89_010) aligned to physical material/product/colour swatch samples and relevant manufacturers' literature</t>
  </si>
  <si>
    <t>Drawings shall:
- include all internal and external signage (non-statutory) 
- include plan/elevation and perspective (as required)
- include material, colour, fonts, graphics</t>
  </si>
  <si>
    <t>Details shall:
- include, but not be limited to, external walls, doors, windows, curtain walling (including head, cill/threshold and jamb), roof (including rooflights/vents/penetrations/parapet/guarding/eaves/verges), external/internal walls and external wall/floor junctions
- include plan/elevation and perspective (as required)
- include proposals for waterproofing, vapour control, airtightness and compliance with thermal/acoustic/fire performance and impact resistance (as required)
- include specification reference (as applicable)
- articulate the basis of calculations (as required)</t>
  </si>
  <si>
    <t>Details shall:
- include, but not be limited to, internal walls, doors, screens and movable partitions (including head, cill/threshold and jamb), floor build-up(s), lift(s), internal partitions (including studwork and fixing details for junctions and openings), ceiling (including service zone) and structural interfaces
- include plan/elevation and perspective (as required)
- include proposals for compliance with thermal/acoustic/fire performance and impact resistance (as required)
- include specification reference (as applicable)</t>
  </si>
  <si>
    <t>As required to fully define the scope of the project, including all key material types and interfaces, and articulating the basis of calculations to demonstrate compliance with the Employer’s Requirements. This should include as a minimum:
- soft landscape including, but not limited to, planting beds, hedgerows, tree pits, green walls and roofs, and tree pits
- hard landscape surfaces for play, sport, paths and roads including, but not limited to, planting surface finishes and depths, sub-base details, edging and kerbs
- stairs, ramps and hand/guard rails
- nature habitats (e.g., bug hotels)
- topographical details (e.g., play mounds, berm and ditch and berm)</t>
  </si>
  <si>
    <t>As required to fully define the scope of the project, including all key material types and interfaces, and articulating the basis of calculations to demonstrate compliance with the Employer’s Requirements. This should include as a minimum:
- typical details for foundations, floors and roof levels
- lift pits
- measures to prevent disproportionate collapse
- canopy details
- staircases
- interfaces with existing structures and site ground conditions
- movement joints, DPCs and waterproofing where required for the structural design
- retaining walls for level changes
- key dimensions and clear widths coordinated with the fire strategy and other disciplines
- structural solutions for complex elements including non-standard arrangements, interfaces with other disciplines and building fabric, and interfaces between offsite and site-built elements</t>
  </si>
  <si>
    <t>Detailed description of telephone system including, but not limited to, handset types, locations and incoming lines</t>
  </si>
  <si>
    <t>Detailed description of data outlet patching schedule including, but not limited to, outlet locations, VLAN assignment, patch lead colour, data outlet number and switch and port ID. To illustrate all ports used by any service including, but not limited to, ICT, BMS, CCTV and access control</t>
  </si>
  <si>
    <t>Document shall detail Technology and Internet Connectivity (Services) proposal. The response shall be presented and numbered in the same order as the Technical Manual and Project Brief</t>
  </si>
  <si>
    <t>Thermal bridging calculations that include condensation risk assessments and demonstrate compliance with Building Regulations and Technical Manual</t>
  </si>
  <si>
    <t>Models shall be compliant with geometrical and alphanumerical requirements for RIBA Stage 3</t>
  </si>
  <si>
    <t>Updated models shall be compliant with geometrical and alphanumerical requirements for RIBA Stage 4</t>
  </si>
  <si>
    <t>Updated models shall be compliant with geometrical and alphanumerical requirements for RIBA Stage 5</t>
  </si>
  <si>
    <t>Updated models shall be compliant with geometrical and alphanumerical requirements for RIBA Stage 6</t>
  </si>
  <si>
    <t>Models shall be compliant with geometrical and alphanumerical requirements for RIBA Stage 3.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t>
  </si>
  <si>
    <t>Updated models shall be compliant with geometrical and alphanumerical requirements for RIBA Stage 4.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(hard clashes resolved)</t>
  </si>
  <si>
    <t>Updated models shall be compliant with geometrical and alphanumerical requirements for RIBA Stage 5.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(clashes fully resolved)</t>
  </si>
  <si>
    <t>Updated models shall be compliant with geometrical and alphanumerical requirements for RIBA Stage 6.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(clashes fully resolved)</t>
  </si>
  <si>
    <t xml:space="preserve">Updated models shall be compliant with geometrical and alphanumerical requirements for RIBA Stage 6.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(clashes fully resolved)
</t>
  </si>
  <si>
    <t>Models shall be compliant with geometrical and alphanumerical requirements for RIBA Stage 3.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t>
  </si>
  <si>
    <t>Concept layout outlining compliant wireless coverage</t>
  </si>
  <si>
    <t>Detailed layout showing compliant wireless coverage</t>
  </si>
  <si>
    <t>Updated drawings with reference codes to the material samples schedules (ID: 40_30_89_010) aligned to physical material/product/colour swatch samples and relevant manufacturers' literature</t>
  </si>
  <si>
    <t>Long Section scale to match Landscape Plan (ID: 40_40_34_003)
Cross Section:
Primary and Special School: 1:20, 1:25, 1:50, 1:100
Secondary School and College: 1:50, 1:100, 1:125</t>
  </si>
  <si>
    <t>Sections shall: 
- include key sections through the building showing structure, stability elements, floor levels and service zones, and support of ground
- show gridlines
- show annotations (e.g., typical member sizes, levels and slab edges)
- show critical dimensions
- show structural solutions at key interfaces
- show structural solutions with existing structural features (as applicable)
- show structural solutions for complex elements</t>
  </si>
  <si>
    <t>Drawing shall:
- identify decanted legacy FF&amp;E or technology equipment on the proposed general arrangement floor plans
- identify any special requirements associated with decanted elements
- be coordinated with the legacy FF&amp;E schedule (ID: 30_10_15_003) and legacy technology equipment schedule (ID: 30_10_15_005)
- be coordinated with the decant strategy report (ID: 40_20_65_002)</t>
  </si>
  <si>
    <t>Diagram shall show:
- stacking
- switch interconnects
- cabinet/room links
- route diversity (showing at least two routes providing resilience)
- switch models
- link technology type, speed and any bonding</t>
  </si>
  <si>
    <t>Concept cabinet elevations to include: indicative “U” count for each cabinet provided, front and rear elevations, switch layout, patch panels and cable management and any additional contractor or school/college supplied equipment including, but not limited to, switching, broadband, telephony, servers, UPS, CCTV</t>
  </si>
  <si>
    <t>Detailed, coordinated cabinet elevations to include: calculation of “U” count for each cabinet provided, front and rear elevations, switch layout, patch panels and cable management and any additional contractor or school/college supplied equipment including, but not limited to, switching, broadband, telephony, servers, UPS, CCTV</t>
  </si>
  <si>
    <t>Elevations shall:
- show roof access stairs, edge protection, downpipes and hoppers (if external), ventilation grilles, external lights, other external fixtures and external signage
- be drawn relating to each geographical orientation for all buildings
- communicate the aesthetic qualities of the design 
- be coordinated with the external finishes information (ID: 40_30_89_001), signage drawings (ID: 40_30_89_011) and signage schedules (ID: 40_30_89_012)
- be annotated and/or coloured to communicate the proposed external finishes
- include critical dimensions
- include a block plan legend to cross-reference the locations of the elevations</t>
  </si>
  <si>
    <t>Elevations shall:
- detail provisions for structural movement
- include plant rooms and basements (as applicable)
- include foundation solutions and retaining walls
- show column and beam locations
- show gridlines
- show annotations (e.g., typical member sizes, levels and slab edges)
- show critical dimensions
- show location of adjacent buildings or constraints
- be coordinated with the architectural, building services and civil engineering design (e.g., structural openings, cladding and stability systems)
- identify with callouts where structural engineering (ID: 40_30_89_016) and site drainage (ID: 40_40_88_018) details (as applicable) have been taken</t>
  </si>
  <si>
    <t>Drawings, for each building, shall:
- identify with callouts where external building element (ID: 40_30_89_013) and landscape (ID: 40_30_89_015) details (as applicable) have been taken
- include external door, window and curtain walling type tags 
- be coordinated with the external door, window and curtain walling drawings (ID: 40_30_89_003)
- show gridlines</t>
  </si>
  <si>
    <t>A separate site plan developed from the selected Concept Option. Drawing shall: 
- clearly identify a red outline for the site development area and a blue outline for the entire school/college site ownership boundary 
- clearly indicate Character Areas and place types in accordance with the Pattern Book (including indicative distribution e.g., green infrastructure)
- clearly indicate what is existing (retained and untouched), existing buildings to be refurbished/remodelled, any proposed new works or consequential works and areas to be demolished/removed
- clearly identify existing contours to demonstrate gradient changes across the site and how new buildings and access routes may be affected by them
- show building entrances and spot levels to indicate significant level changes: proposed steps, ramps or retaining structures etc
- show details of all trees including position and spread with existing trees to have black outline, removed trees to have red outline and proposed tree canopies in a dashed black outline ensuring identification of any trees with Tree Protection Orders
- show all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
- indicate the Temporary Accommodation Strategy requirements (where applicable). This may require a separate site layout drawing, depending on phasing and site constraints
- show important contextual relationships (e.g., neighbouring schools, recreational grounds, surrounding uses, flood risk zones, conservation areas, listed and locally listed buildings)
- comply with the Project’s Information Standard</t>
  </si>
  <si>
    <t>A landscape plan is required for the Control Option Site Plan. Drawing shall:
- clearly identify a red outline for the site development area and a blue outline for the entire school/college site ownership boundary
- clearly identify existing contours (dashed) and proposed (solid) lines to demonstrate gradient changes across the site and how new buildings and access routes may be affected by them. Include in the legend a statement on indicative cut and fill areas required to realise proposal
- show building entrances and spot levels to indicate significant level changes: proposed steps, ramps or retaining structures etc
- show details of all trees including position and spread with existing trees (as shown/measured on the Arboricultural Survey Information) to have black outline, removed trees to have red outline and proposed tree canopies (shown with predicted mature canopy spreads) in a dashed black outline ensuring identification of any trees with Tree Protection Orders
- all tree canopies to have lowered opacity to allow visibility of surface types beneath
- show all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 and existing structures in the landscape
- utilise outputs from the Preliminary Ecological Assessment (ID: 30_30_25 _001), Flood Risk Assessment Information (ID: 30_30_29 _001) and Air Quality Survey Information (ID: 30_30_03 _001) to provide a strategic approach to the delivery of biodiversity, nature-based SuDS and air quality improvement (as required)
- indicate the position and height of all boundary walls and fences (as required)
- indicate character areas and place type codes from the Schedule of Places to show use types, green infrastructure and supporting components 
- identify each Natural England Urban Greening Factor (UGF) surface cover type and associated biodiversity metric habitats, grouping habitats into the appropriate UGF surface cover types. Include a description, unique colour, and total area in the key
- demonstrate compliance by embedding UGF schedule and BNG and EBN Tool results tables onto plan
- comply with the DfE's Project Information Standard
Be coloured coded as follows:
- semi-natural vegetation and wetlands retained on site (#57CB74), semi-natural vegetation established on site, wetland or open water (#279F1E), standard / semi-mature trees planted in connected tree pits (#98BD4D), native hedgerow planting (#919325), standard trees / semi-mature trees planted in individual tree pits (#EE8BEB), food growing, orchards and allotments (#C7AA43), flower-rich perennial and herbaceous planting (#BF92ED), single species or mixed hedge planting (including linear planting of mature shrubs) (#688208), amenity shrub and groundcover (#FDCC65), amenity grasslands including formal lawns (#DFA069), intensive green roof (#D8FFA9), extensive biodiverse green roof (#ACAE19), extensive green roof (#FFFF66), extensive green roof of sedum only green roof mat (#A0714F), green wall facades (climbing plants rooted in soil) (#D38312), wetlands and semi-natural open water (#73C9CE), rain gardens and vegetated basins (#51A3F0), open swales and unplanted detention basins (#51F0DD), water features (unplanted and chlorinated) (#619EA1), open aggregate and granular paving permeable paving (#B3B3B2), partially sealed and semi-permeable paving (#9A9B78), sealed surfaces (#7F7F7E)</t>
  </si>
  <si>
    <t>Drawing shall: 
- clearly identify a red outline for the site development area and a blue outline for the entire school/college site ownership boundary 
- clearly indicate what is existing (retained and untouched), existing buildings to be refurbished/remodelled, any proposed new works or consequential works and areas to be demolished/removed
- clearly identify existing contours to demonstrate gradient changes across the site and how new buildings and access routes may be affected by them
- show building entrances and spot levels to indicate significant level changes: proposed steps, ramps or retaining structures etc
- show all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t>
  </si>
  <si>
    <t>Drawing shall:
- clearly identify a red outline for the site development area and a blue outline for the entire school/college site ownership boundary
- clearly identify existing contours (dashed) and proposed (solid) lines to demonstrate gradient changes across the site and how new buildings and access routes may be affected by them. Include in the legend a statement on indicative cut and fill areas required to realise proposal
- show existing/proposed building entrances and spot levels to indicate significant level changes: proposed steps, ramps or retaining structures etc
- show details of all trees including position and spread with existing trees (as shown/measured on the Arboricultural Survey Information) to have black outline, removed trees to have red outline and proposed tree canopies (shown with predicted mature canopy spreads) in a dashed black outline ensuring identification of any trees with Tree Protection Orders
- all tree canopies to have lowered opacity to allow visibility of surface types beneath
- show all existing/proposed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 and existing structures in the landscape
- utilise outputs from the Preliminary Ecological Assessment, (ID: 30_30_25 _001), Flood Risk Assessment Information (ID: 30_30_29 _001) and Air Quality Survey Information (ID: 30_30_03 _001) to provide a strategic approach to the delivery of biodiversity, nature-based SuDS and air quality improvement (if applicable)
- indicate the position and height of all boundary walls and fences (if applicable)
- indicate character areas and place type codes from the schedule of places to show use types, green infrastructure, and supporting components 
- identify each Natural England Urban Greening Factor (UGF) surface cover type and associated biodiversity metric habitats, grouping habitats into the appropriate UGF surface cover types. Include a description, unique colour, and total area in the key
- demonstrate compliance by embedding UGF schedule and BNG and EBN Tool results tables onto plan
- comply with the Project Information Standard
Be coloured coded as follow:
- semi-natural vegetation and wetlands retained on site (#57CB74), semi-natural vegetation established on site, wetland or open water (#279F1E), standard / semi-mature trees planted in connected tree pits (#98BD4D), native hedgerow planting (#919325), standard trees / semi-mature trees planted in individual tree pits (#EE8BEB), food growing, orchards and allotments (#C7AA43), flower-rich perennial and herbaceous planting (#BF92ED), single species or mixed hedge planting (including linear planting of mature shrubs) (#688208), amenity shrub and groundcover (#FDCC65), amenity grasslands including formal lawns (#DFA069), intensive green roof (#D8FFA9), extensive biodiverse green roof (#ACAE19), extensive green roof (#FFFF66), extensive green roof of sedum only green roof mat (#A0714F), green wall facades (climbing plants rooted in soil) (#D38312), wetlands and semi-natural open water (#73C9CE), rain gardens and vegetated basins (#51A3F0), open swales and unplanted detention basins (#51F0DD), water features (unplanted and chlorinated) (#619EA1), open aggregate and granular paving permeable paving (#B3B3B2), partially sealed and semi-permeable paving (#9A9B78), sealed surfaces (#7F7F7E)</t>
  </si>
  <si>
    <t>Drawing shall:
- be coordinated with general arrangement floor plans (ID: 40_40_34_004)
- include wall type colour coding legend
- include specification reference (as applicable)</t>
  </si>
  <si>
    <t>As required to fully define the project, to include:
- planting plan including details of species, size, country of origin and quantities
- integration into the Landscape and Ecological Maintenance and Management Plan (ID: 80_10_44_001) to support plant identification</t>
  </si>
  <si>
    <t>Provide a clear outline of the project team structure to ensure roles, responsibilities, communication and reporting lines are understood by all stakeholders. Organogram shall:
- include key project roles and personnel (e.g., project manager, project director, employer’s representative, contractor lead, Responsible Body representatives including  facilities/estates management and end user representatives)
- identify organisational relationships, communication and reporting lines
 - include any external stakeholders or consultants involved in the project
- include the names and CVs of senior management personnel (onsite and offsite) appointed by the Contractor
- list the designers and consultants employed by the Contractor
- list the sub-contractors (as applicable)
- be updated as necessary to reflect changes in personnel or structure throughout the project lifecycle</t>
  </si>
  <si>
    <t>Plans shall:
- detail wall and floor finishes (combined where appropriate) and separate ceiling finishes
- be coordinated with the internal finishes schedule (ID: 40_30_89_002)
- include specification reference (as applicable)
- be colour coded</t>
  </si>
  <si>
    <t>Space Layout Drawings</t>
  </si>
  <si>
    <t>Updated to reflect final design prior to Contract Award. Layout drawings required for all spaces</t>
  </si>
  <si>
    <t>Phasing strategy drawings shall:
- show all phases of the Works with reference to the master programme (ID: 60_30_20_002) and be supported by a summary method statement if the complexity requires
- include services routes/service diversions relative to phase shown
- include contractor compound and site access/logistics requirements relative to phase shown
- demonstrate impact of phases on the school/college operations</t>
  </si>
  <si>
    <t>Schematic to describe the metering (including sub-meters) for the full extent of the project. The schematic shall include:
- electricity 
- gas 
- water 
- district heating (if applicable)</t>
  </si>
  <si>
    <t>Drawings shall detail the coordination of services in all plant rooms and plant enclosures, for the full extent of the project, to a level of detail in line with BSRIA BG 6 definition of Developed Design drawings. Drawings shall include:
- plant layouts with spatial allocations
- builder’s work in connection (BWIC) for main plant elements
- access requirements for plant maintenance and replacement
- three dimensional (3D) views and cross sections of each plant space
- coordination with the architectural, structural and civil engineering design</t>
  </si>
  <si>
    <t>Updated to reflect final design prior to Contract Award. Drawings to a level of detail in line with BSRIA BG 6 definition of Technical Design drawings</t>
  </si>
  <si>
    <t>Updated to reflect design following Client Engagement Meetings (CEM). Drawings to a level of detail in line with BSRIA BG 6 definition of Developed Design drawings</t>
  </si>
  <si>
    <t>Drawings shall show the coordinated distribution of services to a level of detail in line with BSRIA BG 6 definition of Concept Sketch drawings. Drawings shall include:
- corridors
- teaching classroom
- science classroom
- main hall
- dining room</t>
  </si>
  <si>
    <t>Drawings shall detail the coordinated distribution of services to a level of detail in line with BSRIA BG 6 definition of  Developed Design drawings. Drawings shall include:
- corridors
- teaching classroom
- science classroom
- main hall
- dining room</t>
  </si>
  <si>
    <t>Schematic shall detail the gas systems for the full extent of the project, to a level of detail in line with BSRIA BG 6 definition of Technical Design schematics. The schematic shall include:
- pipework sizes
- location of gas proving and safety devices, meters and governors</t>
  </si>
  <si>
    <t>Schematic shall detail the heating and cooling systems for the full extent of the project, to a level of detail in line with BSRIA BG 6 definition of Developed Design schematics. The schematic shall include:
- main plant heating capacity 
- pump capacities
- plant room hydronic arrangement showing design temperatures, temperature sensors, flow meters, buffer vessels, headers, heat pumps, strainers, pressurisation unit, expansion vessel, pumps and any other ancillary equipment
- valves and sensors in the distributed pipework system
- zoning
- typical connection details for emitters, coils and terminal devices
- pipework sizes, flow velocities, pressure drops and flow rates</t>
  </si>
  <si>
    <t>Updated to reflect final design prior to Contract Award. Schematic to a level of detail in line with BSRIA BG 6 definition of Technical Design schematics</t>
  </si>
  <si>
    <t>Schematic shall detail the hot and cold water services for the full extent of the project, to a level of detail in line with BSRIA BG 6 definition of Developed Design schematics. The schematic shall include:
- storage capacities
- hot water generation (heating capacity)
- capacity of pumps
- valves and ancillary equipment
- zoning
- typical connection details
- Cat 5 systems
- automatic flushing details</t>
  </si>
  <si>
    <t>Drawings shall describe the automatic fire suppression systems for the full extent of the project. Drawings shall include:
- all pipework and heads, including pipework sizes
- tank capacities and pumps</t>
  </si>
  <si>
    <t>Schematic shall detail the ventilation systems for the full extent of the project, to a level of detail in line with BSRIA BG 6 definition of Developed Design schematics. The schematic shall include:
- sections of air handling units (AHU) and room based ventilation units, showing position of filters, dampers, fans, coils and heat exchangers
- flow rates and terminal devices
- control dampers
- zoning
- size of cross ventilation air paths
Note: Where room-based ventilation units are used and the solution is standardised across numerous spaces (i.e., the same arrangement and flow rates) this can be captured as a standard detail. The standard detail shall clearly outline which spaces it applies to</t>
  </si>
  <si>
    <t>Schematic shall detail the electrical distribution for the full extent of the project, to a level of detail in line with BSRIA BG 6 definition of Developed Design schematics. The schematic shall include:
- incoming supply details
- location and size of all main panels and distribution boards locations
- sub-main cable sizes and types
- earthing arrangement</t>
  </si>
  <si>
    <t>Schematic shall detail the fire alarm system for the full extent of the project, to a level of detail in line with BSRIA BG 6 definition of Technical Design schematics. The schematic shall include:
- all main panels and any repeater panels 
- detector heads and types 
- cable types</t>
  </si>
  <si>
    <t>Schematic shall detail the interconnection of security systems and alarms for the full extent of the project, to a level of detail in line with BSRIA BG 6 definition of Technical Design schematics. The schematics shall include:
- intruder alarms, CCTV, access control, public address and voice alarms, emergency assistance alarms and panic alarms</t>
  </si>
  <si>
    <t>Schematic shall detail the above ground foul drainage for the full extent of the project, to a level of detail in line with BSRIA BG 6 definition of Technical Design schematics. The schematic shall include:
- all foul drainage connections
- connections to below ground drainage</t>
  </si>
  <si>
    <t>Schematic shall detail the site drainage for the full extent of the project. The schematic shall:
- show the arrangement of drainage elements like pipes, channels, catch basins, nature-based SuDS, surface water flow directions and connections (to include water capacity during normal and flood events)
- include flow direction that indicate the direction of water flow across the site and locations of drainage features
- show elevation and grading which provides details on the site's elevation and grading to ensure proper drainage
- show connection points which identify connections to existing drainage systems or outfalls (and diverted or abandoned drainage)
- show pumping stations or attenuation tanks (where applicable)
- cross reference with the relevant specification for drainage components</t>
  </si>
  <si>
    <t>Updated to reflect final design prior to Contract Award. Drawings to a level of detail in line with BSRIA BG 6 definition of Technical Design drawings. In addition to the previous content requirements, drawings shall also include:
- pipework sizes
- connected outlets
- zoning details
- Cat 5 systems</t>
  </si>
  <si>
    <t>Updated to reflect final design prior to Contract Award. Drawings to a level of detail in line with BSRIA BG 6 definition of Technical Design drawings. In addition to the previous content requirements, drawings shall also include:
- locations, types and sizes of diffusers and dampers, including fire and smoke dampers
- natural ventilation openings and cross ventilation air flow paths outlining the required effective area for each opening
- typical detail of control sensor locations
- description of ventilation control philosophy</t>
  </si>
  <si>
    <t>Drawings shall detail the electrical distribution for the full extent of the project, i.e., each level of every building, to a level of detail in line with BSRIA BG 6 definition of Developed Design drawings. Drawings shall include:
- incoming supply details
- all main panels and distribution boards
- containment sizes and types
- any integration with existing provision in retained buildings or systems</t>
  </si>
  <si>
    <t>Drawings shall detail the low voltage (LV) power and data layout for the full extent of the project, i.e.,each level of the building, to a level of detail in line with BSRIA BG 6 definition of Developed Design drawings. Drawings shall include:
- location and quantity of all small power and data outlets for both external places and internal spaces</t>
  </si>
  <si>
    <t>Drawings shall detail the hot and cold water services for the full extent of the project, i.e.,each level of the building, to a level of detail in line with BSRIA BG 6 definition of Developed Design drawings. Drawings shall include:
- location and quantity of all outlets
- main plant location and distribution routes</t>
  </si>
  <si>
    <t>Schematic shall detail the above ground foul drainage for the full extent of the project, i.e.,each level of every building and relevant external spaces, to a level of detail in line with BSRIA BG 6 definition of Developed Design schematic. The schematic shall include:
- all foul drainage connections
- connections to below ground drainage</t>
  </si>
  <si>
    <t>Drawings shall detail the security and alarm systems for the full extent of the project, i.e.,each level of every building and relevant external spaces, to a level of detail in line with BSRIA BG 6 definition of Developed Design drawings. Drawings shall include:
- intruder alarms, CCTV, access control, public address and voice alarms, emergency assistance alarms and panic alarms</t>
  </si>
  <si>
    <t>Drawings shall show the ventilation systems for the full extent of the project, i.e.,each level of every building, to a level of detail in line with BSRIA BG 6 definition of Concept sketch drawings. Drawing shall include:
- location of natural ventilation openings and cross ventilation air flow paths
- treatment/ ventilation solution for each space</t>
  </si>
  <si>
    <t>Drawings shall detail the ventilation systems for the full extent of the project, i.e.,each level of every building, to a level of detail in line with BSRIA BG 6 definition of Developed Design drawings. Drawing shall include:
- locations of natural ventilation openings and cross ventilation air flow paths
- treatment/ventilation solution for each space
- all air handling units, fans and room-based ventilation units
- ductwork sizes</t>
  </si>
  <si>
    <t>Drawings shall detail the gas systems for the full extent of the project, i.e., each level of every building, to a level of detail in line with BSRIA BG 6 definition of Developed Design drawings. Drawings shall include:
- main pipework sizes
- rooms served</t>
  </si>
  <si>
    <t>Updated to reflect final design prior to Contract Award. Drawings to a level of detail in line with BSRIA BG 6 definition of Technical Design drawings. In addition to the previous content requirements, drawings shall also include:
- all pipework sizes, valves, connections and all ancillary fittings
- locations of controls</t>
  </si>
  <si>
    <t>Drawings shall detail the heating and cooling systems for the full extent of the project, i.e.,each level of every building, to a level of detail in line with BSRIA BG 6 definition of Developed Design drawings. Drawings shall include:
- treatment/heating and cooling solution for each space</t>
  </si>
  <si>
    <t>Updated to reflect final design prior to Contract Award. Drawings to a level of detail in line with BSRIA BG 6 definition of Technical Design drawings. In addition to the previous content requirements, drawings shall also include:
- location of all plant, equipment, emitters, coils and terminal devices
- pipework sizes
- valve locations
- locations of control sensors</t>
  </si>
  <si>
    <t>Drawings shall show the automated fire suppression systems for the full extent of the project. Drawings shall include:
- all pipework and heads, including pipework sizes
- tank capacities and pumps</t>
  </si>
  <si>
    <t>Drawings shall detail the lighting design for the full extent of the project, i.e.,each level of every building, to a level of detail in line with BSRIA BG 6 definition of Developed Design drawings. Drawings shall include:
- design lux levels 
- description of controls in each space
- exterior lighting</t>
  </si>
  <si>
    <t>Updated to reflect final design prior to Contract Award. Drawings to a level of detail in line with BSRIA BG 6 definition of Technical Design drawings. In addition to the previous content requirements, drawings shall also include:
- all luminaires
- control sensors and switches
- emergency lighting</t>
  </si>
  <si>
    <t>Drawings shall detail the fire detection and alarm systems for the full extent of the project, i.e.,each level of every building, to a level of detail in line with BSRIA BG 6 definition of Developed Design drawings. Drawings shall include:
- all main panels and repeater panels 
- all detectors and alarms 
- all disabled refuges
- public address and voice alarms (PAVA) where used as part of the fire strategy</t>
  </si>
  <si>
    <t>Updated to reflect final design prior to Contract Award. Drawings to a level of detail in line with BSRIA BG 6 definition of Technical Design Drawings</t>
  </si>
  <si>
    <t>As required to describe the lightning protection systems for the full extent of the project, to a level of detail in line with BSRIA BG 6 definition of Technical Design drawings. Drawings shall include: 
- indicative locations of roof tapes, finials and down conductors
- typical installation details for earth electrodes and testing positions
- coordination with the architectural and structural design</t>
  </si>
  <si>
    <t>A schedule containing all building services second-fix accessories and product types including, but not limited to, heat emitters, switches, power outlets, light fittings, grilles, accessories, detectors, individual space controls, sprinkler heads etc. The schedule shall include:
- reference codes aligned to physical material/product/finish/colour swatch samples including relevant manufacturers' literature
- Identify material, colour and finish</t>
  </si>
  <si>
    <t>As required to fully define the scope of the project, including all key material types and interfaces, and articulating the basis of calculations to demonstrate compliance with the Employer’s Requirements. This shall include as a minimum:
- SuDS details including, but not limited to, attenuation ponds, French drains, soakaways, drainage channels, rain chains, weirs, rain planters, raingardens, swales
- manhole details
- sub-base construction
- standard details</t>
  </si>
  <si>
    <t>Drawings shall:
- include earthworks analysis contoured plan (colour coded for cut and fill)
- include earthworks analysis cut and fill sections
- include sufficient additional details and a summary of cut and fill impact</t>
  </si>
  <si>
    <t>Drawings shall detail the external services for the full extent of the project, to a level of detail in line with BSRIA BG 6 definition of Developed Design drawings. Drawing shall show:
- incoming utilities
- below ground drainage
- external cabling and pipework</t>
  </si>
  <si>
    <t>Drawings shall illustrate the location and layout of all new and, where applicable, relocated legacy PE and Sports Hall equipment. Drawings shall show both new and/or existing floor markings (as applicable)</t>
  </si>
  <si>
    <t>As required to fully define the project utilising the ground floor building plans. Drawings shall:
- reference the ground floor of the general arrangement floor plans (ID: 40_40_34_004) where applicable
- include spot levels at key junctions, entrances and building/structural edges
- include details of size and quantity for paving, edging and kerbs
- reference SuDS features from the site drainage schematic (ID: 40_40_75_012)
- include furniture and play equipment, canopies and storage units, MUGA and fencing, boundaries and extremal walls</t>
  </si>
  <si>
    <t>Drawings shall:
- reference the ground floor of the general arrangement floor plans (ID: 40_40_34_004) where applicable
-  identify existing trees, trees flagged for removal and trees proposed including tree categories as defined in survey information
- reference the planting plan (ID: 40_40_34_010) where applicable
- include sports pitches (including hybrid pitches)
- reference SuDS features from the site drainage schematic (ID: 40_40_75_012)
- include the locations of the bib taps</t>
  </si>
  <si>
    <t>Drawing shall: 
- include a general arrangement fence, boundaries and wall plan
- include an isometric of the site with fence/boundary/wall heights to demonstrate scale of vertical elements in the outdoor environment
- include pupil/students scaled to match users located adjacent fence/boundary/wall elevations for proportionality
- include boundary treatment types (e.g., green infrastructure designed as boundaries/barriers), walls, sports fencing and gates</t>
  </si>
  <si>
    <t>Drawing shall:
- show all new or resurfaced MUGAs and sports pitches (e.g., football, hockey, rugby, cricket pitches) 
- show ground sports marking layouts (where applicable)
- include enclosure details (where applicable)
- include below ground MUGA/pitch details</t>
  </si>
  <si>
    <t>Soil resource information shall:
- be developed in accordance with DEFRA’s Construction Code of Practice for the Sustainable Use of Soils on Construction Sites
- include an assessment of the information taken from the soil survey about the types and conditions of soils present on the site before construction begins
- include a strategy for how soils will be handled during construction, including stripping, stockpiling, and protection measures to prevent contamination or degradation
- include a strategy for reusing soil onsite or recycling it for other purposes, ensuring minimal waste
- include procedures for monitoring soil conditions during and after construction, and maintaining soil health to support future land use</t>
  </si>
  <si>
    <t>Drawing shall:
- reference the soil resource information (ID: 40_40_88_028)
- show the required depth of topsoil for different areas of the site based on intended use (e.g., sports pitches, herbaceous planting beds, tree pits) 
- include of topsoil required for different areas
- show the required topsoil quality to be used for different areas (including nutrient content, pH levels, and organic matter)
- show the required application rates for compost or other ameliorants (where appropriate)
- include installation requirements (preparation, spreading and mixing of topsoil into existing)</t>
  </si>
  <si>
    <t>Outline specification structured using Uniclass classification that details the Architectural works including, but not limited to, materials, workmanship, performance and standards</t>
  </si>
  <si>
    <t>Descriptive specification structured using Uniclass classification that details the Architectural works including, but not limited to, materials, workmanship, performance and standards</t>
  </si>
  <si>
    <t>Descriptive specification structured using Uniclass classification that details the Catering works including, but not limited to, materials, workmanship, performance and standards</t>
  </si>
  <si>
    <t>Outline specification structured using Uniclass classification that details the Building Services (Mechanical, Electrical, Public Health, Fire Safety and Vertical Circulation) works including, but not limited to, materials, workmanship, performance and standards</t>
  </si>
  <si>
    <t>Descriptive specification structured using Uniclass classification that details the Building Services (Mechanical, Electrical, Public Health, Fire Safety and Vertical Circulation) works including, but not limited to, materials, workmanship, performance and standards</t>
  </si>
  <si>
    <t>Descriptive specification structured using Uniclass classification that outlines the Civil Engineering works including, but not limited to, materials, workmanship, performance and standards</t>
  </si>
  <si>
    <t>Descriptive specification structured using Uniclass classification that details the Landscape works including, but not limited to, materials, workmanship, performance and standards</t>
  </si>
  <si>
    <t>Descriptive specification structured using Uniclass classification that details the Structural works including, but not limited to, materials, workmanship, performance and standards</t>
  </si>
  <si>
    <t>A copy of the Building Control application shall be provided, covering all relevant aspects of the proposed works and ensuring compliance with current statutory requirements</t>
  </si>
  <si>
    <t>Record of Building Control application</t>
  </si>
  <si>
    <t>Report shall cover content requirements as set out in IE301 for RIBA Stage 4 submission</t>
  </si>
  <si>
    <t>Report shall cover content requirements as set out in IE301 for RIBA Stage 5 submission</t>
  </si>
  <si>
    <t>Record of Building Regulations Compliance Tracker</t>
  </si>
  <si>
    <t>Record of all site inspection reports shall be provided</t>
  </si>
  <si>
    <t>Record of fire consents shall be provided</t>
  </si>
  <si>
    <t>Record of the Building Control inspection reports. Detail shall be in accordance Operational Standard Rules (OSRs) applicable to building control functions delivered by local authorities and registered building control approvers</t>
  </si>
  <si>
    <t>Copies of any Consents (as defined in the Contract) obtained by the Lead Appointed Party in addition to those otherwise expressly identified within the Detailed Exchange Information Requirements. This should include details of applications together with copies of the Consents (e.g., Planning Conditions, Consents, Approvals, Licenses, Certificates, Authorisations and permits required to carry out and complete the Works)</t>
  </si>
  <si>
    <t>Record of fire officer approval certificate shall be provided</t>
  </si>
  <si>
    <t>Record of planning application shall be provided</t>
  </si>
  <si>
    <t>Schedule for managing the discharge of planning conditions</t>
  </si>
  <si>
    <t>Updated (as required) to reflect any changes post Practical Completion</t>
  </si>
  <si>
    <t>Record of planning permission certificate shall be provided</t>
  </si>
  <si>
    <t>Document signed by Responsible Body confirming their approval of the design proposal presented by the Contractor. This shall consist of a signed cover sheet to the final client engagement meeting (CEM) presentation pack</t>
  </si>
  <si>
    <t>BIM execution plan (BEP) shall have the agreed information in the Pre-BEP appendix removed (transposed into the Project’s Information Standard and Project’s Information Production Methods and Procedures) before the BEP is incorporated into the Contract.
Note: Refer to the Exchange Information Requirements Sections A2/A3 Information management function for further guidance</t>
  </si>
  <si>
    <t>Updated (as required) prior to Contract Award</t>
  </si>
  <si>
    <t>Refer to shared resource. Employer’s Representative shall complete a resource map for each role and discipline, detailing qualifications and experience across all RIBA Stages, prior to appointment</t>
  </si>
  <si>
    <t>Refer to shared resource. Delivery team shall provide a capability and capacity assessment report.
Note: Refer to the Exchange Information Requirements Section C1 Tender response resource requirements for further guidance</t>
  </si>
  <si>
    <t>Delivery team shall provide an updated capability and capacity assessment report</t>
  </si>
  <si>
    <t>Report covering RIBA Stage 3 and generated from the federated coordination model (ID: 40_60_12_001) to identify and document coordination issues within the design models that require resolution. Each identified clash shall be assigned to the relevant discipline for action.
Note: Clash detection shall be carried out in accordance with the Project’s Information Production Methods and Procedures, Section 5.3 – Information Model Review</t>
  </si>
  <si>
    <t>Updated report covering RIBA Stage 4 outstanding clashes</t>
  </si>
  <si>
    <t>As required, security management plan shall be produced where the Employer's Representative has determined that a security-minded approach to information management is required as a result of carrying out the security triage process in accordance with ISO 19650-5</t>
  </si>
  <si>
    <t>Detailed responsibility matrix shall define the allocation of design, documentation, geometrical and alphanumerical responsibilities across the delivery team at each RIBA stage, in accordance with BS EN ISO 19650-2 clause 5.4.2. It shall be developed from the high-level responsibility matrix outlined in the BIM Execution Plan to ensure consistency and traceability throughout the project lifecycle</t>
  </si>
  <si>
    <t>Federated coordination model(s) of delivery team models shall be compliant with geometrical and alphanumerical requirements for RIBA Stage 3. Model(s) shall:
- be compliant with the Information Management Requirements, specifically the Project's Information Standard and Detailed Exchange Information Requirements (Worksheets 02, 03, 04 and 05)
- identify individual discipline model  descriptions, status and revision</t>
  </si>
  <si>
    <t>Federated coordination model(s) of delivery team models shall be compliant with geometrical and alphanumerical requirements for RIBA Stage 4. Model(s) shall:
- be compliant with the Information Management Requirements, specifically the Project's Information Standard and Detailed Exchange Information Requirements (Worksheets 02, 03, 04 and 05)
- identify individual discipline model  descriptions, status and revision</t>
  </si>
  <si>
    <t>Federated coordination model(s) of delivery team models shall be compliant with geometrical and alphanumerical requirements for RIBA Stage 5. Model(s) shall:
- be compliant with the Information Management Requirements, specifically the Project's Information Standard and Detailed Exchange Information Requirements (Worksheets 02, 03, 04 and 05)
- identify individual discipline model  descriptions, status and revision</t>
  </si>
  <si>
    <t>Federated coordination model(s) of delivery team models shall be compliant with geometrical and alphanumerical requirements for RIBA Stage 6. Model(s) shall:
- be compliant with the Information Management Requirements, specifically the Project's Information Standard and Detailed Exchange Information Requirements (Worksheets 02, 03, 04 and 05)
- identify individual discipline model  descriptions, status and revision</t>
  </si>
  <si>
    <t>Federated information model(s) of delivery team models shall be compliant with geometrical and alphanumerical requirements for RIBA Stage 3. Model(s) shall:
- be compliant with the Information Management Requirements, specifically the Project's Information Standard and Detailed Exchange Information Requirements (Worksheets 02, 03, 04 and 05)
- identify individual discipline model  descriptions, status and revision</t>
  </si>
  <si>
    <t>Federated information model(s) of delivery team models shall be compliant with geometrical and alphanumerical requirements for RIBA Stage 4. Model(s) shall:
- be compliant with the Information Management Requirements, specifically the Project's Information Standard and Detailed Exchange Information Requirements (Worksheets 02, 03, 04 and 05)
- identify individual discipline model  descriptions, status and revision</t>
  </si>
  <si>
    <t>Federated information model(s) of delivery team models shall be compliant with geometrical and alphanumerical requirements for RIBA Stage 5. Model(s) shall:
- be compliant with the Information Management Requirements, specifically the Project's Information Standard and Detailed Exchange Information Requirements (Worksheets 02, 03, 04 and 05)
- identify individual discipline model  descriptions, status and revision</t>
  </si>
  <si>
    <t>Federated information model(s) of delivery team models shall be compliant with geometrical and alphanumerical requirements for RIBA Stage 6. Model(s) shall:
- be compliant with the Information Management Requirements, specifically the Project's Information Standard and Detailed Exchange Information Requirements (Worksheets 02, 03, 04 and 05)
- identify individual discipline model  descriptions, status and revision</t>
  </si>
  <si>
    <t>Refer to shared resource. DfE technical assurance advisor shall issue technical assurance report and provide to employer's project team based on feasibility options appraisal deliverables</t>
  </si>
  <si>
    <t>Updated report based on feasibility gateway two draft feasibility deliverables</t>
  </si>
  <si>
    <t>Updated report based on EBSR ITT response deliverables</t>
  </si>
  <si>
    <t>Updated report based on RIBA Stage 3 deliverables</t>
  </si>
  <si>
    <t>Updated report based on RIBA Stage 4 deliverables</t>
  </si>
  <si>
    <t>Report shall detail:
- documentation, geometrical and alphanumerical compliance with the Information Management Requirements.
Note: Refer to the Exchange Information Requirements Section E1 Information management reports for further guidance</t>
  </si>
  <si>
    <t>Report shall cover content requirements as set out in IE311 for RIBA Stage 4 submission</t>
  </si>
  <si>
    <t>Report shall cover content requirements as set out in IE311 for RIBA Stage 5 submission</t>
  </si>
  <si>
    <t>Report shall cover content requirements as set out in IE311 for RIBA Stage 6 submission</t>
  </si>
  <si>
    <t>Report shall detail:
- project resources
- appointment resources (including BEP, MIDP, EIR, DRM)
- information delivery resources
- common data environment
- exchange information (including deliverables, information models, assessments, federated models)
- security of information
Note: Refer to the Exchange Information Requirements Section E2 Information management reports for further guidance</t>
  </si>
  <si>
    <t>Tracker shall cover content requirements as set out in IE301 for RIBA Stage 3 submission</t>
  </si>
  <si>
    <t>Tracker shall cover content requirements as set out in IE301 for RIBA Stage 4 submission</t>
  </si>
  <si>
    <t>Plan for the deployment of resources, technology and methodologies for validating information exchanges</t>
  </si>
  <si>
    <t>Updated report based on EBSR ITT response phase</t>
  </si>
  <si>
    <t>Updated (as required) prior to appointment</t>
  </si>
  <si>
    <t>Proposed plan for the delivery of information from the Contractor and their associated delivery team provided during the tender response phase. Pre-appointment BIM execution plan shall have the proposed additions (to the Project’s Information Standard and Project’s Information Production Methods and Procedures) as an annex to the Pre-BEP.
Note: Refer to the Exchange Information Requirements Section C1 Tender response resource requirements for further guidance</t>
  </si>
  <si>
    <t>Updated plan based on EBSR ITT response phase</t>
  </si>
  <si>
    <t>Proposed plan for the delivery of information by the Contractor and their associated delivery team during the tender response phase. Pre-appointment BIM execution plan shall have the proposed additions (to the Project’s Information Standard and Project’s Information Production Methods and Procedures) as an annex to the Pre-BEP.
Note: Refer to the Exchange Information Requirements Section C1 Tender response resource requirements for further guidance</t>
  </si>
  <si>
    <t>Refer to shared resource. OBC shall demonstrate the strategic fit, assess a wide range of options through economic appraisal, outline the commercial approach, provide indicative financial implications, and set out the proposed management arrangements to justify proceeding to procurement</t>
  </si>
  <si>
    <t>Refer to shared resource. FBC shall confirm the preferred option’s value for money, affordability, commercial viability and deliverability, with full details on procurement, contracting and financial commitments</t>
  </si>
  <si>
    <t>Letter shall document the Responsible Body's confirmed financial commitment to the capital works and detailing the specific monetary amount</t>
  </si>
  <si>
    <t>Cost plan shall provide a comprehensive and structured financial overview of the concept options (utilising shared resources as applicable)</t>
  </si>
  <si>
    <t>Cost plan shall provide a comprehensive and structured financial overview of the control option’s technology equipment. To be integrated into feasibility cost plan (ID: 50_30_18_001)</t>
  </si>
  <si>
    <t>Cost plan shall provide a comprehensive and structured financial overview of the control option’s fittings, furniture and equipment (FF&amp;E). To be integrated into feasibility cost plan (ID: 50_30_18_001)</t>
  </si>
  <si>
    <t>Report shall provide evidence on the selection of major building services systems and components based on their whole life cycle costs. Selection will take full account of capital and operational (energy, maintenance and replacement) costs over the life of the building. This shall include, but not be limited to, the following:
- heat source
- air handling/ventilation units
- domestic hot water plant
- luminaires
- photovoltaic (PV) panels and inverters</t>
  </si>
  <si>
    <t>Form submitted by Employer's Project Team (DfE/TA) that includes basic information about the project for publication on the construction pipeline</t>
  </si>
  <si>
    <t>Tracker shall manage tender clarifications raised by bidding panel members during procurement process</t>
  </si>
  <si>
    <t>Updates (as required) to tracker following clarifications raised by bidding panel members</t>
  </si>
  <si>
    <t>Details of future school as part of the procured batch and associated instruction to proceed to be shared</t>
  </si>
  <si>
    <t>Refer to Framework shared resources. For Information Management question, the evaluation criteria shall be read in conjunction with the Exchange Information Requirements Section C</t>
  </si>
  <si>
    <t>Summarise the evaluation process and outcomes using the shared resource, clearly documenting bidder scores, rationale for scoring, and the recommended award decision</t>
  </si>
  <si>
    <t>Refer to shared resource. Letter notifying the bidder of their successful selection through the Preliminary Invitation to Tender (PITT) phase.
Note: Not applicable for non-SBSR schemes</t>
  </si>
  <si>
    <t>Refer to shared resource. Letter notifying the bidder of their unsuccessful selection through the Preliminary Invitation to Tender (PITT) phase.
Note: Not applicable for non-SBSR schemes</t>
  </si>
  <si>
    <t>Refer to shared resource (Employer's Representative to use DfE Contract Notice template)</t>
  </si>
  <si>
    <t>The Employer's Representative shall include a copy of the Employer's 'Exchange Information Requirements' within the Pre-Construction Services Agreement (PCSA) (ID: 55_55_90_001) as part of the Employer's Requirements</t>
  </si>
  <si>
    <t>The Employer's Representative shall include a copy of the Employer's 'Detailed Exchange Information Requirements' within the Pre-Construction Services Agreement (PCSA) (ID: 55_55_90_001) as part of the Employer's Requirements</t>
  </si>
  <si>
    <t>The Employer's Representative shall include a copy of the Employer's 'Project's Information Production Methods and Procedures' within the Pre-Construction Services Agreement (PCSA) (ID: 55_55_90_001) as part of the Employer's Requirements</t>
  </si>
  <si>
    <t>The Employer's Representative shall include a copy of the Employer's 'Project's Information Protocol' within the Pre-Construction Services Agreement (PCSA) (ID: 55_55_90_001) as part of the Employer's Requirements</t>
  </si>
  <si>
    <t>Register shall record all contract notices (ID: 55_15_17_001) issued for the project</t>
  </si>
  <si>
    <t>The Employer's Representative shall include a copy of the Employer's 'Project's Information Standard' within the Pre-Construction Services Agreement (PCSA) (ID: 55_55_90_001) as part of the Employer's Requirements</t>
  </si>
  <si>
    <t>The Employer's Representative shall include a copy of the Employer's 'General Conditions' within the Pre-Construction Services Agreement (PCSA) (ID: 55_55_90_001) as part of the Employer's Requirements</t>
  </si>
  <si>
    <t>The Employer's Representative shall include a copy of the Employer's 'Pattern Book' within the Pre-Construction Services Agreement (PCSA) (ID: 55_55_90_001) as part of the Employer's Requirements</t>
  </si>
  <si>
    <t>The Employer's Representative shall include a copy of the Employer's 'Project Brief' within the Pre-Construction Services Agreement (PCSA) (ID: 55_55_90_001) as part of the Employer's Requirements</t>
  </si>
  <si>
    <t>The Employer's Representative shall include a copy of the Employer's 'Technical Manual' within the Pre-Construction Services Agreement (PCSA) (ID: 55_55_90_001) as part of the Employer's Requirements</t>
  </si>
  <si>
    <t>Only applicable with Early Supplier Involvement (ESI). Refer to shared resource (Employer's Representative to use JCT template)</t>
  </si>
  <si>
    <t>Refer to shared resource (Employer's Representative to use JCT template)</t>
  </si>
  <si>
    <t>Issued for information (no content changes from IE211)</t>
  </si>
  <si>
    <t>Updated prior to Contract Award</t>
  </si>
  <si>
    <t>The Employer's Representative shall include a copy of the Employer's 'Temporary Accommodation Schedule of Spaces' within the Pre-Construction Services Agreement (PCSA) (ID: 55_55_90_001) as part of the Employer's Requirements</t>
  </si>
  <si>
    <t>Refer to shared resource (Employer's Representative to use DfE template)</t>
  </si>
  <si>
    <t>As required and subject to Employer agreement. Refer to shared resource (DfE template)</t>
  </si>
  <si>
    <t>As required and subject to Employer agreement refer to shared resource (DfE template)</t>
  </si>
  <si>
    <t>Delivery team shall submit the necessary information for the gaps list as part of the tender return to facilitate the prompt appointment of the successful supplier</t>
  </si>
  <si>
    <t>Subject to project specifics. To be completed by the Employer's Representative in consultation with DfE Legal Counsel if required</t>
  </si>
  <si>
    <t>As agreed with the Employer, an access agreement for non-DfE users</t>
  </si>
  <si>
    <t>Updated (as required) to reflect any changes</t>
  </si>
  <si>
    <t>Risk register shall identify, assess and mitigate risks across all categories including, but not limited to, design, cost, delivery, procurement, construction, commissioning activities, health and safety, information management and handover</t>
  </si>
  <si>
    <t>Provide project specific health and safety information in line with Appendix 2 of the HSE’s L153 guidance. Include relevant details on site conditions, risks and Employer's Requirements to support safe planning and delivery with cross-references to risk register (ID: 40_60_70_001) as required</t>
  </si>
  <si>
    <t>Provide project specific health and safety information in line with Appendix 2 of the HSE’s L153 guidance. Include relevant details on site conditions, risks and Employer's Requirements to support safe planning and delivery with cross-references to risk register (ID: 40_60_70_002) as required</t>
  </si>
  <si>
    <t>Updated (as required) based on Contractor's master programme (ID: 60_30_20_001)</t>
  </si>
  <si>
    <t>Updated (as required) based on Contractor's master programme (ID: 60_30_20_001) prior to Contract Award.</t>
  </si>
  <si>
    <t>Technology programme shall include:
- post award technology meetings (PAM)
- first fix and second fix
- broadband connection and telephony connection
- server room ready to receive equipment
- server decant and reinstallation
- technology equipment and furniture decant and relocation
- third party\employer installation (routers, admin switches and servers)
- testing plan submission for DfE approval
- testing on site
- operation and maintenance manual completion
- training for individual items including switches, telephony and wireless</t>
  </si>
  <si>
    <t>Refer to shared resource. Employer’s Representative to use the monthly progress report template for reporting project progress throughout the project lifecycle</t>
  </si>
  <si>
    <t>Refer to worksheet within monthly Project Progress Report (ID: 60_30_66_002)</t>
  </si>
  <si>
    <t>The RIBA Stage Report shall follow the structure in the RIBA Plan of Work Overview and be relevant to the stage. The Stage Report acts as a reminder of what decisions were made in relation to the design (Architectural, Structural, Building Services, Landscape Architecture) and the project strategies, why they were made and who was party to them, recording what options were examined and why one was chosen over another. The report shall demonstrate progress to date, include lessons learnt, opportunities/challenges and next steps</t>
  </si>
  <si>
    <t>Report shall include content requirements as set out under IE311. Report shall cover period between RIBA Stage 3 and RIBA Stage 4</t>
  </si>
  <si>
    <t>Report shall include content requirements as set out under IE311. Report shall cover period between RIBA Stage 4 and RIBA Stage 5</t>
  </si>
  <si>
    <t>Project meeting agenda for employer's project team (DfE/TA)</t>
  </si>
  <si>
    <t>Lessons learned workshop meeting agenda for project team (DfE/TA/Contractor) with the Responsible Body. Meeting shall be held following acceptance of RIBA Stage 3 deliverables</t>
  </si>
  <si>
    <t>Lessons learned workshop meeting agenda for project team (DfE/TA/Contractor) with the Responsible Body. Meeting shall be held following acceptance of RIBA Stage 4 deliverables</t>
  </si>
  <si>
    <t>Lessons learned workshop meeting agenda for project team (DfE/TA/Contractor) with the Responsible Body. Meeting shall be held following acceptance of RIBA Stage 5 deliverables</t>
  </si>
  <si>
    <t>Project meeting minutes for employer's project team (DfE/TA)</t>
  </si>
  <si>
    <t>Progress meeting minutes for project team (DfE/TA/Contractor) with the Responsible Body (as required)</t>
  </si>
  <si>
    <t>The Contractor shall provide digital photographs of the Works at key construction stages and a minimum of 30 photographs monthly to document progress, with more required for complex schemes or offsite fabrication. The photographs must:
- include drone footage where available
- be embedded into the monthly progress report (ID: 60_30_66_001)
- clearly show construction milestones, site conditions and notable activities</t>
  </si>
  <si>
    <t>Site Inspection Report template shall be completed by the relevant CQM team member each time a site inspection is undertaken</t>
  </si>
  <si>
    <t>Monthly Reports shall be completed by the CQM Lead in time for the monthly progress meetings. Reports shall be based on the inspections from the current month and contain details from the Site Inspection Report(s) (ID: 60_40_60_002)</t>
  </si>
  <si>
    <t>Dated photographic schedule of condition shall be agreed with Employer's Representative prior to the Works starting on site. Photographs associated with the schedule shall also be provided be in JPG format</t>
  </si>
  <si>
    <t>Detailed cost matrix including all aspects of the technology solution that complies with the guidance and error checking within the template provided</t>
  </si>
  <si>
    <t>Cashflow forecast schedule coordinated with the master programme (ID: 60_30_20_002)</t>
  </si>
  <si>
    <t>Schedule shall cover content requirements as set out in IE301 for RIBA Stage 4 submission</t>
  </si>
  <si>
    <t>Monthly cashflow forecast schedule coordinated with the master programme (ID: 60_30_20_002) and embedded into the progress report (ID: 60_30_66_001)</t>
  </si>
  <si>
    <t>Schedule shall include all precious or valuable metals or items identified that are required to be removed from site during the course of the Works. The Contract Sum shall be adjusted accordingly</t>
  </si>
  <si>
    <t>As required, Employer's Representative to use DfE standard form</t>
  </si>
  <si>
    <t>Cost plan shall provide a comprehensive and structured financial overview of the control option, including externals, abnormals (applying framework rates if applicable), fittings, furniture and equipment (FF&amp;E), technology equipment and temporary accommodation (utilising shared resources as applicable)</t>
  </si>
  <si>
    <t>Project specific framework pricing schedule</t>
  </si>
  <si>
    <t>Project specific framework pricing schedule with Contractor pricing information</t>
  </si>
  <si>
    <t>Updated project specific framework pricing schedule with Contractor pricing information</t>
  </si>
  <si>
    <t>Project specific asbestos blue book</t>
  </si>
  <si>
    <t>Project specific asbestos blue book with Contractor pricing information</t>
  </si>
  <si>
    <t>Updated (as required) project specific asbestos blue book with Contractor pricing information</t>
  </si>
  <si>
    <t xml:space="preserve">Site construction plan shall:
- show site access arrangements throughout the construction period, including phased access, contractor routes and segregation from school/college users
- identify the contractor’s compound area 
- show  how school/college operations (e.g., pupil access, external play/sports areas) will be maintained and protected
- show service routes and diversions, including strategies for managing obstacles and minimising disruption to existing infrastructure
- show how each construction phase impacts school/college operations with mitigation measures clearly outlined
- include site logistics and access diagrams linked to the master programme (ID: 60_30_20_002) </t>
  </si>
  <si>
    <t>Plan to identify control points, inspection and handover requirements for the project. Plan shall include:
- quality inspection and verification of critical elements through all stages of manufacturing and construction
- purpose of inspections
- responsibilities for inspections
- record documentation e.g., for external bodies
- notice period for inspections</t>
  </si>
  <si>
    <t>Where a Special Conditions schedule has been included as part of the Employer's Requirements, the Contractor shall provide a response in the form of a recommendations report</t>
  </si>
  <si>
    <t>Copy of the F10 Notification of Construction Project form to the HSE</t>
  </si>
  <si>
    <t>Employer's Representative to update the F10 Notification of Construction Project form to the HSE as applicable</t>
  </si>
  <si>
    <t>To be submitted following the acceptance of the Employer's Representative’s competency evidence by the DfE HSQW Team. Document to be completed by the Employer's Representative and submitted to the DfE Project Director</t>
  </si>
  <si>
    <t>To be submitted following the acceptance of the Contractor’s competency evidence by the DfE HSQW Team. Document to be completed by the Contractor and submitted to the DfE Project Director</t>
  </si>
  <si>
    <t>Record of monthly health and safety inspection. The report shall:
- include safety audits in the following areas: Work at Height, welfare facilities, PPE, COSHH/Hazardous substances (including dust and asbestos), fire safety, safe access and egress, temporary works, housekeeping, noise control, site security, controlled site access, safeguarding/segregation from school/college, scaffold checks, MEWPs/mobile towers/excavators/site plant, excavation, traffic management including pedestrian and vehicular segregation and review of RAMs
- include inspection findings evidenced with photographs and contravention clearly highlighted or marked on the photographs
- include actions to resolve contravention and recommendations for improvement</t>
  </si>
  <si>
    <t>Register shall cover content requirements as set out in IE311 for RIBA Stage 4 submission</t>
  </si>
  <si>
    <t>Register shall cover content requirements as set out in IE311 for RIBA Stage 5 submission</t>
  </si>
  <si>
    <t>Quality control (QC) report for each COBie output reporting against the design criteria specified by the COBie schema and alphanumerical requirements for RIBA Stage 3. Report shall:
- be compliant with the Information Management Requirements, specifically the Project's Information Standard and Detailed Exchange Information Requirements (Worksheets 02, 03, 04 and 05)
- contain the same information as the native and IFC-SPF models</t>
  </si>
  <si>
    <t>Quality control (QC) report for each COBie output reporting against the design criteria specified by the COBie schema and alphanumerical requirements for RIBA Stage 4. Report shall:
- be compliant with the Information Management Requirements, specifically the Project's Information Standard and Detailed Exchange Information Requirements (Worksheets 02, 03, 04 and 05)
- contain the same information as the native and IFC-SPF models</t>
  </si>
  <si>
    <t>Quality control (QC) report for each COBie output reporting against the construction criteria specified by the COBie schema and alphanumerical requirements for RIBA Stage 5. Report shall:
- be compliant with the Information Management Requirements, specifically the Project's Information Standard and Detailed Exchange Information Requirements (Worksheets 02, 03, 04 and 05)
- contain the same information as the native and IFC-SPF models</t>
  </si>
  <si>
    <t>Soundfield systems and acoustic test certificate. Acoustic testing certificate(s) to the requirements of BB93</t>
  </si>
  <si>
    <t>Record of Building Control's completion certificate</t>
  </si>
  <si>
    <t>As required, Building Control Occupation certificate</t>
  </si>
  <si>
    <t>Copper cabling manufacturer's test certificate and fibre cabling manufacturer's test certificate</t>
  </si>
  <si>
    <t>Detailed manufacturer's warranty certificate(s) showing:
- warranty cover details
- product performance and applications
- expiry date
- installation address
- whole system scope
- means of making a claim</t>
  </si>
  <si>
    <t>Refer to shared resource (Employer's Representative to use Notice of Completion of Making Good)</t>
  </si>
  <si>
    <t>Photovoltaic panel distribution network operator (DNO) notification certificate</t>
  </si>
  <si>
    <t>Record of emergency lighting certificate</t>
  </si>
  <si>
    <t>As required, Design, Construction and Post Completion BREEAM certificates</t>
  </si>
  <si>
    <t>All relevant electrical installation, testing and commissioning certificates, including electrical completion certificate</t>
  </si>
  <si>
    <t>Record of fire alarm electrical supply test certificate</t>
  </si>
  <si>
    <t>Record of fire-stopping protection certificate</t>
  </si>
  <si>
    <t>Schedule of all fire-stopping measures to ensure compliance with fire safety regulations and Employer’s Requirements. The schedule shall:
- be coordinated with fire safety strategy report (ID: 40_20_30_001), fire safety strategy drawings (40_20_30_002), fire suppression system drawings (ID: 40_40_88_009), fire detection and alarm drawings (ID: 40_40_88_011), fire stopping record photographs (ID: 60_40_70_003)
- include location and description of each fire-stopping element
- include type of fire-stopping system or product used
- including fire rating and certification
- include inspection, testing and sign-off</t>
  </si>
  <si>
    <t>Record of flat roof electronic integrity test results</t>
  </si>
  <si>
    <t>All relevant gas installation, testing and commissioning certificates including, but not limited to, pressure testing, purging, gas safety interlocks, gas appliances, gas isolation and gas safety certification</t>
  </si>
  <si>
    <t>Insurance certificates as required by the Scheme Contract in relation to the project</t>
  </si>
  <si>
    <t>Record of building insurance certificate</t>
  </si>
  <si>
    <t>Record of professional indemnity insurance certificate</t>
  </si>
  <si>
    <t>The Contractor shall submit a responsibility matrix cross-referenced with the Contractor’s Framework quality assurance procedures, demonstrating how compliance with the Employer’s Requirements and statutory requirements will be monitored and assured throughout the project lifecycle. The matrix must:
- cover design, construction, offsite fabrication, testing, inspections, commissioning, building performance, defects rectification and customer care
- clearly assign each delivery team (including Contractor) a RASCI value (responsible, accountable, supporting, consulted, informed) for each policy and procedure
- cross reference standard contractor templates
- be agreed by the Employer and Employer’s Representative as sufficient</t>
  </si>
  <si>
    <t>As required, fire performance test certificate demonstrating compliance with statutory requirements and Employer's Requirements</t>
  </si>
  <si>
    <t>As required a Party Wall Surveyor's form</t>
  </si>
  <si>
    <t>Record of power metering commissioning certificate</t>
  </si>
  <si>
    <t>All relevant ventilation system installation, testing and commissioning certificates including, but not limited to, fume cupboards, ductwork, air handling units and local exhaust ventilation (LEV) systems</t>
  </si>
  <si>
    <t>Record of secondary and back up electricity supplies test certificate</t>
  </si>
  <si>
    <t>Record of emergency telephone lines test results</t>
  </si>
  <si>
    <t>Record of conformity to FSC for all timber</t>
  </si>
  <si>
    <t>Report shall detail the building management system (BMS) and controls proposals for the full extent of the project, including:
- a detailed description of operations (DesOps) 
- BMS point schedules
- BMS graphics
- sensors types and locations
- wiring schematic</t>
  </si>
  <si>
    <t>Record of closed-circuit television (CCTV) operational requirements, ICO certification and commissioning certificates</t>
  </si>
  <si>
    <t>All relevant play equipment (new or relocated) installation, testing (refer to BS EN 1176 and 1177 for safety standards) and certificates</t>
  </si>
  <si>
    <t>All relevant secure line and automated gates installation, testing and certificates (certified to UK Conformity Assessed or CE)</t>
  </si>
  <si>
    <t>Record of fire hydrant and mains commissioning certificate</t>
  </si>
  <si>
    <t>Record of all fire door test certificates</t>
  </si>
  <si>
    <t>Record of fume cupboard commissioning certificate for each system and log book</t>
  </si>
  <si>
    <t>Record of generator commissioning certificate</t>
  </si>
  <si>
    <t>Record of kitchen equipment certificate</t>
  </si>
  <si>
    <t>Record of lightning protection certificate</t>
  </si>
  <si>
    <t>Record of photovoltaic panels commissioning certificate</t>
  </si>
  <si>
    <t>Record of bleacher seating certificate</t>
  </si>
  <si>
    <t>Record of roller shutter commissioning and conformity certificates</t>
  </si>
  <si>
    <t>Record of intruder alarm commissioning certificate</t>
  </si>
  <si>
    <t>Record of fire suppression system installation test certificate</t>
  </si>
  <si>
    <t>Record of acoustic test report</t>
  </si>
  <si>
    <t>Record of building air leakage test certificate</t>
  </si>
  <si>
    <t>Record of cladding and curtain walling water test report</t>
  </si>
  <si>
    <t>Record of coordinated shut down interface report</t>
  </si>
  <si>
    <t>Record of drainage leakage test results</t>
  </si>
  <si>
    <t>All relevant emergency lighting installation, testing and commissioning certificates, specifically including three hour discharge test</t>
  </si>
  <si>
    <t>Record of energy meter calibration (including sub-meters) test report</t>
  </si>
  <si>
    <t>Record of fire protection installation report</t>
  </si>
  <si>
    <t>Record of fire alarm test certificate</t>
  </si>
  <si>
    <t>Record of generator test report</t>
  </si>
  <si>
    <t>All relevant heating and cooling systems installation, testing and commissioning certificates including, but not limited to, pump commissioning, pipework flushing, pressure testing, dosing and flow balancing test certification</t>
  </si>
  <si>
    <t xml:space="preserve">A detailed schedule of proposed tests to demonstrate the successful delivery of individual components, integration of components and the entire system meeting the Technical Manual requirements for all new and legacy Technology assets
</t>
  </si>
  <si>
    <t>Record of monitoring systems connection installation test report</t>
  </si>
  <si>
    <t>Record of perimeter gates test report</t>
  </si>
  <si>
    <t>Above ground soil and waste pressure test certificates</t>
  </si>
  <si>
    <t>Record of fire hydrant and mains pressure test certificate</t>
  </si>
  <si>
    <t>Record of fire suppression system pressure test certificate</t>
  </si>
  <si>
    <t>All relevant stage lighting and sound installation, testing and commissioning certificates including, but not limited to, internal and external lighting lux levels, operation of lighting controls and rise/fall of lighting bars (where applicable)</t>
  </si>
  <si>
    <t>Record of access equipment (as applicable) test report</t>
  </si>
  <si>
    <t>Record of movable partitions test report</t>
  </si>
  <si>
    <t>Record of access control commissioning certificate</t>
  </si>
  <si>
    <t>Record of air conditioning commissioning certificate</t>
  </si>
  <si>
    <t>All relevant domestic hot and cold water systems installation, testing and commissioning certificates including, but not limited to, pressure testing, flushing, disinfection/chlorination, flow balancing, temperature testing, anti-scald protection and water quality testing</t>
  </si>
  <si>
    <t>Record of fire alarm system commissioning certificate</t>
  </si>
  <si>
    <t>Record of fire suppression system commissioning certificate</t>
  </si>
  <si>
    <t>Record of fume cupboard commissioning report</t>
  </si>
  <si>
    <t>Record of induction loop commissioning certificate</t>
  </si>
  <si>
    <t>Record of kitchen ventilation commissioning certificate</t>
  </si>
  <si>
    <t>All relevant lighting installation, testing and commissioning certificates including, but not limited to, internal and external lighting lux levels and operation of lighting controls</t>
  </si>
  <si>
    <t>Record of toilet alarm commissioning certificate</t>
  </si>
  <si>
    <t>Record of Contractor's defects register with all items closed</t>
  </si>
  <si>
    <t>Refer to Appendix C of the Project's Information Standard for the required structure and contents of this information deliverable</t>
  </si>
  <si>
    <t>Refer to Appendix D of the Project's Information Standard for the required structure and contents of this information deliverable</t>
  </si>
  <si>
    <t>Refer to shared resource. Employer's Representative to complete report contents</t>
  </si>
  <si>
    <t>Refer to shared resource. Soft landings guide to be issued to project team (all) and Responsible Body to outline soft landings processes and procedures</t>
  </si>
  <si>
    <t>Refer to shared resource (Employer's Representative to use Soft Landings letter template)</t>
  </si>
  <si>
    <t>The existing Health and Safety File shall be updated or a new version produced in accordance with Appendix B of the Project's Information Standard</t>
  </si>
  <si>
    <t>Refer to Appendix B of the Project's Information Standard for the required structure and contents of this information deliverable</t>
  </si>
  <si>
    <t>Refer to Appendix A of the Project’s Information Standard for the required structure and contents of this information deliverable</t>
  </si>
  <si>
    <t>The Employer's Representative shall include a copy of the Employer's 'Schedule of Places' within the Pre-Construction Services Agreement (PCSA) (ID: 55_55_90_001) as part of the Employer's Requirements as an annex to the Project Brief</t>
  </si>
  <si>
    <t>The Employer's Representative shall include a copy of the Employer's 'Schedule of Spaces' within the Pre-Construction Services Agreement (PCSA) (ID: 55_55_90_001) as part of the Employer's Requirements as an annex to the Project Brief</t>
  </si>
  <si>
    <t>The Employer's Representative shall include a copy of the Employer's 'Further Education Colleges Schedule of Accommodation' within the Pre-Construction Services Agreement (PCSA) (ID: 55_55_90_001) as part of the Employer's Requirements as an annex to the Project Brief</t>
  </si>
  <si>
    <t>The Employer's Representative shall include a copy of the Employer's 'Adjacency Diagram' within the Pre-Construction Services Agreement (PCSA) (ID: 55_55_90_001) as part of the Employer's Requirements as an annex to the Project Brief</t>
  </si>
  <si>
    <t>The Employer's Representative shall include a copy of the Employer's 'Refurbishment Scope of Works' within the Pre-Construction Services Agreement (PCSA) (ID: 55_55_90_001) as part of the Employer's Requirements as an annex to the Project Brief</t>
  </si>
  <si>
    <t>Descriptive specification structured using Uniclass classification that details the fittings, furniture and equipment (FF&amp;E) works including, but not limited to, materials, workmanship, performance and standards</t>
  </si>
  <si>
    <t>Provide a formal record of completed remedial works to ensure all identified defects are addressed and closed out. Report shall:
- include dates of completion, responsible parties, and verification of work done
- reference the original defect item ID as listed in the defects register (ID: 70_85_22_001)
- be cross-referenced and embedded into the Defects Register to confirm closure of each item
- include supporting evidence, such as photographs, test results and/or sign-off sheets where applicable
- document remedial action taken to resolve identified defect</t>
  </si>
  <si>
    <t>Refer to shared resource (Employer's Representative to use Section Completion Statement).
Note: JCT terminology for Certificate of Sectional Completion</t>
  </si>
  <si>
    <t>Refer to shared resource (Employer's Representative to use Practical Completion Statement).
Note: JCT terminology for Practical Completion Certificate</t>
  </si>
  <si>
    <t>Refer to shared resource (Employer's Representative to use Non Completion Statement).
Note: JCT terminology for Non Completion Certificate</t>
  </si>
  <si>
    <t>Final record information for the design and installation of all Architectural elements (e.g., design layouts, calculations, schematics, details and assembly drawings, schedules and reports etc) to fully describe the completed project</t>
  </si>
  <si>
    <t>Final record information for the design and installation of all FF&amp;E (e.g., design layouts, calculations, schematics, details and assembly drawings, schedules and reports etc) to fully describe the completed project</t>
  </si>
  <si>
    <t>Final record information for the design and installation of all Building Services (e.g., design layouts, calculations, schematics, details and assembly drawings, schedules and reports etc) to fully describe the completed project</t>
  </si>
  <si>
    <t>Final record information for the design and installation of all Catering elements (e.g., design layouts, calculations, schematics, details and assembly drawings, schedules and reports etc) to fully describe the completed project</t>
  </si>
  <si>
    <t>Updated (as required) to reflect any changes following end of the Rectification Period</t>
  </si>
  <si>
    <t>Final record information for the design and installation of all Technology elements (e.g., design layouts, calculations, schematics, details and assembly drawings, schedules and reports etc) to fully describe the completed project</t>
  </si>
  <si>
    <t>Final record information for the design and installation of all Landscape elements (e.g., design layouts, calculations, schematics, details and assembly drawings, schedules and reports etc) to fully describe the completed project</t>
  </si>
  <si>
    <t>Final record information for the design and installation of all Civil Engineering elements (e.g., design layouts, calculations, schematics, details and assembly drawings, schedules and reports etc) to fully describe the completed project</t>
  </si>
  <si>
    <t>Final record information for the design and installation of all Structural elements (e.g., design layouts, calculations, schematics, details and assembly drawings, schedules and reports etc) to fully describe the completed project</t>
  </si>
  <si>
    <t>Provide a summary of essential project details to ensure consistent understanding across all stakeholders and documentation. The summary must include:
- project code, name, location, and UPRN (if available)
- scope of works and project type (e.g., new build, refurbishment)
- reference to policies and procedures responsibility matrix (ID: 60_30_73_001)</t>
  </si>
  <si>
    <t>Statement shall detail the methodologies, techniques, equipment, plant, access and protection the Contractor intends to use during the Works. Contractor shall reference policies and procedures responsibility matrix (ID: 60_30_73_001) as necessary</t>
  </si>
  <si>
    <t>Lessons learned workshop meeting agenda for project team (DfE/TA/Contractor) with the Responsible Body. Meeting shall be held following acceptance of RIBA Stage 6 deliverables</t>
  </si>
  <si>
    <t>Register shall itemise all graphical models, non-graphical data and documentation including within the Asset Register (as applicable)</t>
  </si>
  <si>
    <t>Register shall cover content requirements as set out in IE311 for RIBA Stage 6 submission</t>
  </si>
  <si>
    <t>Issued for information</t>
  </si>
  <si>
    <t>Elevations shall:
- be drawn relating to each geographical orientation for all buildings
- communicate the aesthetic qualities of the design 
- be annotated and/or coloured to communicate the proposed external finishes
- include critical dimensions
- include a block plan legend to cross-reference the locations of the elevations</t>
  </si>
  <si>
    <t>Refer to shared resource. Soft landings checklist shall have activities for the respective stage completed as applicable</t>
  </si>
  <si>
    <t>Record copy of radon risk assessment and remediation</t>
  </si>
  <si>
    <t>Collateral warranties that shall be appended to the Contract</t>
  </si>
  <si>
    <t>A single asset register to be provided as Construction-Operations Building information exchange (COBie) for each building. Asset register shall:
- be compliant with the Information Management Requirements, specifically the Project's Information Standard and Detailed Exchange Information Requirements (Worksheets 02, 03, 04 and 05) for RIBA Stage 3
- contain the same information as the native and IFC-SPF models</t>
  </si>
  <si>
    <t>A single asset register to be provided as Construction-Operations Building information exchange (COBie) for each building. Asset register shall:
- be compliant with the Information Management Requirements, specifically the Project's Information Standard and Detailed Exchange Information Requirements (Worksheets 02, 03, 04 and 05) for RIBA Stage 4
- contain the same information as the native and IFC-SPF models</t>
  </si>
  <si>
    <t>A single asset register to be provided as Construction-Operations Building information exchange (COBie) for each building. Asset register shall:
- be compliant with the Information Management Requirements, specifically the Project's Information Standard and Detailed Exchange Information Requirements (Worksheets 02, 03, 04 and 05) for RIBA Stage 5
- contain the same information as the native and IFC-SPF models</t>
  </si>
  <si>
    <t>A single asset register to be provided as Construction-Operations Building information exchange (COBie) for each building. Asset register shall:
- be compliant with the Information Management Requirements, specifically the Project's Information Standard and Detailed Exchange Information Requirements (Worksheets 02, 03, 04 and 05) for RIBA Stage 6
- contain the same information as the native and IFC-SPF models</t>
  </si>
  <si>
    <t>All relevant building management system (BMS) installation, testing and commissioning certificates including, but not limited to, overall BMS architecture and BMS network schematic, details of the integration/interface with other control systems, control panel drawings with highlighted hardwired controls interlocks, full equipment lists detailing all BMS field devices (e.g., sensors, detectors, actuators, control valves etc), manufacturer details, data sheets, installation instructions and operator manuals, controls wiring containment drawings and cable schedules, a list of all analogue, digital inputs/outputs and open protocol points</t>
  </si>
  <si>
    <t>A configuration file (or cloud-based alternative) for each uniquely identifiable device that allows it to be reset to the configuration set at Practical Completion</t>
  </si>
  <si>
    <t>Record copy of display energy certificate (DEC)</t>
  </si>
  <si>
    <t>Record copy of energy performance certificate (EPC)</t>
  </si>
  <si>
    <t>Utilising Natural England’s Urban Greening Factor (UGF) schedule to demonstrate compliance. The schedule shall:
- be embedded into the Control Option Landscape Plan</t>
  </si>
  <si>
    <t>Utilising Natural England’s Urban Greening Factor (UGF) schedule to demonstrate compliance. The schedule shall:
- be embedded into the Landscape Plan</t>
  </si>
  <si>
    <t>Using Natural England's Environmental Benefits from Nature Tool to demonstrate compliance with an increase to the ecosystem services listed within the Technical Manual. The schedule shall align with the Control Option Landscape Plan</t>
  </si>
  <si>
    <t>Using Natural England's Environmental Benefits from Nature Tool to demonstrate compliance with an increase to the ecosystem services listed within the Technical Manual. The schedule shall align with the Landscape Plan and Landscape Strategies Report</t>
  </si>
  <si>
    <t>Refer to shared resource. The schedule shall aggregate all Employer’s Representative’s information authors' task information delivery plans (ID: 40_60_87_001)</t>
  </si>
  <si>
    <t>Refer to shared resource. The schedule shall aggregate all Contractor’s information authors' task information delivery plans (ID: 40_60_87_002) for ESBR stage only</t>
  </si>
  <si>
    <t>Refer to shared resource. The schedule shall aggregate all Contractor’s information authors' task information delivery plans (ID: 40_60_87_002)</t>
  </si>
  <si>
    <t>Refer to shared resource. The schedule shall set out the deliverables from the Employer's Representative information author as set out in the Information Management Requirements.
Note: MIDP may be submitted with both the TIDP and MIDP ID if it includes content requirements for each TIDP. Refer to Project's Information Production Methods and Procedures Section 2.3 Task Information Delivery Plan(s) for further guidance</t>
  </si>
  <si>
    <t>Refer to shared resource. The schedule shall set out the deliverables from the Contractor’s information author as set out in the Information Management Requirements for ESBR stage only.
Note: MIDP may be submitted with both the TIDP and MIDP ID if it includes content requirements for each TIDP. Refer to Project's Information Production Methods and Procedures Section 2.3 Task Information Delivery Plan(s) for further guidance</t>
  </si>
  <si>
    <t>Refer to shared resource. The schedule shall set out the deliverables from the Contractor’s information author as set out in the Information Management Requirements.
Note: MIDP may be submitted with both the TIDP and MIDP ID if it includes content requirements for each TIDP. Refer to Project's Information Production Methods and Procedures Section 2.3 Task Information Delivery Plan(s) for further guidance</t>
  </si>
  <si>
    <t xml:space="preserve">Refer to shared resource. Employer's Representative to complete report contents </t>
  </si>
  <si>
    <t>Record of the road sewer adoption licence</t>
  </si>
  <si>
    <t>Provide a complete schedule of telephone extensions to support internal communication, system management and user reference</t>
  </si>
  <si>
    <t>Provide detailed configuration information for the installed telephone system to support operation, maintenance and future upgrades</t>
  </si>
  <si>
    <t>Tracker shall include meter readings at the start of the Works and at Practical Completion</t>
  </si>
  <si>
    <t>Record of Building Control full plans client statement of consent</t>
  </si>
  <si>
    <t>Signed Employer's (Project Director) Statement confirming they agree to the application being made and that the information contained in the application is correct
Note: For application of building control approval by giving initial notice then the following content requirements apply: Signed Employer's (Project Director) Statement confirming they agree to the notice being made and that the information contained in the notice is correct</t>
  </si>
  <si>
    <t>Signed Employer's (Project Director) Declaration confirming that to the best of the Employer's knowledge, the Work complies with all applicable requirements of the Building Regulations</t>
  </si>
  <si>
    <t>Receipt of acknowledgment signed by the Responsible Body confirming that the fire safety information provided is sufficient to enable them to understand, operate and maintain the building (and the fire safety systems in it). Building Control Authority/Registered Building Control Approver is to be notified that receipt of acknowledgement has been received</t>
  </si>
  <si>
    <t>Provide a comprehensive document outlining the strategy and procedures to manage and mitigate the risk of legionella infection in line with the Employer’s Requirements. The document shall:
- include a water quality policy setting out the guidance and strategy to protect staff, pupils, and visitors
- detail procedures designed to prevent legionella contamination
- detail operational, management and specialist responsibilities
- include a log book documenting monitoring, inspections and maintenance actions</t>
  </si>
  <si>
    <t>Provide a plan for the identification, management and communication of asbestos-related risks to ensure safety and regulatory compliance. Plan shall: 
- identify the location of known or suspected asbestos containing materials (ACMs)
- include an asbestos register documenting the location, condition and type of ACMs
- include an asbestos action plan outlining the procedures for monitoring, removal or containment</t>
  </si>
  <si>
    <t>Residual risk register shall identify, assess and provide mitigation recommendations for all outstanding risks across all categories including, but not limited to, design, cost, soft landings, performance, facilities management, health and safety, information management and operation</t>
  </si>
  <si>
    <t>A schedule of place type occurrences across the school/college site included in the Works, based on the annex to the Project Brief. As a minimum the schedule shall:
- demonstrate compliance with Department for Education Area Standards
- cross reference with Landscape drawings (where applicable)
- clearly identify places subject to supplementary/other funding
- align with the requirements of the Pattern Book
Note: The Schedule of Places shall be used to provide a balanced provision of places based on activity layer, use, green infrastructure and supporting components</t>
  </si>
  <si>
    <t>A schedule of space type occurrences across the college site included in the Works, based on the annex to the Project Brief. As a minimum the schedule shall:
- cross reference with Architectural drawings (where applicable)
- clearly identify spaces subject to supplementary/other funding</t>
  </si>
  <si>
    <t>A schedule of space type occurrences across the school/college site included in the Works, based on the annex to the Project Brief. As a minimum the schedule shall:
- demonstrate compliance with Department for Education Area Standards
- cross reference with Architectural drawings (where applicable)
- clearly identify spaces subject to supplementary/other funding
- align with the requirements of the Pattern Book</t>
  </si>
  <si>
    <t>Sections shall:
- include a minimum of one section for new building(s) and three for refurbishment
- communicate relationship of spaces/places and finished levels both internally and externally
- include the space name (number) and description (name) aligned to Schedule of Spaces (ID: 40_30_77_002)
- include critical dimensions
- include a block plan legend to cross-reference the locations of the sections</t>
  </si>
  <si>
    <t>To define the topographical, landscape and built form relations. Scale, location of cross/long sections to be agreed with Employer's Project Team. Drawing shall include:
- one longitudinal section across the site
- one cross section through the entrance landscape and courtyard garden, including building elevation(s) and proposed structures in the landscape, walls and fences, where possible.
- key dimensions including: spot levels, building entrance levels, height of the building from the finished ground level
- include a block plan legend to cross-reference the locations of the sections
- pupils/students scaled to match users</t>
  </si>
  <si>
    <t>Drawing shall cover content requirements as set out in IE301 for IE214</t>
  </si>
  <si>
    <t>Construction Phase Plan shall:
- include information sufficient to describe the scope of Works 
- show site access arrangements, including access for offsite manufactured elements, during construction (and the various phases within this) and the compound area
- show school/college operations (i.e., access, deliveries, external sports/play)
- include an emergency plan indicating how fires will be dealt with throughout the construction phase</t>
  </si>
  <si>
    <t>60_30_66_003</t>
  </si>
  <si>
    <t>Sheet sets out the required information (documentation) to be delivered at each information exchange. This includes all information for documents, drawings and models. This sheet shall be configured by the Employer's Representative / Technical Advisor to be project specific</t>
  </si>
  <si>
    <t>Sheet sets out the geometrical requirements for Building Information Models against IFC (Industry Foundation Classes) Entities</t>
  </si>
  <si>
    <r>
      <t xml:space="preserve">Sheet sets out alphanumerical information for each IFC (Industry Foundation Classes) Entity. The alphanumerical requirements are aligned to the COBie requirements but also identify additional alphanumerical information that should be provided in the IFC-SPFs. Sheet includes a complete list of Properties and associated Property Sets for inclusion within Building Information Models
</t>
    </r>
    <r>
      <rPr>
        <b/>
        <sz val="12"/>
        <rFont val="Arial"/>
        <family val="2"/>
      </rPr>
      <t xml:space="preserve">Note: </t>
    </r>
    <r>
      <rPr>
        <sz val="12"/>
        <rFont val="Arial"/>
        <family val="2"/>
      </rPr>
      <t>This does not include Classification References which are also required and are set out on the 04_Alphanumerical_COBie sheet</t>
    </r>
  </si>
  <si>
    <t>Sheet sets out the required COBie sheets and when each sheet is required to be exchanged. The sheet also sets out the required COBie fields and when each piece of alphanumerical information is required to be exchanged</t>
  </si>
  <si>
    <r>
      <t xml:space="preserve">Sheet sets out the picklists used to configure the 01_Documentation, 02_Geometrical, 03_Alphanumerical_Objects and 04_Alphanumerical_COBie sheets
</t>
    </r>
    <r>
      <rPr>
        <b/>
        <sz val="12"/>
        <rFont val="Arial"/>
        <family val="2"/>
      </rPr>
      <t xml:space="preserve">Note: </t>
    </r>
    <r>
      <rPr>
        <sz val="12"/>
        <rFont val="Arial"/>
        <family val="2"/>
      </rPr>
      <t>The Uniclass tables referenced in this workbook reflect the specified version on this sheet</t>
    </r>
  </si>
  <si>
    <t>Sheet sets out the definitions of IFC (Industry Foundation Classes) Enumerations (Predefined Types) and is provided to aid understanding for how entities should be classified within IFC-SPFs</t>
  </si>
  <si>
    <t>Sheet sets out the decision model for determining how ISO 19650 is to be applied to DfE projects</t>
  </si>
  <si>
    <t>Project Should Have GlobalId (COBie Facility ExternalProjectIdentifier) Defined</t>
  </si>
  <si>
    <t>Site Should Have GlobalId (COBie Facility ExternalSiteIdentifier) Defined</t>
  </si>
  <si>
    <t>Building Should Have GlobalId (COBie Facility ExternalFacilityIdentifier) Defined</t>
  </si>
  <si>
    <t>Building Should Have Uniclass En Entities Classification (COBie Facility Category) Defined</t>
  </si>
  <si>
    <t>Building Should Have Uniclass En Entities Classification (COBie Facility Category) Matching The Projects Information Standard</t>
  </si>
  <si>
    <t>Building Storey Should Have GlobalId (COBie Floor ExtIdentifier) Defined</t>
  </si>
  <si>
    <t>Building Storey Should Have Category (COBie Floor Category) Matching The Projects Information Standard</t>
  </si>
  <si>
    <t>Space Should Have GlobalId (COBie Space ExtIdentifier) Defined</t>
  </si>
  <si>
    <t>Space Should Have Category (DfE Space Classification) Defined</t>
  </si>
  <si>
    <t>Space Should Have Category (DfE Space Classification) From Value List</t>
  </si>
  <si>
    <t>Zone Should Have GlobalId (COBie Zone ExtIdentifier) Defined</t>
  </si>
  <si>
    <t>Zone Should Have Category (COBie Zone Category) Defined</t>
  </si>
  <si>
    <t>Zone Should Have Category (COBie Zone Category) Matching The Projects Information Standard</t>
  </si>
  <si>
    <t>Object Type Should Have Uniclass Pr Products Classification (COBie Type Category) Defined</t>
  </si>
  <si>
    <t>Uniclass Classification (Classification)</t>
  </si>
  <si>
    <t>Floor Classification (Classification)</t>
  </si>
  <si>
    <t>DfE Space Classification (Classification)</t>
  </si>
  <si>
    <t>Zone Classification (Classification)</t>
  </si>
  <si>
    <t>Technology Requirements and Response Guidance</t>
  </si>
  <si>
    <t>Further Education Colleges Schedule of Accommodation (SoA)</t>
  </si>
  <si>
    <t>Biodiversity Gain Plan</t>
  </si>
  <si>
    <t>Technology Requirements Response</t>
  </si>
  <si>
    <t>Detailed Responsibility Matrix (DRM)</t>
  </si>
  <si>
    <t>Technical Assurance Touchpoint Report</t>
  </si>
  <si>
    <t>Concept Options Cost Plan</t>
  </si>
  <si>
    <t>Policies and Procedures Responsibility Matrix</t>
  </si>
  <si>
    <t>Emergency Voice Communication System Commissioning Certificate</t>
  </si>
  <si>
    <t>Fire Protection Installation Report</t>
  </si>
  <si>
    <t>Audio Visual (AV) Systems Commissioning and Acceptance Certificate</t>
  </si>
  <si>
    <t>Class Change System Commissioning Certificate</t>
  </si>
  <si>
    <t>Toilet and Hygiene Room Emergency Assistance Alarm Commissioning Certificate</t>
  </si>
  <si>
    <t>Feasibility Roadmap shall provide an overview of the activities from appointment of the Employer's Representative up to submission of the final Feasibility Study for approval</t>
  </si>
  <si>
    <t>Refer to shared resource. Document shall include:
- project summary
- survey summary
- stakeholder map (including facilities/estates management structure of the Responsible Body through to end user operators)
Document shall append the following resources:
- risk register
- building block tracker</t>
  </si>
  <si>
    <t>Refer to Project Brief template. This shall be commenced to reflect project specific requirements gathered during the Feasibility process</t>
  </si>
  <si>
    <t>A schedule of place type occurrences across the school/college site included in the Works. As a minimum the schedule shall:
- demonstrate compliance with Department for Education Area Standards
- cross reference with Landscape drawings (where applicable)
- clearly identify places subject to supplementary/other funding
- align with the requirements of the Pattern Book
Note: The Schedule of Places shall be used to provide a balanced provision of places based on activity layer, use, green infrastructure and supporting components</t>
  </si>
  <si>
    <t>A schedule of space type occurrences across the school/college site included in the Works. As a minimum the schedule shall:
- demonstrate compliance with Department for Education Area Standards
- cross reference with Architectural drawings (where applicable)
- clearly identify spaces subject to supplementary/other funding
- align with the requirements of the Pattern Book</t>
  </si>
  <si>
    <t>The Employer's Representative is to collate and review all existing survey information from the DfE Outline Brief and the Responsible Body's existing estate management information (e.g., Operation and Maintenance (O&amp;M) manuals, floor plans, Planned Maintenance Plan) and produce a Survey Report; highlighting any further surveys or information verification required to inform the Feasibility Study, mitigate risks and advise the Contractor</t>
  </si>
  <si>
    <t>Drawing shall: 
- be based on a recent Ordnance Survey (or equal)
- fit on a single sheet
- show all roads/footpaths/public rights of way adjoining the site
- clearly identify a red outline for the site development area and a blue outline for the entire school/college site ownership boundary.
Note: This shall include all land necessary to carry out the proposed development (e.g., land required for access to the site from a public highway, visibility splays, landscaping, car parking and open areas around buildings)
- identify sufficient roads and/or buildings on nearby land to demonstrate the site context (e.g., in rural areas you will normally need to show two named roads or for large scale new build developments this may include the development extent)
- comply with the Project’s Information Standard</t>
  </si>
  <si>
    <t>Title plan from the Land Registry which coordinates with the Land Title Deed information. This shall provide details on the legal boundary and covenants, rights of way or wayleaves associated with the site</t>
  </si>
  <si>
    <t>Refer to DfE 'Transport Scoping Assessment' document for complete scope. Survey shall provide an assessment for the proposed development</t>
  </si>
  <si>
    <t>Refer to DfE 'Ecological Preliminary Survey' document for complete scope</t>
  </si>
  <si>
    <t>Refer to DfE 'Flood Risk Preliminary Assessment' document for complete scope. Survey shall identify current and future risk of the site flooding and any specific drainage challenges as well as an indication of likely attenuation requirements (including SuDS)</t>
  </si>
  <si>
    <t>Refer to DfE ‘Unexploded Ordnance (UXO) Survey' document for complete scope. Survey shall identify UXO risk level. Where site has a higher probability, a further assessment may be required to identify mitigation measures</t>
  </si>
  <si>
    <t>Refer to DfE 'Structural Stage 1 Basic Condition Survey' document for complete scope. Survey shall identify if any existing element/component within the selected building(s) or space does not have a twenty five year remaining life expectancy and identify any structural defects, risks and areas of structural concern</t>
  </si>
  <si>
    <t>Document to be completed by individual(s) with the day-to-day responsibility for carrying out the Principal Designer role, to demonstrate fulfilment of competence requirements in accordance with the respective regulations. All information relevant to the submission shall be written into the document with no attachments, such as organisation brochures, CVs, risk registers or drawings. A copy of the completed document shall be submitted to the DfE HSQW Team via HSQW.Supportline@education.gov.uk</t>
  </si>
  <si>
    <t>A schedule of spaces required as temporary accommodation following demolition of existing buildings or to maintain educational continuity whilst preserving safeguarding and operational standards during delivery of new building(s)</t>
  </si>
  <si>
    <t>Diagram shall detail the relationships of spaces within the building(s), places within the landscape and connections between them. Drawing shall: 
- be developed in accordance with the Pattern Book
- be to scale with no internal walls, fencing or dimensions
- use Space/Place type codes and names
- demonstrate how spaces/places are organised (e.g., departments, suites and clusters)
- visually represent the Schedule of Spaces and Schedule of Places (aligned to the Project Brief, Urban Greening Factor, Environmental Benefits from Nature Tool and Statutory Biodiversity Metric)
- show critical relationships between buildings, spaces and circulation, communal areas, and outdoor environment places including for social and physical activity
- comply with the Project’s Information Standard</t>
  </si>
  <si>
    <t>Broad outline of refurbishment requirements and the identification of additional detailed non-intrusive surveys to be undertaken to establish detailed scope requirements. The work required to each element shall be defined as Renew, Replace, Repair, Retain or have No Work</t>
  </si>
  <si>
    <t>Sections to define topographical relationships where there is a level difference of two metres or more across the site development boundary or the entire site. Drawing shall:
- include two longitudinal sections in different directions across the site
- include key dimensions including, but not limited to, spot levels marking contour lines, building entrance levels, top and bottom of steps/ramps, height of the building from the finished ground level, planning proximity requirements
- be positioned so that they shall cut through buildings and/or proposed structures in the landscape, walls and fences where possible
- include a block plan legend to cross-reference the locations of the sections</t>
  </si>
  <si>
    <t xml:space="preserve">Context constraints and opportunities to be used to establish the key massing principles for the Concept and Control Option Site Plans. Drawing shall show: 
- site location including surrounding context (800m radius)
- existing buildings shaded (#CCCCCC)
- ecology assessment with all local nature recovery, green infrastructure networks and designated habitats, including ecological designations and/or invasive species located either within the site and/or within 50 metres radius of the site
- contextual setting considering local history, culture and heritage of the neighbourhood and region
- heritage buildings, listed buildings, conservation areas and any particular requirements for certain building materials
- the architectural and landscape character, scale and form of neighbouring buildings, open space, public space and boundaries (including materials) 
- air quality conditions (where applicable) and source(s)
- local green infrastructure and/or local nature recovery networks
- access to nature: Is the site located in a nature deprived area? Does the local authority have a green infrastructure and/or local nature recovery strategy which can support active travel?
- flood risk areas (e.g., taken from the flood risk appraisal)
- overheating/thermal conditions 
- contextual geology composition
- local areas of play (e.g., playgrounds, sports pitches) within the site’s catchment area
- key views (of local landscapes, feature trees, etc)
- pedestrian movement (e.g., pupils/students, staff and visitors)
- cycle routes and storage
- regular vehicular movement (e.g., car parking or drop-off requirements)
- infrequent vehicular movements (collections, deliveries, emergency vehicles, coaches, taxis)
- above and below ground constraints (e.g., power lines, cables, underground sewers, coal mines, culverts, main sewer)
- statutory access across the site (e.g., public rights of way, onsite substation access and existing easements)
- microclimate context with sun path and prevailing wind direction indicated
- security risk assessment to visualise crime statistics and road incident locations (if applicable)
- demonstrate how the estate can support future change (rationalisation or expansion)  </t>
  </si>
  <si>
    <t>Site constraints and opportunities to be used to establish the key massing principles for the Concept and Control Option Site Plans. Drawing shall show: 
- existing block(s) code(s) together with shading (#CCCCCC)
- arboricultural survey information including all tree canopies and root protection areas (as shown/measured) indicating trees of special interest or potential focal points and/or where Tree Protection Orders (TPO) are in place
- ecology assessment with all habitats, areas for enhancement opportunities or educational benefits identified or constraints on removal
- topographical survey information with existing contours and spot levels at key building entrances, corners, top/bottom of slopes/ramps/stairs. Indicate areas with opportunities for play areas (play mounds), educational elements (ponds) and/or playing fields. 
- soil survey information, highlighting areas of key soil characteristics (soil types, structure, condition, properties and potential risks/contaminants)
- pedestrian movement (e.g., access for pupils/students, staff and visitors)
- cycle access and storage
- key views (of local landscapes, feature trees etc)
- regular vehicular movement (e.g., car parking or drop-off requirements)
- infrequent vehicular movements (collections, deliveries, emergency vehicles, coaches, taxis)
- above and below ground constraints (e.g., power lines, cables, underground sewers, coal mines, culverts, main sewer)
- statutory access across the site (e.g., public rights of way, onsite substation access and existing easements)
- microclimate context with sun path and prevailing wind direction indicated; to be completed as a sun/shade survey at three times of year/day (October, December and March in the morning, midday and afternoon) 
- safeguarding, indicating where trees might require crown lifting for visibility, opportunities for hedgerows/tree rows, natural berms for barriers)</t>
  </si>
  <si>
    <t>Report combines constraints and opportunities drawings with all desktop and physical survey information into a holistic assessment of the existing wider context and site. Report shall refer to the respective information above to provide a summary on the constraints and opportunities that will be used to support the development of the Concept and Control Options</t>
  </si>
  <si>
    <t>Refer to DfE 'Building Services Condition Survey' document for complete scope. Survey shall establish the condition of existing building services systems, including mechanical, electrical and public health engineering systems (MEP) and identify information of value that will enable an assessment of potential residual life</t>
  </si>
  <si>
    <t>Refer to shared resource. The schedule shall identify all legacy fittings, furniture and equipment (FF&amp;E) and record supplementary information categorised by group type. The schedule shall provide a comprehensive overview of existing FF&amp;E items with appropriate classification and condition assessment</t>
  </si>
  <si>
    <t>Refer to shared resource. The schedule shall identify all legacy technology equipment and record supplementary information. The schedule shall provide a comprehensive overview of existing technology equipment with appropriate classification and condition assessment</t>
  </si>
  <si>
    <t>Refer to DfE 'Photogrammetry and Point Cloud Survey' document for complete scope. Formats to be agreed with Surveyor, Employer’s Representative and Employer</t>
  </si>
  <si>
    <t>Refer to link to shared resources as well as Responsible Body's existing risk assessment information. Outcomes from the new Security Risk Assessment must be embedded into the Project Brief and Constraints and Opportunities Report. The Employer's Representative's full assessment shall be included in the Feasibility Study submission as a separate deliverable</t>
  </si>
  <si>
    <t>Refer to DfE 'Detailed Measured Building Survey' document for complete scope. Drawing and schedule formats to be provided by surveyor in format agreed with Employer’s Representative and the Employer</t>
  </si>
  <si>
    <t>Refer to DfE 'Structural Stage 2 Detailed Condition Survey' document for complete scope. Survey shall identify extent of repairs/modifications to the existing structure to facilitate the residual design life, incorporate details for refurbishment elements and/or any structural modifications to facilitate the remodelling of internal spaces</t>
  </si>
  <si>
    <t>Refer to DfE 'Asbestos Management Survey' document for complete scope. Survey shall identify actual and/or potential extent of asbestos containing materials within the existing building(s)</t>
  </si>
  <si>
    <t>Project programme, including timescales and dates for evaluation stages, approval gateways, Outline Business Case (OBC) (ID: 50_30_10_001), Final Business Case (FBC) (ID: 50_30_10_002) through to Contract Close</t>
  </si>
  <si>
    <t>The Employer's project specific guidance in relation to the Technology Requirements and Response</t>
  </si>
  <si>
    <t>Updated to reflect final position prior to procurement. The Employer's Representative shall include a copy of the Employer's 'Schedule of Places' within the Employer's Requirements as an annex to the Project Brief</t>
  </si>
  <si>
    <t>Updated to reflect final position prior to procurement. The Employer's Representative shall include a copy of the Employer's 'Schedule of Spaces' within the Employer's Requirements as an annex to the Project Brief</t>
  </si>
  <si>
    <t>Updated to reflect final position prior to procurement. The Employer's Representative shall include a copy of the Employer's 'Further Education Colleges Schedule of Accommodation (SoA)' within the Employer's Requirements as an annex to the Project Brief</t>
  </si>
  <si>
    <t>Updated to reflect final position prior to procurement. The Employer's Representative shall include a copy of the Employer's 'Adjacency Diagram' within the Employer's Requirements as an annex to the Project Brief</t>
  </si>
  <si>
    <t>Detailed scope of refurbishment requirements for architectural, building services and structural works. Including identification of remodelling works, temporary works and condition need works. The work required to each element shall be defined as Renew, Replace, Repair, Retain or have No Work. The Employer's Representative shall include a copy of the Employer's 'Refurbishment Scope of Works' within the Employer's Requirements as an annex to the Project Brief</t>
  </si>
  <si>
    <t>Subject to agreement with Employer (as required) plans to show retained/refurbished/remodelled spaces within existing buildings. Layouts shall be generated in accordance with the Employer’s Requirements. Spaces shall be overlaid onto measured building survey information with new build extensions shown in outline, except for smaller infills and extensions where it may be logical to show a schematic space layout</t>
  </si>
  <si>
    <t>Sections to define the topographical relationships where there is a level difference of two metres or more across the site development boundary or the entire site. Drawing shall:
- include two longitudinal sections in different directions across the site
- include key dimensions including, but not limited to, spot levels marking contour lines, building entrance levels, top and bottom of steps/ramps, height of the building from the finished ground level, planning proximity requirements
- be positioned so that they shall cut through buildings and/or proposed structures in the landscape, walls and fences where possible
- include a block plan legend to cross-reference the locations of the sections</t>
  </si>
  <si>
    <t>Refer to shared resource. The Feasibility Study template provides a standard structure to record the development of Concept Options through to the Control Option</t>
  </si>
  <si>
    <t>Refer to shared resource. All worksheets of tracker to be fully completed with additional documentation provided by the Principal Designer to fulfil their duties. No amendments shall be made to the tracker without the agreement of the DfE Project Director. The tracker shall record evidence of compliance against each relevant requirement to demonstrate the discharge of duty</t>
  </si>
  <si>
    <t>Refer to shared resource. The template includes both derogations and clarifications. The resource should be separated into clear and distinct schedules on completion. Submission shall include native schedule and pdf rendition. The schedule shall record all derogations from the Employer's Requirements (refer to template for definition).
Note: Derogations schedule submitted shall NOT include clarifications schedule</t>
  </si>
  <si>
    <t>Refer to shared resource. The template includes both derogations and clarifications. The resource should be separated into clear and distinct schedules on completion. Submission shall include native schedule and pdf rendition. The schedule shall record all clarifications raised (refer to template for definition).
Note: Clarifications schedule submitted shall NOT include derogations schedule</t>
  </si>
  <si>
    <t>Drawings shall show the principal distribution of building services for the full extent of the project i.e., at each level of every building and to a level of detail in line with BSRIA BG 6 definition of Concept Sketch drawings. Drawings shall include:
- location of main plant rooms and plant spaces
- main services distribution routes and riser requirements
- incoming utilities</t>
  </si>
  <si>
    <t xml:space="preserve">Drawing shall:
- clearly identify a red outline for the site development area and a blue outline for the entire school/college site ownership boundary
- show existing/proposed building entrances and spot levels to indicate significant level changes
- show details of all trees including position and spread with existing trees (as shown/measured on the Arboricultural Survey Information) to have black outline, removed trees to have red outline and proposed tree canopies (shown with predicted mature canopy spreads) in a dashed black outline ensuring identification of any trees with Tree Protection Orders
- all tree canopies to have lowered opacity to allow visibility of surface types beneath
- show all existing/proposed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 and existing structures in the landscape
- identify each Natural England Urban Greening Factor (UGF) surface cover. Include a description, unique colour, and total area in the key
- demonstrate compliance by embedding UGF schedule onto plan
- comply with the Project Information Standard
Be coloured coded as follow:
- semi-natural vegetation and wetlands retained on site (#57CB74), semi-natural vegetation established on site, wetland or open water (#279F1E), standard / semi-mature trees planted in connected tree pits (#98BD4D), native hedgerow planting (#919325), standard trees / semi-mature trees planted in individual tree pits (#EE8BEB), food growing, orchards and allotments (#C7AA43), flower-rich perennial and herbaceous planting (#BF92ED), single species or mixed hedge planting (including linear planting of mature shrubs) (#688208), amenity shrub and groundcover (#FDCC65), amenity grasslands including formal lawns (#DFA069), intensive green roof (#D8FFA9), extensive biodiverse green roof (#ACAE19), extensive green roof (#FFFF66), extensive green roof of sedum only green roof mat (#A0714F), green wall facades (climbing plants rooted in soil) (#D38312), wetlands and semi-natural open water (#73C9CE), rain gardens and vegetated basins (#51A3F0), open swales and unplanted detention basins (#51F0DD), water features (unplanted and chlorinated) (#619EA1), open aggregate and granular paving permeable paving (#B3B3B2), partially sealed and semi-permeable paving (#9A9B78), sealed surfaces (#7F7F7E)
 </t>
  </si>
  <si>
    <t>Drawings shall:
- include the space name (number) and description (name) aligned to Schedule of Spaces (ID: 40_30_77_002)
- include plan, elevations, reflected ceiling plan and axonometric (as required) of typical standard classroom, D&amp;T, science laboratory and dining hall
- show gridlines
- show annotations
- show critical dimensions
- show all FF&amp;E and technology equipment scheduled within the space layout schedule (ID: 40_40_54_002) of each space
- be coordinated with architectural, structural, building services and civil engineering designs
- be coordinated with the legacy FF&amp;E schedule (ID: 30_10_15_003) and legacy technology equipment schedule (ID: 30_10_15_005)</t>
  </si>
  <si>
    <t>Schedule shall list FF&amp;E and technology equipment illustrated in the space layout drawings (ID: 40_40_54_001). The schedule shall:
- include the space name (number) and description (name) aligned to Schedule of Spaces (ID: 40_30_77_002)
- include specification reference (as applicable)
- be coordinated with the legacy FF&amp;E schedule (ID: 30_10_15_003) and legacy technology equipment schedule (ID: 30_10_15_005)</t>
  </si>
  <si>
    <t>A comprehensive programme for the Works (both the design and construction phases) with the following individual views (within the same Information Deliverable):
- design development and delivery
- works package procurement
- construction sequencing and phasing, including asbestos removal works</t>
  </si>
  <si>
    <t>A written statement to confirm that the proposals fully comply with all relevant and current regulations, as well as the Employer’s Requirements. Where the Contractor requires to derogate against the Employer’s Requirements, a derogation schedule shall be provided, which references the specific clause to which each derogation relates, with detailed reasoning as to the non-compliance</t>
  </si>
  <si>
    <t>Refer to shared resource. The Employer's Representative shall use the template to detail the Construction Quality Monitoring (CQM) Team. This shall:
- include the names and qualifications for the CQM lead discipline specialists
- detail CQM lead competency (refer to guidance within template for further information)</t>
  </si>
  <si>
    <t>Contractor shall update the provided legacy fittings, furniture and equipment (FF&amp;E) schedule based on an updated survey (as required). The schedule shall:
- include where assets are to located (existing and proposed)
- include unique identifiers for each asset
- include asset condition
- identify infrastructure requirements
- identify installation and commissioning requirements
- be coordinated with the architectural, structural, building services and civil engineering design</t>
  </si>
  <si>
    <t>Contractor shall update the provided legacy technology equipment schedule based on an updated survey (as required). The schedule shall:
- include where assets are to located (existing and proposed)
- asset type and quantities
- include unique identifiers for each asset
- include asset condition
- identify infrastructure requirements
- identify installation and commissioning requirements
- identify management and documentation requirements
- identify coordination with the architectural, structural, building services and civil engineering design</t>
  </si>
  <si>
    <t>Biodiversity Gain Plan (subject to local planning authority requirements) shall include:
- biodiversity net gain calculation (refer to ID: 30_30_25_004) 
- biodiversity gain plan - providing a detailed plan outlining how the biodiversity net gain will be achieved
- monitoring and maintenance - outline the long-term monitoring and maintenance plan to ensure the biodiversity gains are sustained for at least 30 years</t>
  </si>
  <si>
    <t>Completion of the DfE's Integrated Environmental Design Report Template, which covers heating demand and cooling loads, thermal comfort and indoor air quality, daylighting, operational energy, nature-based solutions, whole life carbon and materials. The following modelling reports shall be appended to the report: 
- energy use intensity (EUI) calculations - including estimated operational energy costs
- renewable energy generation calculations - including annual yield, size of photovoltaic (PV) array, proportion of PV utilised and exported
- overheating risk assessment
- daylight modelling
- dynamic simulation heat load calculations
Note: Each appended report shall include an outline of the calculation methodology, assumptions made and the modelling outputs for each room or system where relevant</t>
  </si>
  <si>
    <t>Showing the Entrance Landscape and Courtyard Garden(s) (minimum of two views). Views shall:
- include building elevations, landscape design, surrounding context and any fences
- be a true reflection of facade and fence height
- show planting at maturity and trees at 50% maturity
- include pupils at their average scale
- be a true reflection of the Scheme</t>
  </si>
  <si>
    <t>Showing main entrance/reception and key internal views (minimum of four views). Views shall:
- include surrounding context and any fences
- be a true reflection of interior  
- include pupils at their average scale/height
- be a true reflection of the Scheme</t>
  </si>
  <si>
    <t>A schedule of place type occurrences, based on the Project Brief annex, across the school/college site included in the Works. As a minimum the schedule shall:
- demonstrate compliance with Department for Education Area Standards
- cross reference with Landscape drawings (where applicable)
- clearly identify places subject to supplementary/other funding
- align with the requirements of the Pattern Book
Note: The Schedule of Places shall be used to provide a balanced provision of places based on activity layer, use, green infrastructure and supporting components</t>
  </si>
  <si>
    <r>
      <t>A schedule of space type occurrences, based on the Project Brief annex, across the school site included in the Works. As a minimum the schedule shall:
- demonstrate compliance with Department for Education Area Standards</t>
    </r>
    <r>
      <rPr>
        <strike/>
        <sz val="12"/>
        <color rgb="FFFF0000"/>
        <rFont val="Arial"/>
        <family val="2"/>
      </rPr>
      <t xml:space="preserve">
</t>
    </r>
    <r>
      <rPr>
        <sz val="12"/>
        <rFont val="Arial"/>
        <family val="2"/>
      </rPr>
      <t>- cross reference with Architectural drawings (where applicable)
- clearly identify spaces subject to supplementary/other funding
- align with the requirements of the Pattern Book</t>
    </r>
  </si>
  <si>
    <t>To define the topographical, landscape and built form relations. Scale, location of cross/long sections to be agreed with Employer's Project Team. Drawing to include comprehensive information detailing the scope of the project and shall include: 
- two longitudinal sections in different directions across the site
- cross sections through each of the character areas, to include building elevation(s) and proposed structures in the landscape, walls and  fences, where possible
- key dimensions including: spot levels marking contour lines, building entrance levels, top and bottom of steps/ramps, height of the building from the finished ground level
- include a block plan legend to cross-reference the locations of the sections
- pupils/students scaled to match users</t>
  </si>
  <si>
    <t>Sections shall:
- include a minimum of three sections for new building(s) and five for refurbishment
- communicate relationship of spaces/places and finished levels both internally and externally
- include the space name (number) and description (name) aligned to Schedule of Spaces (ID: 40_30_77_002)
- include critical dimensions
- include a block plan legend to cross-reference the locations of the sections</t>
  </si>
  <si>
    <t>Plans shall: 
- be for each building and level
- include the space name (number) and description (name) aligned to Schedule of Spaces (ID: 40_30_77_002)
- show gridlines
- show annotations
- show critical dimensions
- show relationship with the external landscape (as applicable)
- be in black and white
- be coordinated with the architectural, structural, building services and civil engineering design</t>
  </si>
  <si>
    <t>Plans shall: 
- show each building(s) roof level
- show gridlines
- show annotations 
- show critical dimensions
- identify roof access and egress 
- show rainwater outlets/hopper positions 
- show roof falls and direction/gradient
- show ventilated enclosures
- show guarding/edge protection including height
- be in black and white
- be coordinated with the architectural, structural, building services and civil engineering design</t>
  </si>
  <si>
    <t>Plans shall: 
- be for each level including floors, roof and foundations
- be coordinated with the architectural, structural, building services and civil engineering design
- include annotations including gridlines, call outs for details, key dimensions, levels, slab edges and dimensions for prefabricated and offsite systems
- include material types, member sizes, and span directions
- include reinforcement estimates (where applicable)
- identify site preparation requirements for structural works (e.g., groundworks, protection measures)
- identify location of adjacent buildings and site constraints</t>
  </si>
  <si>
    <t>Drawings shall:
- include the space name (number) and description (name) aligned to Schedule of Spaces (ID: 40_30_77_002)
- include plan, elevations, reflected ceiling plan and axonometric (as required) for non-standard teaching spaces and/or where FF&amp;E and technology equipment is being provided
- show gridlines
- show annotations
- show critical dimensions
- show all FF&amp;E and technology equipment scheduled within the space layout schedule (ID: 40_40_54_002) of each space
- be coordinated with architectural, structural, building services and civil engineering designs
- be coordinated with the legacy FF&amp;E schedule (ID: 30_10_15_003) and legacy technology equipment schedule (ID: 30_10_15_005)</t>
  </si>
  <si>
    <r>
      <t>Drawing shall:
- be for each server and hub room type 
- include the space name (number) and description (name) aligned to Schedule of Spaces</t>
    </r>
    <r>
      <rPr>
        <sz val="12"/>
        <color rgb="FFFF0000"/>
        <rFont val="Arial"/>
        <family val="2"/>
      </rPr>
      <t xml:space="preserve"> </t>
    </r>
    <r>
      <rPr>
        <sz val="12"/>
        <rFont val="Arial"/>
        <family val="2"/>
      </rPr>
      <t>(ID: 40_30_77_002)
- include plan, elevations, typical details and axonometric (as required)
- show gridlines
- show annotations 
- show critical dimensions (e.g., clearance measurements between cabinets and walls)
- show location of cabinets, position of cooling units, power outlets, cabinet and room door swings and incoming services
- be coordinated with architectural, structural and building services design</t>
    </r>
  </si>
  <si>
    <t>Construction Phase Plan shall:
- include information sufficient to describe the scope of Works 
- include site clearance methodology, including sequencing, storage of equipment and site won materials for nature habitats
- include soil protection and management plan (including stockpiling locations, weed control and decompaction)
- show site access arrangements, including access for offsite manufactured elements, during construction (and the various phases within this) and the compound area
- show school/college operations (i.e., access, deliveries, external sports/play)
- reference phasing plans (40_40_63_001) supported by a summary method statement if the complexity requires
- reference demolition drawings if applicable supported by a summary method statement if the complexity requires
- show defined services routes/service diversions, including strategies for soil, tree root protection areas and strategy for obstacle mitigation 
- include an emergency plan indicating how fires will be dealt with throughout the construction phase</t>
  </si>
  <si>
    <t>Outline specification structured using Uniclass classification that details the Landscape works including, but not limited to, materials, workmanship, performance and standards</t>
  </si>
  <si>
    <t>Employer's Representative shall undertake a multi-disciplinary review of all submitted deliverables in line with the Employer’s Requirements. Tracker shall be used to capture commentary on deliverables prior to assignment of a status on the Common Data Environment. Any derogations and clarifications shall be added to the derogation and clarifications schedule (ID: 55_55_90_004).
Note: Refer to the Project's Information Production Methods and Procedures Section 9.4 Review and accept the information model and 9.5 Acceptance workflow for further guidance</t>
  </si>
  <si>
    <t>As required, refer to shared resource (Employer's Representative to use DfE Additional Service Instruction template) and append to the Pre-Construction Services Agreement (PCSA) (ID: 55_55_90_001)</t>
  </si>
  <si>
    <t>Refer to shared resource. The template includes both derogations and clarifications. The resource should be separated into clear and distinct schedules on completion. Submission shall include native schedule and pdf rendition. The schedule shall record all clarifications raised (refer to template for definition). This template shall not be used for tracking comments during the information review phase following an information exchange. Instead refer to the information review tracker (ID: 40_60_40_001).
Note: Clarifications schedule submitted shall NOT include derogations schedule</t>
  </si>
  <si>
    <t>Refer to shared resource. Contractor shall complete the project inputs and RIBA Stage 3 (Carbon Stage 3) worksheets</t>
  </si>
  <si>
    <t>A comprehensive programme for the Works (both the design and construction phases). With the following individual views (within the same Information Deliverable):
- design development and delivery
- works package procurement
- construction sequencing and phasing, including asbestos removal works
- decant planning and execution
- building readiness for handover, including testing, commissioning, witnessing, soak testing and training, and subsequently seasonal commissioning adjustments and building performance evaluation during the Rectification Period
- outdoor environment readiness for handover, including training, and subsequently maintenance during the Rectification Period</t>
  </si>
  <si>
    <t>Activities for the respective stage completed as applicable</t>
  </si>
  <si>
    <r>
      <t>Document shall:
- outline the landscape maintenance and management requirements for hard and soft landscape areas (covering a minimum of 5 years or longer if required by planning)
- outline the works that will be carried out within the first 12 months by the Contractor (during the Rectification Period)</t>
    </r>
    <r>
      <rPr>
        <sz val="12"/>
        <color rgb="FFFF0000"/>
        <rFont val="Arial"/>
        <family val="2"/>
      </rPr>
      <t xml:space="preserve">
</t>
    </r>
    <r>
      <rPr>
        <sz val="12"/>
        <rFont val="Arial"/>
        <family val="2"/>
      </rPr>
      <t>- include a planned maintenance schedule with frequency, equipment required, bib tap locations and activity showing frequency (e.g., weekly, monthly, annually) during specific years years 0-1, years 1-5 and years 6-30)
- include maintenance requirements for all external furniture and equipment, fencing, hibernacula, signage and structures in the landscape
- reference soft (ID: 40_40_88_025) and hard landscape (ID: 40_40_88_024) plans to explain maintenance requirements
- reference planting plans (40_40_34_010) where required (e.g., food production rotation cycle details)
- include a green waste plan that outlines rotational and use requirements for compost facilities
- include pupil participation activities schedule (as a part of the learning landscapes and/or maintenance/management)
- be written in layperson's terms for ease of use by the end user</t>
    </r>
  </si>
  <si>
    <t>Progress meeting agenda for project team (DfE/TA/Contractor) with the Responsible Body (as required). Agenda shall be coordinated with respective Client Engagement Meetings and cover:
- design development 
- information submission
- risk register (ID: 40_60_70_002)
- Employer, Employer's Representative or Responsible Body request for information
- legacy FF&amp;E and technology equipment decant
- soft landings checklist (ID: 70_85_79_001)</t>
  </si>
  <si>
    <t>Progress meeting agenda for project team (DfE/TA/Contractor) with the Responsible Body (as required). Agenda shall be coordinated with respective Client Engagement Meeting and cover:
- construction development 
- information submission (design submission procedure)
- progress report (ID: 60_30_66_001)
- risk register (ID: 40_60_70_002)
- Employer, Employer's Representative or Responsible Body request for information
- legacy FF&amp;E and technology equipment decant
- soft landings checklist (ID: 70_85_79_001)
- operation and maintenance (O&amp;M) manual, including health and safety 
- commissioning/witnessing
- training 
- health, safety and quality matters</t>
  </si>
  <si>
    <t>Refer to shared resource. The Employer’s Representative shall document outcomes from all lessons learned workshops, capturing both positive and negative experiences to inform future project stages and promote continuous improvement. The register shall:
- record key insights, actions and recommendations
- convert tacit knowledge into explicit, shareable knowledge
- be shared with relevant stakeholders for future reference</t>
  </si>
  <si>
    <t>Updated to reflect final design prior to Contract Award. All annexes shall be included where applicable. The Employer's Representative shall include a copy of the updated Employer's 'Project Brief' within the Works Contract (ID: 55_55_90_002) as part of the Employer's Requirements</t>
  </si>
  <si>
    <t>A copy of the Contractor's 'Schedule of Places' (ID: 40_30_77_001) agreed as part of the Contractor's Proposals shall replace the Employer's 'Schedule of Places' (ID: 10_20_25_005) within the Works Contract (ID: 55_55_90_002) as part of the Employer's Requirements</t>
  </si>
  <si>
    <t>A copy of the Contractor's 'Schedule of Spaces' (ID: 40_30_77_002) agreed as part of the Contractor's Proposals shall replace the Employer's 'Schedule of Spaces' (ID: 10_20_25_006) within the Works Contract (ID: 55_55_90_002) as part of the Employer's Requirements</t>
  </si>
  <si>
    <t>A copy of the Contractor's 'Further Education Colleges Schedule of Accommodation' (ID: 40_30_77_003) agreed as part of the Contractor's Proposals shall replace the 'Employer's Further Education Colleges Schedule of Accommodation' (ID: 10_20_25_007) within the Works Contract (ID: 55_55_90_002) as part of the Employer's Requirements</t>
  </si>
  <si>
    <t>Updated to reflect final design prior to Contract Award. The Employer's Representative shall include the updated copy of the Employer's 'Adjacency Diagram' within the Works Contract (ID: 55_55_90_002) as part of the Employer's Requirements</t>
  </si>
  <si>
    <t>A copy of the Contractor's 'Refurbishment Scope of Works' (ID: 40_30_77_004) agreed as part of the Contractor's Proposals shall replace the Employer's 'Refurbishment Scope of Works' (ID: 10_20_25_010) within the Works Contract (ID: 55_55_90_002) as part of the Employer's Requirements</t>
  </si>
  <si>
    <t>The Employer's Representative shall include a copy of the Employer's 'Exchange Information Requirements' within the Works Contract (ID: 55_55_90_002) as part of the Employer's Requirements</t>
  </si>
  <si>
    <t>Updated (as required) prior to Contract Award. The Employer's Representative shall include a copy of the Employer's 'Detailed Exchange Information Requirements' within the Works Contract (ID: 55_55_90_002) as part of the Employer's Requirements</t>
  </si>
  <si>
    <t>Updated (as required) prior to Contract Award. The Employer's Representative shall include a copy of the Employer's 'Project's Information Production Methods and Procedures' within the Works Contract (ID: 55_55_90_002) as part of the Employer's Requirements</t>
  </si>
  <si>
    <t>Updated (as required) prior to Contract Award. The Employer's Representative shall include a copy of the Employer's 'Project's Information Protocol' within the Works Contract (ID: 55_55_90_002) as part of the Employer's Requirements</t>
  </si>
  <si>
    <t>Updated (as required) prior to Contract Award. The Employer's Representative shall include a copy of the Employer's 'Project's Information Standard' within the Works Contract (ID: 55_55_90_002) as part of the Employer's Requirements</t>
  </si>
  <si>
    <t>The report shall provide a comprehensive methodology for the removal, storage, positioning and reinstallation of legacy fittings, furniture and equipment (FF&amp;E) and technology equipment including a detailed responsibility matrix aligned with the master programme</t>
  </si>
  <si>
    <t>Drawings shall show kitchen/servery equipment positions, circulation routes and operational requirements (clear area) and:
- identify infrastructure requirements
- include specification reference (as applicable)
- be coordinated with the architectural, structural, building services and civil engineering design</t>
  </si>
  <si>
    <t>Sections shall:
- be for each building
- identify with callouts where external building element (ID: 40_30_89_013), internal building element (ID: 40_30_89_014), landscape (ID: 40_30_89_015), structural engineering (ID: 40_30_89_016) and site drainage (ID: 40_40_88_018) details (as applicable) have been taken
- include the space name (number) and description (name) aligned to Schedule of Spaces (ID: 40_30_77_002)
- include critical dimensions including, but not limited to, clear and open heights, width of corridors, spatial grid, FFL to parapet
- show gridlines
- include a block plan legend to cross-reference the locations of the sections</t>
  </si>
  <si>
    <t>Reflected ceiling plans shall:
- be for each building and level
- include the space name (number) and description (name) aligned to Schedule of Spaces (ID: 40_30_77_002)
- show gridlines
- show annotations
- show critical dimensions
- show annotations (e.g., ceiling types, lighting, access panels)
- show critical dimensions (e.g., ceiling heights, offsets)
- be coordinated with architectural, structural, building services and civil engineering designs</t>
  </si>
  <si>
    <t>Drawings shall:
- be for each stair and lift type 
- include the space name (number) and description (name) aligned to Schedule of Spaces (ID: 40_30_77_002)
- include plan, elevations, typical details and axonometric (as required)
- show gridlines
- show annotations 
- show critical dimensions (e.g., goings/risers, shaft dimensions, clear headroom)
- show stair configuration, balustrade layout and standard details (nosing/handrail)
- be coordinated with structural and building services design</t>
  </si>
  <si>
    <t>Updated to reflect final design prior to Contract Award. Drawings to a level of detail in line with BSRIA BG 6 definition of Technical Design drawings. In addition to the previous content requirements, drawings shall also include:
- identification of circuits 
- coordination with other equipment and furniture (e.g., teaching wall or science laboratory furniture)</t>
  </si>
  <si>
    <t>As required, refer to shared resource (Employer's Representative to use DfE Early Works Instruction template) and append to the Pre-Construction Services Agreement (PCSA) (ID: 55_55_90_001)</t>
  </si>
  <si>
    <t>Refer to shared resource. Contractor shall complete the RIBA Stage 4 (Carbon Stage 4) worksheet and update the project inputs worksheet (as required)</t>
  </si>
  <si>
    <t>Provide a schedule for management, operational and staff training related to the operation and maintenance of the building(s) and outdoor environment. The schedule shall:
- include the times and dates for all proposed training activities
- identify the training subjects and requirements
- identify the trainers, mandatory and optional attendees
- identify the locations for the training sessions</t>
  </si>
  <si>
    <t>Refer to shared resource. Register shall record all non conformance items identified by the Construction Quality Monitoring (CQM) team site inspection (ID: 60_40_60_002) and Health Safety Quality and Workmanship (HSQW) report (60_70_38_006) during construction period</t>
  </si>
  <si>
    <t>The Employer shall undertake site inspections. It is expected that there will be at least one health and safety (HS) site inspection, and one quality and workmanship (QW) site inspection per project during the construction stage. Following each site inspection a Health Safety Quality and Workmanship (HSQW) Report detailing any issues identified during the visit will be issued to the project team</t>
  </si>
  <si>
    <t>Schedule shall list each instance of internal blinds. The schedule shall:
- include the blind type
- include the location(s) i.e., space name (number) and description (name) aligned to Schedule of Spaces (ID: 40_30_77_002)
- include window or screen type and occurrence name
- include material, colour and finish
- include specification reference (as applicable)
- be coordinated with external door, window and curtain walling (ID: 40_30_89_004) and internal door and screen (ID: 40_30_89_006) schedules
- include reference codes to the material samples schedules (ID: 40_30_89_010) aligned to physical material/product/colour swatch samples and relevant manufacturers' literature</t>
  </si>
  <si>
    <t>Drawings shall illustrate the location and layout of all new and, where applicable, relocated legacy furniture, play and PE equipment. Drawings shall:
- include1:25/1:50 plans (including floor markings where applicable) and sections 
- include standard details</t>
  </si>
  <si>
    <t>Drawings shall illustrate the location and layout of all new and, where applicable, relocated canopies and storage units. Drawings shall:
- include 1:25/1:50 plans and sections 
- include standard details</t>
  </si>
  <si>
    <t>Report shall:
- be issued monthly
- include a mark up of the Master Programme with a progress line clearly indicating activities ahead of, on, and behind the Master Programme (ID: 60_30_20_002), including anticipated dates for Practical Completion and the Rectification Period
- include a summary of the status of design development documentation
- include a summary of the status of all required approvals and Contractor Design Documents (refer to the Design Submission Procedure)
- include a summary of the items in the Non Conformance and Observation Register (ID: 55_15_17_005)
- identify activity or activities that are indicated as behind programme or where other circumstances arise which may affect progress (including change/variations). Contractor shall detail proposals or actions taken to mitigate the delay and recover any lost time
- identify any grounds for dispute that have occurred or are foreseeable, including their progress and measures to resolve such issues
- cross-reference with the updated Risk Register (ID: 40_60_70_002)
- cross-reference with the Health and Safety Report (ID: 60_70_38_005), including a statement that site welfare facilities comply with the relevant standards
- include a written statement confirming that all construction issue design and production information for the relevant period is in accordance with the Employer’s Requirements and Contractor’s Proposals, except where the design and production information has been altered by a Contract Notice</t>
  </si>
  <si>
    <t>The Contractor shall provide photographic records of insulation being installed in an offsite facility to demonstrate compliance with the Employer’s Requirements and expected quality assurance policies and procedures. Photographs shall:
- capture key stages including material preparation, fixing methods, junctions, penetrations and completed assemblies
- be dated and labelled with the component reference, location, and manufacturing batch (as applicable)</t>
  </si>
  <si>
    <t>Refer to shared resource. Register to maintain a record of attendance for all training sessions related to the operation and maintenance of the building(s) and outdoor environment. The register shall:
- record the date and time of each training session
- list the training subject and requirements
- identify the trainers and attendees
- include attendee signatures or digital confirmation to verify attendance
- be updated after each session and included in the operation and maintenance (O&amp;M) manual</t>
  </si>
  <si>
    <t>Updated schedule shall be provided demonstrating all conditions have been discharged</t>
  </si>
  <si>
    <t>Tracker shall cover content requirements as set out in IE301 for RIBA Stage 5 submission</t>
  </si>
  <si>
    <t>Tracker shall cover content requirements as set out in IE301 for RIBA Stage 6 submission</t>
  </si>
  <si>
    <t>The Contractor shall provide typical installation photographs capturing key details of studwork construction to demonstrate good workmanship and compliance. Photographs shall:
- include images of studwork for walls, junctions and door openings before boarding
- be clearly identifiable with a filename including date and space name (number) and description (name)</t>
  </si>
  <si>
    <t>The Contractor shall provide installation photographs capturing details of all fire-stopping. Photographs shall:
- include a cross reference to the fire safety strategy drawings (ID: 40_20_30_002) and fire stopping protection schedule (ID: 70_15_31_001)
- be clearly identifiable with a filename including date and space name (number) and description (name)</t>
  </si>
  <si>
    <t>The Contractor shall provide installation photographs capturing details of fire door assemblies to demonstrate good workmanship compliance. Photographs shall:
- include clear images of doorsets, frames, ironmongery, signage, and any associated intumescent (and acoustic) seals
- be clearly identifiable with a filename that includes the date, element type name and occurrence name (e.g., 250101-ED01-01-001-D01)
- include a cross reference the fire safety strategy drawings (ID: 40_20_30_002) and the fire stopping protection schedule (ID: 70_15_31_001) where relevant
- cross reference (as applicable) the external door, window and curtain walling (ID: 40_30_89_003) and internal door and screen drawings (ID: 40_30_89_005)</t>
  </si>
  <si>
    <t>The Contractor shall provide photographic records of all flat roof waterproofing works to demonstrate correct installation and sequencing. Photographs shall:
- capture key stages including substrate preparation, membrane application, laps, penetrations, upstands, terminations and completed areas
- be dated and labelled with the gridline references</t>
  </si>
  <si>
    <t>The Contractor shall provide photographic records of all stair and guarding installations to demonstrate compliance with design and safety standards. Photographs shall:
- include images of stair flights, landings, handrails, balustrades, fixings, and terminations
- be dated and labelled with location references (e.g., space name and stair number)</t>
  </si>
  <si>
    <t>Report summarising the results from the soak test – Refer to Section 5.11 of the Technical Manual for soak testing requirements</t>
  </si>
  <si>
    <t>Record of emergency voice communication system commissioning certificate</t>
  </si>
  <si>
    <t>Record of safety certification and commissioning records for all legacy fittings, furniture and equipment (FF&amp;E) relocated or reused within the project. Records shall:
- include Portable Appliance Testing (PAT) certificates for electrical items
- provide gas safety certificates for any gas-operated legacy equipment
- include commissioning records for all reused equipment to confirm safe and functional operation
- specifically cover Design and technology/vocational workshop equipment, including local exhaust ventilation (LEV) systems, 3D printers and laser cutters</t>
  </si>
  <si>
    <r>
      <t>Written confirmation from the</t>
    </r>
    <r>
      <rPr>
        <strike/>
        <sz val="12"/>
        <rFont val="Arial"/>
        <family val="2"/>
      </rPr>
      <t xml:space="preserve"> </t>
    </r>
    <r>
      <rPr>
        <sz val="12"/>
        <rFont val="Arial"/>
        <family val="2"/>
      </rPr>
      <t>Contractor that uninterruptible power supplies (UPS) have been installed and commissioned to the manufacturer’s installation and commissioning recommendations and Employer's Requirements</t>
    </r>
  </si>
  <si>
    <t>Record of fire alarm system decibel (dB) level test report</t>
  </si>
  <si>
    <t>Record of kitchen equipment installation test report</t>
  </si>
  <si>
    <t>Closed-circuit television (CCTV) installation test report</t>
  </si>
  <si>
    <t>All relevant heat pump installation, testing and commissioning certificates including, but not limited to, Ground Source Heat Pumps (GSHP) and/or Air Source Heat Pumps (ASHP)</t>
  </si>
  <si>
    <t>Confirmation that all audio visual (AV) systems (e.g., within classrooms and hall) have been installed and commissioned to manufacturers' installation and commissioning recommendations including the use of appropriate fixings</t>
  </si>
  <si>
    <t>Record of class change system commissioning certificate</t>
  </si>
  <si>
    <t>All relevant lift (e.g., evacuation) installation, testing and commissioning certificates</t>
  </si>
  <si>
    <t>Contractor shall provide written confirmation that the Works have been:
- designed, constructed, remodelled and/or refurbished in the forms and materials described within the Employer's Requirements and Contractor’s Proposals
- executed in accordance with any Consents (including relevant planning approvals)
- provided with a planned maintenance plan in relation to the Works or the relevant parts of the Works</t>
  </si>
  <si>
    <t>Contractor shall provide a comprehensive draft plan outlining the strategy, responsibilities, procedures and training required to manage fire safety throughout the building’s lifecycle</t>
  </si>
  <si>
    <t>As required in the relevant Operation and Maintenance (O&amp;M) Manual volume, manufacturer's literature providing additional guidance on product usage including cleaning and maintenance</t>
  </si>
  <si>
    <t>Provide a report of outstanding non conformance or incomplete works identified during inspections. Report shall:
- list each snagging item with a clear description, location and photographic evidence (as applicable)
- include dates of identification and target completion
- track status updates (e.g., open, in progress, completed) for each item
- include sign off confirmation once snagging items are completed and verified</t>
  </si>
  <si>
    <t>Provide a dedicated snagging report for fittings, furniture and equipment (FF&amp;E) of outstanding non conformance or incomplete works identified during inspections. Report shall follow content requirements of 70_85_70_001 and be embedded into an overarching Snagging Report prior to Practical Completion</t>
  </si>
  <si>
    <t>Provide a dedicated snagging report for Technology equipment of outstanding non conformance or incomplete works identified during inspections. Report shall follow content requirements of 70_85_70_001 and be embedded into an overarching Snagging Report prior to Practical Completion</t>
  </si>
  <si>
    <t>Provide a dedicated snagging report for outstanding non conformance or incomplete Landscape works identified during inspections. Report shall follow content requirements of 70_85_70_001 and be embedded into an overarching Snagging Report prior to Practical Completion</t>
  </si>
  <si>
    <t>Activities for the respective stage completed as applicable prior to Practical Completion</t>
  </si>
  <si>
    <t>Provide digital video recordings of all training sessions to support users in understanding, operating and maintaining the building(s) and outdoor environment. Reference ID shall be included within training register (ID: 70_85_90_001)</t>
  </si>
  <si>
    <t>A completed report to demonstrate that the server and hub room(s) is ready to accept the installation of Technology equipment</t>
  </si>
  <si>
    <t>For each delivery team member (e.g., Architecture, Landscape Architecture, Structural, Civil and Building Services) and designing sub-contractor to confirm they have inspected the Works and provide written confirmation that they deem the Works compliant with statutory requirements and the Employer’s Requirements</t>
  </si>
  <si>
    <t>The Contractor shall obtain for the benefit of the Employer, and the Responsible Body or landowner, product guarantees and warranties where these are:
- specifically required in the Technical Manual for any product or system, or
- are not specifically required in the Technical Manual but are generally available from manufacturers, suppliers or sub-contractors.
Such guarantees and warranties shall contain clear and robust terms, be supported by insurance where specifically required or available and require repair or replacement of defective or faulty components within the guarantee/warranty period</t>
  </si>
  <si>
    <t>Provide a comprehensive schedule of planned maintenance activities to support the long-term operational management of the built asset(s). The schedule shall:
- be cross referenced with the Asset Register (COBie) (ID: 80_10_10_001) for each maintainable component
- be cross referenced with the Landscape and Ecological Maintenance and Management Plan (ID: 80_10_44_001)
- include maintenance requirements for building fabric, building services, site and Infrastructure
- include maintenance frequency, methods and responsible parties
- be coordinated with the Technical Manual, Appendix A of the Project’s Information Standard, and Soft Landings Guide
- be included in the operation and maintenance (O&amp;M) manual for handover and lifecycle management</t>
  </si>
  <si>
    <t>Provide data to support monitoring, reporting and optimisation of the building's energy performance (and minimise environmental impact) relative to the requirements set out in the Technical Manual</t>
  </si>
  <si>
    <t>Provide written schemes under PSSR, as applicable, installed plant to ensure safe operation and legal compliance. Scheme shall:
- be prepared in accordance with the Pressure Systems Safety Regulations (PSSR)
- detail all pressure systems and associated equipment requiring a written scheme
- include details of items to be examined, examination frequency, and methods
- specify responsible persons and competent bodies for carrying out examinations
- be referenced in the operation and maintenance (O&amp;M) manual where applicable</t>
  </si>
  <si>
    <t>Aftercare meeting agenda for project team (DfE/TA/Contractor) with the Responsible Body. Agenda shall include:
- aftercare issues
- training update and requirements
- review of defects register (ID: 70_85_22_001)
- review of building(s) performance, system monitoring, seasonal commissioning and utility usage</t>
  </si>
  <si>
    <t>Quality control (QC) report for each COBie output reporting against the construction criteria specified by the COBie schema and alphanumerical requirements for RIBA Stage 6. Report shall:
- be compliant with the Information Management Requirements, specifically the Project's Information Standard and Detailed Exchange Information Requirements (Worksheets 02, 03, 04 and 05)
- contain the same information as the native and IFC-SPF models</t>
  </si>
  <si>
    <t>Refer to shared resource. Contractor shall transpose from aftercare platform into the standard template and issue to employer's project team (TA/DfE) on a monthly basis</t>
  </si>
  <si>
    <t>Refer to shared resource. 
- Monthly reporting: Monthly reports on energy, water consumption, CO2 levels and air temperature for 15 months following Practical Completion
- Initial building performance review: An assessment of the first 3 months following Practical Completion. The Contractor shall summarise the data from the first 3 months and outline any issues with building performance and/or monitoring</t>
  </si>
  <si>
    <t>Refer to shared resource. Contractor shall complete the RIBA Stage 6 (Carbon Stage 6) worksheet and update the project inputs worksheet (as required)</t>
  </si>
  <si>
    <t>Operation and maintenance (O&amp;M) manual updated (as required) to reflect addition of all material relating to seasonal commissioning, fine tuning and alterations to building systems during the Rectification Period</t>
  </si>
  <si>
    <t>Refer to shared resource.
- Final building performance review: An assessment of the first 12 months of the building’s operation. The Contractor shall summarise the data from the first 12 months and outline how all the issues with building performance and/or monitoring have been resolved</t>
  </si>
  <si>
    <t>IE001 requirement:
Refer to shared resource. Outline Brief shall include:
- basic project information
- contact details
- school/college capacity
- school/college working hours
- school/college details
- extra curricular information
- third party lease holder details</t>
  </si>
  <si>
    <t>IE001 requirement:
Feasibility Roadmap shall provide an overview of the activities from appointment of the Employer's Representative up to submission of the final Feasibility Study for approval</t>
  </si>
  <si>
    <t>IE101 requirement:
Refer to shared resource. Document shall include:
- project summary
- survey summary
- stakeholder map (including facilities/estates management structure of the Responsible Body through to end user operators)
Document shall append the following resources:
- risk register
- building block tracker</t>
  </si>
  <si>
    <t xml:space="preserve">IE102 requirement:
Refer to shared resource. Document shall include:
- project summary
- survey summary
- options overview
Document shall append the following resources:
- concept options scoring
- feasibility cost plan
- project programme
- feasibility 1.2 (IE102) deliverables
</t>
  </si>
  <si>
    <t>IE001 requirement:
Refer to shared resource. Appointment document completed by the Employer and issued to the respective Employer’s Representative</t>
  </si>
  <si>
    <t>IE201 requirement:
The Employer's project specific guidance in relation to the Technology Requirements and Response
IE211/IE213/IE221/IE231 requirement:
Issued for information (no content changes from IE201)</t>
  </si>
  <si>
    <t>IE202 requirement:
The Employer's Representative shall include a copy of the Employer's 'General Conditions' within the Employer's Requirements
IE211/IE213/IE221/IE231 requirement:
Issued for information (no content changes from IE202)
IE241 requirement:
The Employer's Representative shall include a copy of the Employer's 'General Conditions' within the Pre-Construction Services Agreement (PCSA) (ID: 55_55_90_001) as part of the Employer's Requirements
IE401 requirement:
The Employer's Representative shall include a copy of the Employer's 'General Conditions' within the Works Contract (ID: 55_55_90_002) as part of the Employer's Requirements</t>
  </si>
  <si>
    <t>IE202 requirement:
The Employer's Representative shall include a copy of the Employer's 'Pattern Book' within the Employer's Requirements
IE211/IE213/IE221/IE231 requirement:
Issued for information (no content changes from IE202)
IE241 requirement:
The Employer's Representative shall include a copy of the Employer's 'Pattern Book' within the Pre-Construction Services Agreement (PCSA) (ID: 55_55_90_001) as part of the Employer's Requirements
IE401 requirement:
The Employer's Representative shall include a copy of the Employer's 'Pattern Book' within the Works Contract (ID: 55_55_90_002) as part of the Employer's Requirements</t>
  </si>
  <si>
    <t>IE202 requirement:
The Employer's Representative shall include a copy of the Employer's 'Technical Manual' within the Employer's Requirements
IE211/IE213/IE221/IE231 requirement:
Issued for information (no content changes from IE202)
IE241 requirement:
The Employer's Representative shall include a copy of the Employer's 'Technical Manual' within the Pre-Construction Services Agreement (PCSA) (ID: 55_55_90_001) as part of the Employer's Requirements
IE401 requirement:
The Employer's Representative shall include a copy of the Employer's 'Technical Manual' within the Works Contract (ID: 55_55_90_002) as part of the Employer's Requirements</t>
  </si>
  <si>
    <t>IE101 requirement:
Refer to Project Brief template. This shall be commenced to reflect project specific requirements gathered during the Feasibility process
IE102 requirement:
Updated to reflect current progression
IE201 requirement:
Updated to reflect final position prior to procurement. All annexes shall be included where applicable. The Employer's Representative shall include a copy of the Employer's 'Project Brief' within the Employer's Requirements
IE211/IE213/IE221/IE231 requirement:
Issued for information (no content changes from IE201)
IE241 requirement:
The Employer's Representative shall include a copy of the Employer's 'Project Brief' within the Pre-Construction Services Agreement (PCSA) (ID: 55_55_90_001) as part of the Employer's Requirements
IE301 requirement:
Updated, as required, throughout Design Development to reflect details gathered during the CEM process
IE401 requirement:
Updated to reflect final design prior to Contract Award. All annexes shall be included where applicable. The Employer's Representative shall include a copy of the updated Employer's 'Project Brief' within the Works Contract (ID: 55_55_90_002) as part of the Employer's Requirements</t>
  </si>
  <si>
    <t>IE101 requirement:
A schedule of place type occurrences across the school/college site included in the Works. As a minimum the schedule shall:
- demonstrate compliance with Department for Education Area Standards
- cross reference with Landscape drawings (where applicable)
- clearly identify places subject to supplementary/other funding
- align with the requirements of the Pattern Book
Note: The Schedule of Places shall be used to provide a balanced provision of places based on activity layer, use, green infrastructure and supporting components
IE102 requirement:
Updated to reflect current progression
IE201 requirement:
Updated to reflect final position prior to procurement. The Employer's Representative shall include a copy of the Employer's 'Schedule of Places' within the Employer's Requirements as an annex to the Project Brief
IE211/IE213/IE221/IE231 requirement:
Issued for information (no content changes from IE201)
IE241 requirement:
The Employer's Representative shall include a copy of the Employer's 'Schedule of Places' within the Pre-Construction Services Agreement (PCSA) (ID: 55_55_90_001) as part of the Employer's Requirements as an annex to the Project Brief
IE401 requirement:
A copy of the Contractor's 'Schedule of Places' (ID: 40_30_77_001) agreed as part of the Contractor's Proposals shall replace the Employer's 'Schedule of Places' (ID: 10_20_25_005) within the Works Contract (ID: 55_55_90_002) as part of the Employer's Requirements</t>
  </si>
  <si>
    <t>IE101 requirement:
A schedule of space type occurrences across the school/college site included in the Works. As a minimum the schedule shall:
- demonstrate compliance with Department for Education Area Standards
- cross reference with Architectural drawings (where applicable)
- clearly identify spaces subject to supplementary/other funding
- align with the requirements of the Pattern Book
IE102 requirement:
Updated to reflect current progression
IE201 requirement:
Updated to reflect final position prior to procurement. The Employer's Representative shall include a copy of the Employer's 'Schedule of Spaces' within the Employer's Requirements as an annex to the Project Brief
IE211/IE213/IE221/IE231 requirement:
Issued for information (no content changes from IE201)
IE241 requirement:
The Employer's Representative shall include a copy of the Employer's 'Schedule of Spaces' within the Pre-Construction Services Agreement (PCSA) (ID: 55_55_90_001) as part of the Employer's Requirements as an annex to the Project Brief
IE401 requirement:
A copy of the Contractor's 'Schedule of Spaces' (ID: 40_30_77_002) agreed as part of the Contractor's Proposals shall replace the Employer's 'Schedule of Spaces' (ID: 10_20_25_006) within the Works Contract (ID: 55_55_90_002) as part of the Employer's Requirements</t>
  </si>
  <si>
    <t>IE101 requirement:
A schedule of space type occurrences across the college site included in the Works. As a minimum the schedule shall:
- cross reference with Architectural drawings (where applicable)
- clearly identify spaces subject to supplementary/other funding
IE102 requirement:
Updated to reflect current progression
IE201 requirement:
Updated to reflect final position prior to procurement. The Employer's Representative shall include a copy of the Employer's 'Further Education Colleges Schedule of Accommodation (SoA)' within the Employer's Requirements as an annex to the Project Brief
IE211/IE213/IE221/IE231 requirement:
Issued for information (no content changes from IE201)
IE241 requirement:
The Employer's Representative shall include a copy of the Employer's 'Further Education Colleges Schedule of Accommodation' within the Pre-Construction Services Agreement (PCSA) (ID: 55_55_90_001) as part of the Employer's Requirements as an annex to the Project Brief
IE401 requirement:
A copy of the Contractor's 'Further Education Colleges Schedule of Accommodation' (ID: 40_30_77_003) agreed as part of the Contractor's Proposals shall replace the 'Employer's Further Education Colleges Schedule of Accommodation' (ID: 10_20_25_007) within the Works Contract (ID: 55_55_90_002) as part of the Employer's Requirements</t>
  </si>
  <si>
    <t>IE102 requirement:
A schedule of spaces required as temporary accommodation following demolition of existing buildings or to maintain educational continuity whilst preserving safeguarding and operational standards during delivery of new building(s)
IE201 requirement:
Updated to reflect final position prior to procurement. The Employer's Representative shall include a copy of the Employer's 'Temporary Accommodation Schedule of Spaces' within the Employer's Requirements
IE211/IE213/IE221/IE231 requirement:
Issued for information (no content changes from IE201)
IE241 requirement:
The Employer's Representative shall include a copy of the Employer's 'Temporary Accommodation Schedule of Spaces' within the Pre-Construction Services Agreement (PCSA) (ID: 55_55_90_001) as part of the Employer's Requirements</t>
  </si>
  <si>
    <t>IE102 requirement:
Diagram shall detail the relationships of spaces within the building(s), places within the landscape and connections between them. Drawing shall: 
- be developed in accordance with the Pattern Book
- be to scale with no internal walls, fencing or dimensions
- use Space/Place type codes and names
- demonstrate how spaces/places are organised (e.g., departments, suites and clusters)
- visually represent the Schedule of Spaces and Schedule of Places (aligned to the Project Brief, Urban Greening Factor, Environmental Benefits from Nature Tool and Statutory Biodiversity Metric)
- show critical relationships between buildings, spaces and circulation, communal areas, and outdoor environment places including for social and physical activity
- comply with the Project’s Information Standard
IE201 requirement:
Updated to reflect final position prior to procurement. The Employer's Representative shall include a copy of the Employer's 'Adjacency Diagram' within the Employer's Requirements as an annex to the Project Brief
IE211/IE213/IE221/IE231 requirement:
Issued for information (no content changes from IE201)
IE241 requirement:
The Employer's Representative shall include a copy of the Employer's 'Adjacency Diagram' within the Pre-Construction Services Agreement (PCSA) (ID: 55_55_90_001) as part of the Employer's Requirements as an annex to the Project Brief
IE401 requirement:
Updated to reflect final design prior to Contract Award. The Employer's Representative shall include the updated copy of the Employer's 'Adjacency Diagram' within the Works Contract (ID: 55_55_90_002) as part of the Employer's Requirements</t>
  </si>
  <si>
    <t>IE102 requirement:
Broad outline of refurbishment requirements and the identification of additional detailed non-intrusive surveys to be undertaken to establish detailed scope requirements. The work required to each element shall be defined as Renew, Replace, Repair, Retain or have No Work
IE201 requirement:
Detailed scope of refurbishment requirements for architectural, building services and structural works. Including identification of remodelling works, temporary works and condition need works. The work required to each element shall be defined as Renew, Replace, Repair, Retain or have No Work. The Employer's Representative shall include a copy of the Employer's 'Refurbishment Scope of Works' within the Employer's Requirements as an annex to the Project Brief
IE211/IE213/IE221/IE231 requirement:
Issued for information (no content changes from IE201)
IE241 requirement:
The Employer's Representative shall include a copy of the Employer's 'Refurbishment Scope of Works' within the Pre-Construction Services Agreement (PCSA) (ID: 55_55_90_001) as part of the Employer's Requirements as an annex to the Project Brief
IE401 requirement:
A copy of the Contractor's 'Refurbishment Scope of Works' (ID: 40_30_77_004) agreed as part of the Contractor's Proposals shall replace the Employer's 'Refurbishment Scope of Works' (ID: 10_20_25_010) within the Works Contract (ID: 55_55_90_002) as part of the Employer's Requirements</t>
  </si>
  <si>
    <t>IE202 requirement:
The Employer's Representative shall include a copy of the Employer's 'Exchange Information Requirements' within the Employer's Requirements
IE211/IE213/IE221/IE231 requirement:
Issued for information (no content changes from IE202)
IE241 requirement:
The Employer's Representative shall include a copy of the Employer's 'Exchange Information Requirements' within the Pre-Construction Services Agreement (PCSA) (ID: 55_55_90_001) as part of the Employer's Requirements
IE401 requirement:
The Employer's Representative shall include a copy of the Employer's 'Exchange Information Requirements' within the Works Contract (ID: 55_55_90_002) as part of the Employer's Requirements</t>
  </si>
  <si>
    <t>IE101 requirement:
Refer to Detailed Exchange Information Requirements template. This shall be updated to reflect project specific requirements gathered during the Feasibility process. Only values with 'TBC' in Column B 'REQ' shall be changed to either 'YES' or 'NO'. The latter should only be changed to 'NO' where the deliverable is not applicable to the scheme (e.g., Gas System Commissioning Information when the proposed works contain no gas systems).
Note: Refer to the Exchange Information Requirements Section A2 Information management function for further guidance
IE102 requirement:
Updated to reflect current progression
IE201 requirement:
Updated (as required) to reflect final position prior to procurement
IE202 requirement:
The Employer's Representative shall include a copy of the Employer's 'Detailed Exchange Information Requirements' within the Employer's Requirements
IE211/IE213/IE221/IE231 requirement:
Issued for information (no content changes from IE202)
IE241 requirement:
The Employer's Representative shall include a copy of the Employer's 'Detailed Exchange Information Requirements' within the Pre-Construction Services Agreement (PCSA) (ID: 55_55_90_001) as part of the Employer's Requirements
IE401 requirement:
Updated (as required) prior to Contract Award. The Employer's Representative shall include a copy of the Employer's 'Detailed Exchange Information Requirements' within the Works Contract (ID: 55_55_90_002) as part of the Employer's Requirements</t>
  </si>
  <si>
    <t>IE101 requirement:
Refer to Project's Information Production Methods and Procedures template. This shall be updated to reflect project specific requirements gathered during the Feasibility process.
Note: Refer to the Exchange Information Requirements Section A2 Information management function for further guidance
IE102 requirement:
Updated to reflect current progression
IE201 requirement:
Updated (as required) to reflect final position prior to procurement
IE202 requirement:
The Employer's Representative shall include a copy of the Employer's 'Project's Information Production Methods and Procedures' within the Employer's Requirements
IE211/IE213/IE221/IE231 requirement:
Issued for information (no content changes from IE202)
IE241 requirement:
The Employer's Representative shall include a copy of the Employer's 'Project's Information Production Methods and Procedures' within the Pre-Construction Services Agreement (PCSA) (ID: 55_55_90_001) as part of the Employer's Requirements
IE401 requirement:
Updated (as required) prior to Contract Award. The Employer's Representative shall include a copy of the Employer's 'Project's Information Production Methods and Procedures' within the Works Contract (ID: 55_55_90_002) as part of the Employer's Requirements</t>
  </si>
  <si>
    <t>IE101 requirement:
Refer to Project's Information Protocol template. The Information Particulars table shall be updated to reflect project specific requirements gathered during the Feasibility process.
Note: Refer to the Exchange Information Requirements Section A2 Information management function for further guidance
IE102 requirement:
Updated to reflect current progression
IE201 requirement:
Updated (as required) to reflect final position prior to procurement
IE202 requirement:
The Employer's Representative shall include a copy of the Employer's 'Project's Information Protocol' within the Employer's Requirements
IE211/IE213/IE221/IE231 requirement:
Issued for information (no content changes from IE202)
IE241 requirement:
The Employer's Representative shall include a copy of the Employer's 'Project's Information Protocol' within the Pre-Construction Services Agreement (PCSA) (ID: 55_55_90_001) as part of the Employer's Requirements
IE401 requirement:
Updated (as required) prior to Contract Award. The Employer's Representative shall include a copy of the Employer's 'Project's Information Protocol' within the Works Contract (ID: 55_55_90_002) as part of the Employer's Requirements</t>
  </si>
  <si>
    <t>IE101 requirement:
Refer to Project's Information Standard template. This shall be updated to reflect project specific requirements gathered during the Feasibility process.
Note: Refer to the Exchange Information Requirements Section A2 Information management function for further guidance
IE102 requirement:
Updated to reflect current progression
IE201 requirement:
Updated (as required) to reflect final position prior to procurement
IE202 requirement:
The Employer's Representative shall include a copy of the Employer's 'Project's Information Standard' within the Employer's Requirements
IE211/IE213/IE221/IE231 requirement:
Issued for information (no content changes from IE202)
IE241 requirement:
The Employer's Representative shall include a copy of the Employer's 'Project's Information Standard' within the Pre-Construction Services Agreement (PCSA) (ID: 55_55_90_001) as part of the Employer's Requirements
IE401 requirement:
Updated (as required) prior to Contract Award. The Employer's Representative shall include a copy of the Employer's 'Project's Information Standard' within the Works Contract (ID: 55_55_90_002) as part of the Employer's Requirements</t>
  </si>
  <si>
    <t>IE101 requirement:
A site layout plan, based on a recent Ordnance Survey (or equal), depicting the entire school/college site boundary.  
Drawing shall:
- demonstrate the existing site arrangement including surrounding context, boundary and building(s)
- include nearby roads, existing topography and existing trees
- include existing block(s) code(s) together with appropriate shading as follows to distinguish block designation: Targeted (Red HEX:#F2C2C2), Additional (Yellow HEX:#FFF2CC), Consequential (Amber HEX:#FCE4D6) and Untouched (Green HEX:#E2EFDA)
- for accessibility, include a table identifying each block code and designation
- comply with the Project’s Information Standard
IE102 requirement:
Updated to reflect current progression
IE201 requirement:
Updated (as required) to reflect final position prior to procurement
IE211/IE213/IE221/IE231 requirement:
Issued for information (no content changes from IE201)</t>
  </si>
  <si>
    <t>General requirement:
Primary and Special School: 1:200, 1:250, 1:500 
Secondary School and College: 1:500, 1:1000, 1:1250, 1:1500
IE102 requirement:
A separate site plan (for each option), depicting the entire school/college site boundary developed from the Constraints and Opportunities Report (ID: 10_20_73 _004) indicating the Concept Option. This requires a separate drawing for each Concept Option and shall coordinate with the assessment criteria in Concept Options Scoring Template. Drawing shall:
- clearly identify a red outline for the site development area and a blue outline for the entire school/college site ownership boundary 
- clearly indicate Character Areas and place types in accordance with the Pattern Book (including indicative distribution e.g., green infrastructure)
- include place type names
- clearly indicate what is existing (retained and untouched), existing buildings to be refurbished/remodelled, any proposed new works or consequential works and areas to be demolished/removed
- clearly identify existing contours to demonstrate gradient changes across the site and how new buildings and access routes may be affected by them
- show details of all trees including position and spread with existing trees to have black outline, removed trees to have red outline and proposed tree canopies in a dashed black outline ensuring identification of any trees with Tree Protection Orders
- show all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
- indicate the Temporary Accommodation Strategy requirements (where applicable). This may require a separate site layout drawing, depending on phasing and site constraints
- comply with the Project’s Information Standard
IE201 requirement:
Updated (as required) to reflect final position prior to procurement
IE211/IE213/IE221/IE231 requirement:
Issued for information (no content changes from IE201)</t>
  </si>
  <si>
    <t>General requirement:
Scale to match the Concept Option Site Plan (ID: 10_20_30_002)
IE102 requirement:
Sections to define topographical relationships where there is a level difference of two metres or more across the site development boundary or the entire site. Drawing shall:
- include two longitudinal sections in different directions across the site
- include key dimensions including, but not limited to, spot levels marking contour lines, building entrance levels, top and bottom of steps/ramps, height of the building from the finished ground level, planning proximity requirements
- be positioned so that they shall cut through buildings and/or proposed structures in the landscape, walls and fences where possible
- include a block plan legend to cross-reference the locations of the sections
IE201 requirement:
Updated (as required) to reflect final position prior to procurement
IE211/IE213/IE221/IE231 requirement:
Issued for information (no content changes from IE201)</t>
  </si>
  <si>
    <t>General requirement:
Scale to match the Concept Option Site Plan (ID: 10_20_30_002)
IE102 requirement:
Separate phasing plans developed from Concept Option Site Plans. Drawing shall: 
- include all stages of the phasing and show the Contractor's proposed development site works boundary for each phase including landscape and site access routes
- capture or link to any Temporary Accommodation Strategy requirements (where applicable) including to scale temporary buildings using industry standard modular sizes
IE201 requirement:
Updated (as required) to reflect final position prior to procurement
IE211/IE213/IE221/IE231 requirement:
Issued for information (no content changes from IE201)</t>
  </si>
  <si>
    <t>IE102 requirement:
Refer to shared resource. Employer's Representative to utilise the Concept Options Scoring Template to evidence the review of the Concept Option Site Plans. Scores to be moderated and agreed with the Project Director and Project Manager
IE201 requirement:
Updated (as required) to reflect final position prior to procurement
IE211/IE213/IE221/IE231 requirement:
Issued for information (no content changes from IE201)</t>
  </si>
  <si>
    <t>General requirement:
Primary and Special School: 1:200, 1:250, 1:500
Secondary School and College: 1:500, 1:1000, 1:1250, 1:1500
IE201 requirement:
A separate site plan developed from the selected Concept Option. Drawing shall: 
- clearly identify a red outline for the site development area and a blue outline for the entire school/college site ownership boundary 
- clearly indicate Character Areas and place types in accordance with the Pattern Book (including indicative distribution e.g., green infrastructure)
- clearly indicate what is existing (retained and untouched), existing buildings to be refurbished/remodelled, any proposed new works or consequential works and areas to be demolished/removed
- clearly identify existing contours to demonstrate gradient changes across the site and how new buildings and access routes may be affected by them
- show building entrances and spot levels to indicate significant level changes: proposed steps, ramps or retaining structures etc
- show details of all trees including position and spread with existing trees to have black outline, removed trees to have red outline and proposed tree canopies in a dashed black outline ensuring identification of any trees with Tree Protection Orders
- show all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
- indicate the Temporary Accommodation Strategy requirements (where applicable). This may require a separate site layout drawing, depending on phasing and site constraints
- show important contextual relationships (e.g., neighbouring schools, recreational grounds, surrounding uses, flood risk zones, conservation areas, listed and locally listed buildings)
- comply with the Project’s Information Standard
IE211/IE213/IE221/IE231 requirement:
Issued for information (no content changes from IE201)</t>
  </si>
  <si>
    <t>General requirement:
Scale to match the Control Option Site Plan (ID: 10_20_30_006)
IE201 requirement:
A landscape plan is required for the Control Option Site Plan. Drawing shall:
- clearly identify a red outline for the site development area and a blue outline for the entire school/college site ownership boundary
- clearly identify existing contours (dashed) and proposed (solid) lines to demonstrate gradient changes across the site and how new buildings and access routes may be affected by them. Include in the legend a statement on indicative cut and fill areas required to realise proposal
- show building entrances and spot levels to indicate significant level changes: proposed steps, ramps or retaining structures etc
- show details of all trees including position and spread with existing trees (as shown/measured on the Arboricultural Survey Information) to have black outline, removed trees to have red outline and proposed tree canopies (shown with predicted mature canopy spreads) in a dashed black outline ensuring identification of any trees with Tree Protection Orders
- all tree canopies to have lowered opacity to allow visibility of surface types beneath
- show all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 and existing structures in the landscape
- utilise outputs from the Preliminary Ecological Assessment (ID: 30_30_25 _001), Flood Risk Assessment Information (ID: 30_30_29 _001) and Air Quality Survey Information (ID: 30_30_03 _001) to provide a strategic approach to the delivery of biodiversity, nature-based SuDS and air quality improvement (as required)
- indicate the position and height of all boundary walls and fences (as required)
- indicate character areas and place type codes from the Schedule of Places to show use types, green infrastructure and supporting components 
- identify each Natural England Urban Greening Factor (UGF) surface cover type and associated biodiversity metric habitats, grouping habitats into the appropriate UGF surface cover types. Include a description, unique colour, and total area in the key
- demonstrate compliance by embedding UGF schedule and BNG and EBN Tool results tables onto plan
- comply with the DfE's Project Information Standard
Be coloured coded as follows:
- semi-natural vegetation and wetlands retained on site (#57CB74), semi-natural vegetation established on site, wetland or open water (#279F1E), standard / semi-mature trees planted in connected tree pits (#98BD4D), native hedgerow planting (#919325), standard trees / semi-mature trees planted in individual tree pits (#EE8BEB), food growing, orchards and allotments (#C7AA43), flower-rich perennial and herbaceous planting (#BF92ED), single species or mixed hedge planting (including linear planting of mature shrubs) (#688208), amenity shrub and groundcover (#FDCC65), amenity grasslands including formal lawns (#DFA069), intensive green roof (#D8FFA9), extensive biodiverse green roof (#ACAE19), extensive green roof (#FFFF66), extensive green roof of sedum only green roof mat (#A0714F), green wall facades (climbing plants rooted in soil) (#D38312), wetlands and semi-natural open water (#73C9CE), rain gardens and vegetated basins (#51A3F0), open swales and unplanted detention basins (#51F0DD), water features (unplanted and chlorinated) (#619EA1), open aggregate and granular paving permeable paving (#B3B3B2), partially sealed and semi-permeable paving (#9A9B78), sealed surfaces (#7F7F7E)
IE211/IE213/IE221/IE231 requirement:
Issued for information (no content changes from IE201)</t>
  </si>
  <si>
    <t>IE201 requirement:
Subject to agreement with Employer (as required) plans to show retained/refurbished/remodelled spaces within existing buildings. Layouts shall be generated in accordance with the Employer’s Requirements. Spaces shall be overlaid onto measured building survey information with new build extensions shown in outline, except for smaller infills and extensions where it may be logical to show a schematic space layout
IE211/IE213/IE221/IE231 requirement:
Issued for information (no content changes from IE201)</t>
  </si>
  <si>
    <t>General requirement:
Scale to match the Control Option Site Plan (ID: 10_20_30_006)
IE201 requirement:
A separate phasing plan (as required) developed from Control Option Site Plan and Landscape Plan. Drawing shall: 
- include all stages of the phasing and show the Contractor's proposed development site works boundary for each phase including landscape and site access routes
- capture or link to any Temporary Accommodation Strategy requirements (where applicable) including to scale temporary buildings using industry standard modular sizes
IE211/IE213/IE221/IE231 requirement:
Issued for information (no content changes from IE201)</t>
  </si>
  <si>
    <t>General requirement:
Scale to match the Control Option Site Plan (ID: 10_20_30_006)
IE201 requirement:
Sections to define the topographical relationships where there is a level difference of two metres or more across the site development boundary or the entire site. Drawing shall:
- include two longitudinal sections in different directions across the site
- include key dimensions including, but not limited to, spot levels marking contour lines, building entrance levels, top and bottom of steps/ramps, height of the building from the finished ground level, planning proximity requirements
- be positioned so that they shall cut through buildings and/or proposed structures in the landscape, walls and fences where possible
- include a block plan legend to cross-reference the locations of the sections
IE211/IE213/IE221/IE231 requirement:
Issued for information (no content changes from IE201)</t>
  </si>
  <si>
    <t>IE201 requirement:
Refer to shared resource. The Feasibility Study template provides a standard structure to record the development of Concept Options through to the Control Option
IE211/IE213/IE221/IE231 requirement:
Issued for information (no content changes from IE201)</t>
  </si>
  <si>
    <t>IE101 requirement:
The Employer's Representative is to collate and review all existing survey information from the DfE Outline Brief and the Responsible Body's existing estate management information (e.g., Operation and Maintenance (O&amp;M) manuals, floor plans, Planned Maintenance Plan) and produce a Survey Report; highlighting any further surveys or information verification required to inform the Feasibility Study, mitigate risks and advise the Contractor
IE102 requirement:
The Employer's Representative is to collate and review all existing information, feasibility 1.1 (IE101) survey information and produce a Survey Report; highlighting any further surveys or information verification required to inform the Feasibility Study, mitigate risks and advise the Contractor
IE201 requirement:
Updated (as required) to reflect final position prior to procurement. Survey analysis should be integrated into the Constraints and Opportunities Report (ID: 10_20_73_004)</t>
  </si>
  <si>
    <t>IE301 requirement:
Refer to shared resource. The Employer's Representative shall use the template to detail the Construction Quality Monitoring (CQM) Team. This shall:
- include the names and qualifications for the CQM lead discipline specialists
- detail CQM lead competency (refer to guidance within template for further information)</t>
  </si>
  <si>
    <t>General requirement:
Primary and Special School: 1:500, 1:1000, 1:1250
Secondary School and College: 1:1000, 1:1250, 1:1500, 1:2500
IE101 requirement:
Drawing shall: 
- be based on a recent Ordnance Survey (or equal)
- fit on a single sheet
- show all roads/footpaths/public rights of way adjoining the site
- clearly identify a red outline for the site development area and a blue outline for the entire school/college site ownership boundary.
Note: This shall include all land necessary to carry out the proposed development (e.g., land required for access to the site from a public highway, visibility splays, landscaping, car parking and open areas around buildings)
- identify sufficient roads and/or buildings on nearby land to demonstrate the site context (e.g., in rural areas you will normally need to show two named roads or for large scale new build developments this may include the development extent)
- comply with the Project’s Information Standard
IE201 requirement:
Updated (as required) to reflect final position prior to procurement
IE211/IE213/IE221/IE231 requirement:
Issued for information (no content changes from IE201)</t>
  </si>
  <si>
    <t>General requirement:
Primary and Special School: 1:500, 1:1000, 1:1250
Secondary School and College: 1:1000, 1:1250, 1:1500, 1:2500
IE102 requirement:
Context constraints and opportunities to be used to establish the key massing principles for the Concept and Control Option Site Plans. Drawing shall show: 
- site location including surrounding context (800m radius)
- existing buildings shaded (#CCCCCC)
- ecology assessment with all local nature recovery, green infrastructure networks and designated habitats, including ecological designations and/or invasive species located either within the site and/or within 50 metres radius of the site
- contextual setting considering local history, culture and heritage of the neighbourhood and region
- heritage buildings, listed buildings, conservation areas and any particular requirements for certain building materials
- the architectural and landscape character, scale and form of neighbouring buildings, open space, public space and boundaries (including materials) 
- air quality conditions (where applicable) and source(s)
- local green infrastructure and/or local nature recovery networks
- access to nature: Is the site located in a nature deprived area? Does the local authority have a green infrastructure and/or local nature recovery strategy which can support active travel?
- flood risk areas (e.g., taken from the flood risk appraisal)
- overheating/thermal conditions 
- contextual geology composition
- local areas of play (e.g., playgrounds, sports pitches) within the site’s catchment area
- key views (of local landscapes, feature trees, etc)
- pedestrian movement (e.g., pupils/students, staff and visitors)
- cycle routes and storage
- regular vehicular movement (e.g., car parking or drop-off requirements)
- infrequent vehicular movements (collections, deliveries, emergency vehicles, coaches, taxis)
- above and below ground constraints (e.g., power lines, cables, underground sewers, coal mines, culverts, main sewer)
- statutory access across the site (e.g., public rights of way, onsite substation access and existing easements)
- microclimate context with sun path and prevailing wind direction indicated
- security risk assessment to visualise crime statistics and road incident locations (if applicable)
- demonstrate how the estate can support future change (rationalisation or expansion)  
IE201 requirement:
Updated (as required) to reflect final position prior to procurement
IE211/IE213/IE221/IE231 requirement:
Issued for information (no content changes from IE201)</t>
  </si>
  <si>
    <t>General requirement:
Primary and Special School: 1:200, 1:250,  1:500 
Secondary School and College: 1:500, 1:1000, 1:1250, 1:1500
IE102 requirement:
Site constraints and opportunities to be used to establish the key massing principles for the Concept and Control Option Site Plans. Drawing shall show: 
- existing block(s) code(s) together with shading (#CCCCCC)
- arboricultural survey information including all tree canopies and root protection areas (as shown/measured) indicating trees of special interest or potential focal points and/or where Tree Protection Orders (TPO) are in place
- ecology assessment with all habitats, areas for enhancement opportunities or educational benefits identified or constraints on removal
- topographical survey information with existing contours and spot levels at key building entrances, corners, top/bottom of slopes/ramps/stairs. Indicate areas with opportunities for play areas (play mounds), educational elements (ponds) and/or playing fields. 
- soil survey information, highlighting areas of key soil characteristics (soil types, structure, condition, properties and potential risks/contaminants)
- pedestrian movement (e.g., access for pupils/students, staff and visitors)
- cycle access and storage
- key views (of local landscapes, feature trees etc)
- regular vehicular movement (e.g., car parking or drop-off requirements)
- infrequent vehicular movements (collections, deliveries, emergency vehicles, coaches, taxis)
- above and below ground constraints (e.g., power lines, cables, underground sewers, coal mines, culverts, main sewer)
- statutory access across the site (e.g., public rights of way, onsite substation access and existing easements)
- microclimate context with sun path and prevailing wind direction indicated; to be completed as a sun/shade survey at three times of year/day (October, December and March in the morning, midday and afternoon) 
- safeguarding, indicating where trees might require crown lifting for visibility, opportunities for hedgerows/tree rows, natural berms for barriers)
IE201 requirement:
Updated (as required) to reflect final position prior to procurement
IE211/IE213/IE221/IE231 requirement:
Issued for information (no content changes from IE201)</t>
  </si>
  <si>
    <t>IE102 requirement:
Report combines constraints and opportunities drawings with all desktop and physical survey information into a holistic assessment of the existing wider context and site. Report shall refer to the respective information above to provide a summary on the constraints and opportunities that will be used to support the development of the Concept and Control Options
IE201 requirement:
Updated (as required) to reflect final position prior to procurement
IE211/IE213/IE221/IE231 requirement:
Issued for information (no content changes from IE201)</t>
  </si>
  <si>
    <t>IE201 requirement:
Refer to shared resource. Letter completed and signed by the Responsible Body to outline the Education Estates objectives and responsibilities to support the project
IE211/IE213/IE221/IE231 requirement:
Issued for information (no content changes from IE201)</t>
  </si>
  <si>
    <t>IE102 requirement:
The Employer’s Representative shall review the Responsible Body’s Travel Plan to ensure it is sufficiently developed, complete and aligned with project requirements before it is issued. This includes identifying any gaps or deficiencies that could affect the delivery team's ability to develop an effective solution
IE201 requirement:
Updated (as required) to reflect final position prior to procurement
IE211/IE213/IE221/IE231 requirement:
Issued for information (no content changes from IE201)</t>
  </si>
  <si>
    <t>IE102 requirement:
Refer to DfE 'Building Services Condition Survey' document for complete scope. Survey shall establish the condition of existing building services systems, including mechanical, electrical and public health engineering systems (MEP) and identify information of value that will enable an assessment of potential residual life
IE201 requirement:
Updated (as required) to reflect final position prior to procurement
IE211/IE213/IE221/IE231 requirement:
Issued for information (no content changes from IE201)</t>
  </si>
  <si>
    <t>IE102 requirement:
Refer to shared resource. The schedule shall identify all legacy fittings, furniture and equipment (FF&amp;E) and record supplementary information categorised by group type. The schedule shall provide a comprehensive overview of existing FF&amp;E items with appropriate classification and condition assessment
IE201 requirement:
Updated (as required) to reflect final position prior to procurement
IE211/IE213/IE221/IE231 requirement:
Issued for information (no content changes from IE201)</t>
  </si>
  <si>
    <t>IE301 requirement:
Contractor shall update the provided legacy fittings, furniture and equipment (FF&amp;E) schedule based on an updated survey (as required). The schedule shall:
- include where assets are to located (existing and proposed)
- include unique identifiers for each asset
- include asset condition
- identify infrastructure requirements
- identify installation and commissioning requirements
- be coordinated with the architectural, structural, building services and civil engineering design
IE401 requirement:
Updated to reflect final design prior to Contract Award
IE501 requirement:
Updated (as required)</t>
  </si>
  <si>
    <t>IE102 requirement:
Refer to shared resource. The schedule shall identify all legacy technology equipment and record supplementary information. The schedule shall provide a comprehensive overview of existing technology equipment with appropriate classification and condition assessment
IE201 requirement:
Updated (as required) to reflect final position prior to procurement
IE211/IE213/IE221/IE231 requirement:
Issued for information (no content changes from IE201)</t>
  </si>
  <si>
    <t>IE301 requirement:
Contractor shall update the provided legacy technology equipment schedule based on an updated survey (as required). The schedule shall:
- include where assets are to located (existing and proposed)
- asset type and quantities
- include unique identifiers for each asset
- include asset condition
- identify infrastructure requirements
- identify installation and commissioning requirements
- identify management and documentation requirements
- identify coordination with the architectural, structural, building services and civil engineering design
IE401 requirement:
Updated to reflect final design prior to Contract Award
IE501 requirement:
Updated (as required)</t>
  </si>
  <si>
    <t>IE102 requirement:
Refer to DfE 'Building Condition Survey' document for complete scope. Survey shall provide an updated view of the school/college’s current condition and enable the overall long-term strategy for the site to be determined, as well as to develop a more targeted approach to the immediate project’s scope
IE201 requirement:
Updated (as required) to reflect final position prior to procurement
IE211/IE213/IE221/IE231 requirement:
Issued for information (no content changes from IE201)</t>
  </si>
  <si>
    <t>IE102 requirement:
Refer to DfE 'Heritage Preliminary Survey' document for complete scope. Survey shall provide an understanding of the presence and nature of built heritage assets within and surrounding the development site which may be impacted. Engagement with the local planning authority, Historic England and amenity groups may be deemed necessary and undertaken as part of this preliminary appraisal survey
IE201 requirement:
Updated (as required) to reflect final position prior to procurement
IE211/IE213/IE221/IE231 requirement:
Issued for information (no content changes from IE201)</t>
  </si>
  <si>
    <t>IE101 requirement:
Title plan from the Land Registry which coordinates with the Land Title Deed information. This shall provide details on the legal boundary and covenants, rights of way or wayleaves associated with the site
IE201 requirement:
Updated (as required) to reflect final position prior to procurement
IE211/IE213/IE221/IE231 requirement:
Issued for information (no content changes from IE201)</t>
  </si>
  <si>
    <t>IE401 requirement:
As required, a party wall survey prior to Contract Award</t>
  </si>
  <si>
    <t>IE102 requirement:
Refer to DfE 'Photogrammetry and Point Cloud Survey' document for complete scope. Formats to be agreed with Surveyor, Employer’s Representative and Employer
IE201 requirement:
Updated (as required) to reflect final position prior to procurement
IE211/IE213/IE221/IE231 requirement:
Issued for information (no content changes from IE201)</t>
  </si>
  <si>
    <t>IE101 requirement:
Site plan from Education Estates records on existing asset information (data from Condition Data Collection database)
IE201 requirement:
Updated (as required) to reflect final position prior to procurement
IE211/IE213/IE221/IE231 requirement:
Issued for information (no content changes from IE201)</t>
  </si>
  <si>
    <t>IE102 requirement:
Refer to link to shared resources as well as Responsible Body's existing risk assessment information. Outcomes from the new Security Risk Assessment must be embedded into the Project Brief and Constraints and Opportunities Report. The Employer's Representative's full assessment shall be included in the Feasibility Study submission as a separate deliverable
IE201 requirement:
Updated (as required) to reflect final position prior to procurement
IE211/IE213/IE221/IE231 requirement:
Issued for information (no content changes from IE201)</t>
  </si>
  <si>
    <t>General requirement:
Primary and Special School: 1:200, 1:250, 1:500
Secondary School and College: 1:500, 1:1000, 1:1250, 1:1500
IE101 requirement:
Refer to DfE 'Topographical Survey and Underground Utilities Survey' document for complete scope. Survey shall provide topographical data to accurately describe the site topography, levels, buildings, buried and overhead services and other notable features
IE201 requirement:
Updated (as required) to reflect final position prior to procurement
IE211/IE213/IE221/IE231 requirement:
Issued for information (no content changes from IE201)</t>
  </si>
  <si>
    <t>IE101 requirement:
Refer to DfE 'Transport Scoping Assessment' document for complete scope. Survey shall provide an assessment for the proposed development
IE201 requirement:
Updated (as required) to reflect final position prior to procurement
IE211/IE213/IE221/IE231 requirement:
Issued for information (no content changes from IE201)</t>
  </si>
  <si>
    <t>General requirement:
Primary and Special School: 1:200, 1:250, 1:500
Secondary School and College: 1:500, 1:1000, 1:1250, 1:1500
IE101 requirement:
Refer to DfE 'Topographical Survey and Underground Utilities Survey' document for complete scope. Survey shall identify the stakeholders of buried utility apparatus, including the horizontal and vertical alignment of all apparatus within the red line boundary and extended to include 100m of the local road network
IE201 requirement:
Updated (as required) to reflect final position prior to procurement
IE211/IE213/IE221/IE231 requirement:
Issued for information (no content changes from IE201)</t>
  </si>
  <si>
    <t>IE101 requirement:
Refer to DfE 'Archaeology Preliminary Survey' document for complete scope. Survey shall identify the presence and nature of buried and above ground archaeological remains within and surrounding the development site which may be impacted
IE201 requirement:
Updated (as required) to reflect final position prior to procurement
IE211/IE213/IE221/IE231 requirement:
Issued for information (no content changes from IE201)</t>
  </si>
  <si>
    <t>IE101 requirement:
Refer to 'Geotechnical &amp; Geo-Environmental Investigations' document for complete scope. Survey shall identify ground conditions, properties and ground related risks that could affect the site and its development, including site history, geology, mining, contamination risk, quarrying, radon gas, hydrogeology, hydrology and environmental sensitivity
IE201 requirement:
Updated (as required) to reflect final position prior to procurement
IE211/IE213/IE221/IE231 requirement:
Issued for information (no content changes from IE201)</t>
  </si>
  <si>
    <t>General requirement:
Primary and Special School: 1:200, 1:250, 1:500
Secondary School and College: 1:500, 1:1000, 1:1250, 1:1500
IE101 requirement:
Refer to DfE 'Soil Survey' document for complete scope
IE201 requirement:
Updated (as required) to reflect final position prior to procurement
IE211/IE213/IE221/IE231 requirement:
Issued for information (no content changes from IE201)</t>
  </si>
  <si>
    <t>IE101 requirement:
Refer to DfE 'Ground Source Heat Pump Investigation' document for complete scope. Survey shall be used to create a feasibility study on GSHP viability
IE201 requirement:
Updated (as required) to reflect final position prior to procurement
IE211/IE213/IE221/IE231 requirement:
Issued for information (no content changes from IE201)</t>
  </si>
  <si>
    <t>IE102 requirement:
Refer to DfE 'Drainage CCTV Survey' document for complete scope. Survey shall be overlaid onto the topographical and the measured building (as required) survey to understand the existing asset condition of the below ground drainage
IE201 requirement:
Updated (as required) to reflect final position prior to procurement
IE211/IE213/IE221/IE231 requirement:
Issued for information (no content changes from IE201)</t>
  </si>
  <si>
    <t>IE401 requirement:
As required, following survey produced by Employer's Representative at Feasibility Stage
IE521 requirement:
Refer to DfE 'Drainage CCTV Survey' document for complete scope. Survey shall be overlaid onto the topographical and the measured building (as required) survey to understand the asset condition of the below ground drainage following the Works
IE601 requirement:
Updated to reflect any changes, as required, post Practical Completion</t>
  </si>
  <si>
    <t>IE102 requirement:
Refer to DfE 'Noise and Acoustic Survey' document for complete scope. Survey shall identify existing ambient noise levels, background sound levels external to the site and the extent of acoustic improvement necessary to ensure an inclusive acoustic environment
IE201 requirement:
Updated (as required) to reflect final position prior to procurement
IE211/IE213/IE221/IE231 requirement:
Issued for information (no content changes from IE201)</t>
  </si>
  <si>
    <t>IE102 requirement:
Refer to DfE 'Air Quality Survey' document for complete scope. Survey shall identify air quality levels against relevant standards/regulations and relevant local planning requirements
IE201 requirement:
Updated (as required) to reflect final position prior to procurement
IE211/IE213/IE221/IE231 requirement:
Issued for information (no content changes from IE201)</t>
  </si>
  <si>
    <t>IE102 requirement:
Refer to DfE 'Arboricultural Survey' document for complete scope
IE201 requirement:
Updated (as required) to reflect final position prior to procurement
IE211/IE213/IE221/IE231 requirement:
Issued for information (no content changes from IE201)</t>
  </si>
  <si>
    <t>IE301 requirement:
A copy of the Employer's Representative's Arboricultural Survey Information (ID: 30_30_04_002) with any amendments or additions made since procurement</t>
  </si>
  <si>
    <t>IE301 requirement:
Arboricultural Method Statement shall align with the requirements of BS EN 5837 and provide detailed instructions on how to implement the mitigation measures identified in the Arboricultural Impact Assessment. Statement shall include:
- protection measures - specifications for protective barriers, ground protection, and other methods to safeguard trees during construction
- construction guidelines - procedures to avoid damaging trees, such as special foundations or trenchless technology for underground utilities
- monitoring and maintenance - plans for ongoing monitoring and maintenance of tree health throughout the construction process</t>
  </si>
  <si>
    <t>IE301 requirement:
Arboricultural Impact Assessment shall align with the requirements of BS EN 5837 and consist of a report and plan(s) that evaluates the implications of a proposed development on existing trees. Assessment shall include: 
- arboricultural tree survey - detailed information about the trees on or near the site, including species, size, condition, and value
- tree constraints plan and tree retention and removal plan
- impact analysis - assessment of how the development will affect these trees, considering factors like root damage, canopy interference, and changes to the local environment
- mitigation measures - recommendations to minimise negative impacts, such as tree protection plans and compensatory planting</t>
  </si>
  <si>
    <t>IE301 requirement:
Tree Removal, Protection and Retention Plan shall align with the requirements of BS EN 5837 and include: 
- arboricultural survey information - refer to ID: 30_30_04 _002 
- tree protection plan (TPP) - a plan that outlines the measures to protect retained trees during the construction process. This includes the location of protective barriers, ground protection, and other measures to prevent damage to trees. It also includes the trees' root protection area (RPA): the area around each tree to ensure that the roots are protected from construction activities. This area is calculated based on the tree's size and species
- mitigation measures - strategies to mitigate the impact of construction on trees, such as special construction techniques, root pruning, and compensatory planting for trees that must be removed
- monitoring and maintenance - monitoring and maintenance of the trees during and after construction to ensure their health and stability</t>
  </si>
  <si>
    <t>General requirement:
Primary and Special School: 1:200, 1:250, 1:500
Secondary School and College: 1:500, 1:1000, 1:1250, 1:1500
IE101 requirement:
Refer to DfE 'Ecological Preliminary Survey' document for complete scope
IE201 requirement:
Updated (as required) to reflect final position prior to procurement
IE211/IE213/IE221/IE231 requirement:
Issued for information (no content changes from IE201)</t>
  </si>
  <si>
    <t>General requirement:
Primary and Special School: 1:200, 1:250, 1:500
Secondary School and College: 1:500, 1:1000, 1:1250, 1:1500
IE301 requirement:
Report shall identify, assess and mitigate potential ecological impacts of a proposed development ensuring compliance with environmental regulations and promoting biodiversity. Report shall align with the requirements of BS 42020</t>
  </si>
  <si>
    <t>IE102 requirement:
Refer to the statutory biodiversity metric tool to assess the habitat baseline condition. Note: The delivery of BNG outside of the project boundary (i.e., offsite) will not be permitted unless the statutory obligation is provided at an alternative, local education setting and only when expressly agreed with the Employer
IE201 requirement:
Updated (as required) to reflect final position prior to procurement
IE211/IE213/IE221/IE231 requirement:
Issued for information (no content changes from IE201)</t>
  </si>
  <si>
    <t>IE301 requirement:
Refer to the statutory biodiversity metric tool to assess the habitat baseline condition. This shall be an update (if applicable) to the original deliverable produced by the Employer's Representative. 
Note: The delivery of BNG outside of the project boundary (i.e., offsite) will not be permitted unless the statutory obligation is provided at an alternative, local education setting and only when expressly agreed with the Employer</t>
  </si>
  <si>
    <t>IE201 requirement:
Utilising Natural England’s Urban Greening Factor (UGF) schedule to demonstrate compliance. The schedule shall:
- be embedded into the Control Option Landscape Plan
IE211/IE213/IE221/IE231 requirement:
Issued for information (no content changes from IE201)</t>
  </si>
  <si>
    <t>IE301 requirement:
Utilising Natural England’s Urban Greening Factor (UGF) schedule to demonstrate compliance. The schedule shall:
- be embedded into the Landscape Plan</t>
  </si>
  <si>
    <t>IE301 requirement:
Biodiversity Statement (subject to local planning authority requirements) shall include:
- project overview, including size of site, location and key features
- baseline ecological assessment (refer to ID: 30_30_25 _002)
- impact assessment - evaluation of the potential impacts of the development on existing biodiversity, identifying significant ecological features that may be affected
- mitigation measures - developed strategies to avoid, reduce or compensate for negative impacts on biodiversity and proposed enhancements to achieve a net gain in biodiversity
- biodiversity net gain calculation (refer to ID: 30_30_25 _004) to calculate the net gain in biodiversity value and provide pre and post development biodiversity value assessments
- management and monitoring plan - outlining a plan for the long-term management and monitoring of biodiversity on the site to ensure that biodiversity gains are maintained and enhanced over time</t>
  </si>
  <si>
    <t>IE301 requirement:
Biodiversity Gain Plan (subject to local planning authority requirements) shall include:
- biodiversity net gain calculation (refer to ID: 30_30_25_004) 
- biodiversity gain plan - providing a detailed plan outlining how the biodiversity net gain will be achieved
- monitoring and maintenance - outline the long-term monitoring and maintenance plan to ensure the biodiversity gains are sustained for at least 30 years</t>
  </si>
  <si>
    <t>IE201 requirement:
Using Natural England's Environmental Benefits from Nature Tool to demonstrate compliance with an increase to the ecosystem services listed within the Technical Manual. The schedule shall align with the Control Option Landscape Plan
IE211/IE213/IE221/IE231 requirement:
Issued for information (no content changes from IE201)</t>
  </si>
  <si>
    <t>IE301 requirement:
Using Natural England's Environmental Benefits from Nature Tool to demonstrate compliance with an increase to the ecosystem services listed within the Technical Manual. The schedule shall align with the Landscape Plan and Landscape Strategies Report</t>
  </si>
  <si>
    <t>IE301 requirement:
Only required due to significant environmental impact (and subject to local planning authority requirements), report shall include:
- project description - detailed description of the proposed development, including its purpose, location, size and key features
- baseline environmental conditions - assessment of the current environmental conditions of the site and surrounding area, including air quality, water resources, biodiversity, and land use
- impact assessment - evaluation of the potential environmental impacts of the proposed development on various factors such as air quality, water resources, biodiversity, noise (direct and indirect), and traffic
- mitigation measures - identification of measures to avoid, reduce or compensate for significant adverse environmental impacts including how these measures will be implemented and monitored
- alternatives analysis - examination of reasonable alternatives to the proposed development, including the "no action" alternative and a comparison of the environmental impacts of each alternative
- public consultation - documentation of the public consultation process, including how stakeholders were engaged and their feedback incorporated into the report
- high level summary to ensure it is accessible to a wider audience</t>
  </si>
  <si>
    <t>IE101 requirement:
Refer to DfE 'Flood Risk Preliminary Assessment' document for complete scope. Survey shall identify current and future risk of the site flooding and any specific drainage challenges as well as an indication of likely attenuation requirements (including SuDS)
IE201 requirement:
Updated (as required) to reflect final position prior to procurement
IE211/IE213/IE221/IE231 requirement:
Issued for information (no content changes from IE201)</t>
  </si>
  <si>
    <t>IE101 requirement:
Refer to DfE 'Measured Building Survey' document for complete scope. Survey shall identify the existing gross internal floor area, internal arrangements, rooms names, room uses, toilet numbers etc in existing building(s). Drawing and schedule formats to be provided by surveyor in format agreed with Employer’s Representative and the Employer
IE201 requirement:
Updated (as required) to reflect final position prior to procurement
IE211/IE213/IE221/IE231 requirement:
Issued for information (no content changes from IE201)</t>
  </si>
  <si>
    <t>IE102 requirement:
Refer to DfE 'Detailed Measured Building Survey' document for complete scope. Drawing and schedule formats to be provided by surveyor in format agreed with Employer’s Representative and the Employer
IE201 requirement:
Updated (as required) to reflect final position prior to procurement
IE211/IE213/IE221/IE231 requirement:
Issued for information (no content changes from IE201)</t>
  </si>
  <si>
    <t>IE102 requirement:
Refer to DfE 'Asbestos Management Survey' document for complete scope. Survey shall identify actual and/or potential extent of asbestos containing materials within the existing building(s)
IE201 requirement:
Updated (as required) to reflect final position prior to procurement
IE211/IE213/IE221/IE231 requirement:
Issued for information (no content changes from IE201)</t>
  </si>
  <si>
    <t>IE101 requirement:
Refer to DfE ‘Unexploded Ordnance (UXO) Survey' document for complete scope. Survey shall identify UXO risk level. Where site has a higher probability, a further assessment may be required to identify mitigation measures
IE201 requirement:
Updated (as required) to reflect final position prior to procurement
IE211/IE213/IE221/IE231 requirement:
Issued for information (no content changes from IE201)</t>
  </si>
  <si>
    <t>IE101 requirement:
Refer to DfE 'Structural Stage 1 Basic Condition Survey' document for complete scope. Survey shall identify if any existing element/component within the selected building(s) or space does not have a twenty five year remaining life expectancy and identify any structural defects, risks and areas of structural concern
IE201 requirement:
Updated (as required) to reflect final position prior to procurement
IE211/IE213/IE221/IE231 requirement:
Issued for information (no content changes from IE201)</t>
  </si>
  <si>
    <t>IE102 requirement:
Refer to DfE 'Structural Stage 2 Detailed Condition Survey' document for complete scope. Survey shall identify extent of repairs/modifications to the existing structure to facilitate the residual design life, incorporate details for refurbishment elements and/or any structural modifications to facilitate the remodelling of internal spaces
IE201 requirement:
Updated (as required) to reflect final position prior to procurement
IE211/IE213/IE221/IE231 requirement:
Issued for information (no content changes from IE201)</t>
  </si>
  <si>
    <t>IE301 requirement:
Drawings shall:
- show the whole site, facilities and grounds
- detail all access routes, equipment positions and spatial requirements for ongoing maintenance activities
- include clear dimensioning of access panels, walkways, equipment clearances and cleaning zones with specific annotations for specialised access equipment requirements and safety protocols
- cross reference Hazard Identification Drawings where relevant (ID: 40_20_36 _001)
IE401 requirement:
Updated to reflect final design prior to Contract Award
IE521 requirement:
Updated to reflect final design prior to Practical Completion</t>
  </si>
  <si>
    <t>IE301 requirement:
Drawing shall detail:  
- the zoning strategy for the project, including areas to be used for out-of-hours or community use</t>
  </si>
  <si>
    <t>IE301 requirement:
Report shall detail the technical design basis and design proposals required to meet the Employer's Requirements for acoustics, including: 
- indoor ambient noise levels 
- airborne sound insulation
- reverberation
- analysis of external noise levels to BS EN 4142 
- analysis of noise levels of legacy and new equipment
IE401 requirement:
Updated to reflect final design prior to Contract Award</t>
  </si>
  <si>
    <t>IE301 requirement:
Drawings shall detail:
- the type and quantity of absorption required
- required level of sound insulation for walls, doors, screens, floors and ceilings</t>
  </si>
  <si>
    <t>General requirement:
Reports to be consistent with the accompanying design information (drawings, schedules and reports) and to a level of detail in line with the respective RIBA Work Stage
IE214 requirement:
Outline the design basis and proposals for the following:
- location of principal mechanical and electrical plant
- key services distribution routes
- heating and ventilation strategy for key spaces, including teaching spaces
IE301 requirement:
Report shall detail the design basis and proposals for the following:
- heating - including location and capacity of main plant, summary of heating demand calculations, explanation of key distribution routes and emitter types for typical spaces
- ventilation - including location and capacity of central plant, and ventilation solutions for key spaces, including teaching spaces
- domestic hot and cold water - including location and capacity of central plant and storage
- electrical distribution - including location and capacity of main plant, a summary of maximum demand calculations, explanation of key distribution routes and general strategy for distribution throughout the building 
- electrical services for life safety and fire protection systems
- fire alarm systems
- BMS and metering - outline of key control philosophies for HVAC systems and proposal for energy sub-metering and building performance reporting 
- general lighting and emergency lighting
- lightning protection
- security systems - CCTV, intruder alarms, access control - in response to the security risk assessment
- communication systems - Public Address and Voice Alarm systems (PAVA) and audio systems
- incoming utilities and site wide external services
IE401 requirement:
Report shall detail the technical design basis and proposals for the following:
- heating - including location and capacity of main plant, summary of heating demand calculations, explanation of key distribution routes and emitter types for typical spaces
- ventilation - including location and capacity of central plant, and ventilation solutions for key spaces, including teaching spaces
- domestic hot and cold water - including location and capacity of central plant and storage
- electrical distribution - including location and capacity of main plant, a summary of maximum demand calculations, explanation of key distribution routes and general strategy for distribution throughout the building 
- electrical services for life safety and fire protection systems
- fire alarm systems
- BMS and metering - outline of key control philosophies for HVAC systems and proposal for energy sub-metering and building performance reporting 
- general lighting and emergency lighting
- lightning protection
- security systems - CCTV, intruder alarms, access control - in response to the security risk assessment
- communication systems - Public Address and Voice Alarm systems (PAVA) and audio systems
- incoming utilities and site wide external services</t>
  </si>
  <si>
    <t>IE401 requirement:
Outline the commissioning methodology for ensuring the building(s) will operate as designed</t>
  </si>
  <si>
    <t>IE214 requirement:
Concept statement outlining the site drainage strategy
IE301 requirement:
Report shall detail overall site drainage strategy including surface water management hierarchy (SuDS, attenuation, discharge routes), foul water  strategy and below ground drainage. Report shall:
- include site specific flood risk assessment mitigations
- include Environment Agency and Local Authority requirements
- be developed in accordance with CIRIA C753, The SuDS Manual and CIBSE Guide L: Sustainability
- demonstrate compliance with local planning conditions and Building Regulations
IE401 requirement:
Updated to reflect final design prior to Contract Award</t>
  </si>
  <si>
    <t>IE301 requirement:
Drawings shall:
- be developed in accordance with BS EN ISO 19650-6 (as applicable)
- identify and graphically locate all hazards arising from the design
- include annotations referencing the risk register (as applicable)
- include both site and building(s) hazards
IE401 requirement:
Updated to reflect final design prior to Contract Award</t>
  </si>
  <si>
    <t>IE214 requirement:
The report is to include text, images, plans and a suite of diagrams to cover the following content. Report shall:
- include character area strategy (place types, supporting components and green infrastructure)
- include green infrastructure strategy by showing relationship with context, delivery of ecosystem services strategy
- include nature connection and access strategy by demonstrating the percentage of soft landscape in the Courtyard Garden(s), Entrance Landscape and Playscape, visual access to nature from windows, viewpoints and entrances/exits 
- reference SuDS strategy – refer to Site Drainage Strategy Report (ID: 40_20_24_001)
- include the boundary and/or secure line (if required) strategy
- include site access strategy 
- include a sun/shade study of the proposed scheme massing with tree maturity at 30 years undertaken at October, December and March in the morning, midday and afternoon
IE301 requirement:
The report is to include text, images, plans and a suite of diagrams to cover the following content. Report shall:
- include character area strategy (place types, supporting components and green infrastructure)
- include green infrastructure strategy by showing relationship with context, delivery of ecosystem services strategy
- include nature connection and access strategy by demonstrating the percentage of soft landscape in the Courtyard Garden(s), Entrance Landscape and Playscape, visual access to nature from windows, viewpoints and entrances/exits 
- include learning landscape strategy by identifying signage, place types, locations and pupil-led landscape maintenance/management opportunities
- demonstrate pupil capacity studies at drop off, play/social and/or lunch and school exit times
- include pupil/staff circulation strategy (pedestrian, cycle and scooter)
- include the pitch strategy (capacity and rotation)
- include the play strategy (risk-benefit assessment undertaken and demonstrating a balanced approach, including physical, exploratory, constructive, imaginative, social and sensory)
- include vehicular transport strategy 
- include hard landscape strategy (including containment and recycling strategy for rubber crumb (if included), cork or other infill material for AWP/play surfaces), furniture and play mounds
- include soft landscape strategy that: should include, but not limited to, retained/enhanced habitats and retained trees (in black) and removed trees (in red)
- reference SuDS strategy – refer to Site Drainage Strategy Report (ID: 40_20_24_001)
- include the boundary and/or secure line (if required) strategy
- include site access strategy
- include the external lighting strategy 
- include a sun/shade study of the proposed scheme massing with tree maturity at 30 years undertaken at three times a year in the morning, midday and afternoon
IE401 requirement:
Updated to reflect final design prior to Contract Award</t>
  </si>
  <si>
    <t>IE201 requirement:
The Employer's Representative shall complete unless otherwise agreed with the DfE. The appraisal shall include: 
- site and surrounding area
- description of the proposal
- planning history
- planning policy
- planning risk assessment including all relevant matters (e.g., the potential for any Section 106 and/or Section 278 agreements)
- pre-application feedback from the Local Planning Authority (LPA) and other statutory bodies (as applicable)
- letter of planning support from Local Planning Authority (LPA) (as applicable)
IE211/IE213/IE221/IE231 requirement:
Issued for information (no content changes from IE201)</t>
  </si>
  <si>
    <t>IE301 requirement:
Drawings shall:
- include circulation strategy defining vertical and horizontal movement
- identify servery and dining horizontal movement 
- identify access and egress to and from site and building(s)
- identify access to toilets
IE401 requirement:
Updated to reflect final design prior to Contract Award</t>
  </si>
  <si>
    <t>IE401 requirement:
The report shall provide a comprehensive methodology for the removal, storage, positioning and reinstallation of legacy fittings, furniture and equipment (FF&amp;E) and technology equipment including a detailed responsibility matrix aligned with the master programme
IE501 requirement:
Updated (as required)</t>
  </si>
  <si>
    <t>IE201 requirement:
The strategy shall justify the requirement for temporary accommodation by demonstrating that phased construction and alternative space solutions have been evaluated to avoid or minimise requirements. The report must detail temporary facility duration and the measures required to maintain educational continuity whilst preserving safeguarding and operational standards
IE211/IE213/IE221/IE231 requirement:
Issued for information (no content changes from IE201)</t>
  </si>
  <si>
    <t>General requirement:
Reports to be consistent with the accompanying design information (drawings, schedules and reports) and to a level of detail in line with the respective RIBA Work Stage
IE301 requirement:
Completion of the DfE's Integrated Environmental Design Report Template, which covers heating demand and cooling loads, thermal comfort and indoor air quality, daylighting, operational energy, nature-based solutions, whole life carbon and materials. The following modelling reports shall be appended to the report: 
- energy use intensity (EUI) calculations - including estimated operational energy costs
- renewable energy generation calculations - including annual yield, size of photovoltaic (PV) array, proportion of PV utilised and exported
- overheating risk assessment
- daylight modelling
- dynamic simulation heat load calculations
Note: Each appended report shall include an outline of the calculation methodology, assumptions made and the modelling outputs for each room or system where relevant
IE401 requirement:
Updated to reflect final design prior to Contract Award</t>
  </si>
  <si>
    <t>IE201 requirement:
Collate and submit all discipline-specific Designers’ Risk Assessments in a structured format, clearly identifying residual risks, mitigation measures, and design justifications. The Employer’s Representative must ensure the assessments are reviewed, coordinated, and integrated into the risk register
IE211/IE213/IE221/IE231 requirement:
Issued for information (no content changes from IE201)</t>
  </si>
  <si>
    <t>IE301 requirement:
Collate and submit all discipline-specific Designers’ Risk Assessments in a structured format, clearly identifying residual risks, mitigation measures, and design justifications. The Contractor must ensure the assessments are reviewed, coordinated, and integrated into the risk register and hazard identification drawings (ID: 40_20_36_001)
IE401 requirement:
Updated to reflect final design prior to Contract Award</t>
  </si>
  <si>
    <t>IE214 requirement:
Outline the design basis and proposals for the following:
- site history and existing features
- building typology and options for possible construction methods, materials and systems (e.g., offsite components) that are available and appropriate for the project
- structural form including structural spans, building height, vertical and lateral stability elements
- relevant codes of practice, loadings and serviceability criteria
- structural solutions for retaining and boundary structures
- provisions for robustness and prevention of disproportionate collapse
IE301 requirement:
Report shall detail the design basis and proposals for the following:
- site history and existing features
- building typology and selected construction methods, materials, appropriate and compatible systems, assemblies and components (e.g., offsite components), suitability for site conditions
- structural form including vertical and lateral stability elements, structural form for non-standard arrangements, and offsite and prefabricated elements
- relevant codes of practice, loadings and serviceability criteria including outline movement and tolerances compatible with the proposed building fabric of other disciplines
- structural solutions for retaining and boundary structures
- provisions for robustness and prevention of disproportionate collapse
IE401 requirement:
Report shall detail the technical design basis and proposals for the following:
- site history and treatment of existing features
- summary of primary structural elements including lateral stability system, foundation solution, structural form of non-standard arrangements and system details of offsite and prefabricated elements (if applicable) 
- for offsite and prefabricated elements, the report shall describe how the proposed system details and connections achieve the intended vertical, horizontal and robustness load paths
- material types and construction methods, including site-built, prefabricated, offsite, and precast components
- structural form including vertical and lateral stability elements, structural form for non-standard arrangements, and offsite and prefabricated elements
- relevant codes of practice, loadings and serviceability criteria including outline movement and tolerances compatible with the proposed building fabric of other disciplines
- structural solutions for retaining and boundary structures
- allowances for movement, tolerances, and interfaces with other disciplines
- provisions for robustness and prevention of disproportionate collapse
- reference supporting information, assumptions, and areas requiring further surveys
- identify contractor designed elements</t>
  </si>
  <si>
    <t>IE301 requirement:
Showing the Entrance Landscape and Courtyard Garden(s) (minimum of two views). Views shall:
- include building elevations, landscape design, surrounding context and any fences
- be a true reflection of facade and fence height
- show planting at maturity and trees at 50% maturity
- include pupils at their average scale
- be a true reflection of the Scheme
IE401 requirement:
Updated to reflect final design prior to Contract Award</t>
  </si>
  <si>
    <t>IE301 requirement:
Showing main entrance/reception and key internal views (minimum of four views). Views shall:
- include surrounding context and any fences
- be a true reflection of interior  
- include pupils at their average scale/height
- be a true reflection of the Scheme
IE401 requirement:
Updated to reflect final design prior to Contract Award</t>
  </si>
  <si>
    <t>IE214 requirement:
A schedule of place type occurrences across the school/college site included in the Works, based on the annex to the Project Brief. As a minimum the schedule shall:
- demonstrate compliance with Department for Education Area Standards
- cross reference with Landscape drawings (where applicable)
- clearly identify places subject to supplementary/other funding
- align with the requirements of the Pattern Book
Note: The Schedule of Places shall be used to provide a balanced provision of places based on activity layer, use, green infrastructure and supporting components
IE301 requirement:
A schedule of place type occurrences, based on the Project Brief annex, across the school/college site included in the Works. As a minimum the schedule shall:
- demonstrate compliance with Department for Education Area Standards
- cross reference with Landscape drawings (where applicable)
- clearly identify places subject to supplementary/other funding
- align with the requirements of the Pattern Book
Note: The Schedule of Places shall be used to provide a balanced provision of places based on activity layer, use, green infrastructure and supporting components
IE401 requirement:
Updated to reflect final design prior to Contract Award</t>
  </si>
  <si>
    <t>IE214 requirement:
A schedule of space type occurrences across the school/college site included in the Works, based on the annex to the Project Brief. As a minimum the schedule shall:
- demonstrate compliance with Department for Education Area Standards
- cross reference with Architectural drawings (where applicable)
- clearly identify spaces subject to supplementary/other funding
- align with the requirements of the Pattern Book
IE301 requirement:
A schedule of space type occurrences, based on the Project Brief annex, across the school site included in the Works. As a minimum the schedule shall:
- demonstrate compliance with Department for Education Area Standards
- cross reference with Architectural drawings (where applicable)
- clearly identify spaces subject to supplementary/other funding
- align with the requirements of the Pattern Book
IE401 requirement:
Updated to reflect final design prior to Contract Award</t>
  </si>
  <si>
    <t>IE214 requirement:
A schedule of space type occurrences across the college site included in the Works, based on the annex to the Project Brief. As a minimum the schedule shall:
- cross reference with Architectural drawings (where applicable)
- clearly identify spaces subject to supplementary/other funding
IE301 requirement:
A schedule of space type occurrences, based on the Project Brief annex, across the college site included in the Works. As a minimum the schedule shall:
- cross reference with Architectural drawings (where applicable)
- clearly identify spaces subject to supplementary/other funding
IE401 requirement:
Updated to reflect final design prior to Contract Award</t>
  </si>
  <si>
    <t>IE301 requirement:
Detailed scope requirements for architectural, building services, structural works. Identification of remodelling works, temporary works and condition need works based on the Project Brief annex. The work required to each element shall be defined as Renew, Replace, Repair, Retain or have No Work
IE401 requirement:
Updated to reflect final design prior to Contract Award</t>
  </si>
  <si>
    <t>IE301 requirement:
A schedule of proposed finishes for external elements of the site and building(s) to define general material type and composition. The schedule shall:
- be coordinated with general arrangement elevations (ID: 40_40_27_001)
- be coordinated with site sections (ID: 40_40_18_001)
- be coordinated with general arrangement finishes plans (ID: 40_40_34_008)
- either be cross-referenced or embedded into relevant drawings listed above
- include specification reference (as applicable)
- include both site and building(s)
IE401 requirement:
Updated to reflect final design prior to Contract Award
IE511 requirement:
Updated schedule with reference codes to the material samples schedules (ID: 40_30_89_010) aligned to physical material/product/colour swatch samples and relevant manufacturers' literature</t>
  </si>
  <si>
    <t>IE401 requirement:
A schedule of proposed finishes for internal elements of the building(s) to define general material type and composition. The schedule shall:
- be coordinated with space layout drawings (ID: 40_40_54_001)
- be coordinated with general arrangement finishes plans (ID: 40_40_34_008)
- either be cross-referenced or embedded into relevant drawings listed above
- include specification reference (as applicable)
IE511 requirement:
Updated schedule with reference codes to the material samples schedules (ID: 40_30_89_010) aligned to physical material/product/colour swatch samples and relevant manufacturers' literature</t>
  </si>
  <si>
    <t>IE401 requirement:
Drawing shall include a glossary of each external door, window and curtain walling type. Drawing shall:
- include critical dimensions
- include specification reference (as applicable)
- include type name
- be coordinated with the external door, window and curtain walling schedules (ID: 40_30_89_004)
- be coordinated with the ironmongery drawings (ID: 40_30_89_008)
- be coordinated with the ironmongery schedules (ID: 40_30_89_009)
IE511 requirement:
Assembly drawings and details for external doors, windows and curtain walling. Drawings shall: 
- include a reference to the external door, window and curtain walling type name
- include reference codes to the material samples schedules (40_30_89_010) aligned to physical material/finish/colour swatch samples 
- include relevant manufacturers' literature</t>
  </si>
  <si>
    <t>IE401 requirement:
Schedule shall list each instance of an external door, window and curtain walling. The schedule shall:
- include the door, window or curtain wall type
- include the type name and occurrence name
- include critical dimensions
- include cross references to other deliverables (e.g., ironmongery type)
- include specification reference (as applicable)
- be coordinated with the external door, window and curtain walling drawings (ID: 40_30_89_003)
- be coordinated with the ironmongery drawings (ID: 40_30_89_008)
- be coordinated with the ironmongery schedules (ID: 40_30_89_009)</t>
  </si>
  <si>
    <t>IE401 requirement:
Drawing shall include a glossary of each internal door and screen type. Drawing shall:
- include critical dimensions
- include specification reference (as applicable)
- include type name
- be coordinated with the internal door and screen schedules (ID: 40_30_89_006)
- be coordinated with the ironmongery drawings (ID: 40_30_89_008)
- be coordinated with the ironmongery schedules (ID: 40_30_89_009)
IE511 requirement:
Assembly drawings and details for internal doors and screens. Drawings shall:
- include a reference to the internal door and screen type name
- include reference codes to the material samples schedules (40_30_89_010) aligned to physical material/finish/colour swatch samples 
- include relevant manufacturers' literature</t>
  </si>
  <si>
    <t>IE401 requirement:
Schedule shall list each instance of an internal door and screen. The schedule shall:
- include the door or screen type
- include the type name and occurrence name
- include critical dimensions
- include cross references to other deliverables (e.g., ironmongery type)
- include specification reference (as applicable)
- be coordinated with the internal door and screen drawings (ID: 40_30_89_005)
- be coordinated with the ironmongery drawings (ID: 40_30_89_008)
- be coordinated with the ironmongery schedules (ID: 40_30_89_009)</t>
  </si>
  <si>
    <t>IE401 requirement:
Drawing shall include a glossary of each movable partition type. Drawing shall:
- include critical dimensions
- include specification reference (as applicable)
- include type name
- include a schedule (as required)
- be coordinated with the ironmongery drawings (ID: 40_30_89_008)
- be coordinated with the ironmongery schedules (ID: 40_30_89_009)
IE511 requirement:
Assembly drawings and details for movable partition(s). Drawings shall:
- include a reference to the movable partition type name
- include reference codes to the material samples schedules (40_30_89_010) aligned to physical material/finish/colour swatch samples 
- include relevant manufacturers' literature</t>
  </si>
  <si>
    <t>IE401 requirement:
Drawing shall identify location of ironmongery types within the ironmongery schedules (ID: 40_30_89_009)</t>
  </si>
  <si>
    <t>IE401 requirement:
Schedule shall include all ironmongery types. The schedule shall:
- include a type name
- include, but not limited to, handles, hinges, locks, closer types
- include lock suiting type
- include finish type
- include specification reference (as applicable)
- be coordinated with the external door, window and curtain walling schedules (ID: 40_30_89_004), internal door and screen schedules (ID: 40_30_89_006) and movable partition drawings (ID: 40_30_89_007)
IE511 requirement:
Updated schedule with reference codes to the material samples schedules (ID: 40_30_89_010) aligned to physical material/product/colour swatch samples and relevant manufacturers' literature</t>
  </si>
  <si>
    <t>IE511 requirement:
Schedule with reference codes to the material samples schedules (ID: 40_30_89_010) aligned to physical material/product/colour swatch samples and relevant manufacturers' literature</t>
  </si>
  <si>
    <t>IE511 requirement:
Drawings shall:
- include all internal and external signage (non-statutory) 
- include plan/elevation and perspective (as required)
- include material, colour, fonts, graphics</t>
  </si>
  <si>
    <t>IE401 requirement:
Details shall:
- include, but not be limited to, external walls, doors, windows, curtain walling (including head, cill/threshold and jamb), roof (including rooflights/vents/penetrations/parapet/guarding/eaves/verges), external/internal walls and external wall/floor junctions
- include plan/elevation and perspective (as required)
- include proposals for waterproofing, vapour control, airtightness and compliance with thermal/acoustic/fire performance and impact resistance (as required)
- include specification reference (as applicable)
- articulate the basis of calculations (as required)</t>
  </si>
  <si>
    <t>IE401 requirement:
Details shall:
- include, but not be limited to, internal walls, doors, screens and movable partitions (including head, cill/threshold and jamb), floor build-up(s), lift(s), internal partitions (including studwork and fixing details for junctions and openings), ceiling (including service zone) and structural interfaces
- include plan/elevation and perspective (as required)
- include proposals for compliance with thermal/acoustic/fire performance and impact resistance (as required)
- include specification reference (as applicable)</t>
  </si>
  <si>
    <t>General requirement:
1:5, 1:10, 1:20, 1:25, 1:50 and 1:100
IE401 requirement:
As required to fully define the scope of the project, including all key material types and interfaces, and articulating the basis of calculations to demonstrate compliance with the Employer’s Requirements. This should include as a minimum:
- soft landscape including, but not limited to, planting beds, hedgerows, tree pits, green walls and roofs, and tree pits
- hard landscape surfaces for play, sport, paths and roads including, but not limited to, planting surface finishes and depths, sub-base details, edging and kerbs
- stairs, ramps and hand/guard rails
- nature habitats (e.g., bug hotels)
- topographical details (e.g., play mounds, berm and ditch and berm)</t>
  </si>
  <si>
    <t>IE401 requirement:
As required to fully define the scope of the project, including all key material types and interfaces, and articulating the basis of calculations to demonstrate compliance with the Employer’s Requirements. This should include as a minimum:
- typical details for foundations, floors and roof levels
- lift pits
- measures to prevent disproportionate collapse
- canopy details
- staircases
- interfaces with existing structures and site ground conditions
- movement joints, DPCs and waterproofing where required for the structural design
- retaining walls for level changes
- key dimensions and clear widths coordinated with the fire strategy and other disciplines
- structural solutions for complex elements including non-standard arrangements, interfaces with other disciplines and building fabric, and interfaces between offsite and site-built elements</t>
  </si>
  <si>
    <t>IE401 requirement:
Detailed description of telephone system including, but not limited to, handset types, locations and incoming lines</t>
  </si>
  <si>
    <t>IE521 requirement:
Detailed description of data outlet patching schedule including, but not limited to, outlet locations, VLAN assignment, patch lead colour, data outlet number and switch and port ID. To illustrate all ports used by any service including, but not limited to, ICT, BMS, CCTV and access control</t>
  </si>
  <si>
    <t>IE401 requirement:
Document shall detail Technology and Internet Connectivity (Services) proposal. The response shall be presented and numbered in the same order as the Technical Manual and Project Brief</t>
  </si>
  <si>
    <t>IE401 requirement:
Thermal bridging calculations that include condensation risk assessments and demonstrate compliance with Building Regulations and Technical Manual</t>
  </si>
  <si>
    <t>IE311 requirement:
Models shall be compliant with geometrical and alphanumerical requirements for RIBA Stage 3
IE401 requirement:
Updated models shall be compliant with geometrical and alphanumerical requirements for RIBA Stage 4
IE521 requirement:
Updated models shall be compliant with geometrical and alphanumerical requirements for RIBA Stage 5
IE601 requirement:
Updated models shall be compliant with geometrical and alphanumerical requirements for RIBA Stage 6</t>
  </si>
  <si>
    <t>IE311 requirement:
Models shall be compliant with geometrical and alphanumerical requirements for RIBA Stage 3.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IE401 requirement:
Updated models shall be compliant with geometrical and alphanumerical requirements for RIBA Stage 4.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(hard clashes resolved)
IE521 requirement:
Updated models shall be compliant with geometrical and alphanumerical requirements for RIBA Stage 5.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(clashes fully resolved)
IE601 requirement:
Updated models shall be compliant with geometrical and alphanumerical requirements for RIBA Stage 6.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(clashes fully resolved)</t>
  </si>
  <si>
    <t xml:space="preserve">IE311 requirement:
Models shall be compliant with geometrical and alphanumerical requirements for RIBA Stage 3.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IE401 requirement:
Updated models shall be compliant with geometrical and alphanumerical requirements for RIBA Stage 4.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(hard clashes resolved)
IE521 requirement:
Updated models shall be compliant with geometrical and alphanumerical requirements for RIBA Stage 5.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(clashes fully resolved)
IE601 requirement:
Updated models shall be compliant with geometrical and alphanumerical requirements for RIBA Stage 6.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(clashes fully resolved)
</t>
  </si>
  <si>
    <t xml:space="preserve">IE311 requirement:
Models shall be compliant with geometrical and alphanumerical requirements for RIBA Stage 3.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IE401 requirement:
Updated models shall be compliant with geometrical and alphanumerical requirements for RIBA Stage 4.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(hard clashes resolved)
IE521 requirement:
Updated models shall be compliant with geometrical and alphanumerical requirements for RIBA Stage 5.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(clashes fully resolved)
IE601 requirement:
Updated models shall be compliant with geometrical and alphanumerical requirements for RIBA Stage 6. Models shall:
- be compliant with the Information Management Requirements, specifically the Project's Information Standard and Detailed Exchange Information Requirements (Worksheets 02, 03, 04 and 05)
- be spatially coordinated using the same coordinates as provided in the Project's Information Standard
- be divided and named according to the federation strategy defined in the BIM Execution Plan (BEP)
- be coordinated with the other disciplines (clashes fully resolved)
</t>
  </si>
  <si>
    <t>IE301 requirement:
Drawings shall detail the coordination of services in all plant rooms and plant enclosures, for the full extent of the project, to a level of detail in line with BSRIA BG 6 definition of Developed Design drawings. Drawings shall include:
- plant layouts with spatial allocations
- builder’s work in connection (BWIC) for main plant elements
- access requirements for plant maintenance and replacement
- three dimensional (3D) views and cross sections of each plant space
- coordination with the architectural, structural and civil engineering design
IE401 requirement:
Updated to reflect final design prior to Contract Award. Drawings to a level of detail in line with BSRIA BG 6 definition of Technical Design drawings</t>
  </si>
  <si>
    <t>IE214 requirement:
Drawings shall show the principal distribution of building services for the full extent of the project i.e., at each level of every building and to a level of detail in line with BSRIA BG 6 definition of Concept Sketch drawings. Drawings shall include:
- location of main plant rooms and plant spaces
- main services distribution routes and riser requirements
- incoming utilities
IE301 requirement:
Updated to reflect design following Client Engagement Meetings (CEM). Drawings to a level of detail in line with BSRIA BG 6 definition of Developed Design drawings</t>
  </si>
  <si>
    <t>IE301 requirement:
Concept layout outlining compliant wireless coverage
IE401 requirement:
Detailed layout showing compliant wireless coverage</t>
  </si>
  <si>
    <t>IE401 requirement:
Drawings shall show kitchen/servery equipment positions, circulation routes and operational requirements (clear area) and:
- identify infrastructure requirements
- include specification reference (as applicable)
- be coordinated with the architectural, structural, building services and civil engineering design
IE511 requirement:
Updated drawings with reference codes to the material samples schedules (ID: 40_30_89_010) aligned to physical material/product/colour swatch samples and relevant manufacturers' literature</t>
  </si>
  <si>
    <t>General requirement:
Long Section scale to match Landscape Plan (ID: 40_40_34_003)
Cross Section:
Primary and Special School: 1:20, 1:25, 1:50, 1:100
Secondary School and College: 1:50, 1:100, 1:125
IE214 requirement:
To define the topographical, landscape and built form relations. Scale, location of cross/long sections to be agreed with Employer's Project Team. Drawing shall include:
- one longitudinal section across the site
- one cross section through the entrance landscape and courtyard garden, including building elevation(s) and proposed structures in the landscape, walls and fences, where possible.
- key dimensions including: spot levels, building entrance levels, height of the building from the finished ground level
- include a block plan legend to cross-reference the locations of the sections
- pupils/students scaled to match users
IE301 requirement:
To define the topographical, landscape and built form relations. Scale, location of cross/long sections to be agreed with Employer's Project Team. Drawing to include comprehensive information detailing the scope of the project and shall include: 
- two longitudinal sections in different directions across the site
- cross sections through each of the character areas, to include building elevation(s) and proposed structures in the landscape, walls and  fences, where possible
- key dimensions including: spot levels marking contour lines, building entrance levels, top and bottom of steps/ramps, height of the building from the finished ground level
- include a block plan legend to cross-reference the locations of the sections
- pupils/students scaled to match users
IE401 requirement:
Updated to reflect final design prior to Contract Award</t>
  </si>
  <si>
    <t>IE214 requirement:
Sections shall:
- include a minimum of one section for new building(s) and three for refurbishment
- communicate relationship of spaces/places and finished levels both internally and externally
- include the space name (number) and description (name) aligned to Schedule of Spaces (ID: 40_30_77_002)
- include critical dimensions
- include a block plan legend to cross-reference the locations of the sections
IE301 requirement:
Sections shall:
- include a minimum of three sections for new building(s) and five for refurbishment
- communicate relationship of spaces/places and finished levels both internally and externally
- include the space name (number) and description (name) aligned to Schedule of Spaces (ID: 40_30_77_002)
- include critical dimensions
- include a block plan legend to cross-reference the locations of the sections
IE401 requirement:
Updated to reflect final design prior to Contract Award</t>
  </si>
  <si>
    <t>IE401 requirement:
Sections shall: 
- include key sections through the building showing structure, stability elements, floor levels and service zones, and support of ground
- show gridlines
- show annotations (e.g., typical member sizes, levels and slab edges)
- show critical dimensions
- show structural solutions at key interfaces
- show structural solutions with existing structural features (as applicable)
- show structural solutions for complex elements</t>
  </si>
  <si>
    <t>IE214 requirement:
Drawings shall show the coordinated distribution of services to a level of detail in line with BSRIA BG 6 definition of Concept Sketch drawings. Drawings shall include:
- corridors
- teaching classroom
- science classroom
- main hall
- dining room
IE301 requirement:
Drawings shall detail the coordinated distribution of services to a level of detail in line with BSRIA BG 6 definition of  Developed Design drawings. Drawings shall include:
- corridors
- teaching classroom
- science classroom
- main hall
- dining room
IE401 requirement:
Updated to reflect final design prior to Contract Award. Drawings to a level of detail in line with BSRIA BG 6 definition of Technical Design drawings</t>
  </si>
  <si>
    <t>IE401 requirement:
Sections shall:
- be for each building
- identify with callouts where external building element (ID: 40_30_89_013), internal building element (ID: 40_30_89_014), landscape (ID: 40_30_89_015), structural engineering (ID: 40_30_89_016) and site drainage (ID: 40_40_88_018) details (as applicable) have been taken
- include the space name (number) and description (name) aligned to Schedule of Spaces (ID: 40_30_77_002)
- include critical dimensions including, but not limited to, clear and open heights, width of corridors, spatial grid, FFL to parapet
- show gridlines
- include a block plan legend to cross-reference the locations of the sections</t>
  </si>
  <si>
    <t>IE401 requirement:
Drawing shall:
- identify decanted legacy FF&amp;E or technology equipment on the proposed general arrangement floor plans
- identify any special requirements associated with decanted elements
- be coordinated with the legacy FF&amp;E schedule (ID: 30_10_15_003) and legacy technology equipment schedule (ID: 30_10_15_005)
- be coordinated with the decant strategy report (ID: 40_20_65_002)</t>
  </si>
  <si>
    <t>IE301 requirement:
Diagram shall show:
- stacking
- switch interconnects
- cabinet/room links
- route diversity (showing at least two routes providing resilience)
- switch models
- link technology type, speed and any bonding
IE401 requirement:
Updated to reflect final design prior to Contract Award</t>
  </si>
  <si>
    <t>IE301 requirement:
Concept cabinet elevations to include: indicative “U” count for each cabinet provided, front and rear elevations, switch layout, patch panels and cable management and any additional contractor or school/college supplied equipment including, but not limited to, switching, broadband, telephony, servers, UPS, CCTV
IE401 requirement:
Detailed, coordinated cabinet elevations to include: calculation of “U” count for each cabinet provided, front and rear elevations, switch layout, patch panels and cable management and any additional contractor or school/college supplied equipment including, but not limited to, switching, broadband, telephony, servers, UPS, CCTV</t>
  </si>
  <si>
    <t>IE214 requirement:
Elevations shall:
- be drawn relating to each geographical orientation for all buildings
- communicate the aesthetic qualities of the design 
- be annotated and/or coloured to communicate the proposed external finishes
- include critical dimensions
- include a block plan legend to cross-reference the locations of the elevations
IE301 requirement:
Elevations shall:
- show roof access stairs, edge protection, downpipes and hoppers (if external), ventilation grilles, external lights, other external fixtures and external signage
- be drawn relating to each geographical orientation for all buildings
- communicate the aesthetic qualities of the design 
- be coordinated with the external finishes information (ID: 40_30_89_001), signage drawings (ID: 40_30_89_011) and signage schedules (ID: 40_30_89_012)
- be annotated and/or coloured to communicate the proposed external finishes
- include critical dimensions
- include a block plan legend to cross-reference the locations of the elevations
IE401 requirement:
Updated to reflect final design prior to Contract Award</t>
  </si>
  <si>
    <t>IE301 requirement:
Elevations shall:
- detail provisions for structural movement
- include plant rooms and basements (as applicable)
- include foundation solutions and retaining walls
- show column and beam locations
- show gridlines
- show annotations (e.g., typical member sizes, levels and slab edges)
- show critical dimensions
- show location of adjacent buildings or constraints
- be coordinated with the architectural, building services and civil engineering design (e.g., structural openings, cladding and stability systems)
- identify with callouts where structural engineering (ID: 40_30_89_016) and site drainage (ID: 40_40_88_018) details (as applicable) have been taken
IE401 requirement:
Updated to reflect final design prior to Contract Award</t>
  </si>
  <si>
    <t>IE401 requirement:
Drawings, for each building, shall:
- identify with callouts where external building element (ID: 40_30_89_013) and landscape (ID: 40_30_89_015) details (as applicable) have been taken
- include external door, window and curtain walling type tags 
- be coordinated with the external door, window and curtain walling drawings (ID: 40_30_89_003)
- show gridlines</t>
  </si>
  <si>
    <t>General requirement:
Primary and Special School: 1:500, 1:1000, 1:1250
Secondary School and College: 1:1000, 1:1250, 1:1500, 1:2500
IE301 requirement:
Drawing shall: 
- be based on a recent Ordnance Survey (or equal)
- fit on a single sheet
- show all roads/footpaths/public rights of way adjoining the site
- clearly identify a red outline for the site development area and a blue outline for the entire school/college site ownership boundary.
Note: This shall include all land necessary to carry out the proposed development (e.g., land required for access to the site from a public highway, visibility splays, landscaping, car parking and open areas around buildings)
- identify sufficient roads and/or buildings on nearby land to demonstrate the site context (e.g., in rural areas you will normally need to show two named roads or for large scale new build developments this may include the development extent)
- comply with the Project’s Information Standard
IE401 requirement:
Updated to reflect final design prior to Contract Award</t>
  </si>
  <si>
    <t>General requirement:
Primary and Special School: 1:200, 1:250,  1:500 
Secondary School and College: 1:500, 1:1000, 1:1250, 1:1500
IE214 requirement:
Drawing shall cover content requirements as set out in IE301 for IE214
IE301 requirement:
Drawing shall: 
- clearly identify a red outline for the site development area and a blue outline for the entire school/college site ownership boundary 
- clearly indicate what is existing (retained and untouched), existing buildings to be refurbished/remodelled, any proposed new works or consequential works and areas to be demolished/removed
- clearly identify existing contours to demonstrate gradient changes across the site and how new buildings and access routes may be affected by them
- show building entrances and spot levels to indicate significant level changes: proposed steps, ramps or retaining structures etc
- show all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
IE401 requirement:
Updated to reflect final design prior to Contract Award</t>
  </si>
  <si>
    <t>General requirement:
Primary and Special School: 1:200, 1:250, 1:500 
Secondary School and College:1:500, 1:1000, 1:1250, 1:1500
IE214 requirement:
Drawing shall:
- clearly identify a red outline for the site development area and a blue outline for the entire school/college site ownership boundary
- show existing/proposed building entrances and spot levels to indicate significant level changes
- show details of all trees including position and spread with existing trees (as shown/measured on the Arboricultural Survey Information) to have black outline, removed trees to have red outline and proposed tree canopies (shown with predicted mature canopy spreads) in a dashed black outline ensuring identification of any trees with Tree Protection Orders
- all tree canopies to have lowered opacity to allow visibility of surface types beneath
- show all existing/proposed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 and existing structures in the landscape
- identify each Natural England Urban Greening Factor (UGF) surface cover. Include a description, unique colour, and total area in the key
- demonstrate compliance by embedding UGF schedule onto plan
- comply with the Project Information Standard
Be coloured coded as follow:
- semi-natural vegetation and wetlands retained on site (#57CB74), semi-natural vegetation established on site, wetland or open water (#279F1E), standard / semi-mature trees planted in connected tree pits (#98BD4D), native hedgerow planting (#919325), standard trees / semi-mature trees planted in individual tree pits (#EE8BEB), food growing, orchards and allotments (#C7AA43), flower-rich perennial and herbaceous planting (#BF92ED), single species or mixed hedge planting (including linear planting of mature shrubs) (#688208), amenity shrub and groundcover (#FDCC65), amenity grasslands including formal lawns (#DFA069), intensive green roof (#D8FFA9), extensive biodiverse green roof (#ACAE19), extensive green roof (#FFFF66), extensive green roof of sedum only green roof mat (#A0714F), green wall facades (climbing plants rooted in soil) (#D38312), wetlands and semi-natural open water (#73C9CE), rain gardens and vegetated basins (#51A3F0), open swales and unplanted detention basins (#51F0DD), water features (unplanted and chlorinated) (#619EA1), open aggregate and granular paving permeable paving (#B3B3B2), partially sealed and semi-permeable paving (#9A9B78), sealed surfaces (#7F7F7E)
IE301 requirement:
Drawing shall:
- clearly identify a red outline for the site development area and a blue outline for the entire school/college site ownership boundary
- clearly identify existing contours (dashed) and proposed (solid) lines to demonstrate gradient changes across the site and how new buildings and access routes may be affected by them. Include in the legend a statement on indicative cut and fill areas required to realise proposal
- show existing/proposed building entrances and spot levels to indicate significant level changes: proposed steps, ramps or retaining structures etc
- show details of all trees including position and spread with existing trees (as shown/measured on the Arboricultural Survey Information) to have black outline, removed trees to have red outline and proposed tree canopies (shown with predicted mature canopy spreads) in a dashed black outline ensuring identification of any trees with Tree Protection Orders
- all tree canopies to have lowered opacity to allow visibility of surface types beneath
- show all existing/proposed roads/footpaths/public rights of way adjoining the site
- show all existing buildings and structures on the land adjoining the application site (buildings and structures on land adjoining the site must be clearly shown unless demonstrated that these would NOT influence or be affected by the proposed development) and existing structures in the landscape
- utilise outputs from the Preliminary Ecological Assessment, (ID: 30_30_25 _001), Flood Risk Assessment Information (ID: 30_30_29 _001) and Air Quality Survey Information (ID: 30_30_03 _001) to provide a strategic approach to the delivery of biodiversity, nature-based SuDS and air quality improvement (if applicable)
- indicate the position and height of all boundary walls and fences (if applicable)
- indicate character areas and place type codes from the schedule of places to show use types, green infrastructure, and supporting components 
- identify each Natural England Urban Greening Factor (UGF) surface cover type and associated biodiversity metric habitats, grouping habitats into the appropriate UGF surface cover types. Include a description, unique colour, and total area in the key
- demonstrate compliance by embedding UGF schedule and BNG and EBN Tool results tables onto plan
- comply with the Project Information Standard
Be coloured coded as follow:
- semi-natural vegetation and wetlands retained on site (#57CB74), semi-natural vegetation established on site, wetland or open water (#279F1E), standard / semi-mature trees planted in connected tree pits (#98BD4D), native hedgerow planting (#919325), standard trees / semi-mature trees planted in individual tree pits (#EE8BEB), food growing, orchards and allotments (#C7AA43), flower-rich perennial and herbaceous planting (#BF92ED), single species or mixed hedge planting (including linear planting of mature shrubs) (#688208), amenity shrub and groundcover (#FDCC65), amenity grasslands including formal lawns (#DFA069), intensive green roof (#D8FFA9), extensive biodiverse green roof (#ACAE19), extensive green roof (#FFFF66), extensive green roof of sedum only green roof mat (#A0714F), green wall facades (climbing plants rooted in soil) (#D38312), wetlands and semi-natural open water (#73C9CE), rain gardens and vegetated basins (#51A3F0), open swales and unplanted detention basins (#51F0DD), water features (unplanted and chlorinated) (#619EA1), open aggregate and granular paving permeable paving (#B3B3B2), partially sealed and semi-permeable paving (#9A9B78), sealed surfaces (#7F7F7E)
IE401 requirement:
Updated to reflect final design prior to Contract Award</t>
  </si>
  <si>
    <t>IE214 requirement:
Drawing shall cover content requirements as set out in IE301 for IE214
IE301 requirement:
Plans shall: 
- be for each building and level
- include the space name (number) and description (name) aligned to Schedule of Spaces (ID: 40_30_77_002)
- show gridlines
- show annotations
- show critical dimensions
- show relationship with the external landscape (as applicable)
- be in black and white
- be coordinated with the architectural, structural, building services and civil engineering design
IE401 requirement:
Updated to reflect final design prior to Contract Award</t>
  </si>
  <si>
    <t>IE214 requirement:
Drawing shall cover content requirements as set out in IE301 for IE214
IE301 requirement:
Plans shall: 
- show each building(s) roof level
- show gridlines
- show annotations 
- show critical dimensions
- identify roof access and egress 
- show rainwater outlets/hopper positions 
- show roof falls and direction/gradient
- show ventilated enclosures
- show guarding/edge protection including height
- be in black and white
- be coordinated with the architectural, structural, building services and civil engineering design
IE401 requirement:
Updated to reflect final design prior to Contract Award</t>
  </si>
  <si>
    <t>IE301 requirement:
Plans shall: 
- be for each level including floors, roof and foundations
- be coordinated with the architectural, structural, building services and civil engineering design
- include annotations including gridlines, call outs for details, key dimensions, levels, slab edges and dimensions for prefabricated and offsite systems
- include material types, member sizes, and span directions
- include reinforcement estimates (where applicable)
- identify site preparation requirements for structural works (e.g., groundworks, protection measures)
- identify location of adjacent buildings and site constraints
IE401 requirement:
Updated to reflect final design prior to Contract Award</t>
  </si>
  <si>
    <t>IE401 requirement:
Drawing shall:
- be coordinated with general arrangement floor plans (ID: 40_40_34_004)
- include wall type colour coding legend
- include specification reference (as applicable)</t>
  </si>
  <si>
    <t>IE301 requirement:
Plans shall:
- detail wall and floor finishes (combined where appropriate) and separate ceiling finishes
- be coordinated with the internal finishes schedule (ID: 40_30_89_002)
- include specification reference (as applicable)
- be colour coded
IE401 requirement:
Updated to reflect final design prior to Contract Award</t>
  </si>
  <si>
    <t>IE401 requirement:
Reflected ceiling plans shall:
- be for each building and level
- include the space name (number) and description (name) aligned to Schedule of Spaces (ID: 40_30_77_002)
- show gridlines
- show annotations
- show critical dimensions
- show annotations (e.g., ceiling types, lighting, access panels)
- show critical dimensions (e.g., ceiling heights, offsets)
- be coordinated with architectural, structural, building services and civil engineering designs</t>
  </si>
  <si>
    <t>General requirement:
1:25, 1:50, 1:100
IE511 requirement:
As required to fully define the project, to include:
- planting plan including details of species, size, country of origin and quantities
- integration into the Landscape and Ecological Maintenance and Management Plan (ID: 80_10_44_001) to support plant identification
IE521 requirement:
Updated (as required) to reflect any changes prior to Practical Completion
IE601 requirement:
Updated (as required) to reflect any changes post Practical Completion</t>
  </si>
  <si>
    <t>IE214 requirement:
Drawings shall:
- include the space name (number) and description (name) aligned to Schedule of Spaces (ID: 40_30_77_002)
- include plan, elevations, reflected ceiling plan and axonometric (as required) of typical standard classroom, D&amp;T, science laboratory and dining hall
- show gridlines
- show annotations
- show critical dimensions
- show all FF&amp;E and technology equipment scheduled within the space layout schedule (ID: 40_40_54_002) of each space
- be coordinated with architectural, structural, building services and civil engineering designs
- be coordinated with the legacy FF&amp;E schedule (ID: 30_10_15_003) and legacy technology equipment schedule (ID: 30_10_15_005)
IE301 requirement:
Drawings shall:
- include the space name (number) and description (name) aligned to Schedule of Spaces (ID: 40_30_77_002)
- include plan, elevations, reflected ceiling plan and axonometric (as required) for non-standard teaching spaces and/or where FF&amp;E and technology equipment is being provided
- show gridlines
- show annotations
- show critical dimensions
- show all FF&amp;E and technology equipment scheduled within the space layout schedule (ID: 40_40_54_002) of each space
- be coordinated with architectural, structural, building services and civil engineering designs
- be coordinated with the legacy FF&amp;E schedule (ID: 30_10_15_003) and legacy technology equipment schedule (ID: 30_10_15_005)
IE401 requirement:
Updated to reflect final design prior to Contract Award. Layout drawings required for all spaces</t>
  </si>
  <si>
    <t>IE214 requirement:
Schedule shall list FF&amp;E and technology equipment illustrated in the space layout drawings (ID: 40_40_54_001). The schedule shall:
- include the space name (number) and description (name) aligned to Schedule of Spaces (ID: 40_30_77_002)
- include specification reference (as applicable)
- be coordinated with the legacy FF&amp;E schedule (ID: 30_10_15_003) and legacy technology equipment schedule (ID: 30_10_15_005)
IE301 requirement:
Schedule shall list FF&amp;E and technology equipment illustrated in the space layout drawings (ID: 40_40_54_001). The schedule shall:
- include the space name (number) and description (name) aligned to Schedule of Spaces (ID: 40_30_77_002)
- include specification reference (as applicable)
- be coordinated with the legacy FF&amp;E schedule (ID: 30_10_15_003) and legacy technology equipment schedule (ID: 30_10_15_005)
IE401 requirement:
Updated to reflect final design prior to Contract Award</t>
  </si>
  <si>
    <t>IE401 requirement:
Drawings shall:
- be for each stair and lift type 
- include the space name (number) and description (name) aligned to Schedule of Spaces (ID: 40_30_77_002)
- include plan, elevations, typical details and axonometric (as required)
- show gridlines
- show annotations 
- show critical dimensions (e.g., goings/risers, shaft dimensions, clear headroom)
- show stair configuration, balustrade layout and standard details (nosing/handrail)
- be coordinated with structural and building services design</t>
  </si>
  <si>
    <t>IE301 requirement:
Drawing shall:
- be for each server and hub room type 
- include the space name (number) and description (name) aligned to Schedule of Spaces (ID: 40_30_77_002)
- include plan, elevations, typical details and axonometric (as required)
- show gridlines
- show annotations 
- show critical dimensions (e.g., clearance measurements between cabinets and walls)
- show location of cabinets, position of cooling units, power outlets, cabinet and room door swings and incoming services
- be coordinated with architectural, structural and building services design
IE401 requirement:
Updated to reflect final design prior to Contract Award</t>
  </si>
  <si>
    <t>IE214 requirement:
Construction Phase Plan shall:
- include information sufficient to describe the scope of Works 
- show site access arrangements, including access for offsite manufactured elements, during construction (and the various phases within this) and the compound area
- show school/college operations (i.e., access, deliveries, external sports/play)
- include an emergency plan indicating how fires will be dealt with throughout the construction phase
IE301 requirement:
Construction Phase Plan shall:
- include information sufficient to describe the scope of Works 
- include site clearance methodology, including sequencing, storage of equipment and site won materials for nature habitats
- include soil protection and management plan (including stockpiling locations, weed control and decompaction)
- show site access arrangements, including access for offsite manufactured elements, during construction (and the various phases within this) and the compound area
- show school/college operations (i.e., access, deliveries, external sports/play)
- reference phasing plans (40_40_63_001) supported by a summary method statement if the complexity requires
- reference demolition drawings if applicable supported by a summary method statement if the complexity requires
- show defined services routes/service diversions, including strategies for soil, tree root protection areas and strategy for obstacle mitigation 
- include an emergency plan indicating how fires will be dealt with throughout the construction phase</t>
  </si>
  <si>
    <t>IE301 requirement:
Phasing strategy drawings shall:
- show all phases of the Works with reference to the master programme (ID: 60_30_20_002) and be supported by a summary method statement if the complexity requires
- include services routes/service diversions relative to phase shown
- include contractor compound and site access/logistics requirements relative to phase shown
- demonstrate impact of phases on the school/college operations
IE401 requirement:
Updated to reflect final design prior to Contract Award</t>
  </si>
  <si>
    <t>IE511 requirement:
Schematic to describe the metering (including sub-meters) for the full extent of the project. The schematic shall include:
- electricity 
- gas 
- water 
- district heating (if applicable)</t>
  </si>
  <si>
    <t>IE401 requirement:
Schematic shall detail the gas systems for the full extent of the project, to a level of detail in line with BSRIA BG 6 definition of Technical Design schematics. The schematic shall include:
- pipework sizes
- location of gas proving and safety devices, meters and governors</t>
  </si>
  <si>
    <t>IE301 requirement:
Schematic shall detail the heating and cooling systems for the full extent of the project, to a level of detail in line with BSRIA BG 6 definition of Developed Design schematics. The schematic shall include:
- main plant heating capacity 
- pump capacities
- plant room hydronic arrangement showing design temperatures, temperature sensors, flow meters, buffer vessels, headers, heat pumps, strainers, pressurisation unit, expansion vessel, pumps and any other ancillary equipment
- valves and sensors in the distributed pipework system
- zoning
- typical connection details for emitters, coils and terminal devices
- pipework sizes, flow velocities, pressure drops and flow rates
IE401 requirement:
Updated to reflect final design prior to Contract Award. Schematic to a level of detail in line with BSRIA BG 6 definition of Technical Design schematics</t>
  </si>
  <si>
    <t>IE301 requirement:
Schematic shall detail the hot and cold water services for the full extent of the project, to a level of detail in line with BSRIA BG 6 definition of Developed Design schematics. The schematic shall include:
- storage capacities
- hot water generation (heating capacity)
- capacity of pumps
- valves and ancillary equipment
- zoning
- typical connection details
- Cat 5 systems
- automatic flushing details
IE401 requirement:
Updated to reflect final design prior to Contract Award. Schematic to a level of detail in line with BSRIA BG 6 definition of Technical Design schematics</t>
  </si>
  <si>
    <t>IE511 requirement:
Drawings shall describe the automatic fire suppression systems for the full extent of the project. Drawings shall include:
- all pipework and heads, including pipework sizes
- tank capacities and pumps</t>
  </si>
  <si>
    <t>IE301 requirement:
Schematic shall detail the ventilation systems for the full extent of the project, to a level of detail in line with BSRIA BG 6 definition of Developed Design schematics. The schematic shall include:
- sections of air handling units (AHU) and room based ventilation units, showing position of filters, dampers, fans, coils and heat exchangers
- flow rates and terminal devices
- control dampers
- zoning
- size of cross ventilation air paths
Note: Where room-based ventilation units are used and the solution is standardised across numerous spaces (i.e., the same arrangement and flow rates) this can be captured as a standard detail. The standard detail shall clearly outline which spaces it applies to
IE401 requirement:
Updated to reflect final design prior to Contract Award. Schematic to a level of detail in line with BSRIA BG 6 definition of Technical Design schematics</t>
  </si>
  <si>
    <t>IE301 requirement:
Schematic shall detail the electrical distribution for the full extent of the project, to a level of detail in line with BSRIA BG 6 definition of Developed Design schematics. The schematic shall include:
- incoming supply details
- location and size of all main panels and distribution boards locations
- sub-main cable sizes and types
- earthing arrangement
IE401 requirement:
Updated to reflect final design prior to Contract Award. Schematic to a level of detail in line with BSRIA BG 6 definition of Technical Design schematics</t>
  </si>
  <si>
    <t>IE401 requirement:
Schematic shall detail the fire alarm system for the full extent of the project, to a level of detail in line with BSRIA BG 6 definition of Technical Design schematics. The schematic shall include:
- all main panels and any repeater panels 
- detector heads and types 
- cable types</t>
  </si>
  <si>
    <t>IE401 requirement:
Schematic shall detail the interconnection of security systems and alarms for the full extent of the project, to a level of detail in line with BSRIA BG 6 definition of Technical Design schematics. The schematics shall include:
- intruder alarms, CCTV, access control, public address and voice alarms, emergency assistance alarms and panic alarms</t>
  </si>
  <si>
    <t>IE401 requirement:
Schematic shall detail the above ground foul drainage for the full extent of the project, to a level of detail in line with BSRIA BG 6 definition of Technical Design schematics. The schematic shall include:
- all foul drainage connections
- connections to below ground drainage</t>
  </si>
  <si>
    <t>IE401 requirement:
Schematic shall detail the site drainage for the full extent of the project. The schematic shall:
- show the arrangement of drainage elements like pipes, channels, catch basins, nature-based SuDS, surface water flow directions and connections (to include water capacity during normal and flood events)
- include flow direction that indicate the direction of water flow across the site and locations of drainage features
- show elevation and grading which provides details on the site's elevation and grading to ensure proper drainage
- show connection points which identify connections to existing drainage systems or outfalls (and diverted or abandoned drainage)
- show pumping stations or attenuation tanks (where applicable)
- cross reference with the relevant specification for drainage components</t>
  </si>
  <si>
    <t>IE301 requirement:
Drawings shall detail the low voltage (LV) power and data layout for the full extent of the project, i.e.,each level of the building, to a level of detail in line with BSRIA BG 6 definition of Developed Design drawings. Drawings shall include:
- location and quantity of all small power and data outlets for both external places and internal spaces
IE401 requirement:
Updated to reflect final design prior to Contract Award. Drawings to a level of detail in line with BSRIA BG 6 definition of Technical Design drawings. In addition to the previous content requirements, drawings shall also include:
- identification of circuits 
- coordination with other equipment and furniture (e.g., teaching wall or science laboratory furniture)</t>
  </si>
  <si>
    <t>IE301 requirement:
Drawings shall detail the hot and cold water services for the full extent of the project, i.e.,each level of the building, to a level of detail in line with BSRIA BG 6 definition of Developed Design drawings. Drawings shall include:
- location and quantity of all outlets
- main plant location and distribution routes
IE401 requirement:
Updated to reflect final design prior to Contract Award. Drawings to a level of detail in line with BSRIA BG 6 definition of Technical Design drawings. In addition to the previous content requirements, drawings shall also include:
- pipework sizes
- connected outlets
- zoning details
- Cat 5 systems</t>
  </si>
  <si>
    <t>IE301 requirement:
Schematic shall detail the above ground foul drainage for the full extent of the project, i.e.,each level of every building and relevant external spaces, to a level of detail in line with BSRIA BG 6 definition of Developed Design schematic. The schematic shall include:
- all foul drainage connections
- connections to below ground drainage
IE401 requirement:
Updated to reflect final design prior to Contract Award. Schematic to a level of detail in line with BSRIA BG 6 definition of Technical Design schematics</t>
  </si>
  <si>
    <t>IE301 requirement:
Drawings shall detail the security and alarm systems for the full extent of the project, i.e.,each level of every building and relevant external spaces, to a level of detail in line with BSRIA BG 6 definition of Developed Design drawings. Drawings shall include:
- intruder alarms, CCTV, access control, public address and voice alarms, emergency assistance alarms and panic alarms
IE401 requirement:
Updated to reflect final design prior to Contract Award. Drawings to a level of detail in line with BSRIA BG 6 definition of Technical Design drawings</t>
  </si>
  <si>
    <t>IE214 requirement:
Drawings shall show the ventilation systems for the full extent of the project, i.e.,each level of every building, to a level of detail in line with BSRIA BG 6 definition of Concept sketch drawings. Drawing shall include:
- location of natural ventilation openings and cross ventilation air flow paths
- treatment/ ventilation solution for each space
IE301 requirement:
Drawings shall detail the ventilation systems for the full extent of the project, i.e.,each level of every building, to a level of detail in line with BSRIA BG 6 definition of Developed Design drawings. Drawing shall include:
- locations of natural ventilation openings and cross ventilation air flow paths
- treatment/ventilation solution for each space
- all air handling units, fans and room-based ventilation units
- ductwork sizes
IE401 requirement:
Updated to reflect final design prior to Contract Award. Drawings to a level of detail in line with BSRIA BG 6 definition of Technical Design drawings. In addition to the previous content requirements, drawings shall also include:
- locations, types and sizes of diffusers and dampers, including fire and smoke dampers
- natural ventilation openings and cross ventilation air flow paths outlining the required effective area for each opening
- typical detail of control sensor locations
- description of ventilation control philosophy</t>
  </si>
  <si>
    <t>IE301 requirement:
Drawings shall detail the electrical distribution for the full extent of the project, i.e., each level of every building, to a level of detail in line with BSRIA BG 6 definition of Developed Design drawings. Drawings shall include:
- incoming supply details
- all main panels and distribution boards
- containment sizes and types
- any integration with existing provision in retained buildings or systems
IE401 requirement:
Updated to reflect final design prior to Contract Award. Drawings to a level of detail in line with BSRIA BG 6 definition of Technical Design drawings</t>
  </si>
  <si>
    <t>IE301 requirement:
Drawings shall detail the gas systems for the full extent of the project, i.e., each level of every building, to a level of detail in line with BSRIA BG 6 definition of Developed Design drawings. Drawings shall include:
- main pipework sizes
- rooms served
IE401 requirement:
Updated to reflect final design prior to Contract Award. Drawings to a level of detail in line with BSRIA BG 6 definition of Technical Design drawings. In addition to the previous content requirements, drawings shall also include:
- all pipework sizes, valves, connections and all ancillary fittings
- locations of controls</t>
  </si>
  <si>
    <t>IE301 requirement:
Drawings shall detail the heating and cooling systems for the full extent of the project, i.e.,each level of every building, to a level of detail in line with BSRIA BG 6 definition of Developed Design drawings. Drawings shall include:
- treatment/heating and cooling solution for each space
IE401 requirement:
Updated to reflect final design prior to Contract Award. Drawings to a level of detail in line with BSRIA BG 6 definition of Technical Design drawings. In addition to the previous content requirements, drawings shall also include:
- location of all plant, equipment, emitters, coils and terminal devices
- pipework sizes
- valve locations
- locations of control sensors</t>
  </si>
  <si>
    <t>IE511 requirement:
Drawings shall show the automated fire suppression systems for the full extent of the project. Drawings shall include:
- all pipework and heads, including pipework sizes
- tank capacities and pumps</t>
  </si>
  <si>
    <t>IE301 requirement:
Drawings shall detail the lighting design for the full extent of the project, i.e.,each level of every building, to a level of detail in line with BSRIA BG 6 definition of Developed Design drawings. Drawings shall include:
- design lux levels 
- description of controls in each space
- exterior lighting
IE401 requirement:
Updated to reflect final design prior to Contract Award. Drawings to a level of detail in line with BSRIA BG 6 definition of Technical Design drawings. In addition to the previous content requirements, drawings shall also include:
- all luminaires
- control sensors and switches
- emergency lighting</t>
  </si>
  <si>
    <t>IE301 requirement:
Drawings shall detail the fire detection and alarm systems for the full extent of the project, i.e.,each level of every building, to a level of detail in line with BSRIA BG 6 definition of Developed Design drawings. Drawings shall include:
- all main panels and repeater panels 
- all detectors and alarms 
- all disabled refuges
- public address and voice alarms (PAVA) where used as part of the fire strategy
IE401 requirement:
Updated to reflect final design prior to Contract Award. Drawings to a level of detail in line with BSRIA BG 6 definition of Technical Design Drawings</t>
  </si>
  <si>
    <t>IE511 requirement:
As required to describe the lightning protection systems for the full extent of the project, to a level of detail in line with BSRIA BG 6 definition of Technical Design drawings. Drawings shall include: 
- indicative locations of roof tapes, finials and down conductors
- typical installation details for earth electrodes and testing positions
- coordination with the architectural and structural design</t>
  </si>
  <si>
    <t>IE511 requirement:
A schedule containing all building services second-fix accessories and product types including, but not limited to, heat emitters, switches, power outlets, light fittings, grilles, accessories, detectors, individual space controls, sprinkler heads etc. The schedule shall include:
- reference codes aligned to physical material/product/finish/colour swatch samples including relevant manufacturers' literature
- Identify material, colour and finish</t>
  </si>
  <si>
    <t>IE511 requirement:
Schedule shall list each instance of internal blinds. The schedule shall:
- include the blind type
- include the location(s) i.e., space name (number) and description (name) aligned to Schedule of Spaces (ID: 40_30_77_002)
- include window or screen type and occurrence name
- include material, colour and finish
- include specification reference (as applicable)
- be coordinated with external door, window and curtain walling (ID: 40_30_89_004) and internal door and screen (ID: 40_30_89_006) schedules
- include reference codes to the material samples schedules (ID: 40_30_89_010) aligned to physical material/product/colour swatch samples and relevant manufacturers' literature</t>
  </si>
  <si>
    <t>General requirement:
1:5, 1:10, 1:20, 1:25, 1:50, 1:100
IE401 requirement:
As required to fully define the scope of the project, including all key material types and interfaces, and articulating the basis of calculations to demonstrate compliance with the Employer’s Requirements. This shall include as a minimum:
- SuDS details including, but not limited to, attenuation ponds, French drains, soakaways, drainage channels, rain chains, weirs, rain planters, raingardens, swales
- manhole details
- sub-base construction
- standard details</t>
  </si>
  <si>
    <t>General requirement:
1:200 or 1:500
IE401 requirement:
Drawings shall:
- include earthworks analysis contoured plan (colour coded for cut and fill)
- include earthworks analysis cut and fill sections
- include sufficient additional details and a summary of cut and fill impact</t>
  </si>
  <si>
    <t>IE301 requirement:
Drawings shall detail the external services for the full extent of the project, to a level of detail in line with BSRIA BG 6 definition of Developed Design drawings. Drawing shall show:
- incoming utilities
- below ground drainage
- external cabling and pipework
IE401 requirement:
Updated to reflect final design prior to Contract Award. Drawings to a level of detail in line with BSRIA BG 6 definition of Technical Design drawings</t>
  </si>
  <si>
    <t>IE511 requirement:
Drawings shall illustrate the location and layout of all new and, where applicable, relocated legacy PE and Sports Hall equipment. Drawings shall show both new and/or existing floor markings (as applicable)</t>
  </si>
  <si>
    <t>General requirement:
1:5, 1:10, 1:20, 1:25, 1:50
IE511 requirement:
Drawings shall illustrate the location and layout of all new and, where applicable, relocated legacy furniture, play and PE equipment. Drawings shall:
- include1:25/1:50 plans (including floor markings where applicable) and sections 
- include standard details</t>
  </si>
  <si>
    <t>General requirement:
1:5, 1:10, 1:20, 1:25, 1:50
IE511 requirement:
Drawings shall illustrate the location and layout of all new and, where applicable, relocated canopies and storage units. Drawings shall:
- include 1:25/1:50 plans and sections 
- include standard details</t>
  </si>
  <si>
    <t>General requirement:
1:100, 1:125, 1:200, 1:250
IE511 requirement:
As required to fully define the project utilising the ground floor building plans. Drawings shall:
- reference the ground floor of the general arrangement floor plans (ID: 40_40_34_004) where applicable
- include spot levels at key junctions, entrances and building/structural edges
- include details of size and quantity for paving, edging and kerbs
- reference SuDS features from the site drainage schematic (ID: 40_40_75_012)
- include furniture and play equipment, canopies and storage units, MUGA and fencing, boundaries and extremal walls</t>
  </si>
  <si>
    <t>General requirement:
1:100, 1:125, 1:200, 1:250
IE511 requirement:
Drawings shall:
- reference the ground floor of the general arrangement floor plans (ID: 40_40_34_004) where applicable
-  identify existing trees, trees flagged for removal and trees proposed including tree categories as defined in survey information
- reference the planting plan (ID: 40_40_34_010) where applicable
- include sports pitches (including hybrid pitches)
- reference SuDS features from the site drainage schematic (ID: 40_40_75_012)
- include the locations of the bib taps</t>
  </si>
  <si>
    <t>IE301 requirement:
Drawing shall: 
- include a general arrangement fence, boundaries and wall plan
- include an isometric of the site with fence/boundary/wall heights to demonstrate scale of vertical elements in the outdoor environment
- include pupil/students scaled to match users located adjacent fence/boundary/wall elevations for proportionality
- include boundary treatment types (e.g., green infrastructure designed as boundaries/barriers), walls, sports fencing and gates
IE401 requirement:
Updated to reflect final design prior to Contract Award</t>
  </si>
  <si>
    <t>IE401 requirement:
Drawing shall:
- show all new or resurfaced MUGAs and sports pitches (e.g., football, hockey, rugby, cricket pitches) 
- show ground sports marking layouts (where applicable)
- include enclosure details (where applicable)
- include below ground MUGA/pitch details</t>
  </si>
  <si>
    <t>IE301 requirement:
Soil resource information shall:
- be developed in accordance with DEFRA’s Construction Code of Practice for the Sustainable Use of Soils on Construction Sites
- include an assessment of the information taken from the soil survey about the types and conditions of soils present on the site before construction begins
- include a strategy for how soils will be handled during construction, including stripping, stockpiling, and protection measures to prevent contamination or degradation
- include a strategy for reusing soil onsite or recycling it for other purposes, ensuring minimal waste
- include procedures for monitoring soil conditions during and after construction, and maintaining soil health to support future land use</t>
  </si>
  <si>
    <t>General requirement:
Primary and Special School: 1:200, 1:250,  1:500 
Secondary School and College: 1:500, 1:1000, 1:1250, 1:1500
IE401 requirement:
Drawing shall:
- reference the soil resource information (ID: 40_40_88_028)
- show the required depth of topsoil for different areas of the site based on intended use (e.g., sports pitches, herbaceous planting beds, tree pits) 
- include of topsoil required for different areas
- show the required topsoil quality to be used for different areas (including nutrient content, pH levels, and organic matter)
- show the required application rates for compost or other ameliorants (where appropriate)
- include installation requirements (preparation, spreading and mixing of topsoil into existing)</t>
  </si>
  <si>
    <t>IE301 requirement:
Outline specification structured using Uniclass classification that details the Architectural works including, but not limited to, materials, workmanship, performance and standards
IE401 requirement:
Descriptive specification structured using Uniclass classification that details the Architectural works including, but not limited to, materials, workmanship, performance and standards</t>
  </si>
  <si>
    <t>IE401 requirement:
Descriptive specification structured using Uniclass classification that details the fittings, furniture and equipment (FF&amp;E) works including, but not limited to, materials, workmanship, performance and standards</t>
  </si>
  <si>
    <t>IE401 requirement:
Descriptive specification structured using Uniclass classification that details the Catering works including, but not limited to, materials, workmanship, performance and standards</t>
  </si>
  <si>
    <t>IE301 requirement:
Outline specification structured using Uniclass classification that details the Building Services (Mechanical, Electrical, Public Health, Fire Safety and Vertical Circulation) works including, but not limited to, materials, workmanship, performance and standards
IE401 requirement:
Descriptive specification structured using Uniclass classification that details the Building Services (Mechanical, Electrical, Public Health, Fire Safety and Vertical Circulation) works including, but not limited to, materials, workmanship, performance and standards</t>
  </si>
  <si>
    <t>IE401 requirement:
Descriptive specification structured using Uniclass classification that outlines the Civil Engineering works including, but not limited to, materials, workmanship, performance and standards</t>
  </si>
  <si>
    <t>IE301 requirement:
Outline specification structured using Uniclass classification that details the Landscape works including, but not limited to, materials, workmanship, performance and standards
IE401 requirement:
Descriptive specification structured using Uniclass classification that details the Landscape works including, but not limited to, materials, workmanship, performance and standards</t>
  </si>
  <si>
    <t>IE401 requirement:
Descriptive specification structured using Uniclass classification that details the Structural works including, but not limited to, materials, workmanship, performance and standards</t>
  </si>
  <si>
    <t>IE401 requirement:
A copy of the Building Control application shall be provided, covering all relevant aspects of the proposed works and ensuring compliance with current statutory requirements
IE521 requirement:
Record of Building Control application
IE601 requirement:
Updated (as required) to reflect any changes post Practical Completion</t>
  </si>
  <si>
    <t>IE201 requirement:
Refer to shared resource. All worksheets of tracker to be fully completed with additional documentation provided by the Principal Designer to fulfil their duties. No amendments shall be made to the tracker without the agreement of the DfE Project Director. The tracker shall record evidence of compliance against each relevant requirement to demonstrate the discharge of duty
IE211/IE213/IE221/IE231 requirement:
Issued for information (no content changes from IE201)</t>
  </si>
  <si>
    <t>IE301 requirement:
Refer to shared resource. All worksheets of tracker to be fully completed with additional documentation provided by the Principal Designer to fulfil their duties. No amendments shall be made to the tracker without the agreement of the DfE Project Director. The tracker shall record evidence of compliance against each relevant requirement to demonstrate the discharge of duty
IE401 requirement:
Report shall cover content requirements as set out in IE301 for RIBA Stage 4 submission
IE501 requirement:
Report shall cover content requirements as set out in IE301 for RIBA Stage 5 submission
IE521 requirement:
Record of Building Regulations Compliance Tracker
IE601 requirement:
Updated (as required) to reflect any changes post Practical Completion</t>
  </si>
  <si>
    <t>IE501 requirement:
Record of the Building Control inspection reports. Detail shall be in accordance Operational Standard Rules (OSRs) applicable to building control functions delivered by local authorities and registered building control approvers
IE521 requirement:
Record of all site inspection reports shall be provided
IE601 requirement:
Updated (as required) to reflect any changes post Practical Completion</t>
  </si>
  <si>
    <t>IE401 requirement:
Copies of any Consents (as defined in the Contract) obtained by the Lead Appointed Party in addition to those otherwise expressly identified within the Detailed Exchange Information Requirements. This should include details of applications together with copies of the Consents (e.g., Planning Conditions, Consents, Approvals, Licenses, Certificates, Authorisations and permits required to carry out and complete the Works)
IE521 requirement:
Record of fire consents shall be provided
IE601 requirement:
Updated (as required) to reflect any changes post Practical Completion</t>
  </si>
  <si>
    <t>IE521 requirement:
Record of fire officer approval certificate shall be provided
IE601 requirement:
Updated (as required) to reflect any changes post Practical Completion</t>
  </si>
  <si>
    <t>IE521 requirement:
Record of planning application shall be provided
IE601 requirement:
Updated (as required) to reflect any changes post Practical Completion</t>
  </si>
  <si>
    <t>IE401 requirement:
Schedule for managing the discharge of planning conditions
IE521 requirement:
Updated schedule shall be provided demonstrating all conditions have been discharged</t>
  </si>
  <si>
    <t>IE401 requirement:
Record of planning permission certificate shall be provided
IE521 requirement:
Updated (as required) to reflect any changes prior to Practical Completion
IE601 requirement:
Updated (as required) to reflect any changes post Practical Completion</t>
  </si>
  <si>
    <t>IE401 requirement:
Document signed by Responsible Body confirming their approval of the design proposal presented by the Contractor. This shall consist of a signed cover sheet to the final client engagement meeting (CEM) presentation pack</t>
  </si>
  <si>
    <t>IE241 requirement:
BIM execution plan (BEP) shall have the agreed information in the Pre-BEP appendix removed (transposed into the Project’s Information Standard and Project’s Information Production Methods and Procedures) before the BEP is incorporated into the Contract.
Note: Refer to the Exchange Information Requirements Sections A2/A3 Information management function for further guidance
IE301 requirement:
Updated (as required)
IE401 requirement:
Updated (as required) prior to Contract Award</t>
  </si>
  <si>
    <t>IE101 requirement:
Refer to shared resource. Employer’s Representative shall complete a resource map for each role and discipline, detailing qualifications and experience across all RIBA Stages, prior to appointment</t>
  </si>
  <si>
    <t>IE212 requirement:
Refer to shared resource. Delivery team shall provide a capability and capacity assessment report.
Note: Refer to the Exchange Information Requirements Section C1 Tender response resource requirements for further guidance
IE214 requirement:
Delivery team shall provide an updated capability and capacity assessment report
IE222 requirement:
Refer to shared resource. Delivery team shall provide a capability and capacity assessment report.
Note: Refer to the Exchange Information Requirements Section C1 Tender response resource requirements for further guidance
IE232 requirement:
Refer to shared resource. Delivery team shall provide a capability and capacity assessment report.
Note: Refer to the Exchange Information Requirements Section C1 Tender response resource requirements for further guidance</t>
  </si>
  <si>
    <t>IE311 requirement:
Report covering RIBA Stage 3 and generated from the federated coordination model (ID: 40_60_12_001) to identify and document coordination issues within the design models that require resolution. Each identified clash shall be assigned to the relevant discipline for action.
Note: Clash detection shall be carried out in accordance with the Project’s Information Production Methods and Procedures, Section 5.3 – Information Model Review
IE401 requirement:
Updated report covering RIBA Stage 4 outstanding clashes</t>
  </si>
  <si>
    <t>IE201 requirement:
As required, security management plan shall be produced where the Employer's Representative has determined that a security-minded approach to information management is required as a result of carrying out the security triage process in accordance with ISO 19650-5
IE211/IE213/IE221/IE231 requirement:
Issued for information (no content changes from IE201)</t>
  </si>
  <si>
    <t>IE241 requirement:
Detailed responsibility matrix shall define the allocation of design, documentation, geometrical and alphanumerical responsibilities across the delivery team at each RIBA stage, in accordance with BS EN ISO 19650-2 clause 5.4.2. It shall be developed from the high-level responsibility matrix outlined in the BIM Execution Plan to ensure consistency and traceability throughout the project lifecycle</t>
  </si>
  <si>
    <t>IE311 requirement:
Federated coordination model(s) of delivery team models shall be compliant with geometrical and alphanumerical requirements for RIBA Stage 3. Model(s) shall:
- be compliant with the Information Management Requirements, specifically the Project's Information Standard and Detailed Exchange Information Requirements (Worksheets 02, 03, 04 and 05)
- identify individual discipline model  descriptions, status and revision
IE401 requirement:
Federated coordination model(s) of delivery team models shall be compliant with geometrical and alphanumerical requirements for RIBA Stage 4. Model(s) shall:
- be compliant with the Information Management Requirements, specifically the Project's Information Standard and Detailed Exchange Information Requirements (Worksheets 02, 03, 04 and 05)
- identify individual discipline model  descriptions, status and revision
IE521 requirement:
Federated coordination model(s) of delivery team models shall be compliant with geometrical and alphanumerical requirements for RIBA Stage 5. Model(s) shall:
- be compliant with the Information Management Requirements, specifically the Project's Information Standard and Detailed Exchange Information Requirements (Worksheets 02, 03, 04 and 05)
- identify individual discipline model  descriptions, status and revision
IE601 requirement:
Federated coordination model(s) of delivery team models shall be compliant with geometrical and alphanumerical requirements for RIBA Stage 6. Model(s) shall:
- be compliant with the Information Management Requirements, specifically the Project's Information Standard and Detailed Exchange Information Requirements (Worksheets 02, 03, 04 and 05)
- identify individual discipline model  descriptions, status and revision</t>
  </si>
  <si>
    <t>IE311 requirement:
Federated information model(s) of delivery team models shall be compliant with geometrical and alphanumerical requirements for RIBA Stage 3. Model(s) shall:
- be compliant with the Information Management Requirements, specifically the Project's Information Standard and Detailed Exchange Information Requirements (Worksheets 02, 03, 04 and 05)
- identify individual discipline model  descriptions, status and revision
IE401 requirement:
Federated information model(s) of delivery team models shall be compliant with geometrical and alphanumerical requirements for RIBA Stage 4. Model(s) shall:
- be compliant with the Information Management Requirements, specifically the Project's Information Standard and Detailed Exchange Information Requirements (Worksheets 02, 03, 04 and 05)
- identify individual discipline model  descriptions, status and revision
IE521 requirement:
Federated information model(s) of delivery team models shall be compliant with geometrical and alphanumerical requirements for RIBA Stage 5. Model(s) shall:
- be compliant with the Information Management Requirements, specifically the Project's Information Standard and Detailed Exchange Information Requirements (Worksheets 02, 03, 04 and 05)
- identify individual discipline model  descriptions, status and revision
IE601 requirement:
Federated information model(s) of delivery team models shall be compliant with geometrical and alphanumerical requirements for RIBA Stage 6. Model(s) shall:
- be compliant with the Information Management Requirements, specifically the Project's Information Standard and Detailed Exchange Information Requirements (Worksheets 02, 03, 04 and 05)
- identify individual discipline model  descriptions, status and revision</t>
  </si>
  <si>
    <t>IE102 requirement:
Refer to shared resource. DfE technical assurance advisor shall issue technical assurance report and provide to employer's project team based on feasibility options appraisal deliverables
IE201 requirement:
Updated report based on feasibility gateway two draft feasibility deliverables
IE214 requirement:
Updated report based on EBSR ITT response deliverables
IE301 requirement:
Updated report based on RIBA Stage 3 deliverables
IE401 requirement:
Updated report based on RIBA Stage 4 deliverables</t>
  </si>
  <si>
    <t>IE311 requirement:
Report shall detail:
- documentation, geometrical and alphanumerical compliance with the Information Management Requirements.
Note: Refer to the Exchange Information Requirements Section E1 Information management reports for further guidance
IE401 requirement:
Report shall cover content requirements as set out in IE311 for RIBA Stage 4 submission
IE521 requirement:
Report shall cover content requirements as set out in IE311 for RIBA Stage 5 submission
IE601 requirement:
Report shall cover content requirements as set out in IE311 for RIBA Stage 6 submission</t>
  </si>
  <si>
    <t>IE311 requirement:
Report shall detail:
- project resources
- appointment resources (including BEP, MIDP, EIR, DRM)
- information delivery resources
- common data environment
- exchange information (including deliverables, information models, assessments, federated models)
- security of information
Note: Refer to the Exchange Information Requirements Section E2 Information management reports for further guidance
IE401 requirement:
Report shall cover content requirements as set out in IE311 for RIBA Stage 4 submission
IE521 requirement:
Report shall cover content requirements as set out in IE311 for RIBA Stage 5 submission
IE601 requirement:
Report shall cover content requirements as set out in IE311 for RIBA Stage 6 submission</t>
  </si>
  <si>
    <t>IE301 requirement:
Employer's Representative shall undertake a multi-disciplinary review of all submitted deliverables in line with the Employer’s Requirements. Tracker shall be used to capture commentary on deliverables prior to assignment of a status on the Common Data Environment. Any derogations and clarifications shall be added to the derogation and clarifications schedule (ID: 55_55_90_004).
Note: Refer to the Project's Information Production Methods and Procedures Section 9.4 Review and accept the information model and 9.5 Acceptance workflow for further guidance
IE311 requirement:
Tracker shall cover content requirements as set out in IE301 for RIBA Stage 3 submission
IE401 requirement:
Tracker shall cover content requirements as set out in IE301 for RIBA Stage 4 submission
IE521 requirement:
Tracker shall cover content requirements as set out in IE301 for RIBA Stage 5 submission
IE601 requirement:
Tracker shall cover content requirements as set out in IE301 for RIBA Stage 6 submission</t>
  </si>
  <si>
    <t>IE101 requirement:
Refer to shared resource. The schedule shall aggregate all Employer’s Representative’s information authors' task information delivery plans (ID: 40_60_87_001)
IE201 requirement:
Updated (as required) to reflect final position prior to procurement
IE211/IE213/IE221/IE231 requirement:
Issued for information (no content changes from IE201)</t>
  </si>
  <si>
    <t>IE212 requirement:
Refer to shared resource. The schedule shall aggregate all Contractor’s information authors' task information delivery plans (ID: 40_60_87_002) for ESBR stage only
IE241 requirement:
Refer to shared resource. The schedule shall aggregate all Contractor’s information authors' task information delivery plans (ID: 40_60_87_002)
IE301 requirement:
Updated (as required)
IE401 requirement:
Updated (as required) prior to Contract Award
IE521 requirement:
Updated (as required) to reflect any changes prior to Practical Completion
IE601 requirement:
Updated (as required) to reflect any changes post Practical Completion</t>
  </si>
  <si>
    <t>IE212 requirement:
Plan for the deployment of resources, technology and methodologies for validating information exchanges
IE214 requirement:
Updated report based on EBSR ITT response phase
IE222 requirement:
Plan for the deployment of resources, technology and methodologies for validating information exchanges
IE232 requirement:
Plan for the deployment of resources, technology and methodologies for validating information exchanges
IE241 requirement:
Updated (as required) prior to appointment</t>
  </si>
  <si>
    <t>IE212 requirement:
Proposed plan for the delivery of information from the Contractor and their associated delivery team provided during the tender response phase. Pre-appointment BIM execution plan shall have the proposed additions (to the Project’s Information Standard and Project’s Information Production Methods and Procedures) as an annex to the Pre-BEP.
Note: Refer to the Exchange Information Requirements Section C1 Tender response resource requirements for further guidance
IE214 requirement:
Updated plan based on EBSR ITT response phase
IE222 requirement:
Proposed plan for the delivery of information by the Contractor and their associated delivery team during the tender response phase. Pre-appointment BIM execution plan shall have the proposed additions (to the Project’s Information Standard and Project’s Information Production Methods and Procedures) as an annex to the Pre-BEP.
Note: Refer to the Exchange Information Requirements Section C1 Tender response resource requirements for further guidance
IE232 requirement:
Proposed plan for the delivery of information by the Contractor and their associated delivery team during the tender response phase. Pre-appointment BIM execution plan shall have the proposed additions (to the Project’s Information Standard and Project’s Information Production Methods and Procedures) as an annex to the Pre-BEP.
Note: Refer to the Exchange Information Requirements Section C1 Tender response resource requirements for further guidance</t>
  </si>
  <si>
    <t>IE201 requirement:
Risk register shall identify, assess and mitigate risks across all categories including, but not limited to, design, cost, delivery, procurement, construction, commissioning activities, health and safety, information management and handover
IE211/IE213/IE221/IE231 requirement:
Issued for information (no content changes from IE201)</t>
  </si>
  <si>
    <t>IE212 requirement:
Risk register shall identify, assess and mitigate risks across all categories including, but not limited to, design, cost, delivery, procurement, construction, commissioning activities, health and safety, information management and handover
IE214 requirement:
Risk register shall identify, assess and mitigate risks across all categories including, but not limited to, design, cost, delivery, procurement, construction, commissioning activities, health and safety, information management and handover
IE222 requirement:
Risk register shall identify, assess and mitigate risks across all categories including, but not limited to, design, cost, delivery, procurement, construction, commissioning activities, health and safety, information management and handover
IE232 requirement:
Risk register shall identify, assess and mitigate risks across all categories including, but not limited to, design, cost, delivery, procurement, construction, commissioning activities, health and safety, information management and handover
IE241 requirement:
Updated (as required) prior to appointment
IE301 requirement:
Updated (as required)
IE401 requirement:
Updated (as required) prior to Contract Award
IE501 requirement:
Updated (as required)</t>
  </si>
  <si>
    <t>IE101 requirement:
Refer to shared resource. The schedule shall set out the deliverables from the Employer's Representative information author as set out in the Information Management Requirements.
Note: MIDP may be submitted with both the TIDP and MIDP ID if it includes content requirements for each TIDP. Refer to Project's Information Production Methods and Procedures Section 2.3 Task Information Delivery Plan(s) for further guidance
IE201 requirement:
Updated (as required) to reflect final position prior to procurement
IE211/IE213/IE221/IE231 requirement:
Issued for information (no content changes from IE201)</t>
  </si>
  <si>
    <t>IE212 requirement:
Refer to shared resource. The schedule shall set out the deliverables from the Contractor’s information author as set out in the Information Management Requirements for ESBR stage only.
Note: MIDP may be submitted with both the TIDP and MIDP ID if it includes content requirements for each TIDP. Refer to Project's Information Production Methods and Procedures Section 2.3 Task Information Delivery Plan(s) for further guidance
IE241 requirement:
Refer to shared resource. The schedule shall set out the deliverables from the Contractor’s information author as set out in the Information Management Requirements.
Note: MIDP may be submitted with both the TIDP and MIDP ID if it includes content requirements for each TIDP. Refer to Project's Information Production Methods and Procedures Section 2.3 Task Information Delivery Plan(s) for further guidance
IE301 requirement:
Updated (as required)
IE401 requirement:
Updated (as required) prior to Contract Award
IE521 requirement:
Updated (as required) to reflect any changes prior to Practical Completion
IE601 requirement:
Updated (as required) to reflect any changes post Practical Completion</t>
  </si>
  <si>
    <t>IE201 requirement:
Refer to shared resource. OBC shall demonstrate the strategic fit, assess a wide range of options through economic appraisal, outline the commercial approach, provide indicative financial implications, and set out the proposed management arrangements to justify proceeding to procurement</t>
  </si>
  <si>
    <t>IE401 requirement:
Refer to shared resource. FBC shall confirm the preferred option’s value for money, affordability, commercial viability and deliverability, with full details on procurement, contracting and financial commitments</t>
  </si>
  <si>
    <t>IE201 requirement:
Letter shall document the Responsible Body's confirmed financial commitment to the capital works and detailing the specific monetary amount
IE211/IE213/IE221/IE231 requirement:
Issued for information (no content changes from IE201)</t>
  </si>
  <si>
    <t>IE102 requirement:
Cost plan shall provide a comprehensive and structured financial overview of the concept options (utilising shared resources as applicable)</t>
  </si>
  <si>
    <t>IE201 requirement:
Cost plan shall provide a comprehensive and structured financial overview of the control option’s technology equipment. To be integrated into feasibility cost plan (ID: 50_30_18_001)</t>
  </si>
  <si>
    <t>IE201 requirement:
Cost plan shall provide a comprehensive and structured financial overview of the control option’s fittings, furniture and equipment (FF&amp;E). To be integrated into feasibility cost plan (ID: 50_30_18_001)</t>
  </si>
  <si>
    <t>IE401 requirement:
Report shall provide evidence on the selection of major building services systems and components based on their whole life cycle costs. Selection will take full account of capital and operational (energy, maintenance and replacement) costs over the life of the building. This shall include, but not be limited to, the following:
- heat source
- air handling/ventilation units
- domestic hot water plant
- luminaires
- photovoltaic (PV) panels and inverters</t>
  </si>
  <si>
    <t>IE202 requirement:
Form submitted by Employer's Project Team (DfE/TA) that includes basic information about the project for publication on the construction pipeline</t>
  </si>
  <si>
    <t>IE202 requirement:
Tracker shall manage tender clarifications raised by bidding panel members during procurement process
IE211/IE213/IE221/IE231 requirement:
Updates (as required) to tracker following clarifications raised by bidding panel members</t>
  </si>
  <si>
    <t>IE241 requirement:
As required and subject to Employer agreement. Refer to shared resource (DfE template)</t>
  </si>
  <si>
    <t>IE231 requirement:
Details of future school as part of the procured batch and associated instruction to proceed to be shared</t>
  </si>
  <si>
    <t>IE211/IE213/IE221/IE231 requirement:
Refer to Framework shared resources. For Information Management question, the evaluation criteria shall be read in conjunction with the Exchange Information Requirements Section C</t>
  </si>
  <si>
    <t>IE213 requirement:
Refer to Framework shared resources. For Information Management question, the evaluation criteria shall be read in conjunction with the Exchange Information Requirements Section C
IE221 requirement:
Refer to Framework shared resources. For Information Management question, the evaluation criteria shall be read in conjunction with the Exchange Information Requirements Section C</t>
  </si>
  <si>
    <t>IE231 requirement:
Refer to Framework shared resources. For Information Management question, the evaluation criteria shall be read in conjunction with the Exchange Information Requirements Section C</t>
  </si>
  <si>
    <t>IE241 requirement:
A written statement to confirm that the proposals fully comply with all relevant and current regulations, as well as the Employer’s Requirements. Where the Contractor requires to derogate against the Employer’s Requirements, a derogation schedule shall be provided, which references the specific clause to which each derogation relates, with detailed reasoning as to the non-compliance</t>
  </si>
  <si>
    <t>IE241 requirement:
Summarise the evaluation process and outcomes using the shared resource, clearly documenting bidder scores, rationale for scoring, and the recommended award decision</t>
  </si>
  <si>
    <t>IE213 requirement:
Refer to shared resource. Letter notifying the bidder of their successful selection through the Preliminary Invitation to Tender (PITT) phase.
Note: Not applicable for non-SBSR schemes</t>
  </si>
  <si>
    <t>IE213 requirement:
Refer to shared resource. Letter notifying the bidder of their unsuccessful selection through the Preliminary Invitation to Tender (PITT) phase.
Note: Not applicable for non-SBSR schemes</t>
  </si>
  <si>
    <t>IE501 requirement:
Refer to shared resource (Employer's Representative to use DfE Contract Notice template)</t>
  </si>
  <si>
    <t>IE501 requirement:
Register shall record all contract notices (ID: 55_15_17_001) issued for the project
IE521 requirement:
Updated (as required) to reflect any changes prior to Practical Completion
IE601 requirement:
Updated (as required) to reflect any changes post Practical Completion</t>
  </si>
  <si>
    <t>IE301 requirement:
As required, refer to shared resource (Employer's Representative to use DfE Additional Service Instruction template) and append to the Pre-Construction Services Agreement (PCSA) (ID: 55_55_90_001)
IE401 requirement:
Updated (as required) prior to Contract Award</t>
  </si>
  <si>
    <t>IE401 requirement:
As required, refer to shared resource (Employer's Representative to use DfE Early Works Instruction template) and append to the Pre-Construction Services Agreement (PCSA) (ID: 55_55_90_001)</t>
  </si>
  <si>
    <t>IE501 requirement:
Refer to shared resource. Register shall record all non conformance items identified by the Construction Quality Monitoring (CQM) team site inspection (ID: 60_40_60_002) and Health Safety Quality and Workmanship (HSQW) report (60_70_38_006) during construction period</t>
  </si>
  <si>
    <t>IE521 requirement:
As required, liquidated damages calculation
IE601 requirement:
As required, liquidated damages calculation</t>
  </si>
  <si>
    <t>IE102 requirement:
Only applicable with Early Supplier Involvement (ESI). Refer to shared resource (Employer's Representative to use JCT template)
IE211/IE213/IE221/IE231 requirement:
Refer to shared resource (Employer's Representative to use JCT template)
IE241 requirement:
Updated prior to appointment</t>
  </si>
  <si>
    <t>IE211/IE213/IE221/IE231 requirement:
Refer to shared resource (Employer's Representative to use JCT template)
IE241 requirement:
Refer to shared resource (Employer's Representative to use JCT template)
IE401 requirement:
Updated prior to Contract Award</t>
  </si>
  <si>
    <t>IE201 requirement:
Refer to shared resource. The template includes both derogations and clarifications. The resource should be separated into clear and distinct schedules on completion. Submission shall include native schedule and pdf rendition. The schedule shall record all derogations from the Employer's Requirements (refer to template for definition).
Note: Derogations schedule submitted shall NOT include clarifications schedule
IE211/IE213/IE221/IE231 requirement:
Issued for information (no content changes from IE201)</t>
  </si>
  <si>
    <t>IE301 requirement:
Refer to shared resource. The template includes both derogations and clarifications. The resource should be separated into clear and distinct schedules on completion. Submission shall include native schedule and pdf rendition. The schedule shall record all derogations from the Employer's Requirements (refer to template for definition).
Note: Derogations schedule submitted shall NOT include clarifications schedule
IE401 requirement:
Updated (as required) prior to Contract Award</t>
  </si>
  <si>
    <t>IE201 requirement:
Refer to shared resource. The template includes both derogations and clarifications. The resource should be separated into clear and distinct schedules on completion. Submission shall include native schedule and pdf rendition. The schedule shall record all clarifications raised (refer to template for definition).
Note: Clarifications schedule submitted shall NOT include derogations schedule
IE211/IE213/IE221/IE231 requirement:
Issued for information (no content changes from IE201)</t>
  </si>
  <si>
    <t>IE301 requirement:
Refer to shared resource. The template includes both derogations and clarifications. The resource should be separated into clear and distinct schedules on completion. Submission shall include native schedule and pdf rendition. The schedule shall record all clarifications raised (refer to template for definition). This template shall not be used for tracking comments during the information review phase following an information exchange. Instead refer to the information review tracker (ID: 40_60_40_001).
Note: Clarifications schedule submitted shall NOT include derogations schedule
IE401 requirement:
Updated (as required) prior to Contract Award</t>
  </si>
  <si>
    <t>IE211/IE213/IE221/IE231 requirement:
Refer to shared resource (Employer's Representative to use DfE template)
IE241 requirement:
Updated prior to appointment
IE301 requirement:
Updated (as required)
IE401 requirement:
Updated (as required) prior to Contract Award</t>
  </si>
  <si>
    <t>IE214 requirement:
Delivery team shall submit the necessary information for the gaps list as part of the tender return to facilitate the prompt appointment of the successful supplier
IE222 requirement:
Delivery team shall submit the necessary information for the gaps list as part of the tender return to facilitate the prompt appointment of the successful supplier
IE232 requirement:
Delivery team shall submit the necessary information for the gaps list as part of the tender return to facilitate the prompt appointment of the successful supplier</t>
  </si>
  <si>
    <t>IE201 requirement:
Subject to project specifics. To be completed by the Employer's Representative in consultation with DfE Legal Counsel if required
IE211/IE213/IE221/IE231 requirement:
Issued for information (no content changes from IE201)</t>
  </si>
  <si>
    <t>IE501 requirement:
As agreed with the Employer, an access agreement for non-DfE users</t>
  </si>
  <si>
    <t>IE401 requirement:
Site construction plan shall:
- show site access arrangements throughout the construction period, including phased access, contractor routes and segregation from school/college users
- identify the contractor’s compound area 
- show  how school/college operations (e.g., pupil access, external play/sports areas) will be maintained and protected
- show service routes and diversions, including strategies for managing obstacles and minimising disruption to existing infrastructure
- show how each construction phase impacts school/college operations with mitigation measures clearly outlined
- include site logistics and access diagrams linked to the master programme (ID: 60_30_20_002) 
IE501 requirement:
Updated (as required) to reflect any changes</t>
  </si>
  <si>
    <t>IE401 requirement:
Statement shall detail the methodologies, techniques, equipment, plant, access and protection the Contractor intends to use during the Works. Contractor shall reference policies and procedures responsibility matrix (ID: 60_30_73_001) as necessary
IE501 requirement:
Updated (as required) to reflect any changes</t>
  </si>
  <si>
    <t>IE301 requirement:
Refer to shared resource. Contractor shall complete the project inputs and RIBA Stage 3 (Carbon Stage 3) worksheets
IE401 requirement:
Refer to shared resource. Contractor shall complete the RIBA Stage 4 (Carbon Stage 4) worksheet and update the project inputs worksheet (as required)
IE611 requirement:
Refer to shared resource. Contractor shall complete the RIBA Stage 6 (Carbon Stage 6) worksheet and update the project inputs worksheet (as required)</t>
  </si>
  <si>
    <t>IE201 requirement:
Provide project specific health and safety information in line with Appendix 2 of the HSE’s L153 guidance. Include relevant details on site conditions, risks and Employer's Requirements to support safe planning and delivery with cross-references to risk register (ID: 40_60_70_001) as required
IE211/IE213/IE221/IE231 requirement:
Issued for information (no content changes from IE201)</t>
  </si>
  <si>
    <t>IE401 requirement:
Provide project specific health and safety information in line with Appendix 2 of the HSE’s L153 guidance. Include relevant details on site conditions, risks and Employer's Requirements to support safe planning and delivery with cross-references to risk register (ID: 40_60_70_002) as required</t>
  </si>
  <si>
    <t>IE102 requirement:
Project programme, including timescales and dates for evaluation stages, approval gateways, Outline Business Case (OBC) (ID: 50_30_10_001), Final Business Case (FBC) (ID: 50_30_10_002) through to Contract Close
IE201 requirement:
Updated (as required) to reflect final position prior to procurement
IE211/IE213/IE221/IE231 requirement:
Issued for information (no content changes from IE201)
IE301 requirement:
Updated (as required) based on Contractor's master programme (ID: 60_30_20_001)
IE401 requirement:
Updated (as required) based on Contractor's master programme (ID: 60_30_20_001) prior to Contract Award.
IE501 requirement:
Updated (as required) based on Contractor's master programme (ID: 60_30_20_001)
IE521 requirement:
Updated (as required) to reflect any changes prior to Practical Completion
IE601 requirement:
Updated (as required) to reflect any changes post Practical Completion</t>
  </si>
  <si>
    <t>IE214 requirement:
A comprehensive programme for the Works (both the design and construction phases) with the following individual views (within the same Information Deliverable):
- design development and delivery
- works package procurement
- construction sequencing and phasing, including asbestos removal works
IE301 requirement:
A comprehensive programme for the Works (both the design and construction phases). With the following individual views (within the same Information Deliverable):
- design development and delivery
- works package procurement
- construction sequencing and phasing, including asbestos removal works
- decant planning and execution
- building readiness for handover, including testing, commissioning, witnessing, soak testing and training, and subsequently seasonal commissioning adjustments and building performance evaluation during the Rectification Period
- outdoor environment readiness for handover, including training, and subsequently maintenance during the Rectification Period
IE501 requirement:
Updated (as required) to reflect any changes
IE521 requirement:
Updated (as required) to reflect any changes prior to Practical Completion
IE601 requirement:
Updated (as required) to reflect any changes post Practical Completion</t>
  </si>
  <si>
    <t>IE401 requirement:
Technology programme shall include:
- post award technology meetings (PAM)
- first fix and second fix
- broadband connection and telephony connection
- server room ready to receive equipment
- server decant and reinstallation
- technology equipment and furniture decant and relocation
- third party\employer installation (routers, admin switches and servers)
- testing plan submission for DfE approval
- testing on site
- operation and maintenance manual completion
- training for individual items including switches, telephony and wireless
IE501 requirement:
Updated (as required) to reflect any changes
IE521 requirement:
Updated (as required) to reflect any changes prior to Practical Completion
IE601 requirement:
Updated (as required) to reflect any changes post Practical Completion</t>
  </si>
  <si>
    <t>IE511 requirement:
Report shall:
- be issued monthly
- include a mark up of the Master Programme with a progress line clearly indicating activities ahead of, on, and behind the Master Programme (ID: 60_30_20_002), including anticipated dates for Practical Completion and the Rectification Period
- include a summary of the status of design development documentation
- include a summary of the status of all required approvals and Contractor Design Documents (refer to the Design Submission Procedure)
- include a summary of the items in the Non Conformance and Observation Register (ID: 55_15_17_005)
- identify activity or activities that are indicated as behind programme or where other circumstances arise which may affect progress (including change/variations). Contractor shall detail proposals or actions taken to mitigate the delay and recover any lost time
- identify any grounds for dispute that have occurred or are foreseeable, including their progress and measures to resolve such issues
- cross-reference with the updated Risk Register (ID: 40_60_70_002)
- cross-reference with the Health and Safety Report (ID: 60_70_38_005), including a statement that site welfare facilities comply with the relevant standards
- include a written statement confirming that all construction issue design and production information for the relevant period is in accordance with the Employer’s Requirements and Contractor’s Proposals, except where the design and production information has been altered by a Contract Notice</t>
  </si>
  <si>
    <t>IE101 requirement:
Refer to shared resource. Employer’s Representative to use the monthly progress report template for reporting project progress throughout the project lifecycle
IE102 requirement:
Updated (as required)
IE201 requirement:
Updated (as required)
IE301 requirement:
Updated (as required)
IE401 requirement:
Updated (as required) prior to Contract Award
IE501 requirement:
Updated (as required)</t>
  </si>
  <si>
    <t>IE101 requirement:
Refer to worksheet within monthly Project Progress Report (ID: 60_30_66_002)
IE102 requirement:
Updated (as required)
IE201 requirement:
Updated (as required)
IE301 requirement:
Updated (as required)
IE401 requirement:
Updated (as required) prior to Contract Award
IE501 requirement:
Updated (as required)</t>
  </si>
  <si>
    <t>IE311 requirement:
The Contractor shall submit a responsibility matrix cross-referenced with the Contractor’s Framework quality assurance procedures, demonstrating how compliance with the Employer’s Requirements and statutory requirements will be monitored and assured throughout the project lifecycle. The matrix must:
- cover design, construction, offsite fabrication, testing, inspections, commissioning, building performance, defects rectification and customer care
- clearly assign each delivery team (including Contractor) a RASCI value (responsible, accountable, supporting, consulted, informed) for each policy and procedure
- cross reference standard contractor templates
- be agreed by the Employer and Employer’s Representative as sufficient
IE401 requirement:
Updated (as required) prior to Contract Award
IE501 requirement:
Updated (as required) to reflect any changes</t>
  </si>
  <si>
    <t>IE311 requirement:
The RIBA Stage Report shall follow the structure in the RIBA Plan of Work Overview and be relevant to the stage. The Stage Report acts as a reminder of what decisions were made in relation to the design (Architectural, Structural, Building Services, Landscape Architecture) and the project strategies, why they were made and who was party to them, recording what options were examined and why one was chosen over another. The report shall demonstrate progress to date, include lessons learnt, opportunities/challenges and next steps
IE401 requirement:
Report shall include content requirements as set out under IE311. Report shall cover period between RIBA Stage 3 and RIBA Stage 4
IE521 requirement:
Report shall include content requirements as set out under IE311. Report shall cover period between RIBA Stage 4 and RIBA Stage 5</t>
  </si>
  <si>
    <t>IE101 requirement:
Project meeting agenda for employer's project team (DfE/TA)
IE102 requirement:
Project meeting agenda for employer's project team (DfE/TA)
IE201 requirement:
Project meeting agenda for employer's project team (DfE/TA)
IE311 requirement:
Project meeting agenda for employer's project team (DfE/TA)
IE401 requirement:
Project meeting agenda for employer's project team (DfE/TA)
IE501 requirement:
Project meeting agenda for employer's project team (DfE/TA)</t>
  </si>
  <si>
    <t>IE311 requirement:
Progress meeting agenda for project team (DfE/TA/Contractor) with the Responsible Body (as required). Agenda shall be coordinated with respective Client Engagement Meetings and cover:
- design development 
- information submission
- risk register (ID: 40_60_70_002)
- Employer, Employer's Representative or Responsible Body request for information
- legacy FF&amp;E and technology equipment decant
- soft landings checklist (ID: 70_85_79_001)
IE401 requirement:
Progress meeting agenda for project team (DfE/TA/Contractor) with the Responsible Body (as required). Agenda shall be coordinated with respective Client Engagement Meetings and cover:
- design development 
- information submission
- risk register (ID: 40_60_70_002)
- Employer, Employer's Representative or Responsible Body request for information
- legacy FF&amp;E and technology equipment decant
- soft landings checklist (ID: 70_85_79_001)
IE501 requirement:
Progress meeting agenda for project team (DfE/TA/Contractor) with the Responsible Body (as required). Agenda shall be coordinated with respective Client Engagement Meeting and cover:
- construction development 
- information submission (design submission procedure)
- progress report (ID: 60_30_66_001)
- risk register (ID: 40_60_70_002)
- Employer, Employer's Representative or Responsible Body request for information
- legacy FF&amp;E and technology equipment decant
- soft landings checklist (ID: 70_85_79_001)
- operation and maintenance (O&amp;M) manual, including health and safety 
- commissioning/witnessing
- training 
- health, safety and quality matters</t>
  </si>
  <si>
    <t>IE311 requirement:
Lessons learned workshop meeting agenda for project team (DfE/TA/Contractor) with the Responsible Body. Meeting shall be held following acceptance of RIBA Stage 3 deliverables
IE401 requirement:
Lessons learned workshop meeting agenda for project team (DfE/TA/Contractor) with the Responsible Body. Meeting shall be held following acceptance of RIBA Stage 4 deliverables
IE521 requirement:
Lessons learned workshop meeting agenda for project team (DfE/TA/Contractor) with the Responsible Body. Meeting shall be held following acceptance of RIBA Stage 5 deliverables
IE611 requirement:
Lessons learned workshop meeting agenda for project team (DfE/TA/Contractor) with the Responsible Body. Meeting shall be held following acceptance of RIBA Stage 6 deliverables</t>
  </si>
  <si>
    <t>IE601 requirement:
Aftercare meeting agenda for project team (DfE/TA/Contractor) with the Responsible Body. Agenda shall include:
- aftercare issues
- training update and requirements
- review of defects register (ID: 70_85_22_001)
- review of building(s) performance, system monitoring, seasonal commissioning and utility usage</t>
  </si>
  <si>
    <t>IE101 requirement:
Project meeting minutes for employer's project team (DfE/TA)
IE102 requirement:
Project meeting minutes for employer's project team (DfE/TA)
IE201 requirement:
Project meeting minutes for employer's project team (DfE/TA)
IE311 requirement:
Project meeting minutes for employer's project team (DfE/TA)
IE401 requirement:
Project meeting minutes for employer's project team (DfE/TA)
IE501 requirement:
Project meeting minutes for employer's project team (DfE/TA)</t>
  </si>
  <si>
    <t>IE311 requirement:
Progress meeting minutes for project team (DfE/TA/Contractor) with the Responsible Body (as required)
IE401 requirement:
Progress meeting minutes for project team (DfE/TA/Contractor) with the Responsible Body (as required)
IE501 requirement:
Progress meeting minutes for project team (DfE/TA/Contractor) with the Responsible Body (as required)</t>
  </si>
  <si>
    <t>IE311 requirement:
Lessons learned workshop meeting minutes for project team (DfE/TA/Contractor) with the Responsible Body. Outcome from meeting minutes shall be recorded in the lessons learned register (ID: 60_90_46_001)
IE401 requirement:
Lessons learned workshop meeting minutes for project team (DfE/TA/Contractor) with the Responsible Body. Outcome from meeting minutes shall be recorded in the lessons learned register (ID: 60_90_46_001)
IE521 requirement:
Lessons learned workshop meeting minutes for project team (DfE/TA/Contractor) with the Responsible Body. Outcome from meeting minutes shall be recorded in the lessons learned register (ID: 60_90_46_001)
IE611 requirement:
Lessons learned workshop meeting minutes for project team (DfE/TA/Contractor) with the Responsible Body. Outcome from meeting minutes shall be recorded in the lessons learned register (ID: 60_90_46_001)</t>
  </si>
  <si>
    <t>IE601 requirement:
Aftercare meeting meetings for project team (DfE/TA/Contractor) with the Responsible Body. Refer to aftercare meeting agenda (ID: 60_40_50_004)</t>
  </si>
  <si>
    <t>IE501 requirement:
The Contractor shall provide digital photographs of the Works at key construction stages and a minimum of 30 photographs monthly to document progress, with more required for complex schemes or offsite fabrication. The photographs must:
- include drone footage where available
- be embedded into the monthly progress report (ID: 60_30_66_001)
- clearly show construction milestones, site conditions and notable activities</t>
  </si>
  <si>
    <t>IE501 requirement:
Site Inspection Report template shall be completed by the relevant CQM team member each time a site inspection is undertaken</t>
  </si>
  <si>
    <t>IE501 requirement:
Monthly Reports shall be completed by the CQM Lead in time for the monthly progress meetings. Reports shall be based on the inspections from the current month and contain details from the Site Inspection Report(s) (ID: 60_40_60_002)</t>
  </si>
  <si>
    <t>IE511 requirement:
Dated photographic schedule of condition shall be agreed with Employer's Representative prior to the Works starting on site. Photographs associated with the schedule shall also be provided be in JPG format</t>
  </si>
  <si>
    <t>IE521 requirement:
The Contractor shall provide typical installation photographs capturing key details of studwork construction to demonstrate good workmanship and compliance. Photographs shall:
- include images of studwork for walls, junctions and door openings before boarding
- be clearly identifiable with a filename including date and space name (number) and description (name)
IE601 requirement:
Updated (as required) to reflect any changes post Practical Completion</t>
  </si>
  <si>
    <t>IE521 requirement:
The Contractor shall provide installation photographs capturing details of fire door assemblies to demonstrate good workmanship compliance. Photographs shall:
- include clear images of doorsets, frames, ironmongery, signage, and any associated intumescent (and acoustic) seals
- be clearly identifiable with a filename that includes the date, element type name and occurrence name (e.g., 250101-ED01-01-001-D01)
- include a cross reference the fire safety strategy drawings (ID: 40_20_30_002) and the fire stopping protection schedule (ID: 70_15_31_001) where relevant
- cross reference (as applicable) the external door, window and curtain walling (ID: 40_30_89_003) and internal door and screen drawings (ID: 40_30_89_005)
IE601 requirement:
Updated (as required) to reflect any changes post Practical Completion</t>
  </si>
  <si>
    <t>IE521 requirement:
The Contractor shall provide photographic records of all flat roof waterproofing works to demonstrate correct installation and sequencing. Photographs shall:
- capture key stages including substrate preparation, membrane application, laps, penetrations, upstands, terminations and completed areas
- be dated and labelled with the gridline references
IE601 requirement:
Updated (as required) to reflect any changes post Practical Completion</t>
  </si>
  <si>
    <t>IE521 requirement:
The Contractor shall provide photographic records of all stair and guarding installations to demonstrate compliance with design and safety standards. Photographs shall:
- include images of stair flights, landings, handrails, balustrades, fixings, and terminations
- be dated and labelled with location references (e.g., space name and stair number)
IE601 requirement:
Updated (as required) to reflect any changes post Practical Completion</t>
  </si>
  <si>
    <t>IE511 requirement:
The Contractor shall provide photographic records of insulation being installed in an offsite facility to demonstrate compliance with the Employer’s Requirements and expected quality assurance policies and procedures. Photographs shall:
- capture key stages including material preparation, fixing methods, junctions, penetrations and completed assemblies
- be dated and labelled with the component reference, location, and manufacturing batch (as applicable)</t>
  </si>
  <si>
    <t>IE301 requirement:
Detailed cost matrix including all aspects of the technology solution that complies with the guidance and error checking within the template provided
IE401 requirement:
Updated (as required)</t>
  </si>
  <si>
    <t>IE301 requirement:
Cashflow forecast schedule coordinated with the master programme (ID: 60_30_20_002)
IE401 requirement:
Schedule shall cover content requirements as set out in IE301 for RIBA Stage 4 submission
IE501 requirement:
Monthly cashflow forecast schedule coordinated with the master programme (ID: 60_30_20_002) and embedded into the progress report (ID: 60_30_66_001)</t>
  </si>
  <si>
    <t>IE401 requirement:
Schedule shall include all precious or valuable metals or items identified that are required to be removed from site during the course of the Works. The Contract Sum shall be adjusted accordingly</t>
  </si>
  <si>
    <t>IE301 requirement:
As required, Employer's Representative to use DfE standard form
IE311 requirement:
As required, Employer's Representative to use DfE standard form
IE401 requirement:
As required, Employer's Representative to use DfE standard form</t>
  </si>
  <si>
    <t>IE401 requirement:
As required and subject to Employer agreement refer to shared resource (DfE template)
IE501 requirement:
As required and subject to Employer agreement refer to shared resource (DfE template)</t>
  </si>
  <si>
    <t>IE201 requirement:
Cost plan shall provide a comprehensive and structured financial overview of the control option, including externals, abnormals (applying framework rates if applicable), fittings, furniture and equipment (FF&amp;E), technology equipment and temporary accommodation (utilising shared resources as applicable)
IE211/IE213/IE221/IE231 requirement:
Project specific framework pricing schedule</t>
  </si>
  <si>
    <t>IE212 requirement:
Project specific framework pricing schedule with Contractor pricing information
IE214 requirement:
Updated project specific framework pricing schedule with Contractor pricing information
IE222 requirement:
Project specific framework pricing schedule with Contractor pricing information
IE232 requirement:
Project specific framework pricing schedule with Contractor pricing information
IE301 requirement:
Updated project specific framework pricing schedule with Contractor pricing information
IE401 requirement:
Updated project specific framework pricing schedule with Contractor pricing information</t>
  </si>
  <si>
    <t>IE211/IE213/IE221/IE231 requirement:
Project specific asbestos blue book</t>
  </si>
  <si>
    <t>IE212 requirement:
Project specific asbestos blue book with Contractor pricing information
IE214 requirement:
Updated (as required) project specific asbestos blue book with Contractor pricing information
IE222 requirement:
Project specific asbestos blue book with Contractor pricing information
IE232 requirement:
Project specific asbestos blue book with Contractor pricing information
IE301 requirement:
Updated (as required) project specific asbestos blue book with Contractor pricing information
IE401 requirement:
Updated (as required) project specific asbestos blue book with Contractor pricing information</t>
  </si>
  <si>
    <t>IE401 requirement:
Plan to identify control points, inspection and handover requirements for the project. Plan shall include:
- quality inspection and verification of critical elements through all stages of manufacturing and construction
- purpose of inspections
- responsibilities for inspections
- record documentation e.g., for external bodies
- notice period for inspections
IE501 requirement:
Updated (as required)</t>
  </si>
  <si>
    <t>IE501 requirement:
Employer's Representative shall outline attendance plan coordinated against the master programme (ID: 60_30_20_002) and inspection and test plan (ID: 60_60_17_001)</t>
  </si>
  <si>
    <t>IE311 requirement:
Provide a summary of essential project details to ensure consistent understanding across all stakeholders and documentation. The summary must include:
- project code, name, location, and UPRN (if available)
- scope of works and project type (e.g., new build, refurbishment)
- reference to policies and procedures responsibility matrix (ID: 60_30_73_001)
IE401 requirement:
Updated (as required)</t>
  </si>
  <si>
    <t>IE311 requirement:
Provide a clear outline of the project team structure to ensure roles, responsibilities, communication and reporting lines are understood by all stakeholders. Organogram shall:
- include key project roles and personnel (e.g., project manager, project director, employer’s representative, contractor lead, Responsible Body representatives including  facilities/estates management and end user representatives)
- identify organisational relationships, communication and reporting lines
 - include any external stakeholders or consultants involved in the project
- include the names and CVs of senior management personnel (onsite and offsite) appointed by the Contractor
- list the designers and consultants employed by the Contractor
- list the sub-contractors (as applicable)
- be updated as necessary to reflect changes in personnel or structure throughout the project lifecycle
IE401 requirement:
Updated (as required)</t>
  </si>
  <si>
    <t>IE401 requirement:
Where a Special Conditions schedule has been included as part of the Employer's Requirements, the Contractor shall provide a response in the form of a recommendations report</t>
  </si>
  <si>
    <t>IE401 requirement:
Copy of the F10 Notification of Construction Project form to the HSE</t>
  </si>
  <si>
    <t>IE501 requirement:
Employer's Representative to update the F10 Notification of Construction Project form to the HSE as applicable</t>
  </si>
  <si>
    <t>IE101 requirement:
Document to be completed by individual(s) with the day-to-day responsibility for carrying out the Principal Designer role, to demonstrate fulfilment of competence requirements in accordance with the respective regulations. All information relevant to the submission shall be written into the document with no attachments, such as organisation brochures, CVs, risk registers or drawings. A copy of the completed document shall be submitted to the DfE HSQW Team via HSQW.Supportline@education.gov.uk</t>
  </si>
  <si>
    <t>IE101 requirement:
To be submitted following the acceptance of the Employer's Representative’s competency evidence by the DfE HSQW Team. Document to be completed by the Employer's Representative and submitted to the DfE Project Director</t>
  </si>
  <si>
    <t>IE241 requirement:
Document to be completed by individual(s) with the day-to-day responsibility for carrying out the Principal Designer role, to demonstrate fulfilment of competence requirements in accordance with the respective regulations. All information relevant to the submission shall be written into the document with no attachments, such as organisation brochures, CVs, risk registers or drawings. A copy of the completed document shall be submitted to the DfE HSQW Team via HSQW.Supportline@education.gov.uk</t>
  </si>
  <si>
    <t>IE241 requirement:
To be submitted following the acceptance of the Contractor’s competency evidence by the DfE HSQW Team. Document to be completed by the Contractor and submitted to the DfE Project Director</t>
  </si>
  <si>
    <t>IE501 requirement:
Record of monthly health and safety inspection. The report shall:
- include safety audits in the following areas: Work at Height, welfare facilities, PPE, COSHH/Hazardous substances (including dust and asbestos), fire safety, safe access and egress, temporary works, housekeeping, noise control, site security, controlled site access, safeguarding/segregation from school/college, scaffold checks, MEWPs/mobile towers/excavators/site plant, excavation, traffic management including pedestrian and vehicular segregation and review of RAMs
- include inspection findings evidenced with photographs and contravention clearly highlighted or marked on the photographs
- include actions to resolve contravention and recommendations for improvement</t>
  </si>
  <si>
    <t>IE501 requirement:
The Employer shall undertake site inspections. It is expected that there will be at least one health and safety (HS) site inspection, and one quality and workmanship (QW) site inspection per project during the construction stage. Following each site inspection a Health Safety Quality and Workmanship (HSQW) Report detailing any issues identified during the visit will be issued to the project team</t>
  </si>
  <si>
    <t>IE311 requirement:
Refer to shared resource. The Employer’s Representative shall document outcomes from all lessons learned workshops, capturing both positive and negative experiences to inform future project stages and promote continuous improvement. The register shall:
- record key insights, actions and recommendations
- convert tacit knowledge into explicit, shareable knowledge
- be shared with relevant stakeholders for future reference
IE401 requirement:
Register shall cover content requirements as set out in IE311 for RIBA Stage 4 submission
IE521 requirement:
Register shall cover content requirements as set out in IE311 for RIBA Stage 5 submission
IE611 requirement:
Register shall cover content requirements as set out in IE311 for RIBA Stage 6 submission</t>
  </si>
  <si>
    <t>IE311 requirement:
Quality control (QC) report for each COBie output reporting against the design criteria specified by the COBie schema and alphanumerical requirements for RIBA Stage 3. Report shall:
- be compliant with the Information Management Requirements, specifically the Project's Information Standard and Detailed Exchange Information Requirements (Worksheets 02, 03, 04 and 05)
- contain the same information as the native and IFC-SPF models
IE401 requirement:
Quality control (QC) report for each COBie output reporting against the design criteria specified by the COBie schema and alphanumerical requirements for RIBA Stage 4. Report shall:
- be compliant with the Information Management Requirements, specifically the Project's Information Standard and Detailed Exchange Information Requirements (Worksheets 02, 03, 04 and 05)
- contain the same information as the native and IFC-SPF models</t>
  </si>
  <si>
    <t>IE521 requirement:
Quality control (QC) report for each COBie output reporting against the construction criteria specified by the COBie schema and alphanumerical requirements for RIBA Stage 5. Report shall:
- be compliant with the Information Management Requirements, specifically the Project's Information Standard and Detailed Exchange Information Requirements (Worksheets 02, 03, 04 and 05)
- contain the same information as the native and IFC-SPF models
IE601 requirement:
Quality control (QC) report for each COBie output reporting against the construction criteria specified by the COBie schema and alphanumerical requirements for RIBA Stage 6. Report shall:
- be compliant with the Information Management Requirements, specifically the Project's Information Standard and Detailed Exchange Information Requirements (Worksheets 02, 03, 04 and 05)
- contain the same information as the native and IFC-SPF models</t>
  </si>
  <si>
    <t>IE521 requirement:
Soundfield systems and acoustic test certificate. Acoustic testing certificate(s) to the requirements of BB93
IE601 requirement:
Updated (as required) to reflect any changes post Practical Completion</t>
  </si>
  <si>
    <t>IE521 requirement:
Asbestos clearance certificate
IE601 requirement:
Updated (as required) to reflect any changes post Practical Completion</t>
  </si>
  <si>
    <t>IE521 requirement:
Record of Building Control's completion certificate
IE601 requirement:
Updated (as required) to reflect any changes post Practical Completion</t>
  </si>
  <si>
    <t>IE521 requirement:
As required, Building Control Occupation certificate
IE601 requirement:
Updated (as required) to reflect any changes post Practical Completion</t>
  </si>
  <si>
    <t>IE521 requirement:
Copper cabling manufacturer's test certificate and fibre cabling manufacturer's test certificate</t>
  </si>
  <si>
    <t>IE521 requirement:
Detailed manufacturer's warranty certificate(s) showing:
- warranty cover details
- product performance and applications
- expiry date
- installation address
- whole system scope
- means of making a claim</t>
  </si>
  <si>
    <t>IE611 requirement:
Refer to shared resource (Employer's Representative to use Notice of Completion of Making Good)</t>
  </si>
  <si>
    <t>IE521 requirement:
Photovoltaic panel distribution network operator (DNO) notification certificate</t>
  </si>
  <si>
    <t>IE521 requirement:
Record of emergency lighting certificate
IE601 requirement:
Updated (as required) to reflect any changes post Practical Completion</t>
  </si>
  <si>
    <t>IE521 requirement:
As required, Design, Construction and Post Completion BREEAM certificates
IE601 requirement:
Updated (as required) to reflect any changes post Practical Completion</t>
  </si>
  <si>
    <t>IE521 requirement:
All relevant electrical installation, testing and commissioning certificates, including electrical completion certificate
IE601 requirement:
Updated (as required) to reflect any changes post Practical Completion</t>
  </si>
  <si>
    <t>IE521 requirement:
Record of fire alarm electrical supply test certificate
IE601 requirement:
Updated (as required) to reflect any changes post Practical Completion</t>
  </si>
  <si>
    <t>IE521 requirement:
Record of fire-stopping protection certificate
IE601 requirement:
Updated (as required) to reflect any changes post Practical Completion</t>
  </si>
  <si>
    <t>IE521 requirement:
Record of flat roof electronic integrity test results
IE601 requirement:
Updated (as required) to reflect any changes post Practical Completion</t>
  </si>
  <si>
    <t>IE521 requirement:
All relevant gas installation, testing and commissioning certificates including, but not limited to, pressure testing, purging, gas safety interlocks, gas appliances, gas isolation and gas safety certification
IE601 requirement:
Updated (as required) to reflect any changes post Practical Completion</t>
  </si>
  <si>
    <t>IE521 requirement:
Insurance certificates as required by the Scheme Contract in relation to the project
IE601 requirement:
Updated (as required) to reflect any changes post Practical Completion</t>
  </si>
  <si>
    <t>IE521 requirement:
Record of building insurance certificate
IE601 requirement:
Updated (as required) to reflect any changes post Practical Completion</t>
  </si>
  <si>
    <t>IE521 requirement:
Record of professional indemnity insurance certificate
IE601 requirement:
Updated (as required) to reflect any changes post Practical Completion</t>
  </si>
  <si>
    <t>IE311 requirement:
As required, fire performance test certificate demonstrating compliance with statutory requirements and Employer's Requirements
IE401 requirement:
As required, fire performance test certificate demonstrating compliance with statutory requirements and Employer's Requirements
IE511 requirement:
As required, fire performance test certificate demonstrating compliance with statutory requirements and Employer's Requirements</t>
  </si>
  <si>
    <t>IE401 requirement:
As required a Party Wall Surveyor's form</t>
  </si>
  <si>
    <t>IE521 requirement:
Record of power metering commissioning certificate</t>
  </si>
  <si>
    <t>IE521 requirement:
All relevant ventilation system installation, testing and commissioning certificates including, but not limited to, fume cupboards, ductwork, air handling units and local exhaust ventilation (LEV) systems
IE601 requirement:
Updated (as required) to reflect any changes post Practical Completion</t>
  </si>
  <si>
    <t>IE521 requirement:
Record of secondary and back up electricity supplies test certificate</t>
  </si>
  <si>
    <t>IE521 requirement:
Record of emergency telephone lines test results</t>
  </si>
  <si>
    <t>IE521 requirement:
Report summarising the results from the soak test – Refer to Section 5.11 of the Technical Manual for soak testing requirements
IE601 requirement:
Updated (as required) to reflect any changes post Practical Completion</t>
  </si>
  <si>
    <t>IE521 requirement:
Record of conformity to FSC for all timber</t>
  </si>
  <si>
    <t>IE511 requirement:
Report shall detail the building management system (BMS) and controls proposals for the full extent of the project, including:
- a detailed description of operations (DesOps) 
- BMS point schedules
- BMS graphics
- sensors types and locations
- wiring schematic</t>
  </si>
  <si>
    <t>IE521 requirement:
Record of closed-circuit television (CCTV) operational requirements, ICO certification and commissioning certificates
IE601 requirement:
Updated (as required) to reflect any changes post Practical Completion</t>
  </si>
  <si>
    <t>IE521 requirement:
Record of emergency voice communication system commissioning certificate
IE601 requirement:
Updated (as required) to reflect any changes post Practical Completion</t>
  </si>
  <si>
    <t>IE521 requirement:
Record of safety certification and commissioning records for all legacy fittings, furniture and equipment (FF&amp;E) relocated or reused within the project. Records shall:
- include Portable Appliance Testing (PAT) certificates for electrical items
- provide gas safety certificates for any gas-operated legacy equipment
- include commissioning records for all reused equipment to confirm safe and functional operation
- specifically cover Design and technology/vocational workshop equipment, including local exhaust ventilation (LEV) systems, 3D printers and laser cutters
IE601 requirement:
Updated (as required) to reflect any changes post Practical Completion</t>
  </si>
  <si>
    <t>IE521 requirement:
All relevant play equipment (new or relocated) installation, testing (refer to BS EN 1176 and 1177 for safety standards) and certificates
IE601 requirement:
Updated (as required) to reflect any changes post Practical Completion</t>
  </si>
  <si>
    <t>IE521 requirement:
All relevant secure line and automated gates installation, testing and certificates (certified to UK Conformity Assessed or CE)
IE601 requirement:
Updated (as required) to reflect any changes post Practical Completion</t>
  </si>
  <si>
    <t>IE521 requirement:
Record of fire hydrant and mains commissioning certificate
IE601 requirement:
Updated (as required) to reflect any changes post Practical Completion</t>
  </si>
  <si>
    <t>IE521 requirement:
Record of all fire door test certificates
IE601 requirement:
Updated (as required) to reflect any changes post Practical Completion</t>
  </si>
  <si>
    <t>IE521 requirement:
Record of fume cupboard commissioning certificate for each system and log book
IE601 requirement:
Updated (as required) to reflect any changes post Practical Completion</t>
  </si>
  <si>
    <t>IE521 requirement:
Record of generator commissioning certificate
IE601 requirement:
Updated (as required) to reflect any changes post Practical Completion</t>
  </si>
  <si>
    <t>IE521 requirement:
Record of kitchen equipment certificate
IE601 requirement:
Updated (as required) to reflect any changes post Practical Completion</t>
  </si>
  <si>
    <t>IE521 requirement:
Record of lightning protection certificate
IE601 requirement:
Updated (as required) to reflect any changes post Practical Completion</t>
  </si>
  <si>
    <t>IE521 requirement:
Record of photovoltaic panels commissioning certificate
IE601 requirement:
Updated (as required) to reflect any changes post Practical Completion</t>
  </si>
  <si>
    <t>IE521 requirement:
Record of bleacher seating certificate
IE601 requirement:
Updated (as required) to reflect any changes post Practical Completion</t>
  </si>
  <si>
    <t>IE521 requirement:
Record of roller shutter commissioning and conformity certificates
IE601 requirement:
Updated (as required) to reflect any changes post Practical Completion</t>
  </si>
  <si>
    <t>IE521 requirement:
Record of intruder alarm commissioning certificate
IE601 requirement:
Updated (as required) to reflect any changes post Practical Completion</t>
  </si>
  <si>
    <t>IE521 requirement:
Record of fire suppression system installation test certificate
IE601 requirement:
Updated (as required) to reflect any changes post Practical Completion</t>
  </si>
  <si>
    <t>IE521 requirement:
Written confirmation from the Contractor that uninterruptible power supplies (UPS) have been installed and commissioned to the manufacturer’s installation and commissioning recommendations and Employer's Requirements
IE601 requirement:
Updated (as required) to reflect any changes post Practical Completion</t>
  </si>
  <si>
    <t>IE521 requirement:
Record of acoustic test report
IE601 requirement:
Updated (as required) to reflect any changes post Practical Completion</t>
  </si>
  <si>
    <t>IE521 requirement:
Record of access equipment (as applicable) test report
IE601 requirement:
Updated (as required) to reflect any changes post Practical Completion</t>
  </si>
  <si>
    <t>IE521 requirement:
Record of building air leakage test certificate
IE601 requirement:
Updated (as required) to reflect any changes post Practical Completion</t>
  </si>
  <si>
    <t>IE521 requirement:
Record of cladding and curtain walling water test report
IE601 requirement:
Updated (as required) to reflect any changes post Practical Completion</t>
  </si>
  <si>
    <t>IE521 requirement:
Record of coordinated shut down interface report
IE601 requirement:
Updated (as required) to reflect any changes post Practical Completion</t>
  </si>
  <si>
    <t>IE521 requirement:
Record of drainage leakage test results
IE601 requirement:
Updated (as required) to reflect any changes post Practical Completion</t>
  </si>
  <si>
    <t>IE521 requirement:
All relevant emergency lighting installation, testing and commissioning certificates, specifically including three hour discharge test
IE601 requirement:
Updated (as required) to reflect any changes post Practical Completion</t>
  </si>
  <si>
    <t>IE521 requirement:
Record of energy meter calibration (including sub-meters) test report
IE601 requirement:
Updated (as required) to reflect any changes post Practical Completion</t>
  </si>
  <si>
    <t>IE521 requirement:
Record of fire protection installation report
IE601 requirement:
Updated (as required) to reflect any changes post Practical Completion</t>
  </si>
  <si>
    <t>IE521 requirement:
Record of fire alarm test certificate
IE601 requirement:
Updated (as required) to reflect any changes post Practical Completion</t>
  </si>
  <si>
    <t>IE521 requirement:
Record of fire alarm system decibel (dB) level test report
IE601 requirement:
Updated (as required) to reflect any changes post Practical Completion</t>
  </si>
  <si>
    <t>IE521 requirement:
Record of generator test report
IE601 requirement:
Updated (as required) to reflect any changes post Practical Completion</t>
  </si>
  <si>
    <t>IE521 requirement:
All relevant heating and cooling systems installation, testing and commissioning certificates including, but not limited to, pump commissioning, pipework flushing, pressure testing, dosing and flow balancing test certification
IE601 requirement:
Updated (as required) to reflect any changes post Practical Completion</t>
  </si>
  <si>
    <t>IE401 requirement:
An indicative schedule of proposed tests demonstrating the successful delivery of individual components, integration of components with the entire system meeting the Technical Manual requirements for all new and legacy Technology assets. 
IE521 requirement:
A detailed schedule of proposed tests to demonstrate the successful delivery of individual components, integration of components and the entire system meeting the Technical Manual requirements for all new and legacy Technology assets
IE601 requirement:
Updated (as required) to reflect any changes post Practical Completion</t>
  </si>
  <si>
    <t>IE521 requirement:
Record of kitchen equipment installation test report
IE601 requirement:
Updated (as required) to reflect any changes post Practical Completion</t>
  </si>
  <si>
    <t>IE521 requirement:
Record of monitoring systems connection installation test report
IE601 requirement:
Updated (as required) to reflect any changes post Practical Completion</t>
  </si>
  <si>
    <t>IE521 requirement:
Record of perimeter gates test report
IE601 requirement:
Updated (as required) to reflect any changes post Practical Completion</t>
  </si>
  <si>
    <t>IE521 requirement:
Above ground soil and waste pressure test certificates
IE601 requirement:
Updated (as required) to reflect any changes post Practical Completion</t>
  </si>
  <si>
    <t>IE521 requirement:
Record of fire hydrant and mains pressure test certificate
IE601 requirement:
Updated (as required) to reflect any changes post Practical Completion</t>
  </si>
  <si>
    <t>IE521 requirement:
Record of fire suppression system pressure test certificate
IE601 requirement:
Updated (as required) to reflect any changes post Practical Completion</t>
  </si>
  <si>
    <t>IE521 requirement:
Record of movable partitions test report
IE601 requirement:
Updated (as required) to reflect any changes post Practical Completion</t>
  </si>
  <si>
    <t>IE521 requirement:
All relevant stage lighting and sound installation, testing and commissioning certificates including, but not limited to, internal and external lighting lux levels, operation of lighting controls and rise/fall of lighting bars (where applicable)
IE601 requirement:
Updated (as required) to reflect any changes post Practical Completion</t>
  </si>
  <si>
    <t>IE521 requirement:
Closed-circuit television (CCTV) installation test report
IE601 requirement:
Updated (as required) to reflect any changes post Practical Completion</t>
  </si>
  <si>
    <t>IE521 requirement:
Record of access control commissioning certificate
IE601 requirement:
Updated (as required) to reflect any changes post Practical Completion</t>
  </si>
  <si>
    <t>IE521 requirement:
Record of air conditioning commissioning certificate
IE601 requirement:
Updated (as required) to reflect any changes post Practical Completion</t>
  </si>
  <si>
    <t>IE521 requirement:
All relevant heat pump installation, testing and commissioning certificates including, but not limited to, Ground Source Heat Pumps (GSHP) and/or Air Source Heat Pumps (ASHP)
IE601 requirement:
Updated (as required) to reflect any changes post Practical Completion</t>
  </si>
  <si>
    <t>IE521 requirement:
Confirmation that all audio visual (AV) systems (e.g., within classrooms and hall) have been installed and commissioned to manufacturers' installation and commissioning recommendations including the use of appropriate fixings
IE601 requirement:
Updated (as required) to reflect any changes post Practical Completion</t>
  </si>
  <si>
    <t>IE521 requirement:
Record of class change system commissioning certificate
IE601 requirement:
Updated (as required) to reflect any changes post Practical Completion</t>
  </si>
  <si>
    <t>IE521 requirement:
All relevant domestic hot and cold water systems installation, testing and commissioning certificates including, but not limited to, pressure testing, flushing, disinfection/chlorination, flow balancing, temperature testing, anti-scald protection and water quality testing
IE601 requirement:
Updated (as required) to reflect any changes post Practical Completion</t>
  </si>
  <si>
    <t>IE521 requirement:
Record of fire alarm system commissioning certificate
IE601 requirement:
Updated (as required) to reflect any changes post Practical Completion</t>
  </si>
  <si>
    <t>IE521 requirement:
Record of fire suppression system commissioning certificate
IE601 requirement:
Updated (as required) to reflect any changes post Practical Completion</t>
  </si>
  <si>
    <t>IE521 requirement:
Record of fume cupboard commissioning report
IE601 requirement:
Updated (as required) to reflect any changes post Practical Completion</t>
  </si>
  <si>
    <t>IE521 requirement:
Record of induction loop commissioning certificate
IE601 requirement:
Updated (as required) to reflect any changes post Practical Completion</t>
  </si>
  <si>
    <t>IE521 requirement:
Record of kitchen ventilation commissioning certificate
IE601 requirement:
Updated (as required) to reflect any changes post Practical Completion</t>
  </si>
  <si>
    <t>IE521 requirement:
All relevant lift (e.g., evacuation) installation, testing and commissioning certificates
IE601 requirement:
Updated (as required) to reflect any changes post Practical Completion</t>
  </si>
  <si>
    <t>IE521 requirement:
All relevant lighting installation, testing and commissioning certificates including, but not limited to, internal and external lighting lux levels and operation of lighting controls
IE601 requirement:
Updated (as required) to reflect any changes post Practical Completion</t>
  </si>
  <si>
    <t>IE521 requirement:
Record of toilet alarm commissioning certificate
IE601 requirement:
Updated (as required) to reflect any changes post Practical Completion</t>
  </si>
  <si>
    <t>IE521 requirement:
Refer to Appendix C of the Project's Information Standard for the required structure and contents of this information deliverable
IE601 requirement:
Updated (as required) to reflect any changes post Practical Completion</t>
  </si>
  <si>
    <t>IE521 requirement:
Contractor shall provide written confirmation that the Works have been:
- designed, constructed, remodelled and/or refurbished in the forms and materials described within the Employer's Requirements and Contractor’s Proposals
- executed in accordance with any Consents (including relevant planning approvals)
- provided with a planned maintenance plan in relation to the Works or the relevant parts of the Works</t>
  </si>
  <si>
    <t>IE601 requirement:
Refer to shared resource. Contractor shall transpose from aftercare platform into the standard template and issue to employer's project team (TA/DfE) on a monthly basis
IE611 requirement:
Record of Contractor's defects register with all items closed</t>
  </si>
  <si>
    <t>IE521 requirement:
Refer to Appendix D of the Project's Information Standard for the required structure and contents of this information deliverable
IE601 requirement:
Updated (as required) to reflect any changes post Practical Completion</t>
  </si>
  <si>
    <t>IE611 requirement:
Refer to shared resource. Employer's Representative to complete report contents</t>
  </si>
  <si>
    <t>IE201 requirement:
Refer to shared resource. Soft landings guide to be issued to project team (all) and Responsible Body to outline soft landings processes and procedures
IE211/IE213/IE221/IE231 requirement:
Issued for information</t>
  </si>
  <si>
    <t>IE501 requirement:
Refer to shared resource (Employer's Representative to use Soft Landings letter template)</t>
  </si>
  <si>
    <t>IE601 requirement:
Refer to shared resource (Employer's Representative to use Soft Landings letter template)</t>
  </si>
  <si>
    <t>IE611 requirement:
Refer to shared resource (Employer's Representative to use Soft Landings letter template)</t>
  </si>
  <si>
    <t>IE201 requirement:
The existing Health and Safety File shall be updated or a new version produced in accordance with Appendix B of the Project's Information Standard
IE211/IE213/IE221/IE231 requirement:
Issued for information (no content changes from IE201)</t>
  </si>
  <si>
    <t>IE521 requirement:
Refer to Appendix B of the Project's Information Standard for the required structure and contents of this information deliverable
IE601 requirement:
Updated (as required) to reflect any changes post Practical Completion</t>
  </si>
  <si>
    <t>IE521 requirement:
As required in the relevant Operation and Maintenance (O&amp;M) Manual volume, manufacturer's literature providing additional guidance on product usage including cleaning and maintenance
IE601 requirement:
Updated (as required) to reflect any changes post Practical Completion</t>
  </si>
  <si>
    <t>IE521 requirement:
Refer to Appendix A of the Project’s Information Standard for the required structure and contents of this information deliverable
IE601 requirement:
Updated (as required) to reflect any changes post Practical Completion
IE611 requirement:
Operation and maintenance (O&amp;M) manual updated (as required) to reflect addition of all material relating to seasonal commissioning, fine tuning and alterations to building systems during the Rectification Period</t>
  </si>
  <si>
    <t>IE521 requirement:
Provide a report of outstanding non conformance or incomplete works identified during inspections. Report shall:
- list each snagging item with a clear description, location and photographic evidence (as applicable)
- include dates of identification and target completion
- track status updates (e.g., open, in progress, completed) for each item
- include sign off confirmation once snagging items are completed and verified</t>
  </si>
  <si>
    <t>IE521 requirement:
Provide a dedicated snagging report for fittings, furniture and equipment (FF&amp;E) of outstanding non conformance or incomplete works identified during inspections. Report shall follow content requirements of 70_85_70_001 and be embedded into an overarching Snagging Report prior to Practical Completion</t>
  </si>
  <si>
    <t>IE521 requirement:
Provide a dedicated snagging report for Technology equipment of outstanding non conformance or incomplete works identified during inspections. Report shall follow content requirements of 70_85_70_001 and be embedded into an overarching Snagging Report prior to Practical Completion</t>
  </si>
  <si>
    <t>IE521 requirement:
Provide a dedicated snagging report for outstanding non conformance or incomplete Landscape works identified during inspections. Report shall follow content requirements of 70_85_70_001 and be embedded into an overarching Snagging Report prior to Practical Completion</t>
  </si>
  <si>
    <t>IE611 requirement:
Provide a formal record of completed remedial works to ensure all identified defects are addressed and closed out. Report shall:
- include dates of completion, responsible parties, and verification of work done
- reference the original defect item ID as listed in the defects register (ID: 70_85_22_001)
- be cross-referenced and embedded into the Defects Register to confirm closure of each item
- include supporting evidence, such as photographs, test results and/or sign-off sheets where applicable
- document remedial action taken to resolve identified defect</t>
  </si>
  <si>
    <t>IE201 requirement:
Refer to shared resource. Soft landings checklist shall have activities for the respective stage completed as applicable
IE211/IE213/IE221/IE231 requirement:
Issued for information
IE301 requirement:
Activities for the respective stage completed as applicable
IE401 requirement:
Activities for the respective stage completed as applicable
IE501 requirement:
Activities for the respective stage completed as applicable
IE521 requirement:
Activities for the respective stage completed as applicable prior to Practical Completion
IE601 requirement:
Activities for the respective stage completed as applicable
IE611 requirement:
Activities for the respective stage completed as applicable</t>
  </si>
  <si>
    <t>IE511 requirement:
Refer to shared resource. Register to maintain a record of attendance for all training sessions related to the operation and maintenance of the building(s) and outdoor environment. The register shall:
- record the date and time of each training session
- list the training subject and requirements
- identify the trainers and attendees
- include attendee signatures or digital confirmation to verify attendance
- be updated after each session and included in the operation and maintenance (O&amp;M) manual
IE521 requirement:
Updated (as required) to reflect any changes prior to Practical Completion
IE601 requirement:
Updated (as required) to reflect any changes post Practical Completion
IE611 requirement:
Updated (as required)</t>
  </si>
  <si>
    <t>IE521 requirement:
Provide digital video recordings of all training sessions to support users in understanding, operating and maintaining the building(s) and outdoor environment. Reference ID shall be included within training register (ID: 70_85_90_001)
IE601 requirement:
Updated (as required) to reflect any changes post Practical Completion
IE611 requirement:
Updated (as required)</t>
  </si>
  <si>
    <t>IE401 requirement:
Provide a schedule for management, operational and staff training related to the operation and maintenance of the building(s) and outdoor environment. The schedule shall:
- include the times and dates for all proposed training activities
- identify the training subjects and requirements
- identify the trainers, mandatory and optional attendees
- identify the locations for the training sessions
IE511 requirement:
Updated (as required)</t>
  </si>
  <si>
    <t>IE521 requirement:
A completed report to demonstrate that the server and hub room(s) is ready to accept the installation of Technology equipment</t>
  </si>
  <si>
    <t>IE521 requirement:
Refer to shared resource (Employer's Representative to use Section Completion Statement).
Note: JCT terminology for Certificate of Sectional Completion</t>
  </si>
  <si>
    <t>IE521 requirement:
Refer to shared resource (Employer's Representative to use Practical Completion Statement).
Note: JCT terminology for Practical Completion Certificate</t>
  </si>
  <si>
    <t>IE521 requirement:
Refer to shared resource (Employer's Representative to use Non Completion Statement).
Note: JCT terminology for Non Completion Certificate</t>
  </si>
  <si>
    <t>IE521 requirement:
Final record information for the design and installation of all Architectural elements (e.g., design layouts, calculations, schematics, details and assembly drawings, schedules and reports etc) to fully describe the completed project
IE601 requirement:
Updated (as required) to reflect any changes post Practical Completion
IE611 requirement:
Updated (as required) to reflect any changes following end of the Rectification Period</t>
  </si>
  <si>
    <t>IE521 requirement:
Final record information for the design and installation of all FF&amp;E (e.g., design layouts, calculations, schematics, details and assembly drawings, schedules and reports etc) to fully describe the completed project
IE601 requirement:
Updated (as required) to reflect any changes post Practical Completion
IE611 requirement:
Updated (as required) to reflect any changes following end of the Rectification Period</t>
  </si>
  <si>
    <t>IE521 requirement:
Final record information for the design and installation of all Building Services (e.g., design layouts, calculations, schematics, details and assembly drawings, schedules and reports etc) to fully describe the completed project
IE601 requirement:
Updated (as required) to reflect any changes post Practical Completion
IE611 requirement:
Updated (as required) to reflect any changes following end of the Rectification Period</t>
  </si>
  <si>
    <t>IE521 requirement:
Final record information for the design and installation of all Catering elements (e.g., design layouts, calculations, schematics, details and assembly drawings, schedules and reports etc) to fully describe the completed project
IE601 requirement:
Updated (as required) to reflect any changes post Practical Completion
IE611 requirement:
Updated (as required) to reflect any changes following end of the Rectification Period</t>
  </si>
  <si>
    <t>IE521 requirement:
Final record information for the design and installation of all Technology elements (e.g., design layouts, calculations, schematics, details and assembly drawings, schedules and reports etc) to fully describe the completed project
IE601 requirement:
Updated (as required) to reflect any changes post Practical Completion
IE611 requirement:
Updated (as required) to reflect any changes following end of the Rectification Period</t>
  </si>
  <si>
    <t>IE521 requirement:
Final record information for the design and installation of all Landscape elements (e.g., design layouts, calculations, schematics, details and assembly drawings, schedules and reports etc) to fully describe the completed project
IE601 requirement:
Updated (as required) to reflect any changes post Practical Completion
IE611 requirement:
Updated (as required) to reflect any changes following end of the Rectification Period</t>
  </si>
  <si>
    <t>IE521 requirement:
Final record information for the design and installation of all Civil Engineering elements (e.g., design layouts, calculations, schematics, details and assembly drawings, schedules and reports etc) to fully describe the completed project
IE601 requirement:
Updated (as required) to reflect any changes post Practical Completion
IE611 requirement:
Updated (as required) to reflect any changes following end of the Rectification Period</t>
  </si>
  <si>
    <t>IE521 requirement:
Final record information for the design and installation of all Structural elements (e.g., design layouts, calculations, schematics, details and assembly drawings, schedules and reports etc) to fully describe the completed project
IE601 requirement:
Updated (as required) to reflect any changes post Practical Completion
IE611 requirement:
Updated (as required) to reflect any changes following end of the Rectification Period</t>
  </si>
  <si>
    <t>IE521 requirement:
For each delivery team member (e.g., Architecture, Landscape Architecture, Structural, Civil and Building Services) and designing sub-contractor to confirm they have inspected the Works and provide written confirmation that they deem the Works compliant with statutory requirements and the Employer’s Requirements</t>
  </si>
  <si>
    <t>IE521 requirement:
Register shall itemise all graphical models, non-graphical data and documentation including within the Asset Register (as applicable)
IE601 requirement:
Updated (as required) to reflect any changes post Practical Completion
IE611 requirement:
Updated (as required) to reflect any changes following end of the Rectification Period</t>
  </si>
  <si>
    <t>IE521 requirement:
Record copy of radon risk assessment and remediation
IE601 requirement:
Updated (as required) to reflect any changes post Practical Completion</t>
  </si>
  <si>
    <t>IE521 requirement:
Collateral warranties that shall be appended to the Contract
IE601 requirement:
Updated (as required) to reflect any changes post Practical Completion
IE611 requirement:
Updated (as required)</t>
  </si>
  <si>
    <t>IE521 requirement:
The Contractor shall obtain for the benefit of the Employer, and the Responsible Body or landowner, product guarantees and warranties where these are:
- specifically required in the Technical Manual for any product or system, or
- are not specifically required in the Technical Manual but are generally available from manufacturers, suppliers or sub-contractors.
Such guarantees and warranties shall contain clear and robust terms, be supported by insurance where specifically required or available and require repair or replacement of defective or faulty components within the guarantee/warranty period
IE601 requirement:
Updated (as required) to reflect any changes post Practical Completion
IE611 requirement:
Updated (as required)</t>
  </si>
  <si>
    <t>IE311 requirement:
A single asset register to be provided as Construction-Operations Building information exchange (COBie) for each building. Asset register shall:
- be compliant with the Information Management Requirements, specifically the Project's Information Standard and Detailed Exchange Information Requirements (Worksheets 02, 03, 04 and 05) for RIBA Stage 3
- contain the same information as the native and IFC-SPF models
IE401 requirement:
A single asset register to be provided as Construction-Operations Building information exchange (COBie) for each building. Asset register shall:
- be compliant with the Information Management Requirements, specifically the Project's Information Standard and Detailed Exchange Information Requirements (Worksheets 02, 03, 04 and 05) for RIBA Stage 4
- contain the same information as the native and IFC-SPF models
IE521 requirement:
A single asset register to be provided as Construction-Operations Building information exchange (COBie) for each building. Asset register shall:
- be compliant with the Information Management Requirements, specifically the Project's Information Standard and Detailed Exchange Information Requirements (Worksheets 02, 03, 04 and 05) for RIBA Stage 5
- contain the same information as the native and IFC-SPF models
IE601 requirement:
A single asset register to be provided as Construction-Operations Building information exchange (COBie) for each building. Asset register shall:
- be compliant with the Information Management Requirements, specifically the Project's Information Standard and Detailed Exchange Information Requirements (Worksheets 02, 03, 04 and 05) for RIBA Stage 6
- contain the same information as the native and IFC-SPF models</t>
  </si>
  <si>
    <t>IE521 requirement:
All relevant building management system (BMS) installation, testing and commissioning certificates including, but not limited to, overall BMS architecture and BMS network schematic, details of the integration/interface with other control systems, control panel drawings with highlighted hardwired controls interlocks, full equipment lists detailing all BMS field devices (e.g., sensors, detectors, actuators, control valves etc), manufacturer details, data sheets, installation instructions and operator manuals, controls wiring containment drawings and cable schedules, a list of all analogue, digital inputs/outputs and open protocol points
IE601 requirement:
Updated (as required) to reflect any changes post Practical Completion
IE611 requirement:
Updated (as required)</t>
  </si>
  <si>
    <t>IE521 requirement:
A configuration file (or cloud-based alternative) for each uniquely identifiable device that allows it to be reset to the configuration set at Practical Completion
IE601 requirement:
Updated (as required) to reflect any changes post Practical Completion
IE611 requirement:
Updated (as required)</t>
  </si>
  <si>
    <t>IE521 requirement:
Record copy of display energy certificate (DEC)
IE601 requirement:
Updated (as required) to reflect any changes post Practical Completion
IE611 requirement:
Updated (as required)</t>
  </si>
  <si>
    <t>IE521 requirement:
Record copy of energy performance certificate (EPC)
IE601 requirement:
Updated (as required) to reflect any changes post Practical Completion
IE611 requirement:
Updated (as required)</t>
  </si>
  <si>
    <t>IE301 requirement:
Document shall:
- outline the landscape maintenance and management requirements for hard and soft landscape areas (covering a minimum of 5 years or longer if required by planning)
- outline the works that will be carried out within the first 12 months by the Contractor (during the Rectification Period)
- include a planned maintenance schedule with frequency, equipment required, bib tap locations and activity showing frequency (e.g., weekly, monthly, annually) during specific years years 0-1, years 1-5 and years 6-30)
- include maintenance requirements for all external furniture and equipment, fencing, hibernacula, signage and structures in the landscape
- reference soft (ID: 40_40_88_025) and hard landscape (ID: 40_40_88_024) plans to explain maintenance requirements
- reference planting plans (40_40_34_010) where required (e.g., food production rotation cycle details)
- include a green waste plan that outlines rotational and use requirements for compost facilities
- include pupil participation activities schedule (as a part of the learning landscapes and/or maintenance/management)
- be written in layperson's terms for ease of use by the end user
IE401 requirement:
Updated (as required)
IE521 requirement:
Updated (as required) to reflect any changes prior to Practical Completion
IE601 requirement:
Updated (as required) to reflect any changes post Practical Completion
IE611 requirement:
Updated (as required)</t>
  </si>
  <si>
    <t>IE521 requirement:
Provide data to support monitoring, reporting and optimisation of the building's energy performance (and minimise environmental impact) relative to the requirements set out in the Technical Manual
IE601 requirement:
Updated (as required) to reflect any changes post Practical Completion
IE611 requirement:
Updated (as required)</t>
  </si>
  <si>
    <t>IE601 requirement:
Refer to shared resource. 
- Monthly reporting: Monthly reports on energy, water consumption, CO2 levels and air temperature for 15 months following Practical Completion
- Initial building performance review: An assessment of the first 3 months following Practical Completion. The Contractor shall summarise the data from the first 3 months and outline any issues with building performance and/or monitoring
IE611 requirement:
Refer to shared resource.
- Final building performance review: An assessment of the first 12 months of the building’s operation. The Contractor shall summarise the data from the first 12 months and outline how all the issues with building performance and/or monitoring have been resolved</t>
  </si>
  <si>
    <t xml:space="preserve">IE611 requirement:
Refer to shared resource. Employer's Representative to complete report contents </t>
  </si>
  <si>
    <t>IE521 requirement:
Record of the road sewer adoption licence
IE601 requirement:
Updated (as required) to reflect any changes post Practical Completion
IE611 requirement:
Updated (as required)</t>
  </si>
  <si>
    <t>IE521 requirement:
Provide a complete schedule of telephone extensions to support internal communication, system management and user reference
IE601 requirement:
Updated (as required) to reflect any changes post Practical Completion
IE611 requirement:
Updated (as required)</t>
  </si>
  <si>
    <t>IE521 requirement:
Provide detailed configuration information for the installed telephone system to support operation, maintenance and future upgrades
IE601 requirement:
Updated (as required) to reflect any changes post Practical Completion
IE611 requirement:
Updated (as required)</t>
  </si>
  <si>
    <t>IE521 requirement:
Tracker shall include meter readings at the start of the Works and at Practical Completion
IE601 requirement:
Updated (as required) to reflect any changes post Practical Completion</t>
  </si>
  <si>
    <t>IE521 requirement:
Provide written schemes under PSSR, as applicable, installed plant to ensure safe operation and legal compliance. Scheme shall:
- be prepared in accordance with the Pressure Systems Safety Regulations (PSSR)
- detail all pressure systems and associated equipment requiring a written scheme
- include details of items to be examined, examination frequency, and methods
- specify responsible persons and competent bodies for carrying out examinations
- be referenced in the operation and maintenance (O&amp;M) manual where applicable
IE601 requirement:
Updated (as required) to reflect any changes post Practical Completion
IE611 requirement:
Updated (as required)</t>
  </si>
  <si>
    <t>IE401 requirement:
Signed Employer's (Project Director) Statement confirming they agree to the application being made and that the information contained in the application is correct
Note: For application of building control approval by giving initial notice then the following content requirements apply: Signed Employer's (Project Director) Statement confirming they agree to the notice being made and that the information contained in the notice is correct
IE521 requirement:
Record of Building Control full plans client statement of consent
IE601 requirement:
Updated (as required) to reflect any changes post Practical Completion
IE611 requirement:
Updated (as required)</t>
  </si>
  <si>
    <t>IE521 requirement:
Signed Employer's (Project Director) Declaration confirming that to the best of the Employer's knowledge, the Work complies with all applicable requirements of the Building Regulations
IE601 requirement:
Updated (as required) to reflect any changes post Practical Completion
IE611 requirement:
Updated (as required)</t>
  </si>
  <si>
    <t>IE521 requirement:
Receipt of acknowledgment signed by the Responsible Body confirming that the fire safety information provided is sufficient to enable them to understand, operate and maintain the building (and the fire safety systems in it). Building Control Authority/Registered Building Control Approver is to be notified that receipt of acknowledgement has been received
IE601 requirement:
Updated (as required) to reflect any changes post Practical Completion
IE611 requirement:
Updated (as required)</t>
  </si>
  <si>
    <t>IE521 requirement:
Provide a comprehensive document outlining the strategy and procedures to manage and mitigate the risk of legionella infection in line with the Employer’s Requirements. The document shall:
- include a water quality policy setting out the guidance and strategy to protect staff, pupils, and visitors
- detail procedures designed to prevent legionella contamination
- detail operational, management and specialist responsibilities
- include a log book documenting monitoring, inspections and maintenance actions
IE601 requirement:
Updated (as required) to reflect any changes post Practical Completion
IE611 requirement:
Updated (as required)</t>
  </si>
  <si>
    <t>IE521 requirement:
Provide a plan for the identification, management and communication of asbestos-related risks to ensure safety and regulatory compliance. Plan shall: 
- identify the location of known or suspected asbestos containing materials (ACMs)
- include an asbestos register documenting the location, condition and type of ACMs
- include an asbestos action plan outlining the procedures for monitoring, removal or containment
IE601 requirement:
Updated (as required) to reflect any changes post Practical Completion
IE611 requirement:
Updated (as required)</t>
  </si>
  <si>
    <t>IE521 requirement:
Residual risk register shall identify, assess and provide mitigation recommendations for all outstanding risks across all categories including, but not limited to, design, cost, soft landings, performance, facilities management, health and safety, information management and operation
IE601 requirement:
Updated (as required) to reflect any changes post Practical Completion
IE611 requirement:
Updated (as required) to reflect any changes following end of the Rectification Period</t>
  </si>
  <si>
    <t>GOV.UK publication</t>
  </si>
  <si>
    <t>Fire Safety Manual</t>
  </si>
  <si>
    <t>70_85_31_002</t>
  </si>
  <si>
    <t>IE521 requirement:
A manual aligned with Annex H of BS 9999, as required by sub-section 9.2 'Fire safety for MMC' in the DfE Technical Manual. Document shall include:
- a schedule outlining the minimum life expectancy of all fire protection products installed
- a requirement to immediately repair damage to plasterboard linings which protect structural elements or compartmentation, including a draft method statement for the repair of such walls in situ based on manufacturers’ instructions
- a requirement to replace damaged cavity barriers and fire-stops as whole units
- a requirement to immediately repair damage to the fire-stopping of service penetrations, including the methods of patching the fire-stopping permitted by the manufacturer's installation details 
- a statement that where damage has been caused to any reactive products such as intumescent or ablative materials that these shall be replaced in their entirety
IE601 requirement:
Updated (as required) to reflect any changes post Practical Completion</t>
  </si>
  <si>
    <t>A manual aligned with Annex H of BS 9999, as required by sub-section 9.2 'Fire safety for MMC' in the DfE Technical Manual. Document shall include:
- a schedule outlining the minimum life expectancy of all fire protection products installed
- a requirement to immediately repair damage to plasterboard linings which protect structural elements or compartmentation, including a draft method statement for the repair of such walls in situ based on manufacturers’ instructions
- a requirement to replace damaged cavity barriers and fire-stops as whole units
- a requirement to immediately repair damage to the fire-stopping of service penetrations, including the methods of patching the fire-stopping permitted by the manufacturer's installation details 
- a statement that where damage has been caused to any reactive products such as intumescent or ablative materials that these shall be replaced in their entirety</t>
  </si>
  <si>
    <t>General requirement:
Where volumetric and panelised MMC systems are being used for the Scheme, the content requirement of this deliverable shall also include the requirements outlined in sub-section 9.2 'Fire safety for MMC' in the DfE Technical Manual.
IE301 requirement:
Details of the fire strategy for the building(s) including, but not limited to, specific requirements for the proposed building construction and arrangement, specific requirements relevant to the project need and building users, building protection, life safety, means of escape, evacuation procedures, assembly arrangements, internal and external fire spread, detection and alarms, the cause and effect matrix, and detail on any integration requirements with existing (site-wide) systems
IE401 requirement:
Updated to reflect final design prior to Contract Award.
Note: Report to confirm Contractor's responsibility for the production of the draft Fire Management Plan and fire safety information for compliance with The Regulatory Reform (Fire Safety) Order 2005 in conjunction with Regulation 38 of the Building Regulations
IE521 requirement:
Updated (as required) to reflect any changes prior to Practical Completion
IE601 requirement:
Updated (as required) to reflect any changes post Practical Completion</t>
  </si>
  <si>
    <t>General requirement:
Where volumetric and panelised MMC systems are being used for the Scheme, the content requirement of this deliverable shall also include the requirements outlined in sub-section 9.2 'Fire safety for MMC' in the DfE Technical Manual.
IE301 requirement:
Drawings shall:
- show compartmentation, fire rating of walls and doors, means of escape routes with travel distances, disabled refuges etc
- show external site access arrangements and assembly locations
- include fire assessment that details the strategy being employed to meet statutory requirements and best practice standards
- include specific requirements for the proposed building construction and building users
- include locations and details of all firefighting equipment (new and legacy)
- show integration with any existing provision in retained buildings or systems
IE401 requirement:
Updated to reflect final design prior to Contract Award
IE521 requirement:
Updated (as required) to reflect any changes prior to Practical Completion
IE601 requirement:
Updated (as required) to reflect any changes post Practical Completion</t>
  </si>
  <si>
    <t>General requirement:
Where volumetric and panelised MMC systems are being used for the Scheme, the content requirement of this deliverable shall also include the requirements outlined in sub-section 9.2 'Fire safety for MMC' in the DfE Technical Manual.
IE521 requirement:
The Contractor shall provide installation photographs capturing details of all fire-stopping installation. Photographs shall:
- include a cross reference to the fire safety strategy drawings (ID: 40_20_30_002) and fire stopping protection schedule (ID: 70_15_31_001)
- be clearly identifiable with a filename including date and space name (number) and description (name)
IE601 requirement:
Updated (as required) to reflect any changes post Practical Completion</t>
  </si>
  <si>
    <t>General requirement:
Where volumetric and panelised MMC systems are being used for the Scheme, the content requirement of this deliverable shall also include the requirements outlined in sub-section 9.2 'Fire safety for MMC' in the DfE Technical Manual.
IE521 requirement:
Schedule of all fire-stopping measures to ensure compliance with fire safety regulations and Employer’s Requirements. The schedule shall:
- be coordinated with fire safety strategy report (ID: 40_20_30_001), fire safety strategy drawings (40_20_30_002), fire suppression system drawings (ID: 40_40_88_009), fire detection and alarm drawings (ID: 40_40_88_011), fire stopping record photographs (ID: 60_40_70_003)
- include location and description of each fire-stopping element
- include type of fire-stopping system or product used
- including fire rating and certification
- include inspection, testing and sign-off
IE601 requirement:
Updated (as required) to reflect any changes post Practical Completion</t>
  </si>
  <si>
    <t>General requirement:
Where volumetric and panelised MMC systems are being used for the Scheme, the content requirement of this deliverable shall also include the requirements outlined in sub-section 9.2 'Fire safety for MMC' in the DfE Technical Manual.
IE521 requirement:
Contractor shall provide a comprehensive draft plan outlining the strategy, responsibilities, procedures and training required to manage fire safety throughout the building’s lifecycle
IE601 requirement:
Updated (as required) to reflect any changes post Practical Completion</t>
  </si>
  <si>
    <t>General requirement:
Where volumetric and panelised MMC systems are being used for the Scheme, the content requirement of this deliverable shall also include the requirements outlined in sub-section 9.2 'Fire safety for MMC' in the DfE Technical Manual.
IE521 requirement:
Provide a comprehensive schedule of planned maintenance activities to support the long-term operational management of the built asset(s). The schedule shall:
- be cross referenced with the Asset Register (COBie) (ID: 80_10_10_001) for each maintainable component
- be cross referenced with the Landscape and Ecological Maintenance and Management Plan (ID: 80_10_44_001)
- include maintenance requirements for building fabric, building services, site and Infrastructure
- include maintenance frequency, methods and responsible parties
- be coordinated with the Technical Manual, Appendix A of the Project’s Information Standard, and Soft Landings Guide
- be included in the operation and maintenance (O&amp;M) manual for handover and lifecycle management
IE601 requirement:
Updated (as required) to reflect any changes post Practical Completion
IE611 requirement:
Updated (as required)</t>
  </si>
  <si>
    <t>Where volumetric and panelised MMC systems are being used for the Scheme, the content requirement of this deliverable shall also include the requirements outlined in sub-section 9.2 'Fire safety for MMC' in the DfE Technical Manual.</t>
  </si>
  <si>
    <t>Procurement Notification</t>
  </si>
  <si>
    <t>Refer to shared resource. Notification inviting bidders to participate in the Preliminary Invitation to Tender (PITT) for the project</t>
  </si>
  <si>
    <t>Refer to shared resource. Notification inviting bidders to participate in the Invitation to Tender (ITT) for the project</t>
  </si>
  <si>
    <t>Refer to shared resource. Notification inviting bidders to participate in the Invitation to Submit Proposal (ISP) for the project</t>
  </si>
  <si>
    <t>IE211 requirement:
Refer to shared resource. Notification inviting bidders to participate in the Preliminary Invitation to Tender (PITT) for the project
IE213 requirement:
Refer to shared resource. Notification inviting bidders to participate in the Invitation to Tender (ITT) for the project
IE221 requirement:
Refer to shared resource. Notification inviting bidders to participate in the Invitation to Tender (ITT) for the project
IE231 requirement:
Refer to shared resource. Notification inviting bidders to participate in the Invitation to Submit Proposal (ISP) for the project</t>
  </si>
  <si>
    <t>Selected Panel Member Letter</t>
  </si>
  <si>
    <t>Refer to shared resource. Letter notifying the bidder of their unsuccessful selection through the Invitation to Tender (ITT) / Invitation to Submit Proposal (ISP) phase</t>
  </si>
  <si>
    <t>IE241 requirement:
Refer to shared resource. Letter notifying the bidder of their unsuccessful selection through the Invitation to Tender (ITT) / Invitation to Submit Proposal (ISP) phase</t>
  </si>
  <si>
    <t>IE241 requirement:
Refer to shared resource. Letter notifying the bidder of their successful selection through the Invitation to Tender (ITT) / Invitation to Submit Proposal (ISP) phase</t>
  </si>
  <si>
    <t>Refer to shared resource. Letter notifying the bidder of their successful selection through the Invitation to Tender (ITT) / Invitation to Submit Proposal (ISP) phase</t>
  </si>
  <si>
    <t>ITT Unsuccessful Letter</t>
  </si>
  <si>
    <t>PITT Unsuccessful Letter</t>
  </si>
  <si>
    <t>Preliminary Invitation to Tender (PITT) Document</t>
  </si>
  <si>
    <t>Invitation to Tender (ITT) Document</t>
  </si>
  <si>
    <t>Invitation to Submit Proposal (ISP) Document</t>
  </si>
  <si>
    <t>Early Supplier Involvement Proposals Request (ESI-PR) Document</t>
  </si>
  <si>
    <t>PM_50_50_35 : Tender documents</t>
  </si>
  <si>
    <t>IE213 requirement:
Refer to shared resource appropriate to procurement route. Document provides an overview to project procurement
IE221 requirement:
Refer to shared resource appropriate to procurement route. Document provides an overview to project procurement</t>
  </si>
  <si>
    <t>50_50_35_001</t>
  </si>
  <si>
    <t>50_50_35_002</t>
  </si>
  <si>
    <t>50_50_35_003</t>
  </si>
  <si>
    <t>50_50_35_004</t>
  </si>
  <si>
    <t>Refer to shared resource appropriate to procurement route. Document provides an overview to project procurement</t>
  </si>
  <si>
    <t>IE211 : EBSR PITT</t>
  </si>
  <si>
    <t>IE213 : EBSR ITT;
IE221 : SBSR ITT</t>
  </si>
  <si>
    <t>IE231 : ISP</t>
  </si>
  <si>
    <t>IE102 : Feasibility 1.2</t>
  </si>
  <si>
    <t>IE211 requirement:
Refer to shared resource. Document provides an overview to project procurement</t>
  </si>
  <si>
    <t>IE231 requirement:
Refer to shared resource. Document provides an overview to project procurement</t>
  </si>
  <si>
    <t>IE102 requirement:
Refer to shared resource. Document provides an overview to project procurement</t>
  </si>
  <si>
    <t>Refer to shared resource. Document provides an overview to project procurement</t>
  </si>
  <si>
    <t>Step</t>
  </si>
  <si>
    <t>Decision/Action</t>
  </si>
  <si>
    <t>Go to Step 02</t>
  </si>
  <si>
    <t>End</t>
  </si>
  <si>
    <t>Go to Step 03</t>
  </si>
  <si>
    <t>-</t>
  </si>
  <si>
    <t>Are all/some works considered appropriate to mandate the full scope implementation of BS EN ISO 19650</t>
  </si>
  <si>
    <t>Go to Step 06</t>
  </si>
  <si>
    <t>Go to Step 04</t>
  </si>
  <si>
    <t>Go to Step 05</t>
  </si>
  <si>
    <t>Go to Step 07</t>
  </si>
  <si>
    <t>Is DfE the contracting authority for the project?</t>
  </si>
  <si>
    <t>Where the answer is 'no', the contracting authority may wish to consider use of DfE's framework(s) and EIR (suitably amended)</t>
  </si>
  <si>
    <t>Block specific assessment - for each structurally independent block (and any external and infrastructure works) consider and record the appropriateness of mandating the implementation of BS EN ISO 19650 based on the following guidelines:</t>
  </si>
  <si>
    <t>Presumption to mandate the full implementation of BS EN ISO 19650 for High and Low Value Band schemes using the DfE Construction Framework 2025 comprising:
New or rebuilt blocks
Extensions to blocks - consider whether existing block(s) should be included taking into account:
Relative size of existing blocks and extensions, nature and extent of interconnection (structural, physical, building services etc), extent of works to existing blocks, blocks subject to major refurbishment and/or reconfiguration, and external works and infrastructure works associated with the above</t>
  </si>
  <si>
    <t>Is the Scheme of Low Value (see Footnote 1), solely a refurbishment project and where 3D information would be of limited benefit?</t>
  </si>
  <si>
    <t>Footnote 1 - Contractors to request via clarifications process during Expression of Interest (EOI) which route is applicable (Technical Advisor Information Manager to confirm subject to DfE PD and DfE IM Lead for approval).</t>
  </si>
  <si>
    <t>Footnote 2 - For non-DfE Contractors Framework projects, consideration may also be given to the level of experience and understanding of likely contractors in implementing the full scope of BS EN ISO 19650.</t>
  </si>
  <si>
    <t>The contracting authority may wish to consider mandating the full scope of BS EN ISO 19650 as per UK BIM Framework</t>
  </si>
  <si>
    <t>Does the proposed procurement route provide for mandating BS EN ISO 19650? (See Footnote 2 for non-DfE procurement routes)</t>
  </si>
  <si>
    <t>Develop project specific Information Management Resources for use in procurement and contract</t>
  </si>
  <si>
    <t>Record which works are to be mandated with the full scope of BS EN ISO 19650 or for BS EN ISO 19650 Information Management document level only in the project file/FBC with justification. Advise programme PMO of decision (see Footnote 3 for email address)</t>
  </si>
  <si>
    <t>PITT Successful Letter</t>
  </si>
  <si>
    <t>10_20_30_013</t>
  </si>
  <si>
    <t>Control Option Schematic Plans</t>
  </si>
  <si>
    <t>IE201 requirement:
Drawing shall indicate all relevant floor levels of new building(s) and detail the relationships of spaces within them. Drawing shall: 
- be developed in accordance with the Pattern Book
- be to scale
- show gridlines
- demonstrate how spaces are organised (e.g., departments, suites and clusters)
- visually represent the Schedule of Spaces (aligned to the Project Brief)
- show critical relationships between buildings, spaces and circulation, and communal areas
- comply with the Project’s Information Standard
IE211/IE213/IE221/IE231 requirement:
Issued for information (no content changes from IE201)</t>
  </si>
  <si>
    <t>PM_10 : Project information</t>
  </si>
  <si>
    <t>PM_10_20 : Client requirements</t>
  </si>
  <si>
    <t>Drawing shall indicate all relevant floor levels of new building(s) and detail the relationships of spaces within them. Drawing shall: 
- be developed in accordance with the Pattern Book
- be to scale
- show gridlines
- demonstrate how spaces are organised (e.g., departments, suites and clusters)
- visually represent the Schedule of Spaces (aligned to the Project Brief)
- show critical relationships between buildings, spaces and circulation, and communal areas
- comply with the Project’s Information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</si>
</sst>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mm\-dd;@"/>
  </numFmts>
  <fonts count="31"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Calibri"/>
      <family val="2"/>
      <scheme val="minor"/>
    </font>
    <font>
      <sz val="12"/>
      <color theme="1"/>
      <name val="Arial"/>
      <family val="2"/>
    </font>
    <font>
      <b/>
      <sz val="12"/>
      <color theme="1"/>
      <name val="Arial"/>
      <family val="2"/>
    </font>
    <font>
      <b/>
      <sz val="12"/>
      <name val="Arial"/>
      <family val="2"/>
    </font>
    <font>
      <sz val="12"/>
      <name val="Arial"/>
      <family val="2"/>
    </font>
    <font>
      <sz val="12"/>
      <color rgb="FFFF0000"/>
      <name val="Arial"/>
      <family val="2"/>
    </font>
    <font>
      <sz val="12"/>
      <color rgb="FF2E8540"/>
      <name val="Arial"/>
      <family val="2"/>
    </font>
    <font>
      <sz val="12"/>
      <color indexed="57"/>
      <name val="Arial"/>
      <family val="2"/>
    </font>
    <font>
      <sz val="11"/>
      <color theme="1"/>
      <name val="Calibri"/>
      <family val="2"/>
      <scheme val="minor"/>
    </font>
    <font>
      <b/>
      <sz val="12"/>
      <color rgb="FF104F75"/>
      <name val="Arial"/>
      <family val="2"/>
    </font>
    <font>
      <b/>
      <sz val="46"/>
      <color rgb="FF104F75"/>
      <name val="Arial"/>
      <family val="2"/>
    </font>
    <font>
      <b/>
      <sz val="24"/>
      <color rgb="FF104F75"/>
      <name val="Arial"/>
      <family val="2"/>
    </font>
    <font>
      <b/>
      <sz val="22"/>
      <color rgb="FF104F75"/>
      <name val="Arial"/>
      <family val="2"/>
    </font>
    <font>
      <sz val="8"/>
      <name val="Calibri"/>
      <family val="2"/>
      <scheme val="minor"/>
    </font>
    <font>
      <b/>
      <sz val="12"/>
      <color rgb="FFFF0000"/>
      <name val="Arial"/>
      <family val="2"/>
    </font>
    <font>
      <sz val="12"/>
      <color rgb="FF000000"/>
      <name val="Arial"/>
      <family val="2"/>
    </font>
    <font>
      <b/>
      <sz val="22"/>
      <color rgb="FF2E8540"/>
      <name val="Arial"/>
      <family val="2"/>
    </font>
    <font>
      <b/>
      <sz val="24"/>
      <color rgb="FF2E8540"/>
      <name val="Arial"/>
      <family val="2"/>
    </font>
    <font>
      <strike/>
      <sz val="12"/>
      <color rgb="FFFF0000"/>
      <name val="Arial"/>
      <family val="2"/>
    </font>
    <font>
      <sz val="12"/>
      <color rgb="FFFF0000"/>
      <name val="Arial"/>
      <family val="2"/>
    </font>
    <font>
      <sz val="12"/>
      <name val="Arial"/>
      <family val="2"/>
    </font>
    <font>
      <strike/>
      <sz val="12"/>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CFDCE3"/>
        <bgColor indexed="64"/>
      </patternFill>
    </fill>
    <fill>
      <patternFill patternType="solid">
        <fgColor rgb="FFFFFFFF"/>
        <bgColor indexed="64"/>
      </patternFill>
    </fill>
    <fill>
      <patternFill patternType="solid">
        <fgColor theme="0"/>
        <bgColor indexed="64"/>
      </patternFill>
    </fill>
    <fill>
      <patternFill patternType="solid">
        <fgColor rgb="FFFFF6D2"/>
        <bgColor indexed="64"/>
      </patternFill>
    </fill>
    <fill>
      <patternFill patternType="solid">
        <fgColor rgb="FFE6F2EB"/>
        <bgColor indexed="64"/>
      </patternFill>
    </fill>
    <fill>
      <patternFill patternType="solid">
        <fgColor rgb="FFEDEEF6"/>
        <bgColor indexed="64"/>
      </patternFill>
    </fill>
    <fill>
      <patternFill patternType="solid">
        <fgColor rgb="FFFCF6EA"/>
        <bgColor indexed="64"/>
      </patternFill>
    </fill>
    <fill>
      <patternFill patternType="solid">
        <fgColor rgb="FFFEEBD6"/>
        <bgColor indexed="64"/>
      </patternFill>
    </fill>
    <fill>
      <patternFill patternType="solid">
        <fgColor rgb="FFFCECF4"/>
        <bgColor indexed="64"/>
      </patternFill>
    </fill>
    <fill>
      <patternFill patternType="solid">
        <fgColor rgb="FFE2F5F6"/>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s>
  <cellStyleXfs count="3">
    <xf numFmtId="0" fontId="0" fillId="0" borderId="0"/>
    <xf numFmtId="0" fontId="9" fillId="0" borderId="0"/>
    <xf numFmtId="0" fontId="17" fillId="0" borderId="0"/>
  </cellStyleXfs>
  <cellXfs count="122">
    <xf numFmtId="0" fontId="0" fillId="0" borderId="0" xfId="0"/>
    <xf numFmtId="0" fontId="11" fillId="2" borderId="1" xfId="0" applyFont="1" applyFill="1" applyBorder="1" applyAlignment="1">
      <alignment vertical="top" wrapText="1"/>
    </xf>
    <xf numFmtId="0" fontId="11" fillId="2" borderId="7" xfId="0" applyFont="1" applyFill="1" applyBorder="1" applyAlignment="1">
      <alignment vertical="top" wrapText="1"/>
    </xf>
    <xf numFmtId="0" fontId="15" fillId="4" borderId="1" xfId="0" applyFont="1" applyFill="1" applyBorder="1" applyAlignment="1">
      <alignment vertical="top" wrapText="1"/>
    </xf>
    <xf numFmtId="164" fontId="15" fillId="4" borderId="1" xfId="0" applyNumberFormat="1" applyFont="1" applyFill="1" applyBorder="1" applyAlignment="1">
      <alignment horizontal="left" vertical="top" wrapText="1"/>
    </xf>
    <xf numFmtId="0" fontId="13" fillId="0" borderId="0" xfId="0" applyFont="1" applyAlignment="1">
      <alignment horizontal="left" vertical="top"/>
    </xf>
    <xf numFmtId="0" fontId="13" fillId="0" borderId="0" xfId="0" applyFont="1" applyAlignment="1">
      <alignment horizontal="left" vertical="top" wrapText="1"/>
    </xf>
    <xf numFmtId="0" fontId="11" fillId="0" borderId="0" xfId="0" applyFont="1" applyAlignment="1">
      <alignment horizontal="left" vertical="center" wrapText="1"/>
    </xf>
    <xf numFmtId="0" fontId="10" fillId="0" borderId="0" xfId="1" applyFont="1" applyAlignment="1">
      <alignment horizontal="left" vertical="center" wrapText="1"/>
    </xf>
    <xf numFmtId="0" fontId="18" fillId="0" borderId="0" xfId="0" applyFont="1" applyAlignment="1">
      <alignment horizontal="left" vertical="center" wrapText="1"/>
    </xf>
    <xf numFmtId="0" fontId="10" fillId="0" borderId="0" xfId="1" applyFont="1" applyAlignment="1">
      <alignment wrapText="1"/>
    </xf>
    <xf numFmtId="0" fontId="13" fillId="4" borderId="1" xfId="0" applyFont="1" applyFill="1" applyBorder="1" applyAlignment="1">
      <alignment vertical="top" wrapText="1"/>
    </xf>
    <xf numFmtId="164" fontId="13" fillId="4" borderId="1" xfId="0" applyNumberFormat="1" applyFont="1" applyFill="1" applyBorder="1" applyAlignment="1">
      <alignment horizontal="left" vertical="top" wrapText="1"/>
    </xf>
    <xf numFmtId="0" fontId="11" fillId="2" borderId="7" xfId="0" applyFont="1" applyFill="1" applyBorder="1" applyAlignment="1">
      <alignment horizontal="left" vertical="top" wrapText="1"/>
    </xf>
    <xf numFmtId="0" fontId="12" fillId="3" borderId="2" xfId="0" applyFont="1" applyFill="1" applyBorder="1" applyAlignment="1">
      <alignment vertical="center"/>
    </xf>
    <xf numFmtId="0" fontId="12" fillId="3" borderId="3" xfId="0" applyFont="1" applyFill="1" applyBorder="1" applyAlignment="1">
      <alignment vertical="center" wrapText="1"/>
    </xf>
    <xf numFmtId="0" fontId="12" fillId="3" borderId="4" xfId="0" applyFont="1" applyFill="1" applyBorder="1" applyAlignment="1">
      <alignment vertical="center" wrapText="1"/>
    </xf>
    <xf numFmtId="0" fontId="12" fillId="3" borderId="8" xfId="0" applyFont="1" applyFill="1" applyBorder="1" applyAlignment="1">
      <alignment vertical="center"/>
    </xf>
    <xf numFmtId="0" fontId="12" fillId="3" borderId="5" xfId="0" applyFont="1" applyFill="1" applyBorder="1" applyAlignment="1">
      <alignment vertical="center" wrapText="1"/>
    </xf>
    <xf numFmtId="0" fontId="12" fillId="3" borderId="6" xfId="0" applyFont="1" applyFill="1" applyBorder="1" applyAlignment="1">
      <alignment vertical="center" wrapText="1"/>
    </xf>
    <xf numFmtId="0" fontId="11" fillId="2" borderId="1" xfId="0" applyFont="1" applyFill="1" applyBorder="1" applyAlignment="1">
      <alignment horizontal="left" vertical="top" wrapText="1"/>
    </xf>
    <xf numFmtId="0" fontId="12" fillId="3" borderId="2" xfId="0" applyFont="1" applyFill="1" applyBorder="1" applyAlignment="1">
      <alignment vertical="center" wrapText="1"/>
    </xf>
    <xf numFmtId="0" fontId="13" fillId="3" borderId="3" xfId="0" applyFont="1" applyFill="1" applyBorder="1" applyAlignment="1">
      <alignment wrapText="1"/>
    </xf>
    <xf numFmtId="0" fontId="13" fillId="3" borderId="4" xfId="0" applyFont="1" applyFill="1" applyBorder="1" applyAlignment="1">
      <alignment wrapText="1"/>
    </xf>
    <xf numFmtId="0" fontId="11" fillId="2" borderId="9" xfId="0" applyFont="1" applyFill="1" applyBorder="1" applyAlignment="1">
      <alignment horizontal="left" vertical="top" wrapText="1"/>
    </xf>
    <xf numFmtId="0" fontId="11" fillId="2" borderId="0" xfId="0" applyFont="1" applyFill="1" applyAlignment="1">
      <alignment vertical="top" wrapText="1"/>
    </xf>
    <xf numFmtId="0" fontId="11" fillId="2" borderId="0" xfId="0" applyFont="1" applyFill="1" applyAlignment="1">
      <alignment horizontal="left" vertical="top" wrapText="1"/>
    </xf>
    <xf numFmtId="0" fontId="11" fillId="4" borderId="8" xfId="0" applyFont="1" applyFill="1" applyBorder="1" applyAlignment="1">
      <alignment horizontal="left" vertical="center"/>
    </xf>
    <xf numFmtId="0" fontId="11" fillId="4" borderId="2" xfId="0" applyFont="1" applyFill="1" applyBorder="1" applyAlignment="1">
      <alignment horizontal="left" vertical="center"/>
    </xf>
    <xf numFmtId="0" fontId="10" fillId="0" borderId="0" xfId="0" applyFont="1" applyAlignment="1">
      <alignment wrapText="1"/>
    </xf>
    <xf numFmtId="0" fontId="19"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horizontal="left" vertical="center"/>
    </xf>
    <xf numFmtId="0" fontId="8" fillId="0" borderId="0" xfId="0" applyFont="1" applyAlignment="1">
      <alignment horizontal="left" vertical="top"/>
    </xf>
    <xf numFmtId="0" fontId="11" fillId="0" borderId="0" xfId="0" applyFont="1" applyAlignment="1">
      <alignment horizontal="left" vertical="top"/>
    </xf>
    <xf numFmtId="0" fontId="12" fillId="0" borderId="0" xfId="0" applyFont="1" applyAlignment="1">
      <alignment horizontal="left" vertical="top"/>
    </xf>
    <xf numFmtId="0" fontId="12" fillId="0" borderId="0" xfId="0" applyFont="1" applyAlignment="1">
      <alignment horizontal="left" vertical="top" wrapText="1"/>
    </xf>
    <xf numFmtId="0" fontId="11" fillId="3" borderId="1" xfId="0" applyFont="1" applyFill="1" applyBorder="1" applyAlignment="1">
      <alignment horizontal="left" vertical="top"/>
    </xf>
    <xf numFmtId="0" fontId="11" fillId="3" borderId="7" xfId="0" applyFont="1" applyFill="1" applyBorder="1" applyAlignment="1">
      <alignment horizontal="left" vertical="top"/>
    </xf>
    <xf numFmtId="0" fontId="16"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11" fillId="0" borderId="0" xfId="0" applyFont="1" applyAlignment="1">
      <alignment horizontal="left"/>
    </xf>
    <xf numFmtId="0" fontId="7" fillId="0" borderId="0" xfId="0" applyFont="1" applyAlignment="1">
      <alignment horizontal="left" vertical="top"/>
    </xf>
    <xf numFmtId="0" fontId="7" fillId="0" borderId="0" xfId="0" applyFont="1" applyAlignment="1">
      <alignment horizontal="left" vertical="top" wrapText="1"/>
    </xf>
    <xf numFmtId="0" fontId="7" fillId="0" borderId="0" xfId="0" applyFont="1"/>
    <xf numFmtId="0" fontId="7" fillId="0" borderId="0" xfId="0" applyFont="1" applyAlignment="1">
      <alignment horizontal="left" vertical="center" wrapText="1"/>
    </xf>
    <xf numFmtId="0" fontId="7" fillId="0" borderId="0" xfId="0" applyFont="1" applyAlignment="1">
      <alignment wrapText="1"/>
    </xf>
    <xf numFmtId="0" fontId="13" fillId="10" borderId="0" xfId="0" applyFont="1" applyFill="1" applyAlignment="1">
      <alignment horizontal="left" vertical="top" wrapText="1"/>
    </xf>
    <xf numFmtId="0" fontId="13" fillId="11" borderId="0" xfId="0" applyFont="1" applyFill="1" applyAlignment="1">
      <alignment horizontal="left" vertical="top" wrapText="1"/>
    </xf>
    <xf numFmtId="0" fontId="13" fillId="12" borderId="0" xfId="0" applyFont="1" applyFill="1" applyAlignment="1">
      <alignment horizontal="left" vertical="top" wrapText="1"/>
    </xf>
    <xf numFmtId="0" fontId="13" fillId="6" borderId="0" xfId="0" applyFont="1" applyFill="1" applyAlignment="1">
      <alignment horizontal="left" vertical="top" wrapText="1"/>
    </xf>
    <xf numFmtId="0" fontId="13" fillId="7" borderId="0" xfId="0" applyFont="1" applyFill="1" applyAlignment="1">
      <alignment horizontal="left" vertical="top" wrapText="1"/>
    </xf>
    <xf numFmtId="0" fontId="13" fillId="8" borderId="0" xfId="0" applyFont="1" applyFill="1" applyAlignment="1">
      <alignment horizontal="left" vertical="top" wrapText="1"/>
    </xf>
    <xf numFmtId="0" fontId="13" fillId="9" borderId="0" xfId="0" applyFont="1" applyFill="1" applyAlignment="1">
      <alignment horizontal="left" vertical="top" wrapText="1"/>
    </xf>
    <xf numFmtId="0" fontId="11" fillId="0" borderId="0" xfId="0" applyFont="1" applyAlignment="1">
      <alignment horizontal="left" vertical="center"/>
    </xf>
    <xf numFmtId="0" fontId="7" fillId="0" borderId="0" xfId="0" applyFont="1" applyAlignment="1">
      <alignment horizontal="left"/>
    </xf>
    <xf numFmtId="0" fontId="7" fillId="0" borderId="0" xfId="0" applyFont="1" applyAlignment="1">
      <alignment horizontal="left" wrapText="1"/>
    </xf>
    <xf numFmtId="0" fontId="13" fillId="0" borderId="0" xfId="0" applyFont="1" applyAlignment="1">
      <alignment horizontal="left" vertical="center" wrapText="1"/>
    </xf>
    <xf numFmtId="0" fontId="14" fillId="0" borderId="0" xfId="0" applyFont="1" applyAlignment="1">
      <alignment horizontal="left" vertical="top"/>
    </xf>
    <xf numFmtId="0" fontId="23" fillId="0" borderId="0" xfId="0" applyFont="1" applyAlignment="1">
      <alignment horizontal="left" vertical="center"/>
    </xf>
    <xf numFmtId="0" fontId="7" fillId="0" borderId="0" xfId="0" applyFont="1" applyAlignment="1">
      <alignment horizontal="left" vertical="center"/>
    </xf>
    <xf numFmtId="0" fontId="26" fillId="0" borderId="0" xfId="0" applyFont="1" applyAlignment="1">
      <alignment horizontal="left" vertical="center"/>
    </xf>
    <xf numFmtId="49" fontId="13" fillId="0" borderId="0" xfId="0" applyNumberFormat="1" applyFont="1" applyAlignment="1">
      <alignment horizontal="left" vertical="top"/>
    </xf>
    <xf numFmtId="0" fontId="7" fillId="0" borderId="0" xfId="0" applyFont="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49" fontId="8" fillId="0" borderId="0" xfId="0" applyNumberFormat="1" applyFont="1" applyAlignment="1">
      <alignment horizontal="left" vertical="top"/>
    </xf>
    <xf numFmtId="0" fontId="23" fillId="0" borderId="0" xfId="0" applyFont="1" applyAlignment="1">
      <alignment horizontal="left"/>
    </xf>
    <xf numFmtId="0" fontId="8" fillId="0" borderId="0" xfId="0" applyFont="1" applyAlignment="1">
      <alignment horizontal="left"/>
    </xf>
    <xf numFmtId="0" fontId="14" fillId="0" borderId="0" xfId="0" applyFont="1" applyAlignment="1">
      <alignment horizontal="left" vertical="top" wrapText="1"/>
    </xf>
    <xf numFmtId="0" fontId="6" fillId="0" borderId="0" xfId="0" applyFont="1"/>
    <xf numFmtId="0" fontId="6"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wrapText="1"/>
    </xf>
    <xf numFmtId="0" fontId="6" fillId="0" borderId="0" xfId="1" applyFont="1" applyAlignment="1">
      <alignment horizontal="left" vertical="center" wrapText="1"/>
    </xf>
    <xf numFmtId="14" fontId="6" fillId="0" borderId="0" xfId="1" applyNumberFormat="1" applyFont="1" applyAlignment="1">
      <alignment horizontal="left" vertical="center" wrapText="1"/>
    </xf>
    <xf numFmtId="0" fontId="6" fillId="0" borderId="0" xfId="1" applyFont="1" applyAlignment="1">
      <alignment wrapText="1"/>
    </xf>
    <xf numFmtId="0" fontId="6" fillId="0" borderId="0" xfId="0" applyFont="1" applyAlignment="1">
      <alignment wrapText="1"/>
    </xf>
    <xf numFmtId="0" fontId="6" fillId="4" borderId="1" xfId="0" applyFont="1" applyFill="1" applyBorder="1" applyAlignment="1">
      <alignment vertical="top" wrapText="1"/>
    </xf>
    <xf numFmtId="164" fontId="6" fillId="4" borderId="1" xfId="0" applyNumberFormat="1" applyFont="1" applyFill="1" applyBorder="1" applyAlignment="1">
      <alignment horizontal="left" vertical="top" wrapText="1"/>
    </xf>
    <xf numFmtId="0" fontId="6" fillId="4" borderId="5" xfId="0" applyFont="1" applyFill="1" applyBorder="1" applyAlignment="1">
      <alignment wrapText="1"/>
    </xf>
    <xf numFmtId="0" fontId="6" fillId="4" borderId="3" xfId="0" applyFont="1" applyFill="1" applyBorder="1" applyAlignment="1">
      <alignment wrapText="1"/>
    </xf>
    <xf numFmtId="0" fontId="6" fillId="0" borderId="3" xfId="0" applyFont="1" applyBorder="1" applyAlignment="1">
      <alignment wrapText="1"/>
    </xf>
    <xf numFmtId="0" fontId="6" fillId="0" borderId="0" xfId="0" applyFont="1" applyAlignment="1">
      <alignment horizontal="left" vertical="top" wrapText="1"/>
    </xf>
    <xf numFmtId="0" fontId="6" fillId="6" borderId="0" xfId="0" applyFont="1" applyFill="1" applyAlignment="1">
      <alignment horizontal="left" vertical="center" wrapText="1"/>
    </xf>
    <xf numFmtId="0" fontId="6" fillId="7" borderId="0" xfId="0" applyFont="1" applyFill="1" applyAlignment="1">
      <alignment horizontal="left" vertical="center" wrapText="1"/>
    </xf>
    <xf numFmtId="0" fontId="6" fillId="8" borderId="0" xfId="0" applyFont="1" applyFill="1" applyAlignment="1">
      <alignment horizontal="left" vertical="center" wrapText="1"/>
    </xf>
    <xf numFmtId="0" fontId="6" fillId="9" borderId="0" xfId="0" applyFont="1" applyFill="1" applyAlignment="1">
      <alignment horizontal="left" vertical="center" wrapText="1"/>
    </xf>
    <xf numFmtId="0" fontId="6" fillId="0" borderId="0" xfId="0" applyFont="1" applyAlignment="1">
      <alignment horizontal="left"/>
    </xf>
    <xf numFmtId="0" fontId="6" fillId="0" borderId="0" xfId="0" applyFont="1" applyAlignment="1">
      <alignment horizontal="left" wrapText="1"/>
    </xf>
    <xf numFmtId="0" fontId="6" fillId="0" borderId="0" xfId="0" applyFont="1" applyAlignment="1">
      <alignment vertical="center"/>
    </xf>
    <xf numFmtId="0" fontId="6" fillId="0" borderId="0" xfId="0" applyFont="1" applyAlignment="1">
      <alignment horizontal="centerContinuous" vertical="center"/>
    </xf>
    <xf numFmtId="0" fontId="6" fillId="0" borderId="0" xfId="0" applyFont="1" applyAlignment="1">
      <alignment horizontal="centerContinuous" vertical="top"/>
    </xf>
    <xf numFmtId="0" fontId="6" fillId="11" borderId="0" xfId="0" applyFont="1" applyFill="1" applyAlignment="1">
      <alignment horizontal="left" vertical="center" wrapText="1"/>
    </xf>
    <xf numFmtId="0" fontId="6" fillId="12" borderId="0" xfId="0" applyFont="1" applyFill="1" applyAlignment="1">
      <alignment horizontal="left" vertical="center" wrapText="1"/>
    </xf>
    <xf numFmtId="0" fontId="6" fillId="0" borderId="0" xfId="0" applyFont="1" applyAlignment="1">
      <alignment vertical="top"/>
    </xf>
    <xf numFmtId="0" fontId="6" fillId="0" borderId="0" xfId="0" applyFont="1" applyAlignment="1">
      <alignment vertical="top" wrapText="1"/>
    </xf>
    <xf numFmtId="0" fontId="6" fillId="0" borderId="1" xfId="0" applyFont="1" applyBorder="1" applyAlignment="1">
      <alignment vertical="top"/>
    </xf>
    <xf numFmtId="0" fontId="6" fillId="0" borderId="0" xfId="0" quotePrefix="1" applyFont="1" applyAlignment="1">
      <alignment horizontal="left" vertical="top"/>
    </xf>
    <xf numFmtId="49" fontId="6" fillId="0" borderId="0" xfId="0" applyNumberFormat="1" applyFont="1" applyAlignment="1">
      <alignment horizontal="left"/>
    </xf>
    <xf numFmtId="49" fontId="6" fillId="0" borderId="0" xfId="0" applyNumberFormat="1" applyFont="1" applyAlignment="1">
      <alignment horizontal="left" vertical="top"/>
    </xf>
    <xf numFmtId="0" fontId="6" fillId="0" borderId="1" xfId="0" applyFont="1" applyBorder="1" applyAlignment="1">
      <alignment horizontal="left" vertical="top"/>
    </xf>
    <xf numFmtId="20" fontId="6" fillId="0" borderId="0" xfId="0" applyNumberFormat="1" applyFont="1" applyAlignment="1">
      <alignment horizontal="left" vertical="top"/>
    </xf>
    <xf numFmtId="0" fontId="6" fillId="5" borderId="0" xfId="0" applyFont="1" applyFill="1" applyAlignment="1">
      <alignment horizontal="left" vertical="top"/>
    </xf>
    <xf numFmtId="0" fontId="6" fillId="0" borderId="0" xfId="0" quotePrefix="1" applyFont="1"/>
    <xf numFmtId="0" fontId="27"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top"/>
    </xf>
    <xf numFmtId="0" fontId="28" fillId="0" borderId="0" xfId="0" applyFont="1" applyAlignment="1">
      <alignment horizontal="left" vertical="top" wrapText="1"/>
    </xf>
    <xf numFmtId="0" fontId="29" fillId="0" borderId="0" xfId="0" applyFont="1" applyAlignment="1">
      <alignment horizontal="left" vertical="top" wrapText="1"/>
    </xf>
    <xf numFmtId="0" fontId="28" fillId="0" borderId="0" xfId="0" applyFont="1" applyAlignment="1">
      <alignment horizontal="left" vertical="top"/>
    </xf>
    <xf numFmtId="0" fontId="13" fillId="4" borderId="10" xfId="0" applyFont="1" applyFill="1" applyBorder="1" applyAlignment="1">
      <alignment vertical="top" wrapText="1"/>
    </xf>
    <xf numFmtId="0" fontId="13" fillId="0" borderId="1" xfId="0" applyFont="1" applyBorder="1" applyAlignment="1">
      <alignment vertical="top" wrapText="1"/>
    </xf>
    <xf numFmtId="0" fontId="13" fillId="13" borderId="0" xfId="0" applyFont="1" applyFill="1" applyAlignment="1">
      <alignment horizontal="left" vertical="top"/>
    </xf>
    <xf numFmtId="0" fontId="3" fillId="0" borderId="0" xfId="0" applyFont="1" applyAlignment="1">
      <alignment horizontal="left" vertical="top"/>
    </xf>
    <xf numFmtId="49" fontId="3" fillId="0" borderId="0" xfId="0" applyNumberFormat="1" applyFont="1" applyAlignment="1">
      <alignment horizontal="left" vertical="top"/>
    </xf>
    <xf numFmtId="0" fontId="3" fillId="0" borderId="0" xfId="0" applyFont="1" applyAlignment="1">
      <alignment horizontal="left" vertical="top" wrapText="1"/>
    </xf>
    <xf numFmtId="49" fontId="3" fillId="0" borderId="0" xfId="0" applyNumberFormat="1" applyFont="1" applyAlignment="1">
      <alignment horizontal="left" vertical="top" wrapText="1"/>
    </xf>
    <xf numFmtId="0" fontId="24" fillId="0" borderId="0" xfId="1" applyFont="1" applyAlignment="1">
      <alignment horizontal="left" vertical="top"/>
    </xf>
    <xf numFmtId="0" fontId="13" fillId="0" borderId="0" xfId="1" applyFont="1" applyAlignment="1">
      <alignment horizontal="left" vertical="top"/>
    </xf>
    <xf numFmtId="0" fontId="2" fillId="0" borderId="0" xfId="0" applyFont="1" applyAlignment="1">
      <alignment horizontal="left" vertical="top"/>
    </xf>
  </cellXfs>
  <cellStyles count="3">
    <cellStyle name="Normal" xfId="0" builtinId="0"/>
    <cellStyle name="Normal 2" xfId="1" xr:uid="{A5507243-2E94-4162-A4B0-2B8032CDB745}"/>
    <cellStyle name="Normal 3" xfId="2" xr:uid="{076CF669-D3C4-48EF-A6EE-810206C4BCC2}"/>
  </cellStyles>
  <dxfs count="563">
    <dxf>
      <font>
        <color rgb="FF545963"/>
      </font>
      <fill>
        <patternFill patternType="none">
          <bgColor auto="1"/>
        </patternFill>
      </fill>
    </dxf>
    <dxf>
      <fill>
        <patternFill>
          <bgColor theme="0" tint="-0.14996795556505021"/>
        </patternFill>
      </fill>
    </dxf>
    <dxf>
      <font>
        <color rgb="FF545963"/>
      </font>
      <fill>
        <patternFill patternType="none">
          <bgColor auto="1"/>
        </patternFill>
      </fill>
    </dxf>
    <dxf>
      <fill>
        <patternFill patternType="solid">
          <bgColor rgb="FFFCF6EA"/>
        </patternFill>
      </fill>
    </dxf>
    <dxf>
      <fill>
        <patternFill patternType="solid">
          <bgColor rgb="FFEDEEF6"/>
        </patternFill>
      </fill>
    </dxf>
    <dxf>
      <fill>
        <patternFill patternType="solid">
          <bgColor rgb="FFE6F2EB"/>
        </patternFill>
      </fill>
    </dxf>
    <dxf>
      <font>
        <color rgb="FF545963"/>
      </font>
      <fill>
        <patternFill patternType="none">
          <bgColor auto="1"/>
        </patternFill>
      </fill>
    </dxf>
    <dxf>
      <fill>
        <patternFill patternType="solid">
          <bgColor rgb="FFFFF6D2"/>
        </patternFill>
      </fill>
    </dxf>
    <dxf>
      <fill>
        <patternFill>
          <bgColor theme="0" tint="-0.14996795556505021"/>
        </patternFill>
      </fill>
    </dxf>
    <dxf>
      <fill>
        <patternFill patternType="solid">
          <bgColor rgb="FFFCF6EA"/>
        </patternFill>
      </fill>
    </dxf>
    <dxf>
      <fill>
        <patternFill patternType="solid">
          <bgColor rgb="FFEDEEF6"/>
        </patternFill>
      </fill>
    </dxf>
    <dxf>
      <fill>
        <patternFill patternType="solid">
          <bgColor rgb="FFE6F2EB"/>
        </patternFill>
      </fill>
    </dxf>
    <dxf>
      <fill>
        <patternFill patternType="solid">
          <bgColor rgb="FFFFF6D2"/>
        </patternFill>
      </fill>
    </dxf>
    <dxf>
      <fill>
        <patternFill patternType="solid">
          <bgColor rgb="FFE2F5F6"/>
        </patternFill>
      </fill>
    </dxf>
    <dxf>
      <fill>
        <patternFill patternType="solid">
          <bgColor rgb="FFFCECF4"/>
        </patternFill>
      </fill>
    </dxf>
    <dxf>
      <font>
        <color rgb="FF545963"/>
      </font>
      <fill>
        <patternFill patternType="none">
          <bgColor auto="1"/>
        </patternFill>
      </fill>
    </dxf>
    <dxf>
      <font>
        <color auto="1"/>
      </font>
      <fill>
        <patternFill patternType="solid">
          <bgColor rgb="FFE2EFDA"/>
        </patternFill>
      </fill>
    </dxf>
    <dxf>
      <font>
        <color rgb="FF545963"/>
      </font>
    </dxf>
    <dxf>
      <fill>
        <patternFill>
          <bgColor rgb="FFFFFDA9"/>
        </patternFill>
      </fill>
    </dxf>
    <dxf>
      <fill>
        <patternFill>
          <bgColor rgb="FFE6C69E"/>
        </patternFill>
      </fill>
    </dxf>
    <dxf>
      <fill>
        <patternFill>
          <bgColor rgb="FFE6C69E"/>
        </patternFill>
      </fill>
    </dxf>
    <dxf>
      <fill>
        <patternFill>
          <bgColor rgb="FFBD9CF3"/>
        </patternFill>
      </fill>
    </dxf>
    <dxf>
      <fill>
        <patternFill>
          <bgColor rgb="FFDDFCD4"/>
        </patternFill>
      </fill>
    </dxf>
    <dxf>
      <fill>
        <patternFill>
          <bgColor rgb="FFB4C6E7"/>
        </patternFill>
      </fill>
    </dxf>
    <dxf>
      <font>
        <color rgb="FF545963"/>
      </font>
      <fill>
        <patternFill patternType="none">
          <bgColor auto="1"/>
        </patternFill>
      </fill>
    </dxf>
    <dxf>
      <fill>
        <patternFill patternType="solid">
          <bgColor rgb="FFFCF6EA"/>
        </patternFill>
      </fill>
    </dxf>
    <dxf>
      <fill>
        <patternFill patternType="solid">
          <bgColor rgb="FFEDEEF6"/>
        </patternFill>
      </fill>
    </dxf>
    <dxf>
      <fill>
        <patternFill patternType="solid">
          <bgColor rgb="FFE6F2EB"/>
        </patternFill>
      </fill>
    </dxf>
    <dxf>
      <fill>
        <patternFill patternType="solid">
          <bgColor rgb="FFFFF6D2"/>
        </patternFill>
      </fill>
    </dxf>
    <dxf>
      <fill>
        <patternFill patternType="solid">
          <bgColor rgb="FFE2F5F6"/>
        </patternFill>
      </fill>
    </dxf>
    <dxf>
      <fill>
        <patternFill patternType="solid">
          <bgColor rgb="FFE2F5F6"/>
        </patternFill>
      </fill>
    </dxf>
    <dxf>
      <fill>
        <patternFill patternType="solid">
          <bgColor rgb="FFFCECF4"/>
        </patternFill>
      </fill>
    </dxf>
    <dxf>
      <font>
        <color rgb="FF545963"/>
      </font>
      <fill>
        <patternFill patternType="none">
          <bgColor auto="1"/>
        </patternFill>
      </fill>
    </dxf>
    <dxf>
      <font>
        <color rgb="FF545963"/>
      </font>
      <fill>
        <patternFill patternType="none">
          <bgColor auto="1"/>
        </patternFill>
      </fill>
    </dxf>
    <dxf>
      <fill>
        <patternFill patternType="solid">
          <bgColor rgb="FFE2EFDA"/>
        </patternFill>
      </fill>
    </dxf>
    <dxf>
      <fill>
        <patternFill>
          <bgColor rgb="FFCFE0F2"/>
        </patternFill>
      </fill>
    </dxf>
    <dxf>
      <fill>
        <patternFill>
          <bgColor rgb="FFDFF2FA"/>
        </patternFill>
      </fill>
    </dxf>
    <dxf>
      <fill>
        <patternFill>
          <bgColor rgb="FFDDE5E8"/>
        </patternFill>
      </fill>
    </dxf>
    <dxf>
      <fill>
        <patternFill>
          <bgColor rgb="FFE4F2EF"/>
        </patternFill>
      </fill>
    </dxf>
    <dxf>
      <fill>
        <patternFill>
          <bgColor rgb="FFE0F2E4"/>
        </patternFill>
      </fill>
    </dxf>
    <dxf>
      <fill>
        <patternFill>
          <bgColor rgb="FFF2EDE4"/>
        </patternFill>
      </fill>
    </dxf>
    <dxf>
      <fill>
        <patternFill>
          <bgColor rgb="FFD4E5DB"/>
        </patternFill>
      </fill>
    </dxf>
    <dxf>
      <fill>
        <patternFill>
          <bgColor rgb="FFF0F7E5"/>
        </patternFill>
      </fill>
    </dxf>
    <dxf>
      <fill>
        <patternFill>
          <bgColor rgb="FFF9F0F2"/>
        </patternFill>
      </fill>
    </dxf>
    <dxf>
      <fill>
        <patternFill>
          <bgColor rgb="FFF0E5EC"/>
        </patternFill>
      </fill>
    </dxf>
    <dxf>
      <fill>
        <patternFill>
          <bgColor rgb="FFF7DCD9"/>
        </patternFill>
      </fill>
    </dxf>
    <dxf>
      <fill>
        <patternFill>
          <bgColor rgb="FFD7E5F0"/>
        </patternFill>
      </fill>
    </dxf>
    <dxf>
      <fill>
        <patternFill>
          <bgColor rgb="FFFEF9E4"/>
        </patternFill>
      </fill>
    </dxf>
    <dxf>
      <fill>
        <patternFill>
          <bgColor rgb="FFFAF0DD"/>
        </patternFill>
      </fill>
    </dxf>
    <dxf>
      <fill>
        <patternFill>
          <bgColor rgb="FFE8E4D7"/>
        </patternFill>
      </fill>
    </dxf>
    <dxf>
      <font>
        <color rgb="FF545963"/>
      </font>
      <fill>
        <patternFill patternType="none">
          <bgColor auto="1"/>
        </patternFill>
      </fill>
    </dxf>
    <dxf>
      <fill>
        <patternFill patternType="solid">
          <bgColor rgb="FFE2EFDA"/>
        </patternFill>
      </fill>
    </dxf>
    <dxf>
      <font>
        <color rgb="FF545963"/>
      </font>
      <fill>
        <patternFill patternType="none">
          <bgColor auto="1"/>
        </patternFill>
      </fill>
    </dxf>
    <dxf>
      <font>
        <color rgb="FF545963"/>
      </font>
      <fill>
        <patternFill patternType="none">
          <bgColor auto="1"/>
        </patternFill>
      </fill>
    </dxf>
    <dxf>
      <font>
        <color rgb="FF545963"/>
      </font>
      <fill>
        <patternFill patternType="none">
          <bgColor auto="1"/>
        </patternFill>
      </fill>
    </dxf>
    <dxf>
      <fill>
        <patternFill patternType="solid">
          <bgColor rgb="FFE2EFDA"/>
        </patternFill>
      </fill>
    </dxf>
    <dxf>
      <font>
        <color rgb="FF545963"/>
      </font>
      <fill>
        <patternFill patternType="none">
          <bgColor auto="1"/>
        </patternFill>
      </fill>
    </dxf>
    <dxf>
      <font>
        <color rgb="FF545963"/>
      </font>
      <fill>
        <patternFill patternType="none">
          <bgColor auto="1"/>
        </patternFill>
      </fill>
    </dxf>
    <dxf>
      <fill>
        <patternFill patternType="solid">
          <bgColor rgb="FFE2EFDA"/>
        </patternFill>
      </fill>
    </dxf>
    <dxf>
      <font>
        <color rgb="FF545963"/>
      </font>
      <fill>
        <patternFill patternType="none">
          <bgColor auto="1"/>
        </patternFill>
      </fill>
    </dxf>
    <dxf>
      <font>
        <color rgb="FF545963"/>
      </font>
      <fill>
        <patternFill patternType="none">
          <bgColor auto="1"/>
        </patternFill>
      </fill>
    </dxf>
    <dxf>
      <fill>
        <patternFill patternType="solid">
          <bgColor rgb="FFE2EFDA"/>
        </patternFill>
      </fill>
    </dxf>
    <dxf>
      <font>
        <color rgb="FF545963"/>
      </font>
      <fill>
        <patternFill patternType="none">
          <bgColor auto="1"/>
        </patternFill>
      </fill>
    </dxf>
    <dxf>
      <font>
        <color rgb="FF545963"/>
      </font>
      <fill>
        <patternFill patternType="none">
          <bgColor auto="1"/>
        </patternFill>
      </fill>
    </dxf>
    <dxf>
      <fill>
        <patternFill patternType="solid">
          <bgColor rgb="FFE2EFDA"/>
        </patternFill>
      </fill>
    </dxf>
    <dxf>
      <font>
        <color auto="1"/>
      </font>
      <fill>
        <patternFill patternType="solid">
          <bgColor rgb="FFDDEBF7"/>
        </patternFill>
      </fill>
    </dxf>
    <dxf>
      <font>
        <color auto="1"/>
      </font>
      <fill>
        <patternFill patternType="solid">
          <bgColor rgb="FFE7C1F3"/>
        </patternFill>
      </fill>
    </dxf>
    <dxf>
      <font>
        <color auto="1"/>
      </font>
      <fill>
        <patternFill patternType="solid">
          <bgColor theme="0" tint="-0.14996795556505021"/>
        </patternFill>
      </fill>
    </dxf>
    <dxf>
      <font>
        <color auto="1"/>
      </font>
      <fill>
        <patternFill patternType="solid">
          <bgColor rgb="FFE6F2EB"/>
        </patternFill>
      </fill>
    </dxf>
    <dxf>
      <font>
        <color auto="1"/>
      </font>
      <fill>
        <patternFill patternType="solid">
          <bgColor rgb="FFEDEEF6"/>
        </patternFill>
      </fill>
    </dxf>
    <dxf>
      <font>
        <color auto="1"/>
      </font>
      <fill>
        <patternFill patternType="solid">
          <bgColor rgb="FFE2EFDA"/>
        </patternFill>
      </fill>
    </dxf>
    <dxf>
      <font>
        <color rgb="FF545963"/>
      </font>
      <fill>
        <patternFill patternType="none">
          <bgColor auto="1"/>
        </patternFill>
      </fill>
    </dxf>
    <dxf>
      <font>
        <color rgb="FF545963"/>
      </font>
      <fill>
        <patternFill patternType="none">
          <bgColor auto="1"/>
        </patternFill>
      </fill>
    </dxf>
    <dxf>
      <fill>
        <patternFill patternType="solid">
          <bgColor rgb="FFE2EFDA"/>
        </patternFill>
      </fill>
    </dxf>
    <dxf>
      <font>
        <color auto="1"/>
      </font>
      <fill>
        <patternFill patternType="solid">
          <bgColor rgb="FFE2EFDA"/>
        </patternFill>
      </fill>
    </dxf>
    <dxf>
      <font>
        <color rgb="FF545963"/>
      </font>
    </dxf>
    <dxf>
      <font>
        <color auto="1"/>
      </font>
      <fill>
        <patternFill patternType="solid">
          <bgColor rgb="FFDDEBF7"/>
        </patternFill>
      </fill>
    </dxf>
    <dxf>
      <font>
        <color auto="1"/>
      </font>
      <fill>
        <patternFill patternType="solid">
          <bgColor rgb="FFE2EFDA"/>
        </patternFill>
      </fill>
    </dxf>
    <dxf>
      <font>
        <color rgb="FF545963"/>
      </font>
    </dxf>
    <dxf>
      <fill>
        <patternFill patternType="solid">
          <bgColor rgb="FFE2EFDA"/>
        </patternFill>
      </fill>
    </dxf>
    <dxf>
      <font>
        <color rgb="FF545963"/>
      </font>
      <fill>
        <patternFill patternType="none">
          <bgColor auto="1"/>
        </patternFill>
      </fill>
    </dxf>
    <dxf>
      <font>
        <color rgb="FF545963"/>
      </font>
      <fill>
        <patternFill patternType="none">
          <bgColor auto="1"/>
        </patternFill>
      </fill>
    </dxf>
    <dxf>
      <fill>
        <patternFill patternType="solid">
          <bgColor rgb="FFE2EFDA"/>
        </patternFill>
      </fill>
    </dxf>
    <dxf>
      <font>
        <color rgb="FF545963"/>
      </font>
      <fill>
        <patternFill patternType="none">
          <bgColor auto="1"/>
        </patternFill>
      </fill>
    </dxf>
    <dxf>
      <font>
        <color rgb="FF545963"/>
      </font>
      <fill>
        <patternFill patternType="none">
          <bgColor auto="1"/>
        </patternFill>
      </fill>
    </dxf>
    <dxf>
      <font>
        <color rgb="FF545963"/>
      </font>
      <fill>
        <patternFill patternType="none">
          <bgColor auto="1"/>
        </patternFill>
      </fill>
    </dxf>
    <dxf>
      <fill>
        <patternFill patternType="solid">
          <bgColor rgb="FFE2EFDA"/>
        </patternFill>
      </fill>
    </dxf>
    <dxf>
      <fill>
        <patternFill patternType="solid">
          <bgColor rgb="FFDDEBF7"/>
        </patternFill>
      </fill>
    </dxf>
    <dxf>
      <fill>
        <patternFill patternType="solid">
          <bgColor rgb="FFFFF2CC"/>
        </patternFill>
      </fill>
    </dxf>
    <dxf>
      <fill>
        <patternFill patternType="solid">
          <bgColor rgb="FFFCE4D6"/>
        </patternFill>
      </fill>
    </dxf>
    <dxf>
      <fill>
        <patternFill patternType="solid">
          <bgColor rgb="FFF2C2C2"/>
        </patternFill>
      </fill>
    </dxf>
    <dxf>
      <fill>
        <patternFill patternType="solid">
          <bgColor rgb="FFD9E1F2"/>
        </patternFill>
      </fill>
    </dxf>
    <dxf>
      <font>
        <color rgb="FF545963"/>
      </font>
      <fill>
        <patternFill patternType="none">
          <bgColor auto="1"/>
        </patternFill>
      </fill>
    </dxf>
    <dxf>
      <fill>
        <patternFill patternType="solid">
          <bgColor rgb="FFE2EFDA"/>
        </patternFill>
      </fill>
    </dxf>
    <dxf>
      <fill>
        <patternFill patternType="solid">
          <bgColor rgb="FFDDEBF7"/>
        </patternFill>
      </fill>
    </dxf>
    <dxf>
      <fill>
        <patternFill patternType="solid">
          <bgColor rgb="FFFFF2CC"/>
        </patternFill>
      </fill>
    </dxf>
    <dxf>
      <fill>
        <patternFill patternType="solid">
          <bgColor rgb="FFFCE4D6"/>
        </patternFill>
      </fill>
    </dxf>
    <dxf>
      <fill>
        <patternFill patternType="solid">
          <bgColor rgb="FFE2EFDA"/>
        </patternFill>
      </fill>
    </dxf>
    <dxf>
      <fill>
        <patternFill patternType="solid">
          <bgColor rgb="FFDDEBF7"/>
        </patternFill>
      </fill>
    </dxf>
    <dxf>
      <fill>
        <patternFill patternType="solid">
          <bgColor rgb="FFE2EFDA"/>
        </patternFill>
      </fill>
    </dxf>
    <dxf>
      <fill>
        <patternFill patternType="solid">
          <bgColor rgb="FFDDEBF7"/>
        </patternFill>
      </fill>
    </dxf>
    <dxf>
      <fill>
        <patternFill patternType="solid">
          <bgColor rgb="FFFFF2CC"/>
        </patternFill>
      </fill>
    </dxf>
    <dxf>
      <fill>
        <patternFill patternType="solid">
          <bgColor rgb="FFFCE4D6"/>
        </patternFill>
      </fill>
    </dxf>
    <dxf>
      <fill>
        <patternFill patternType="solid">
          <bgColor rgb="FFE2EFDA"/>
        </patternFill>
      </fill>
    </dxf>
    <dxf>
      <fill>
        <patternFill patternType="solid">
          <bgColor rgb="FFDDEBF7"/>
        </patternFill>
      </fill>
    </dxf>
    <dxf>
      <fill>
        <patternFill patternType="solid">
          <bgColor rgb="FFFFF2CC"/>
        </patternFill>
      </fill>
    </dxf>
    <dxf>
      <font>
        <color rgb="FF545963"/>
      </font>
      <fill>
        <patternFill patternType="none">
          <bgColor auto="1"/>
        </patternFill>
      </fill>
    </dxf>
    <dxf>
      <fill>
        <patternFill patternType="solid">
          <bgColor rgb="FFE2EFDA"/>
        </patternFill>
      </fill>
    </dxf>
    <dxf>
      <fill>
        <patternFill>
          <bgColor rgb="FFE2EFDA"/>
        </patternFill>
      </fill>
    </dxf>
    <dxf>
      <fill>
        <patternFill>
          <bgColor rgb="FFE6F2EB"/>
        </patternFill>
      </fill>
    </dxf>
    <dxf>
      <fill>
        <patternFill>
          <bgColor rgb="FFEDEEF6"/>
        </patternFill>
      </fill>
    </dxf>
    <dxf>
      <fill>
        <patternFill>
          <bgColor rgb="FFE6F2EB"/>
        </patternFill>
      </fill>
    </dxf>
    <dxf>
      <fill>
        <patternFill>
          <bgColor rgb="FFEDEEF6"/>
        </patternFill>
      </fill>
    </dxf>
    <dxf>
      <fill>
        <patternFill>
          <bgColor rgb="FFFCF6EA"/>
        </patternFill>
      </fill>
    </dxf>
    <dxf>
      <fill>
        <patternFill>
          <bgColor rgb="FFE6F2EB"/>
        </patternFill>
      </fill>
    </dxf>
    <dxf>
      <fill>
        <patternFill>
          <bgColor rgb="FFEDEEF6"/>
        </patternFill>
      </fill>
    </dxf>
    <dxf>
      <fill>
        <patternFill>
          <bgColor rgb="FFE6F2EB"/>
        </patternFill>
      </fill>
    </dxf>
    <dxf>
      <fill>
        <patternFill>
          <bgColor rgb="FFFFF6D2"/>
        </patternFill>
      </fill>
    </dxf>
    <dxf>
      <fill>
        <patternFill>
          <bgColor rgb="FFE2F5F6"/>
        </patternFill>
      </fill>
    </dxf>
    <dxf>
      <fill>
        <patternFill>
          <bgColor rgb="FFFCECF4"/>
        </patternFill>
      </fill>
    </dxf>
    <dxf>
      <fill>
        <patternFill>
          <bgColor rgb="FFFEEBD6"/>
        </patternFill>
      </fill>
    </dxf>
    <dxf>
      <fill>
        <patternFill>
          <bgColor rgb="FFDDEBF7"/>
        </patternFill>
      </fill>
    </dxf>
    <dxf>
      <fill>
        <patternFill>
          <bgColor rgb="FFFCE4D6"/>
        </patternFill>
      </fill>
    </dxf>
    <dxf>
      <fill>
        <patternFill>
          <bgColor rgb="FFEDEDED"/>
        </patternFill>
      </fill>
    </dxf>
    <dxf>
      <fill>
        <patternFill>
          <bgColor rgb="FFE2EFDA"/>
        </patternFill>
      </fill>
    </dxf>
    <dxf>
      <fill>
        <patternFill>
          <bgColor rgb="FFEDEDED"/>
        </patternFill>
      </fill>
    </dxf>
    <dxf>
      <fill>
        <patternFill>
          <bgColor rgb="FFDDEBF7"/>
        </patternFill>
      </fill>
    </dxf>
    <dxf>
      <fill>
        <patternFill>
          <bgColor rgb="FFE2EFDA"/>
        </patternFill>
      </fill>
    </dxf>
    <dxf>
      <fill>
        <patternFill>
          <bgColor rgb="FFFCE4D6"/>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DDEBF7"/>
        </patternFill>
      </fill>
    </dxf>
    <dxf>
      <fill>
        <patternFill>
          <bgColor rgb="FFFFF2CC"/>
        </patternFill>
      </fill>
    </dxf>
    <dxf>
      <fill>
        <patternFill>
          <bgColor rgb="FFD0CECE"/>
        </patternFill>
      </fill>
    </dxf>
    <dxf>
      <fill>
        <patternFill>
          <bgColor rgb="FFD9E1F2"/>
        </patternFill>
      </fill>
    </dxf>
    <dxf>
      <fill>
        <patternFill>
          <bgColor rgb="FFD6DCE4"/>
        </patternFill>
      </fill>
    </dxf>
    <dxf>
      <fill>
        <patternFill>
          <bgColor rgb="FFFCE4D6"/>
        </patternFill>
      </fill>
    </dxf>
    <dxf>
      <fill>
        <patternFill>
          <bgColor rgb="FFEDEDED"/>
        </patternFill>
      </fill>
    </dxf>
    <dxf>
      <fill>
        <patternFill>
          <bgColor rgb="FFE2EFDA"/>
        </patternFill>
      </fill>
    </dxf>
    <dxf>
      <fill>
        <patternFill>
          <bgColor rgb="FFDDEBF7"/>
        </patternFill>
      </fill>
    </dxf>
    <dxf>
      <fill>
        <patternFill>
          <bgColor rgb="FFE2EFDA"/>
        </patternFill>
      </fill>
    </dxf>
    <dxf>
      <fill>
        <patternFill>
          <bgColor rgb="FFDDEBF7"/>
        </patternFill>
      </fill>
    </dxf>
    <dxf>
      <fill>
        <patternFill>
          <bgColor rgb="FFFFF2CC"/>
        </patternFill>
      </fill>
    </dxf>
    <dxf>
      <fill>
        <patternFill>
          <bgColor rgb="FFEDEDED"/>
        </patternFill>
      </fill>
    </dxf>
    <dxf>
      <fill>
        <patternFill>
          <bgColor rgb="FFD9E1F2"/>
        </patternFill>
      </fill>
    </dxf>
    <dxf>
      <fill>
        <patternFill>
          <bgColor rgb="FFD6DCE4"/>
        </patternFill>
      </fill>
    </dxf>
    <dxf>
      <fill>
        <patternFill>
          <bgColor rgb="FFD0CECE"/>
        </patternFill>
      </fill>
    </dxf>
    <dxf>
      <fill>
        <patternFill>
          <bgColor rgb="FFF2C2C2"/>
        </patternFill>
      </fill>
    </dxf>
    <dxf>
      <fill>
        <patternFill>
          <bgColor rgb="FFFCE4D6"/>
        </patternFill>
      </fill>
    </dxf>
    <dxf>
      <font>
        <color rgb="FF545963"/>
      </font>
    </dxf>
    <dxf>
      <fill>
        <patternFill>
          <bgColor rgb="FFFCE4D6"/>
        </patternFill>
      </fill>
    </dxf>
    <dxf>
      <fill>
        <patternFill>
          <bgColor rgb="FFF2C2C2"/>
        </patternFill>
      </fill>
    </dxf>
    <dxf>
      <fill>
        <patternFill>
          <bgColor rgb="FFE2EFDA"/>
        </patternFill>
      </fill>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numFmt numFmtId="30" formatCode="@"/>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numFmt numFmtId="25" formatCode="hh:mm"/>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alignment horizontal="left" vertical="top" textRotation="0" indent="0" justifyLastLine="0" shrinkToFit="0" readingOrder="0"/>
    </dxf>
    <dxf>
      <numFmt numFmtId="0" formatCode="General"/>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numFmt numFmtId="0" formatCode="General"/>
      <alignment horizontal="left" vertical="top" textRotation="0" indent="0" justifyLastLine="0" shrinkToFit="0" readingOrder="0"/>
    </dxf>
    <dxf>
      <border outline="0">
        <top style="thin">
          <color indexed="64"/>
        </top>
      </border>
    </dxf>
    <dxf>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lef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numFmt numFmtId="0" formatCode="General"/>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numFmt numFmtId="30" formatCode="@"/>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numFmt numFmtId="30" formatCode="@"/>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numFmt numFmtId="30" formatCode="@"/>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2"/>
        <name val="Arial"/>
        <family val="2"/>
        <scheme val="none"/>
      </font>
      <fill>
        <patternFill patternType="none">
          <fgColor indexed="64"/>
          <bgColor auto="1"/>
        </patternFill>
      </fill>
      <alignment horizontal="left" vertical="top" textRotation="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theme="1"/>
        <name val="Arial"/>
        <family val="2"/>
        <scheme val="none"/>
      </font>
      <numFmt numFmtId="0" formatCode="General"/>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dxf>
    <dxf>
      <font>
        <strike val="0"/>
        <outline val="0"/>
        <shadow val="0"/>
        <u val="none"/>
        <vertAlign val="baseline"/>
        <sz val="12"/>
        <name val="Arial"/>
        <family val="2"/>
        <scheme val="none"/>
      </font>
      <alignment horizontal="left" vertical="top" textRotation="0" wrapText="1" indent="0" justifyLastLine="0" shrinkToFit="0" readingOrder="0"/>
    </dxf>
    <dxf>
      <font>
        <strike val="0"/>
        <outline val="0"/>
        <shadow val="0"/>
        <u val="none"/>
        <vertAlign val="baseline"/>
        <sz val="12"/>
        <name val="Arial"/>
        <family val="2"/>
        <scheme val="none"/>
      </font>
      <alignment horizontal="left" vertical="top" textRotation="0" indent="0" justifyLastLine="0" shrinkToFit="0" readingOrder="0"/>
    </dxf>
    <dxf>
      <font>
        <strike val="0"/>
        <outline val="0"/>
        <shadow val="0"/>
        <u val="none"/>
        <vertAlign val="baseline"/>
        <sz val="12"/>
        <name val="Arial"/>
        <family val="2"/>
        <scheme val="none"/>
      </font>
      <alignment horizontal="left" vertical="top" textRotation="0" indent="0" justifyLastLine="0" shrinkToFit="0" readingOrder="0"/>
    </dxf>
    <dxf>
      <font>
        <strike val="0"/>
        <outline val="0"/>
        <shadow val="0"/>
        <u val="none"/>
        <vertAlign val="baseline"/>
        <sz val="12"/>
        <name val="Arial"/>
        <family val="2"/>
        <scheme val="none"/>
      </font>
      <alignment horizontal="left" vertical="top" textRotation="0" indent="0" justifyLastLine="0" shrinkToFit="0" readingOrder="0"/>
    </dxf>
    <dxf>
      <font>
        <strike val="0"/>
        <outline val="0"/>
        <shadow val="0"/>
        <u val="none"/>
        <vertAlign val="baseline"/>
        <sz val="12"/>
        <name val="Arial"/>
        <family val="2"/>
        <scheme val="none"/>
      </font>
      <alignment horizontal="left" vertical="top" textRotation="0" wrapText="0" indent="0" justifyLastLine="0" shrinkToFit="0" readingOrder="0"/>
    </dxf>
    <dxf>
      <font>
        <strike val="0"/>
        <outline val="0"/>
        <shadow val="0"/>
        <u val="none"/>
        <vertAlign val="baseline"/>
        <sz val="12"/>
        <name val="Arial"/>
        <family val="2"/>
        <scheme val="none"/>
      </font>
      <alignment horizontal="left" vertical="top" textRotation="0" indent="0" justifyLastLine="0" shrinkToFit="0" readingOrder="0"/>
    </dxf>
    <dxf>
      <font>
        <strike val="0"/>
        <outline val="0"/>
        <shadow val="0"/>
        <u val="none"/>
        <vertAlign val="baseline"/>
        <sz val="12"/>
        <name val="Arial"/>
        <family val="2"/>
        <scheme val="none"/>
      </font>
      <alignment horizontal="left" vertical="top" textRotation="0" indent="0" justifyLastLine="0" shrinkToFit="0" readingOrder="0"/>
    </dxf>
    <dxf>
      <font>
        <strike val="0"/>
        <outline val="0"/>
        <shadow val="0"/>
        <u val="none"/>
        <vertAlign val="baseline"/>
        <sz val="12"/>
        <name val="Arial"/>
        <family val="2"/>
        <scheme val="none"/>
      </font>
      <alignment horizontal="left" vertical="top" textRotation="0" indent="0" justifyLastLine="0" shrinkToFit="0" readingOrder="0"/>
    </dxf>
    <dxf>
      <font>
        <strike val="0"/>
        <outline val="0"/>
        <shadow val="0"/>
        <u val="none"/>
        <vertAlign val="baseline"/>
        <sz val="12"/>
        <name val="Arial"/>
        <family val="2"/>
        <scheme val="none"/>
      </font>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0" indent="0" justifyLastLine="0" shrinkToFit="0" readingOrder="0"/>
    </dxf>
    <dxf>
      <font>
        <strike val="0"/>
        <outline val="0"/>
        <shadow val="0"/>
        <u val="none"/>
        <vertAlign val="baseline"/>
        <sz val="12"/>
        <color theme="1"/>
        <name val="Arial"/>
        <family val="2"/>
        <scheme val="none"/>
      </font>
      <alignment horizontal="left" vertical="top" textRotation="0" wrapText="0"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0" indent="0" justifyLastLine="0" shrinkToFit="0" readingOrder="0"/>
    </dxf>
    <dxf>
      <font>
        <strike val="0"/>
        <outline val="0"/>
        <shadow val="0"/>
        <u val="none"/>
        <vertAlign val="baseline"/>
        <sz val="12"/>
        <color theme="1"/>
        <name val="Arial"/>
        <family val="2"/>
        <scheme val="none"/>
      </font>
      <alignment horizontal="left" vertical="top" textRotation="0" wrapText="0" indent="0" justifyLastLine="0" shrinkToFit="0" readingOrder="0"/>
    </dxf>
    <dxf>
      <font>
        <strike val="0"/>
        <outline val="0"/>
        <shadow val="0"/>
        <u val="none"/>
        <vertAlign val="baseline"/>
        <sz val="12"/>
        <color theme="1"/>
        <name val="Arial"/>
        <family val="2"/>
        <scheme val="none"/>
      </font>
      <alignment horizontal="left" vertical="top" textRotation="0" wrapText="0" indent="0" justifyLastLine="0" shrinkToFit="0" readingOrder="0"/>
    </dxf>
    <dxf>
      <font>
        <strike val="0"/>
        <outline val="0"/>
        <shadow val="0"/>
        <u val="none"/>
        <vertAlign val="baseline"/>
        <sz val="12"/>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ill>
        <patternFill>
          <bgColor theme="0" tint="-4.9989318521683403E-2"/>
        </patternFill>
      </fill>
    </dxf>
    <dxf>
      <font>
        <b/>
        <i val="0"/>
      </font>
      <fill>
        <patternFill>
          <bgColor rgb="FFCFDCE3"/>
        </patternFill>
      </fill>
    </dxf>
    <dxf>
      <border>
        <left style="thin">
          <color auto="1"/>
        </left>
        <right style="thin">
          <color auto="1"/>
        </right>
        <top style="thin">
          <color auto="1"/>
        </top>
        <bottom style="thin">
          <color auto="1"/>
        </bottom>
        <vertical style="thin">
          <color auto="1"/>
        </vertical>
        <horizontal style="thin">
          <color auto="1"/>
        </horizontal>
      </border>
    </dxf>
    <dxf>
      <font>
        <b/>
        <i val="0"/>
      </font>
      <fill>
        <patternFill>
          <bgColor rgb="FFCFDCE3"/>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Table Style 1" pivot="0" count="2" xr9:uid="{2BAD1627-9394-423A-9CCE-B49E37E833A5}">
      <tableStyleElement type="wholeTable" dxfId="562"/>
      <tableStyleElement type="headerRow" dxfId="561"/>
    </tableStyle>
    <tableStyle name="Table Style 2" pivot="0" count="3" xr9:uid="{04035326-5CE2-4172-8F1F-5560FFA70A41}">
      <tableStyleElement type="wholeTable" dxfId="560"/>
      <tableStyleElement type="headerRow" dxfId="559"/>
      <tableStyleElement type="secondRowStripe" dxfId="558"/>
    </tableStyle>
  </tableStyles>
  <colors>
    <mruColors>
      <color rgb="FFE6F2EB"/>
      <color rgb="FFCFDCE3"/>
      <color rgb="FFD0CECE"/>
      <color rgb="FFFCF6EA"/>
      <color rgb="FFEDEEF6"/>
      <color rgb="FFFFF6D2"/>
      <color rgb="FFE2F5F6"/>
      <color rgb="FFFCECF4"/>
      <color rgb="FFFEEBD6"/>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382838</xdr:colOff>
      <xdr:row>1</xdr:row>
      <xdr:rowOff>0</xdr:rowOff>
    </xdr:from>
    <xdr:to>
      <xdr:col>2</xdr:col>
      <xdr:colOff>542769</xdr:colOff>
      <xdr:row>1</xdr:row>
      <xdr:rowOff>1058724</xdr:rowOff>
    </xdr:to>
    <xdr:pic>
      <xdr:nvPicPr>
        <xdr:cNvPr id="4" name="Graphic 19" descr="Department for Education logo">
          <a:extLst>
            <a:ext uri="{FF2B5EF4-FFF2-40B4-BE49-F238E27FC236}">
              <a16:creationId xmlns:a16="http://schemas.microsoft.com/office/drawing/2014/main" id="{9B6BEC61-21AD-4785-A74F-1FB0C43A941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82838" y="381000"/>
          <a:ext cx="1786032" cy="10555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E74DE94-844F-42C2-BB56-2CE77EA81292}" name="tbl_01_Documentation" displayName="tbl_01_Documentation" ref="B2:DK504" totalsRowShown="0" headerRowDxfId="557" dataDxfId="556">
  <autoFilter ref="B2:DK504" xr:uid="{7E74DE94-844F-42C2-BB56-2CE77EA81292}"/>
  <tableColumns count="114">
    <tableColumn id="10" xr3:uid="{0D4CE7D8-90B5-46C0-BC57-0EF92C8227DE}" name="REQ" dataDxfId="555"/>
    <tableColumn id="2" xr3:uid="{E5BEB085-E8AA-4BA9-904E-440A5D924D37}" name="ID" dataDxfId="554"/>
    <tableColumn id="4" xr3:uid="{F75A1C78-C680-4093-8479-2C058C76195D}" name="Name" dataDxfId="553"/>
    <tableColumn id="184" xr3:uid="{688B91B4-8BA7-4823-B474-6A2F67C62728}" name="Content Requirement" dataDxfId="552"/>
    <tableColumn id="13" xr3:uid="{02EFACBB-B1C5-4BDF-8D18-F76C1AB1F630}" name="Structure" dataDxfId="551"/>
    <tableColumn id="16" xr3:uid="{888BAA40-A32C-49AA-963A-DCC382FAFE78}" name="Form of information" dataDxfId="550"/>
    <tableColumn id="9" xr3:uid="{164E149B-78AD-4BAC-9E88-BFB423D5B484}" name="Exchange format(s)" dataDxfId="549"/>
    <tableColumn id="8" xr3:uid="{8BF9626D-0788-4089-8E10-FEF7B60B9275}" name="Scale" dataDxfId="548"/>
    <tableColumn id="11" xr3:uid="{CB5B099B-AE1E-4C2E-A023-2910897F786F}" name="Shared Resources" dataDxfId="547"/>
    <tableColumn id="17" xr3:uid="{811860D3-F549-4F12-88CC-359B225BE84B}" name="Receiving Party" dataDxfId="546"/>
    <tableColumn id="18" xr3:uid="{9D1D1CC0-2C4F-4AEC-98CB-48F36C39960A}" name="Delivering Party" dataDxfId="545"/>
    <tableColumn id="7" xr3:uid="{A177CDA3-0213-40F4-B560-72A2F701134C}" name="Uniclass PM Level 1 Classification" dataDxfId="544">
      <calculatedColumnFormula>IF(O3="","",
IF(O3="PM_XX_XX_XX: Undefined","PM_XX: Undefined",
INDEX(tbl_Picklist_UniclassPM[Code and Title],
MATCH((LEFT(O3,5)),tbl_Picklist_UniclassPM[Code],0))
))</calculatedColumnFormula>
    </tableColumn>
    <tableColumn id="6" xr3:uid="{60150FA0-058A-46B3-B80C-416501935104}" name="Uniclass PM Level 2 Classification" dataDxfId="543">
      <calculatedColumnFormula>IF(O3="","",
IF(O3="PM_XX_XX_XX: Undefined","PM_XX_XX: Undefined",
INDEX(tbl_Picklist_UniclassPM[Code and Title],
MATCH((LEFT(O3,8)),tbl_Picklist_UniclassPM[Code],0))
))</calculatedColumnFormula>
    </tableColumn>
    <tableColumn id="5" xr3:uid="{4CBC4C61-E370-48DE-BB7A-6E1754F28B38}" name="Uniclass PM Level 3 Classification" dataDxfId="542"/>
    <tableColumn id="84" xr3:uid="{0BB0301B-58C3-4B20-95CF-0617D020A87C}" name="Information Exchange Code" dataDxfId="541">
      <calculatedColumnFormula array="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calculatedColumnFormula>
    </tableColumn>
    <tableColumn id="76" xr3:uid="{D427044A-A0C5-4F9E-ADE7-F9370697206F}" name="Information Exchange Code and Title" dataDxfId="540">
      <calculatedColumnFormula array="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calculatedColumnFormula>
    </tableColumn>
    <tableColumn id="15" xr3:uid="{E12ACD7F-651C-4A53-8FC1-131D2158D2AF}" name="General Content Requirement" dataDxfId="539"/>
    <tableColumn id="22" xr3:uid="{868D19E3-D0C7-4452-A450-C6E6FC9111DC}" name="IE001" dataDxfId="538"/>
    <tableColumn id="185" xr3:uid="{85AA010E-F023-419D-A760-69B08D9541E0}" name="IE001 Content Requirement" dataDxfId="537"/>
    <tableColumn id="23" xr3:uid="{F5C5CBD5-4A56-4C9C-B967-65A45182E32A}" name="IE101" dataDxfId="536"/>
    <tableColumn id="186" xr3:uid="{C85004AB-34F8-4DDF-9B28-104D48259906}" name="IE101 Content Requirement" dataDxfId="535"/>
    <tableColumn id="24" xr3:uid="{D91CEEC8-75B1-4BB2-AB10-30A656443131}" name="IE102" dataDxfId="534"/>
    <tableColumn id="187" xr3:uid="{4FC2257B-DC30-4BD4-8735-02098B9B23BF}" name="IE102 Content Requirement" dataDxfId="533"/>
    <tableColumn id="25" xr3:uid="{FF3E61AC-A5B9-4D29-97F0-F9FEECDC7901}" name="IE201" dataDxfId="532"/>
    <tableColumn id="188" xr3:uid="{46CD11D5-0079-4ADF-B970-6489040B471A}" name="IE201 Content Requirement" dataDxfId="531"/>
    <tableColumn id="26" xr3:uid="{CF972471-6F50-4615-94EC-81535DE9A678}" name="IE202" dataDxfId="530"/>
    <tableColumn id="189" xr3:uid="{62934E5E-7477-40FF-9723-82DAE3315369}" name="IE202 Content Requirement" dataDxfId="529"/>
    <tableColumn id="28" xr3:uid="{5B9FF527-CC4F-4DB7-A48B-411912631509}" name="IE211" dataDxfId="528"/>
    <tableColumn id="190" xr3:uid="{555F13C3-49F8-4242-9072-6B1DE302F413}" name="IE211 Content Requirement" dataDxfId="527"/>
    <tableColumn id="29" xr3:uid="{80B5FAAA-52D9-479E-9E5C-2833A42FE3BF}" name="IE212" dataDxfId="526"/>
    <tableColumn id="191" xr3:uid="{CB332826-7A2B-425D-8EE0-BFA51050C74C}" name="IE212 Content Requirement" dataDxfId="525"/>
    <tableColumn id="30" xr3:uid="{4BD3D6BE-4E0A-426B-8920-F5E63325B8D9}" name="IE213" dataDxfId="524"/>
    <tableColumn id="192" xr3:uid="{EFFF22DB-94CB-401C-9245-70946F21A950}" name="IE213 Content Requirement" dataDxfId="523"/>
    <tableColumn id="31" xr3:uid="{3A2E0D57-979E-42DE-880F-171A0A12C312}" name="IE214" dataDxfId="522"/>
    <tableColumn id="193" xr3:uid="{E955B018-FF5C-4E7A-A0BB-B765AE90A36F}" name="IE214 Content Requirement" dataDxfId="521"/>
    <tableColumn id="32" xr3:uid="{197C3A5D-1ED1-474D-ABFF-78F89DADDC29}" name="IE221" dataDxfId="520"/>
    <tableColumn id="194" xr3:uid="{315924FD-50E0-42F4-9F41-D54DB055C081}" name="IE221 Content Requirement" dataDxfId="519"/>
    <tableColumn id="33" xr3:uid="{467B6165-7605-4DEB-8A56-531AA00FB2C7}" name="IE222" dataDxfId="518"/>
    <tableColumn id="195" xr3:uid="{8D11BC6F-CE63-4496-A8BB-CDEB4097BEBD}" name="IE222 Content Requirement" dataDxfId="517"/>
    <tableColumn id="34" xr3:uid="{682B09A8-4E31-4A9E-9FFB-7F3C60D8D3A5}" name="IE231" dataDxfId="516"/>
    <tableColumn id="196" xr3:uid="{4EA3137B-105A-4A29-902F-F1C61D3843AE}" name="IE231 Content Requirement" dataDxfId="515"/>
    <tableColumn id="35" xr3:uid="{50C0566F-C5CC-495C-83BF-E64CAD2A0CFD}" name="IE232" dataDxfId="514"/>
    <tableColumn id="197" xr3:uid="{A5AB61C2-243D-4A75-BD14-F2B8835C5FB3}" name="IE232 Content Requirement" dataDxfId="513"/>
    <tableColumn id="36" xr3:uid="{F1C4D06E-E0B9-4D07-96F2-1DD088B89EB7}" name="IE241" dataDxfId="512"/>
    <tableColumn id="198" xr3:uid="{1AE5687E-03C7-4D78-A9F9-A6EC84E9DD95}" name="IE241 Content Requirement" dataDxfId="511"/>
    <tableColumn id="37" xr3:uid="{36FEF466-DD64-452E-B89B-3ABBF178B650}" name="IE301" dataDxfId="510"/>
    <tableColumn id="199" xr3:uid="{EBB5E966-AFF1-48A5-9C68-99F42ED00A59}" name="IE301 Content Requirement" dataDxfId="509"/>
    <tableColumn id="38" xr3:uid="{1FB593DA-635D-42DB-A41B-B708B94A3B52}" name="IE311" dataDxfId="508"/>
    <tableColumn id="200" xr3:uid="{3413D249-433D-4117-8165-473F35B1553D}" name="IE311 Content Requirement" dataDxfId="507"/>
    <tableColumn id="39" xr3:uid="{0D87DE28-4662-4AF3-BC7D-36917F1A6916}" name="IE401" dataDxfId="506"/>
    <tableColumn id="201" xr3:uid="{A3A9921B-40DE-44C7-9672-A14CDD7B3EE1}" name="IE401 Content Requirement" dataDxfId="505"/>
    <tableColumn id="41" xr3:uid="{24113B3F-9155-4F43-A95F-9238DE26E810}" name="IE501" dataDxfId="504"/>
    <tableColumn id="202" xr3:uid="{0A88EA70-DA40-4238-A0A3-6CEEC1FECBEE}" name="IE501 Content Requirement" dataDxfId="503"/>
    <tableColumn id="42" xr3:uid="{08D559DE-1EF8-443C-AC50-B736B08BD759}" name="IE511" dataDxfId="502"/>
    <tableColumn id="203" xr3:uid="{80416E5C-8A29-4520-BDC1-E1FA66E34DB0}" name="IE511 Content Requirement" dataDxfId="501"/>
    <tableColumn id="43" xr3:uid="{65FC4CA4-71A7-4688-947F-03B22C17D12F}" name="IE521" dataDxfId="500"/>
    <tableColumn id="204" xr3:uid="{FD74C5CF-2ABD-47FE-8860-18E6DB088F04}" name="IE521 Content Requirement" dataDxfId="499"/>
    <tableColumn id="44" xr3:uid="{E6C4169A-AE83-450D-B7C1-84FFD2F05A8B}" name="IE601" dataDxfId="498"/>
    <tableColumn id="205" xr3:uid="{8EB3894C-DCE8-4B80-B5B4-59B24ED5E5EE}" name="IE601 Content Requirement" dataDxfId="497"/>
    <tableColumn id="45" xr3:uid="{B60E549E-427B-4EE8-82E3-B1384001B8D0}" name="IE611" dataDxfId="496"/>
    <tableColumn id="206" xr3:uid="{AF505F17-6748-45CE-98BB-B39BD1B96345}" name="IE611 Content Requirement" dataDxfId="495"/>
    <tableColumn id="49" xr3:uid="{4E28D733-487A-4663-8E3E-C5A7913DB6C6}" name="Discipline Code" dataDxfId="494">
      <calculatedColumnFormula array="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calculatedColumnFormula>
    </tableColumn>
    <tableColumn id="100" xr3:uid="{99C49181-31B8-404B-A656-7C04A75AC112}" name="Discipline Code and Title" dataDxfId="493">
      <calculatedColumnFormula array="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calculatedColumnFormula>
    </tableColumn>
    <tableColumn id="105" xr3:uid="{1C01930C-2648-4435-8722-F982416BEDD2}" name="A" dataDxfId="492"/>
    <tableColumn id="107" xr3:uid="{49ACCAFC-5BEE-4751-9308-20F03C7B2153}" name="B" dataDxfId="491"/>
    <tableColumn id="108" xr3:uid="{4B5B22CA-FEEF-48F9-8BE5-A3FD65FD1C19}" name="C" dataDxfId="490"/>
    <tableColumn id="109" xr3:uid="{F096404B-AFFE-4502-8EAC-CE186C0C03A1}" name="D" dataDxfId="489"/>
    <tableColumn id="110" xr3:uid="{4601D62B-E932-4928-B985-788751B3C18E}" name="E" dataDxfId="488"/>
    <tableColumn id="111" xr3:uid="{6C3C5E20-7DF4-4B81-9037-618185576095}" name="F" dataDxfId="487"/>
    <tableColumn id="112" xr3:uid="{D7DE9758-8F2F-4818-9F64-5ECECB822CB9}" name="G" dataDxfId="486"/>
    <tableColumn id="113" xr3:uid="{4BF4E2F2-5530-48CE-AC8A-3F8B4CA65FD7}" name="H" dataDxfId="485"/>
    <tableColumn id="114" xr3:uid="{99572E72-4832-4179-AD1E-E5C72EB8344C}" name="I" dataDxfId="484"/>
    <tableColumn id="115" xr3:uid="{BB62E19D-5E75-4B53-96AE-BABE4AA4585E}" name="J" dataDxfId="483"/>
    <tableColumn id="116" xr3:uid="{C4FCBB97-93CB-4BE3-A6B1-0DB8BEF82CC2}" name="K" dataDxfId="482"/>
    <tableColumn id="117" xr3:uid="{DD407B33-CF92-4F42-890E-1C7E9F49CB5A}" name="L" dataDxfId="481"/>
    <tableColumn id="118" xr3:uid="{EDABF837-A4C5-4EA3-8C5E-41A469FAC9B0}" name="M" dataDxfId="480"/>
    <tableColumn id="119" xr3:uid="{C60E5580-6279-472C-9EA4-3A68CB038B78}" name="N" dataDxfId="479"/>
    <tableColumn id="120" xr3:uid="{AF1B61C3-6127-4CF4-A7E1-5CB96A99A3C5}" name="O" dataDxfId="478"/>
    <tableColumn id="121" xr3:uid="{2BDE248B-0F96-4A1E-A84E-46F21EF642D9}" name="P" dataDxfId="477"/>
    <tableColumn id="122" xr3:uid="{3A9A44D9-2000-48DA-BF5A-DA71ACB2CB97}" name="Q" dataDxfId="476"/>
    <tableColumn id="123" xr3:uid="{FC2C92D5-DC88-43AB-B530-8ADC2E62D012}" name="R" dataDxfId="475"/>
    <tableColumn id="124" xr3:uid="{A1320ADC-A61D-42A7-9F90-439C856F6ECF}" name="S" dataDxfId="474"/>
    <tableColumn id="125" xr3:uid="{6A9C4791-0CA0-4F72-96F7-5A26C307C8A1}" name="T" dataDxfId="473"/>
    <tableColumn id="126" xr3:uid="{17AC2C3D-2762-4A28-9CE7-938CF0B0F0E7}" name="U" dataDxfId="472"/>
    <tableColumn id="127" xr3:uid="{1C4A2D2A-299B-4A6A-9BB1-6223B3456B9B}" name="V" dataDxfId="471"/>
    <tableColumn id="128" xr3:uid="{079E2E19-7E07-4061-81BB-A1A680C453E2}" name="W" dataDxfId="470"/>
    <tableColumn id="129" xr3:uid="{71FA24E4-C0EF-4F97-8407-C8C626D58DB5}" name="X" dataDxfId="469"/>
    <tableColumn id="130" xr3:uid="{88738703-2C14-4BDD-8676-8642B99AC01C}" name="Y" dataDxfId="468"/>
    <tableColumn id="131" xr3:uid="{3780E88D-06EA-4841-895A-8F2FF3272654}" name="Z" dataDxfId="467"/>
    <tableColumn id="65" xr3:uid="{C6E5574D-ABBD-41D7-B43C-5D201FCDB6C5}" name="RACI Code and Task Team(s)" dataDxfId="466">
      <calculatedColumnFormula array="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calculatedColumnFormula>
    </tableColumn>
    <tableColumn id="66" xr3:uid="{487E43BA-3CAA-4A0E-B70E-49F01F7C3CAF}" name="Responsible" dataDxfId="465">
      <calculatedColumnFormula array="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calculatedColumnFormula>
    </tableColumn>
    <tableColumn id="67" xr3:uid="{45E0FA7B-44FE-43F7-95A4-1209C9A18FE1}" name="Accountable" dataDxfId="464">
      <calculatedColumnFormula array="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calculatedColumnFormula>
    </tableColumn>
    <tableColumn id="69" xr3:uid="{EC4DF089-6DFD-44C6-A4EB-CA780651B64F}" name="Consulted" dataDxfId="463">
      <calculatedColumnFormula array="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calculatedColumnFormula>
    </tableColumn>
    <tableColumn id="70" xr3:uid="{5A73B1AA-B093-4E45-9923-76A851546449}" name="Informed" dataDxfId="462">
      <calculatedColumnFormula array="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calculatedColumnFormula>
    </tableColumn>
    <tableColumn id="71" xr3:uid="{2F99685C-52EA-43C0-9789-D43B400CA958}" name="TT01" dataDxfId="461"/>
    <tableColumn id="72" xr3:uid="{AA6B777C-7372-439B-B2A3-9871E98507F0}" name="TT02" dataDxfId="460"/>
    <tableColumn id="61" xr3:uid="{C1960337-E7BA-4D8A-B481-7B4960D2D1CE}" name="TT03" dataDxfId="459"/>
    <tableColumn id="62" xr3:uid="{C2D1C42E-3EF0-4220-9E46-137CF46C2AF9}" name="TT04" dataDxfId="458"/>
    <tableColumn id="63" xr3:uid="{3B279B42-8A02-4850-A254-E059A0C79722}" name="TT05" dataDxfId="457"/>
    <tableColumn id="64" xr3:uid="{E800285E-3880-482C-8986-8FEC4A0D692F}" name="TT06" dataDxfId="456"/>
    <tableColumn id="59" xr3:uid="{F0FC8078-489D-4853-BCD4-82106D349587}" name="TT07" dataDxfId="455"/>
    <tableColumn id="60" xr3:uid="{94EE8E79-C004-44A1-AE9E-CD676787E078}" name="TT08" dataDxfId="454"/>
    <tableColumn id="19" xr3:uid="{CE3FA807-743A-417C-BB2D-E1B04F601140}" name="TT09" dataDxfId="453"/>
    <tableColumn id="14" xr3:uid="{7BAA1CD0-013C-4CE0-ACD9-81CDDDB3FFB0}" name="TT10" dataDxfId="452"/>
    <tableColumn id="73" xr3:uid="{29D188C3-31A4-48EF-8D03-33D8EC7E3471}" name="TT11" dataDxfId="451"/>
    <tableColumn id="75" xr3:uid="{45376AAC-A796-4580-A0E9-3B663BB78FEA}" name="TT12" dataDxfId="450"/>
    <tableColumn id="81" xr3:uid="{2DC67AAA-746D-4115-986C-2E1E3294632A}" name="TT13" dataDxfId="449"/>
    <tableColumn id="80" xr3:uid="{1005F156-1F98-4E99-9F64-7401E838CCF2}" name="TT14" dataDxfId="448"/>
    <tableColumn id="79" xr3:uid="{67D1D3E3-313A-46C5-8B0C-FF7772171E51}" name="TT15" dataDxfId="447"/>
    <tableColumn id="78" xr3:uid="{A7E4908B-1848-409C-A2A9-EA0B00500A94}" name="TT16" dataDxfId="446"/>
    <tableColumn id="77" xr3:uid="{0E179738-7A23-4523-A86C-566C0038E9A2}" name="TT17" dataDxfId="445"/>
    <tableColumn id="82" xr3:uid="{736D45E7-41D1-4C8D-969B-A4F380470C7B}" name="TT18" dataDxfId="444"/>
    <tableColumn id="85" xr3:uid="{F9CADFC4-0C9F-4B8F-9194-78649929749E}" name="TT19" dataDxfId="443"/>
    <tableColumn id="83" xr3:uid="{157B3BAE-E3E5-447C-AA52-0CBA13A3E2F7}" name="TT20" dataDxfId="44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45C4695-A9D8-483E-A9C2-C412E1DE8AE1}" name="tbl_Picklist_UniclassPM" displayName="tbl_Picklist_UniclassPM" ref="G2:L1108" totalsRowShown="0" headerRowDxfId="278" dataDxfId="277">
  <autoFilter ref="G2:L1108" xr:uid="{145C4695-A9D8-483E-A9C2-C412E1DE8AE1}"/>
  <tableColumns count="6">
    <tableColumn id="1" xr3:uid="{7ABEFC43-72A6-4DFD-9376-8B2EDEA52924}" name="Code" dataDxfId="276">
      <calculatedColumnFormula>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calculatedColumnFormula>
    </tableColumn>
    <tableColumn id="2" xr3:uid="{15E96E99-D67D-41B6-9D6C-CD8B6DD7024B}" name="Level 1" dataDxfId="275"/>
    <tableColumn id="3" xr3:uid="{40B9B6F0-6632-4927-A26B-DA0CF2FA318A}" name="Level 2" dataDxfId="274"/>
    <tableColumn id="4" xr3:uid="{8C9D4B4C-EB49-4299-8B8B-E300C6582723}" name="Level 3" dataDxfId="273"/>
    <tableColumn id="5" xr3:uid="{C42437E2-525E-4CD6-9CA9-BC19BC481FE6}" name="Title" dataDxfId="272"/>
    <tableColumn id="6" xr3:uid="{781B689F-781A-4005-8D5F-8685921DAF6C}" name="Code and Title" dataDxfId="271">
      <calculatedColumnFormula>_xlfn.CONCAT(tbl_Picklist_UniclassPM[[#This Row],[Code]]," : ",tbl_Picklist_UniclassPM[[#This Row],[Title]])</calculatedColumnFormula>
    </tableColumn>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99882D5-EBEA-4EF3-97C1-0E9E93DD6420}" name="tbl_Picklist_TM" displayName="tbl_Picklist_TM" ref="T2:Y54" totalsRowShown="0" headerRowDxfId="270" dataDxfId="268" headerRowBorderDxfId="269" tableBorderDxfId="267">
  <autoFilter ref="T2:Y54" xr:uid="{699882D5-EBEA-4EF3-97C1-0E9E93DD6420}"/>
  <tableColumns count="6">
    <tableColumn id="1" xr3:uid="{D7BDB71D-63EA-43B0-A931-A7BBE4A270AD}" name="Code" dataDxfId="266">
      <calculatedColumnFormula>IF(tbl_Picklist_TM[[#This Row],[Level 2]]="",_xlfn.CONCAT(tbl_Picklist_TM[[#This Row],[Level 1]]),_xlfn.CONCAT(tbl_Picklist_TM[[#This Row],[Level 1]],"_",tbl_Picklist_TM[[#This Row],[Level 2]]))</calculatedColumnFormula>
    </tableColumn>
    <tableColumn id="2" xr3:uid="{D60A40D6-A4D9-476D-A9BB-353BADD063B6}" name="Level 1" dataDxfId="265"/>
    <tableColumn id="3" xr3:uid="{BBF4875C-B31D-4386-95A6-C01498868AA8}" name="Level 2" dataDxfId="264"/>
    <tableColumn id="4" xr3:uid="{3954FD46-EE2B-4185-A601-F4409ECEC63F}" name="Title" dataDxfId="263"/>
    <tableColumn id="5" xr3:uid="{964039D4-AF98-470C-8803-FE5A7DB2901B}" name="Code and Title" dataDxfId="262">
      <calculatedColumnFormula>_xlfn.CONCAT(tbl_Picklist_TM[[#This Row],[Code]]," : ",tbl_Picklist_TM[[#This Row],[Title]])</calculatedColumnFormula>
    </tableColumn>
    <tableColumn id="6" xr3:uid="{038B0A6D-2639-4263-8529-B425F3176DE1}" name="NRM1 Alignment" dataDxfId="261"/>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38FE19F-EEA4-4A11-B09D-0B0C984145E3}" name="tbl_Picklist_Scale" displayName="tbl_Picklist_Scale" ref="BC2:BC16" totalsRowShown="0" headerRowDxfId="260" dataDxfId="259">
  <autoFilter ref="BC2:BC16" xr:uid="{D38FE19F-EEA4-4A11-B09D-0B0C984145E3}"/>
  <tableColumns count="1">
    <tableColumn id="1" xr3:uid="{7926569D-DF4D-4EFC-9C06-16A264710E43}" name="Scale" dataDxfId="258"/>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01C8FF3-8E2E-47CA-A45C-9C8375C3916A}" name="tbl_Picklist_ExchangeFormats" displayName="tbl_Picklist_ExchangeFormats" ref="BE2:BE20" totalsRowShown="0" headerRowDxfId="257" dataDxfId="256">
  <autoFilter ref="BE2:BE20" xr:uid="{301C8FF3-8E2E-47CA-A45C-9C8375C3916A}"/>
  <tableColumns count="1">
    <tableColumn id="1" xr3:uid="{987EBDC0-7696-4B21-B485-EBD25CB2C9A0}" name="Exchange format(s)" dataDxfId="255"/>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ED88246-E5BA-4795-840F-5CFDD6564768}" name="tbl_Picklist_RequiredForProject" displayName="tbl_Picklist_RequiredForProject" ref="BG2:BG5" totalsRowShown="0" headerRowDxfId="254" dataDxfId="253">
  <autoFilter ref="BG2:BG5" xr:uid="{2ED88246-E5BA-4795-840F-5CFDD6564768}"/>
  <tableColumns count="1">
    <tableColumn id="1" xr3:uid="{F6517905-4360-401A-BA5C-0312B9B46BB1}" name="Required for project" dataDxfId="252"/>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E9558BC-071E-4C95-97F9-7E29A0FC35E9}" name="tbl_Picklist_SupportingResources" displayName="tbl_Picklist_SupportingResources" ref="BI2:BI9" totalsRowShown="0" headerRowDxfId="251" dataDxfId="250">
  <autoFilter ref="BI2:BI9" xr:uid="{FE9558BC-071E-4C95-97F9-7E29A0FC35E9}"/>
  <tableColumns count="1">
    <tableColumn id="1" xr3:uid="{005C249E-4A7B-4609-954E-35849D45E7B1}" name="Supporting resources" dataDxfId="249"/>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51889B8-7AAE-4658-985E-A4F5F85C8CA6}" name="tbl_Picklist_FormOfInformation" displayName="tbl_Picklist_FormOfInformation" ref="BM2:BO11" totalsRowShown="0" headerRowDxfId="248" dataDxfId="247">
  <autoFilter ref="BM2:BO11" xr:uid="{851889B8-7AAE-4658-985E-A4F5F85C8CA6}"/>
  <tableColumns count="3">
    <tableColumn id="1" xr3:uid="{3EF1B03F-EC02-4989-ACC1-9076C037A114}" name="Code" dataDxfId="246"/>
    <tableColumn id="2" xr3:uid="{4E7E33C7-A223-45D4-9700-F8FD7F5A1A1E}" name="Description" dataDxfId="245"/>
    <tableColumn id="3" xr3:uid="{06B5F626-08E0-4A65-9B35-61550C77D027}" name="Code and description" dataDxfId="244">
      <calculatedColumnFormula>IF(OR(tbl_Picklist_FormOfInformation[[#This Row],[Code]]="n/a",tbl_Picklist_FormOfInformation[[#This Row],[Description]]="n/a"),"n/a",_xlfn.CONCAT(tbl_Picklist_FormOfInformation[[#This Row],[Code]]," : ",tbl_Picklist_FormOfInformation[[#This Row],[Description]]))</calculatedColumnFormula>
    </tableColumn>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E9B158C-8CDD-4BD7-9AD2-E389A88E5705}" name="tbl_Picklist_Structure" displayName="tbl_Picklist_Structure" ref="BK2:BK5" totalsRowShown="0" headerRowDxfId="243" dataDxfId="242">
  <autoFilter ref="BK2:BK5" xr:uid="{9E9B158C-8CDD-4BD7-9AD2-E389A88E5705}"/>
  <tableColumns count="1">
    <tableColumn id="1" xr3:uid="{B1A89BFC-E47A-46DE-8797-7073EF48317C}" name="Structure" dataDxfId="241"/>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2601ED4-EF81-4367-90AA-7C83BC8BDA67}" name="tbl_Picklist_Party" displayName="tbl_Picklist_Party" ref="BQ2:BQ9" totalsRowShown="0" headerRowDxfId="240" dataDxfId="239">
  <autoFilter ref="BQ2:BQ9" xr:uid="{12601ED4-EF81-4367-90AA-7C83BC8BDA67}"/>
  <sortState xmlns:xlrd2="http://schemas.microsoft.com/office/spreadsheetml/2017/richdata2" ref="BQ3:BQ17">
    <sortCondition ref="BQ2:BQ17"/>
  </sortState>
  <tableColumns count="1">
    <tableColumn id="1" xr3:uid="{7BCD314E-7A8A-4862-9529-ED1F2410FCB0}" name="Party" dataDxfId="238"/>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406EB19-EC9C-411B-A851-F0FD3D21CCB4}" name="tbl_Picklist_InformationExchangeValue" displayName="tbl_Picklist_InformationExchangeValue" ref="BS2:BS4" totalsRowShown="0" headerRowDxfId="237" dataDxfId="236">
  <autoFilter ref="BS2:BS4" xr:uid="{5406EB19-EC9C-411B-A851-F0FD3D21CCB4}"/>
  <tableColumns count="1">
    <tableColumn id="1" xr3:uid="{3BCD0FB9-9D6A-406C-AF87-2A9AE06FC41D}" name="Information Exchange" dataDxfId="235"/>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D6FC4C4-7273-4362-9080-2C7FB99BEFB6}" name="tbl_02_Geometrical" displayName="tbl_02_Geometrical" ref="B2:Z92" totalsRowShown="0" headerRowDxfId="441" dataDxfId="440">
  <autoFilter ref="B2:Z92" xr:uid="{3D6FC4C4-7273-4362-9080-2C7FB99BEFB6}"/>
  <tableColumns count="25">
    <tableColumn id="1" xr3:uid="{1C4BBE15-D544-414B-A033-4988492A3761}" name="ID" dataDxfId="439"/>
    <tableColumn id="2" xr3:uid="{A39374FE-FFA7-4C5B-81FA-0FB2A124CAB3}" name="IFC Entity" dataDxfId="438"/>
    <tableColumn id="3" xr3:uid="{723A04FF-FF14-497C-B109-AE81A0F44D1D}" name="Definition" dataDxfId="437"/>
    <tableColumn id="4" xr3:uid="{E6E34E71-FFEF-4482-B931-88441D8EE417}" name="Coordination" dataDxfId="436"/>
    <tableColumn id="5" xr3:uid="{79BC8E3C-ABE8-4509-9FE3-A6F0339EBE63}" name="Planned Prevenative Maintainance (PPM)" dataDxfId="435"/>
    <tableColumn id="6" xr3:uid="{84C477EA-F989-4CDF-BE47-CFCA36249CD0}" name="Detail_x000a_(RIBA 3)" dataDxfId="434"/>
    <tableColumn id="7" xr3:uid="{BBC5DDD9-F8EE-4D76-A6FA-3DAA7B7010A9}" name="Dimensionality (RIBA 3)" dataDxfId="433"/>
    <tableColumn id="8" xr3:uid="{15326CB8-54C0-47DF-8D6F-9E08794D5392}" name="Location_x000a_(RIBA 3)" dataDxfId="432"/>
    <tableColumn id="9" xr3:uid="{49ADF3FC-9FB0-45DF-8334-B4A6E1C542E9}" name="Appearance_x000a_(RIBA 3)" dataDxfId="431"/>
    <tableColumn id="10" xr3:uid="{78FA008C-5EBC-4AF3-AB95-CA8E6AAE6417}" name="Parametric Behaviour_x000a_(RIBA 3)" dataDxfId="430"/>
    <tableColumn id="11" xr3:uid="{6AA15BB9-7D46-4605-BCAD-BEF646DDD7BE}" name="Detail_x000a_(RIBA 4)" dataDxfId="429"/>
    <tableColumn id="12" xr3:uid="{6239E35B-14F8-435D-9E36-9722DF50ABF4}" name="Dimensionality_x000a_(RIBA 4)" dataDxfId="428"/>
    <tableColumn id="13" xr3:uid="{9F763F88-4B5C-4B12-9E2E-C55A9D7910EB}" name="Location_x000a_(RIBA 4)" dataDxfId="427"/>
    <tableColumn id="14" xr3:uid="{74E0D3F8-8B44-4A58-8CF6-B80D1F9F0055}" name="Appearance_x000a_(RIBA 4)" dataDxfId="426"/>
    <tableColumn id="15" xr3:uid="{23C2B483-9E5F-478C-808B-4C895DE68FED}" name="Parametric Behaviour_x000a_(RIBA 4)" dataDxfId="425"/>
    <tableColumn id="16" xr3:uid="{03AAB25B-98BB-4A57-B41C-169978EB1F91}" name="Detail_x000a_(RIBA 5)" dataDxfId="424"/>
    <tableColumn id="17" xr3:uid="{A74E5A3F-3210-4932-AB14-44296D4C0645}" name="Dimensionality_x000a_(RIBA 5)" dataDxfId="423"/>
    <tableColumn id="18" xr3:uid="{394E938C-3B3C-4C52-8858-2AAB7644EFAE}" name="Location_x000a_(RIBA 5)" dataDxfId="422"/>
    <tableColumn id="19" xr3:uid="{282C7A17-A233-4F9B-957E-918FA4793BB0}" name="Appearance_x000a_(RIBA 5)" dataDxfId="421"/>
    <tableColumn id="20" xr3:uid="{852177C2-77D5-4BA0-84CF-9D819E055200}" name="Parametric Behaviour_x000a_(RIBA 5)" dataDxfId="420"/>
    <tableColumn id="21" xr3:uid="{C64773A2-031C-4D9C-8200-02FD11D7837F}" name="Detail_x000a_(RIBA 6)" dataDxfId="419"/>
    <tableColumn id="22" xr3:uid="{AEE3DE0C-8C6C-4C8A-A3D8-44FC85F62370}" name="Dimensionality_x000a_(RIBA 6)" dataDxfId="418"/>
    <tableColumn id="23" xr3:uid="{869C39AC-3A6E-49D2-85FE-3E7E1AE5BDA1}" name="Location_x000a_(RIBA 6)" dataDxfId="417"/>
    <tableColumn id="24" xr3:uid="{F3ED68B9-A288-401A-81B0-203A5AC919B5}" name="Appearance_x000a_(RIBA 6)" dataDxfId="416"/>
    <tableColumn id="25" xr3:uid="{B53792B6-B014-4FD1-8FDE-423163330708}" name="Parametric Behaviour_x000a_(RIBA 6)" dataDxfId="415"/>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C7FBEB6-7148-4F54-87D5-13FC767D9C7B}" name="tbl_Picklist_Discipline" displayName="tbl_Picklist_Discipline" ref="BU2:BW28" totalsRowShown="0" headerRowDxfId="234" dataDxfId="233">
  <autoFilter ref="BU2:BW28" xr:uid="{3C7FBEB6-7148-4F54-87D5-13FC767D9C7B}"/>
  <tableColumns count="3">
    <tableColumn id="1" xr3:uid="{8E9DFB61-23D4-4AEE-BE42-1FEABCE1999F}" name="Code" dataDxfId="232"/>
    <tableColumn id="2" xr3:uid="{2BE852CA-65AA-4801-87EC-6C8C13EE95BE}" name="Discipline" dataDxfId="231"/>
    <tableColumn id="4" xr3:uid="{BDFD8C28-C381-4CB8-A63E-32C45347E626}" name="Code and Title" dataDxfId="230">
      <calculatedColumnFormula>_xlfn.CONCAT(tbl_Picklist_Discipline[[#This Row],[Code]]," : ",tbl_Picklist_Discipline[[#This Row],[Discipline]])</calculatedColumnFormula>
    </tableColumn>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D197589-984A-455E-B5ED-FD184469C5EA}" name="tbl_Picklist_InformationExchange" displayName="tbl_Picklist_InformationExchange" ref="CC2:CJ24" totalsRowShown="0" headerRowDxfId="229" dataDxfId="228">
  <autoFilter ref="CC2:CJ24" xr:uid="{2D197589-984A-455E-B5ED-FD184469C5EA}"/>
  <tableColumns count="8">
    <tableColumn id="4" xr3:uid="{6D52ADB0-3C5A-4C48-B924-670EEFF3A34D}" name="RIBA Stage" dataDxfId="227"/>
    <tableColumn id="1" xr3:uid="{92D64277-91B7-4D23-A079-1A445AAA1A09}" name="Code" dataDxfId="226">
      <calculatedColumnFormula>_xlfn.CONCAT("IE",tbl_Picklist_InformationExchange[[#This Row],[Level 1]:[Level 3]])</calculatedColumnFormula>
    </tableColumn>
    <tableColumn id="10" xr3:uid="{CD9C2957-EB90-4D2C-863B-04F2E3BF81F7}" name="Level 1" dataDxfId="225"/>
    <tableColumn id="9" xr3:uid="{FD9667B4-1296-4980-9A9F-5B40EE090999}" name="Level 2" dataDxfId="224"/>
    <tableColumn id="11" xr3:uid="{C1F366E0-CD2C-4FDC-AC88-494FF4CB8579}" name="Level 3" dataDxfId="223"/>
    <tableColumn id="2" xr3:uid="{A29A57C3-5FA4-4F15-BF87-310A55970DD8}" name="Title" dataDxfId="222"/>
    <tableColumn id="8" xr3:uid="{B1600793-8899-4136-8639-87161C568A0A}" name="Description" dataDxfId="221"/>
    <tableColumn id="3" xr3:uid="{C7956385-5530-424D-9E8D-1D5D58AADC6D}" name="Code and Title" dataDxfId="220">
      <calculatedColumnFormula>_xlfn.CONCAT(
    tbl_Picklist_InformationExchange[[#This Row],[Code]],
    " : ",
    tbl_Picklist_InformationExchange[[#This Row],[Title]]
)</calculatedColumnFormula>
    </tableColumn>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078183C-EB8E-4E35-8AFC-36CCCB580254}" name="tbl_Picklist_Purpose" displayName="tbl_Picklist_Purpose" ref="AE2:AI36" totalsRowShown="0" headerRowDxfId="219" dataDxfId="218">
  <autoFilter ref="AE2:AI36" xr:uid="{C078183C-EB8E-4E35-8AFC-36CCCB580254}"/>
  <tableColumns count="5">
    <tableColumn id="1" xr3:uid="{D08DAF6C-6A75-4EC8-853A-4D6982A07EC8}" name="Code" dataDxfId="217">
      <calculatedColumnFormula>IF(tbl_Picklist_Purpose[[#This Row],[Level 2]]="",_xlfn.CONCAT(tbl_Picklist_Purpose[[#This Row],[Level 1]]),_xlfn.CONCAT(tbl_Picklist_Purpose[[#This Row],[Level 1]],"_",tbl_Picklist_Purpose[[#This Row],[Level 2]]))</calculatedColumnFormula>
    </tableColumn>
    <tableColumn id="2" xr3:uid="{67F2F860-5385-4ACD-8D68-2BEF13885BAA}" name="Level 1" dataDxfId="216"/>
    <tableColumn id="3" xr3:uid="{65176594-D80C-4D81-AEAB-26F11AC501D6}" name="Level 2" dataDxfId="215"/>
    <tableColumn id="4" xr3:uid="{F694395E-22AF-4D26-A5D6-2261FC2DEF9D}" name="Title" dataDxfId="214"/>
    <tableColumn id="5" xr3:uid="{FB163399-D0A4-4037-B7E4-D0AB0555F752}" name="Code and Title" dataDxfId="213">
      <calculatedColumnFormula>_xlfn.CONCAT(tbl_Picklist_Purpose[[#This Row],[Code]]," : ",tbl_Picklist_Purpose[[#This Row],[Title]])</calculatedColumnFormula>
    </tableColumn>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D491BBB0-8765-4F8D-A3C1-3382542C2EC3}" name="tbl_Picklist_UniclassFI" displayName="tbl_Picklist_UniclassFI" ref="AS2:AW96" totalsRowShown="0" headerRowDxfId="212" dataDxfId="211">
  <autoFilter ref="AS2:AW96" xr:uid="{D491BBB0-8765-4F8D-A3C1-3382542C2EC3}"/>
  <tableColumns count="5">
    <tableColumn id="1" xr3:uid="{21C0A34D-94C3-40C0-8A3E-A9A996604373}" name="Code" dataDxfId="210">
      <calculatedColumnFormula>IF(tbl_Picklist_UniclassFI[[#This Row],[Level 2]]="",_xlfn.CONCAT("FI_",tbl_Picklist_UniclassFI[[#This Row],[Level 1]]),_xlfn.CONCAT("FI_",tbl_Picklist_UniclassFI[[#This Row],[Level 1]],"_",tbl_Picklist_UniclassFI[[#This Row],[Level 2]]))</calculatedColumnFormula>
    </tableColumn>
    <tableColumn id="2" xr3:uid="{8A1F4746-E864-432A-AE42-F140AA5C2FB8}" name="Level 1" dataDxfId="209"/>
    <tableColumn id="3" xr3:uid="{CAC02016-85F3-4B8D-A946-B6A9BAE80426}" name="Level 2" dataDxfId="208"/>
    <tableColumn id="4" xr3:uid="{13CB8E36-1EBD-4A9A-B7FE-9B0471169BD4}" name="Title" dataDxfId="207"/>
    <tableColumn id="5" xr3:uid="{E61905AC-B568-4FB9-95B4-1EDF1AF59258}" name="Code and Title" dataDxfId="206">
      <calculatedColumnFormula>_xlfn.CONCAT(tbl_Picklist_UniclassFI[[#This Row],[Code]]," : ",tbl_Picklist_UniclassFI[[#This Row],[Title]])</calculatedColumnFormula>
    </tableColumn>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F766B93-92E3-4588-9788-54EBA3830BDA}" name="tbl_Picklist_RIBA" displayName="tbl_Picklist_RIBA" ref="BY2:CA10" totalsRowShown="0" headerRowDxfId="205" dataDxfId="204">
  <autoFilter ref="BY2:CA10" xr:uid="{7F766B93-92E3-4588-9788-54EBA3830BDA}"/>
  <tableColumns count="3">
    <tableColumn id="1" xr3:uid="{39BB01D1-C959-41A2-9A54-C24399588A2A}" name="Code" dataDxfId="203"/>
    <tableColumn id="2" xr3:uid="{5A88A7EC-5D2F-431D-B4B1-BFA596542E72}" name="Title" dataDxfId="202"/>
    <tableColumn id="3" xr3:uid="{BFAF3A9F-DA5D-4582-8AE4-2A7D167904D0}" name="Code and Title" dataDxfId="201">
      <calculatedColumnFormula>_xlfn.CONCAT(tbl_Picklist_RIBA[[#This Row],[Code]]," : ",tbl_Picklist_RIBA[[#This Row],[Title]])</calculatedColumnFormula>
    </tableColumn>
  </tableColumns>
  <tableStyleInfo name="Table Style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35C3031-B182-487E-8EAC-4B85E07E6630}" name="tbl_Picklist_Detail" displayName="tbl_Picklist_Detail" ref="CT2:CU9" totalsRowShown="0" headerRowDxfId="200" dataDxfId="199">
  <autoFilter ref="CT2:CU9" xr:uid="{C35C3031-B182-487E-8EAC-4B85E07E6630}"/>
  <sortState xmlns:xlrd2="http://schemas.microsoft.com/office/spreadsheetml/2017/richdata2" ref="CT3:CT10">
    <sortCondition ref="CT2:CT10"/>
  </sortState>
  <tableColumns count="2">
    <tableColumn id="1" xr3:uid="{CAC15D1E-2969-4961-A4F0-6536D39FEB0B}" name="Detail" dataDxfId="198"/>
    <tableColumn id="2" xr3:uid="{DE96B75B-7A4A-4B85-868F-68140D6D3404}" name="Description" dataDxfId="197"/>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CE8ABBB-9A04-4B10-87D7-BDD6CCDE6209}" name="tbl_Picklist_Dimensionality" displayName="tbl_Picklist_Dimensionality" ref="CW2:CW7" totalsRowShown="0" headerRowDxfId="196" dataDxfId="195">
  <autoFilter ref="CW2:CW7" xr:uid="{4CE8ABBB-9A04-4B10-87D7-BDD6CCDE6209}"/>
  <tableColumns count="1">
    <tableColumn id="1" xr3:uid="{0A4DFCB1-DC10-4FA6-809D-7402A050B3A8}" name="Dimensionality" dataDxfId="194"/>
  </tableColumns>
  <tableStyleInfo name="Table Style 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C886FEE9-A2B2-4B44-B457-103778B67E82}" name="tbl_Picklist_Location" displayName="tbl_Picklist_Location" ref="CY2:CY5" totalsRowShown="0" headerRowDxfId="193" dataDxfId="192">
  <autoFilter ref="CY2:CY5" xr:uid="{C886FEE9-A2B2-4B44-B457-103778B67E82}"/>
  <tableColumns count="1">
    <tableColumn id="1" xr3:uid="{7439558A-46CA-40B3-A73D-A540A943D01B}" name="Location" dataDxfId="191"/>
  </tableColumns>
  <tableStyleInfo name="Table Style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E0E81E9-CD96-4042-BD1A-AB39A05ED6BF}" name="tbl_Picklist_Appearance" displayName="tbl_Picklist_Appearance" ref="DA2:DA7" totalsRowShown="0" headerRowDxfId="190" dataDxfId="189">
  <autoFilter ref="DA2:DA7" xr:uid="{9E0E81E9-CD96-4042-BD1A-AB39A05ED6BF}"/>
  <tableColumns count="1">
    <tableColumn id="1" xr3:uid="{EDC897CE-79F9-4430-BCB3-3E5760E76527}" name="Appearance" dataDxfId="188"/>
  </tableColumns>
  <tableStyleInfo name="Table Style 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4D221FE-F17F-490A-B109-AFA6FC7B1762}" name="tbl_Picklist_ParametricBehaviour" displayName="tbl_Picklist_ParametricBehaviour" ref="DC2:DC6" totalsRowShown="0" headerRowDxfId="187" dataDxfId="186">
  <autoFilter ref="DC2:DC6" xr:uid="{74D221FE-F17F-490A-B109-AFA6FC7B1762}"/>
  <tableColumns count="1">
    <tableColumn id="1" xr3:uid="{94E5CC3C-0080-4A53-9462-D44812C1D5FA}" name="Parametric Behaviour" dataDxfId="185"/>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1559ACD3-E109-4869-AA6D-AC7E96194588}" name="tbl_03_Alphanumerical_Object" displayName="tbl_03_Alphanumerical_Object" ref="B2:BP94" totalsRowShown="0" headerRowDxfId="414" dataDxfId="413">
  <autoFilter ref="B2:BP94" xr:uid="{1559ACD3-E109-4869-AA6D-AC7E96194588}"/>
  <tableColumns count="67">
    <tableColumn id="6" xr3:uid="{37B2F7E3-4986-4893-8A6C-2F0CC925F452}" name="ID" dataDxfId="412"/>
    <tableColumn id="1" xr3:uid="{D8DF661A-1CCF-41D7-9298-ACE9108BB658}" name="IFC Entity" dataDxfId="411"/>
    <tableColumn id="2" xr3:uid="{518670C7-37AB-4B11-BA7B-7BE65FE8623E}" name="Definition" dataDxfId="410"/>
    <tableColumn id="3" xr3:uid="{20BCE8E7-AA83-4F7B-9563-10A3527C10CA}" name="Delivery Mechanism" dataDxfId="409"/>
    <tableColumn id="4" xr3:uid="{565B7915-7FB9-41E2-999A-E2CBADCBC33F}" name="Purpose: Condition Data Collection (CDC)" dataDxfId="408"/>
    <tableColumn id="5" xr3:uid="{7616194F-2312-4D3F-91C0-8A9251B8EF30}" name="Purpose:_x000a_Planned Preventive Mainteance (PPM)" dataDxfId="407"/>
    <tableColumn id="7" xr3:uid="{6180F016-2968-4CE7-A215-4793A920CC62}" name="Name_x000a_(T)" dataDxfId="406"/>
    <tableColumn id="8" xr3:uid="{78313DF1-29F6-4F6F-93B8-A1994C1CCB01}" name="CreatedBy_x000a_(T)" dataDxfId="405"/>
    <tableColumn id="9" xr3:uid="{F71C87AE-57E2-4E75-877D-F7DBBB2CF354}" name="CreatedOn_x000a_(T)" dataDxfId="404"/>
    <tableColumn id="10" xr3:uid="{6C2D23E7-235D-4476-8F65-2CA7DD849337}" name="Category_x000a_(T)" dataDxfId="403"/>
    <tableColumn id="11" xr3:uid="{8C4F7123-63C6-4EF6-97C8-1522576192B0}" name="Description_x000a_(T)" dataDxfId="402"/>
    <tableColumn id="12" xr3:uid="{D5E906B9-B1B7-44BE-AFE7-3820CBFEF010}" name="AssetType_x000a_(T)" dataDxfId="401"/>
    <tableColumn id="13" xr3:uid="{6A879D86-F2BA-403C-88F9-11C9A1968CE4}" name="Manufacturer_x000a_(T)" dataDxfId="400"/>
    <tableColumn id="14" xr3:uid="{00F72266-BD96-454E-9A78-4FA3DD3B383F}" name="ModelNumber (ModelLabel)_x000a_(T)" dataDxfId="399"/>
    <tableColumn id="15" xr3:uid="{5419BE7B-63E5-4BD4-86D3-609A3929A28C}" name="WarrantyGuarantorParts_x000a_(T)" dataDxfId="398"/>
    <tableColumn id="16" xr3:uid="{D3C7BB16-A086-499D-992D-9F80D089DA5D}" name="WarrantyDurationParts_x000a_(T)" dataDxfId="397"/>
    <tableColumn id="17" xr3:uid="{E72B8E6A-38A6-4997-BDB3-120D8CFEDB47}" name="WarrantyGuarantorLabor_x000a_(T)" dataDxfId="396"/>
    <tableColumn id="18" xr3:uid="{39AF48ED-CAC8-4DE9-A963-B611B4368C2F}" name="WarrantyDurationLabor_x000a_(T)" dataDxfId="395"/>
    <tableColumn id="19" xr3:uid="{637AF983-BB21-43CD-A9E7-045B5AD8D414}" name="WarrantyDurationUnit_x000a_(T)" dataDxfId="394"/>
    <tableColumn id="20" xr3:uid="{C862C0C3-1220-461A-8EE5-5B98B57C2E5B}" name="ExtSystem_x000a_(T)" dataDxfId="393"/>
    <tableColumn id="21" xr3:uid="{2E9AD126-7CCA-4BD2-895F-BC88D3A5E7F1}" name="ExtObject_x000a_(T)" dataDxfId="392"/>
    <tableColumn id="22" xr3:uid="{6651754E-3D40-4BAD-8303-879E86B56D58}" name="ExtIdentifier_x000a_(T)" dataDxfId="391"/>
    <tableColumn id="23" xr3:uid="{FED639ED-A83C-49BC-89F5-1ED88796D67A}" name="ReplacementCost_x000a_(T)" dataDxfId="390"/>
    <tableColumn id="24" xr3:uid="{ACB6AFC4-07DF-45BD-87BD-8063B6895F09}" name="ExpectedLife (ServiceLifeDuration)_x000a_(T)" dataDxfId="389"/>
    <tableColumn id="25" xr3:uid="{EE9FE06D-51E4-4394-AB50-2C5E142077C1}" name="DurationUnit_x000a_(T)" dataDxfId="388"/>
    <tableColumn id="26" xr3:uid="{EC632F36-CF00-4209-84F4-7EE51E045B12}" name="WarrantyDescription_x000a_(T)" dataDxfId="387"/>
    <tableColumn id="27" xr3:uid="{0FFD01A1-83AC-490D-8AB6-13CE30359A3E}" name="NominalLength_x000a_(T)" dataDxfId="386"/>
    <tableColumn id="28" xr3:uid="{23CDFE46-5A87-48A6-B410-A136DA4BD81F}" name="NominalWidth_x000a_(T)" dataDxfId="385"/>
    <tableColumn id="29" xr3:uid="{5DE44DFB-F3D6-42AA-91E3-81BB0DF44326}" name="NominalHeight_x000a_(T)" dataDxfId="384"/>
    <tableColumn id="30" xr3:uid="{3A67B864-4E66-4D6A-B839-11A51642252E}" name="ModelReference_x000a_(T)" dataDxfId="383"/>
    <tableColumn id="31" xr3:uid="{66DB9373-DF0C-41FF-B8FD-C3A089A9F769}" name="Shape_x000a_(T)" dataDxfId="382"/>
    <tableColumn id="32" xr3:uid="{E926AA7A-E3B0-40DC-B381-8FAB8159908F}" name="Size_x000a_(T)" dataDxfId="381"/>
    <tableColumn id="33" xr3:uid="{AD9EC0EC-3B28-40DB-ADD2-7EF9D4B177C8}" name="Color_x000a_(T)" dataDxfId="380"/>
    <tableColumn id="34" xr3:uid="{2C30D74C-D64A-4549-B1A4-989D03D37D5B}" name="Finish_x000a_(T)" dataDxfId="379"/>
    <tableColumn id="35" xr3:uid="{B6A7168B-91BF-4B78-BEA4-290A0D81B28D}" name="Grade_x000a_(T)" dataDxfId="378"/>
    <tableColumn id="36" xr3:uid="{71897B63-F3B6-46B2-9BA6-0BB73975DF4A}" name="Material_x000a_(T)" dataDxfId="377"/>
    <tableColumn id="37" xr3:uid="{9C58A2C1-6B33-45A2-87FE-1C77E2D4356B}" name="Constituents_x000a_(T)" dataDxfId="376"/>
    <tableColumn id="38" xr3:uid="{58BC18C0-A6A7-4D7F-9CBF-0ACD95489A91}" name="Features_x000a_(T)" dataDxfId="375"/>
    <tableColumn id="39" xr3:uid="{5770B1AB-A75D-4C43-84B0-3702CFD2B891}" name="AccessibilityPerformance_x000a_(T)" dataDxfId="374"/>
    <tableColumn id="40" xr3:uid="{576111E5-3D06-4B36-AAAC-19BCE461E0B3}" name="CodePerformance_x000a_(T)" dataDxfId="373"/>
    <tableColumn id="41" xr3:uid="{5F0D6753-04F9-4EA6-9B01-628DAC2F6311}" name="SustainabilityPerformance_x000a_(T)" dataDxfId="372"/>
    <tableColumn id="43" xr3:uid="{1BA40834-6A34-4FE9-A2BB-351C7944ACA9}" name="Name_x000a_(O)" dataDxfId="371"/>
    <tableColumn id="44" xr3:uid="{C23592A6-0046-4517-AECE-D1012516EAD7}" name="CreatedBy_x000a_(O)" dataDxfId="370"/>
    <tableColumn id="45" xr3:uid="{CA923FDF-C646-4EBC-B529-A64AA9A9F019}" name="CreatedOn_x000a_(O)" dataDxfId="369"/>
    <tableColumn id="46" xr3:uid="{30CA480B-6033-449F-8390-968C82630008}" name="TypeName_x000a_(O)" dataDxfId="368"/>
    <tableColumn id="47" xr3:uid="{7274BA0A-3A8F-4220-9C65-EB9AEB2275ED}" name="Space_x000a_(O)" dataDxfId="367"/>
    <tableColumn id="48" xr3:uid="{75BAF134-6B25-45C2-9EF7-9F3A086A3DC2}" name="Description_x000a_(O)" dataDxfId="366"/>
    <tableColumn id="49" xr3:uid="{5743A45B-A471-438C-879F-086573FBAEBA}" name="ExtSystem_x000a_(O)" dataDxfId="365"/>
    <tableColumn id="50" xr3:uid="{74CE72ED-8CAA-420C-87C2-C4A70D9967CA}" name="ExtObject_x000a_(O)" dataDxfId="364"/>
    <tableColumn id="51" xr3:uid="{621AB774-9530-43FF-98ED-7604487119D6}" name="ExtIdentifier_x000a_(O)" dataDxfId="363"/>
    <tableColumn id="52" xr3:uid="{F3F18B5A-F73A-4313-B50B-3BCA9A33E39F}" name="SerialNumber_x000a_(O)" dataDxfId="362"/>
    <tableColumn id="53" xr3:uid="{B9023FDC-C311-4D6C-A336-7FFE888CAEDA}" name="InstallationDate_x000a_(O)" dataDxfId="361"/>
    <tableColumn id="54" xr3:uid="{67E8FD42-B8C8-4E5A-9773-97DACE9AF508}" name="WarrantyStartDate_x000a_(O)" dataDxfId="360"/>
    <tableColumn id="55" xr3:uid="{F5B1C013-2C2A-4974-B72E-500E068F9D44}" name="TagNumber_x000a_(O)" dataDxfId="359"/>
    <tableColumn id="56" xr3:uid="{459048E5-E175-416B-BB51-D852600572DA}" name="BarCode_x000a_(O)" dataDxfId="358"/>
    <tableColumn id="57" xr3:uid="{74AD68C2-FE15-4123-B1DE-28A799F622B6}" name="AssetIdentifier_x000a_(O)" dataDxfId="357"/>
    <tableColumn id="59" xr3:uid="{9A0A3004-E26F-4214-8452-A493BC74D534}" name="FireRating_x000a_(O)" dataDxfId="356"/>
    <tableColumn id="42" xr3:uid="{4C174056-BAE8-4DB2-AD70-347063AE0392}" name="PredefinedType_x000a_(T/O)" dataDxfId="355"/>
    <tableColumn id="61" xr3:uid="{D284D780-FE22-48A2-9540-C2061F35B706}" name="Name_x000a_(S)" dataDxfId="354"/>
    <tableColumn id="62" xr3:uid="{8B64A5BA-A73A-4A7E-917C-DE2B65840B7D}" name="CreatedBy_x000a_(S)" dataDxfId="353"/>
    <tableColumn id="63" xr3:uid="{47E8DFD6-1A6C-468D-B109-5EA4E403A602}" name="CreatedOn_x000a_(S)" dataDxfId="352"/>
    <tableColumn id="64" xr3:uid="{898BF4A9-3F8F-4ABA-8A7C-E2DED0CF01A1}" name="Category_x000a_(S)" dataDxfId="351"/>
    <tableColumn id="65" xr3:uid="{6AEDDA8F-4E3E-4BEA-971F-C8C0A6E70E7D}" name="ComponentNames_x000a_(S)" dataDxfId="350"/>
    <tableColumn id="66" xr3:uid="{698F8B96-C2AB-4459-B5D3-FCADACEF16DE}" name="ExtSystem_x000a_(S)" dataDxfId="349"/>
    <tableColumn id="67" xr3:uid="{CA5EE760-D29F-4B8C-A5EE-738323C03F97}" name="ExtObject_x000a_(S)" dataDxfId="348"/>
    <tableColumn id="68" xr3:uid="{89775F30-77BB-4A27-8C1C-32F6F8E57C0C}" name="ExtIdentifier_x000a_(S)" dataDxfId="347"/>
    <tableColumn id="69" xr3:uid="{8FB6FDC5-6AC7-415A-AF2D-20A9F6FF2897}" name="Description_x000a_(S)" dataDxfId="346"/>
  </tableColumns>
  <tableStyleInfo name="Table Style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C28583A8-12A6-455E-A8D9-04A0411B8739}" name="tbl_Picklist_AlphanumericalObject" displayName="tbl_Picklist_AlphanumericalObject" ref="DG2:DH9" totalsRowShown="0" headerRowDxfId="184" dataDxfId="183">
  <autoFilter ref="DG2:DH9" xr:uid="{C28583A8-12A6-455E-A8D9-04A0411B8739}"/>
  <tableColumns count="2">
    <tableColumn id="1" xr3:uid="{5A1356A2-F7F1-414C-A3A7-0FF99BC5FAA1}" name="Alphanumerical Requirements Object Code" dataDxfId="182"/>
    <tableColumn id="2" xr3:uid="{CB852A36-9CF5-4E81-B490-FE11D38231AD}" name="Alphanumerical Requirements Object Description" dataDxfId="181"/>
  </tableColumns>
  <tableStyleInfo name="Table Style 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31F782C-9D6E-42A5-BC73-41B065EC1BCB}" name="tbl_Picklist_DeliveryMechanism" displayName="tbl_Picklist_DeliveryMechanism" ref="DE2:DE5" totalsRowShown="0" headerRowDxfId="180" dataDxfId="179">
  <autoFilter ref="DE2:DE5" xr:uid="{031F782C-9D6E-42A5-BC73-41B065EC1BCB}"/>
  <tableColumns count="1">
    <tableColumn id="1" xr3:uid="{52797F5E-F027-4AE6-B362-08E8A5AD651F}" name="Delivery Mechanism" dataDxfId="178"/>
  </tableColumns>
  <tableStyleInfo name="Table Style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5494F4CC-BF43-4C0B-BAFE-07DD371718FA}" name="tbl_Picklist_Owner" displayName="tbl_Picklist_Owner" ref="CL2:CN15" totalsRowShown="0" headerRowDxfId="177" dataDxfId="176">
  <autoFilter ref="CL2:CN15" xr:uid="{5494F4CC-BF43-4C0B-BAFE-07DD371718FA}"/>
  <tableColumns count="3">
    <tableColumn id="1" xr3:uid="{CC6631B0-2CF6-4B2A-A82D-97F742E824DF}" name="Code" dataDxfId="175"/>
    <tableColumn id="2" xr3:uid="{CA9E49C6-E2D8-4632-B24B-7D26C70A8529}" name="Title" dataDxfId="174"/>
    <tableColumn id="3" xr3:uid="{ED9483AE-E7F3-4DA9-804E-127B334DDABC}" name="Code and Title" dataDxfId="173">
      <calculatedColumnFormula>_xlfn.CONCAT(tbl_Picklist_Owner[[#This Row],[Code]]," : ",tbl_Picklist_Owner[[#This Row],[Title]])</calculatedColumnFormula>
    </tableColumn>
  </tableColumns>
  <tableStyleInfo name="Table Style 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7BD3A5C-32CC-417D-A202-8B0BF2E3BE42}" name="tbl_Picklist_RACI" displayName="tbl_Picklist_RACI" ref="CP2:CR8" totalsRowShown="0" headerRowDxfId="172" dataDxfId="171">
  <autoFilter ref="CP2:CR8" xr:uid="{D7BD3A5C-32CC-417D-A202-8B0BF2E3BE42}"/>
  <tableColumns count="3">
    <tableColumn id="1" xr3:uid="{F23BFC8A-0240-4553-9B40-F2BC946F8FB8}" name="Code" dataDxfId="170"/>
    <tableColumn id="2" xr3:uid="{68FF8F51-B269-4119-9ADC-45D2DBE45BAC}" name="Title" dataDxfId="169"/>
    <tableColumn id="3" xr3:uid="{A66AB77E-E93B-4C8F-8352-8AD05BB57737}" name="Code and Title" dataDxfId="168">
      <calculatedColumnFormula>IF(ISBLANK(tbl_Picklist_RACI[[#This Row],[Title]]),tbl_Picklist_RACI[[#This Row],[Code]],_xlfn.CONCAT(tbl_Picklist_RACI[[#This Row],[Code]]," : ",tbl_Picklist_RACI[[#This Row],[Title]]))</calculatedColumnFormula>
    </tableColumn>
  </tableColumns>
  <tableStyleInfo name="Table Style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2DE20702-CB2C-4065-B839-0F1235AE888B}" name="tbl_B_EnumerationDefinitions" displayName="tbl_B_EnumerationDefinitions" ref="B2:E625" totalsRowShown="0" headerRowDxfId="167" dataDxfId="166">
  <autoFilter ref="B2:E625" xr:uid="{1C7F7982-A5C4-4A0A-8F33-8F36C410C88D}"/>
  <tableColumns count="4">
    <tableColumn id="1" xr3:uid="{E063BE43-E7C1-4366-A43E-0CAA74AEBE0E}" name="IFC Entity" dataDxfId="165"/>
    <tableColumn id="2" xr3:uid="{400EB0F2-157A-4E0B-B24B-F8115EC2385F}" name="Enumeration (Predefined Type)" dataDxfId="164"/>
    <tableColumn id="3" xr3:uid="{1FCC446B-EA06-4DD3-9E27-FF106A00E29F}" name="Definition" dataDxfId="163"/>
    <tableColumn id="4" xr3:uid="{FD36F484-9492-4044-B948-6B780CD3454E}" name="Conditional Formatting" dataDxfId="162">
      <calculatedColumnFormula>ISEVEN(COUNTA(_xlfn.UNIQUE(INDEX(tbl_B_EnumerationDefinitions[IFC Entity],1):tbl_B_EnumerationDefinitions[[#This Row],[IFC Entity]])))</calculatedColumnFormula>
    </tableColumn>
  </tableColumns>
  <tableStyleInfo name="Table Style 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BD9BE73-11DE-49B7-B83A-728E3596F82E}" name="tbl_C_DecisionModel" displayName="tbl_C_DecisionModel" ref="B2:F9" totalsRowShown="0" headerRowDxfId="161" dataDxfId="160">
  <autoFilter ref="B2:F9" xr:uid="{7BD9BE73-11DE-49B7-B83A-728E3596F82E}"/>
  <tableColumns count="5">
    <tableColumn id="1" xr3:uid="{FC4648CF-A172-4275-8103-EAFB13C47BC0}" name="Step" dataDxfId="159"/>
    <tableColumn id="2" xr3:uid="{5D09A051-7507-4A28-ACFF-30E455BB7637}" name="Decision/Action" dataDxfId="158"/>
    <tableColumn id="3" xr3:uid="{CE949C32-2A62-493D-B752-0AF2CD0176F5}" name="Yes" dataDxfId="157"/>
    <tableColumn id="4" xr3:uid="{0B88C068-EA76-4BB9-9BCD-D4375E269F24}" name="No" dataDxfId="156"/>
    <tableColumn id="5" xr3:uid="{17966023-CCDF-4D09-B788-52E7AF0B51ED}" name="Notes" dataDxfId="155"/>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AB83D422-19B0-4F3A-8B78-A86A5354CF5E}" name="tbl_03_Alphanumerical_ObjectProperties" displayName="tbl_03_Alphanumerical_ObjectProperties" ref="BR2:BX44" totalsRowShown="0" headerRowDxfId="345" dataDxfId="344">
  <autoFilter ref="BR2:BX44" xr:uid="{AB83D422-19B0-4F3A-8B78-A86A5354CF5E}"/>
  <sortState xmlns:xlrd2="http://schemas.microsoft.com/office/spreadsheetml/2017/richdata2" ref="BR3:BX45">
    <sortCondition ref="BS2:BS45"/>
  </sortState>
  <tableColumns count="7">
    <tableColumn id="1" xr3:uid="{3C36AA80-2A3D-4477-9440-85FEB427CD35}" name="ID" dataDxfId="343"/>
    <tableColumn id="3" xr3:uid="{4A6D0E36-A8EF-4F4F-BC3F-7C633D28A143}" name="Property Set" dataDxfId="342"/>
    <tableColumn id="9" xr3:uid="{C537ADED-E2C1-49CF-B8CD-D706777C9B6C}" name="Property" dataDxfId="341"/>
    <tableColumn id="4" xr3:uid="{2F93C8D8-24FC-42FF-B4F5-F50D6DFE36DD}" name="COBie Name" dataDxfId="340"/>
    <tableColumn id="5" xr3:uid="{3AFE8801-489E-420A-8826-E33A49087E3A}" name="Applicable Entity(s)" dataDxfId="339"/>
    <tableColumn id="6" xr3:uid="{4A409AB2-139D-4058-BF32-859A5288F791}" name="Default Value" dataDxfId="338"/>
    <tableColumn id="7" xr3:uid="{4AD847CC-9549-408A-8B1D-D8B674B01BAC}" name="Notes" dataDxfId="337"/>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A823231-FC9A-4E6C-9EB3-742A6D87189C}" name="tbl_04_Alphanumerical_COBieSheets" displayName="tbl_04_Alphanumerical_COBieSheets" ref="B2:P21" totalsRowShown="0" headerRowDxfId="336" dataDxfId="335">
  <autoFilter ref="B2:P21" xr:uid="{1A823231-FC9A-4E6C-9EB3-742A6D87189C}"/>
  <tableColumns count="15">
    <tableColumn id="17" xr3:uid="{B8014DCB-4C8A-4872-97B5-EC83A3CBF6D6}" name="REQ" dataDxfId="334"/>
    <tableColumn id="4" xr3:uid="{C5884B19-7FF1-4B6D-8931-FC040231053D}" name="Required by BS EN ISO 19650-4:2022 NA.3" dataDxfId="333"/>
    <tableColumn id="1" xr3:uid="{6FD4011A-4E85-4DA8-9363-FFD7BFC2294F}" name="ID" dataDxfId="332"/>
    <tableColumn id="2" xr3:uid="{CEF393DD-ADA1-43EF-915D-41383D3FA74B}" name="COBie Sheet Name" dataDxfId="331"/>
    <tableColumn id="3" xr3:uid="{9C0CEA6B-D4A2-4128-B208-4445468E27C8}" name="Definition" dataDxfId="330"/>
    <tableColumn id="7" xr3:uid="{54BAA4C4-288E-4410-AE7E-67B41B5483D1}" name="Asset" dataDxfId="329"/>
    <tableColumn id="8" xr3:uid="{5E562524-DA97-48E2-8047-68C5455D2545}" name="Operational" dataDxfId="328"/>
    <tableColumn id="9" xr3:uid="{C66006CD-D5D7-405D-BE70-2FB12AE0EB0F}" name="Supplementary" dataDxfId="327"/>
    <tableColumn id="10" xr3:uid="{451F6AAD-4989-4EC0-9240-B699045AE3AB}" name="RIBA 1_x000a_(IE1)" dataDxfId="326"/>
    <tableColumn id="11" xr3:uid="{01CA63E9-81FB-48B7-AAA0-617506D00E3D}" name="RIBA 2_x000a_(IE2)" dataDxfId="325"/>
    <tableColumn id="12" xr3:uid="{A152DC8E-B87D-4358-8F47-972C6951EBEB}" name="RIBA 3_x000a_(IE3)" dataDxfId="324"/>
    <tableColumn id="13" xr3:uid="{7B4C59FF-A74D-4E9A-A5C0-808145A7AEB7}" name="RIBA 4_x000a_(IE4)" dataDxfId="323"/>
    <tableColumn id="14" xr3:uid="{3A350A85-D4D0-48DE-8909-AD9FC0768A2D}" name="RIBA 5_x000a_(IE5)" dataDxfId="322"/>
    <tableColumn id="15" xr3:uid="{C909A28C-93E2-47E2-BB8D-D5319526377A}" name="RIBA 6_x000a_(IE6)" dataDxfId="321"/>
    <tableColumn id="16" xr3:uid="{9C936997-67F8-4967-B7E8-7372CCE6AC5A}" name="Notes" dataDxfId="32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3206EEF-067A-4FCB-B9AD-1C35BAEF36D4}" name="tbl_04_Alphanumerical_COBieFields" displayName="tbl_04_Alphanumerical_COBieFields" ref="R2:AJ286" totalsRowShown="0" headerRowDxfId="319" dataDxfId="318">
  <autoFilter ref="R2:AJ286" xr:uid="{B3206EEF-067A-4FCB-B9AD-1C35BAEF36D4}"/>
  <tableColumns count="19">
    <tableColumn id="1" xr3:uid="{4AB99F78-6389-4F3D-8F5A-EB1F1F96F566}" name="ID" dataDxfId="317"/>
    <tableColumn id="2" xr3:uid="{5C4DAE4C-A7E7-4DAC-B546-B2755DB4B720}" name="COBie Field" dataDxfId="316"/>
    <tableColumn id="3" xr3:uid="{6722D07A-FABA-4455-83E7-D795DD8E33D2}" name="COBie Sheet" dataDxfId="315"/>
    <tableColumn id="4" xr3:uid="{E7778C58-D1CB-4436-A360-6A446B88976B}" name="Definition" dataDxfId="314"/>
    <tableColumn id="5" xr3:uid="{E86D0D3C-340E-495B-83F2-5BF978A88341}" name="Example" dataDxfId="313"/>
    <tableColumn id="6" xr3:uid="{4BE4FBEE-97A6-48B7-9E0A-5EDAF563668F}" name="Type" dataDxfId="312"/>
    <tableColumn id="7" xr3:uid="{90E1B158-93F9-440F-A42D-D301F1F7DFA0}" name="Placeholder Default Value" dataDxfId="311"/>
    <tableColumn id="8" xr3:uid="{6B8AB40A-F3A2-4B6D-AE30-3893353BA3DE}" name="Purpose: Asset Register" dataDxfId="310"/>
    <tableColumn id="9" xr3:uid="{23F66EB5-EB8A-48C9-8931-EB3CEAECDE2D}" name="Purpose: Condition Data Collection (CDC)" dataDxfId="309"/>
    <tableColumn id="10" xr3:uid="{13550CAD-2108-4D83-A8D3-FBFDCE93B8DD}" name="Purpose: Spares and Consumables" dataDxfId="308"/>
    <tableColumn id="11" xr3:uid="{BE6DC9D0-4880-49C9-9C2D-CD942A03D36D}" name="Delivery Mechanism:_x000a_Native Model" dataDxfId="307"/>
    <tableColumn id="12" xr3:uid="{4F0F4EBA-54BB-413D-826D-CEB045F049AF}" name="Delivery Mechanism:_x000a_IFC-SPF Model" dataDxfId="306"/>
    <tableColumn id="13" xr3:uid="{74F0225E-DAFF-4F7A-8CB1-3B4A8256999D}" name="Delivery Mechanism:_x000a_COBie" dataDxfId="305"/>
    <tableColumn id="14" xr3:uid="{A3794B0A-F456-4604-8E04-DB762CA765CA}" name="RIBA 1_x000a_(IE1)" dataDxfId="304"/>
    <tableColumn id="15" xr3:uid="{4F912137-88C8-457F-B792-0CC2B01A933A}" name="RIBA 2_x000a_(IE2)" dataDxfId="303"/>
    <tableColumn id="16" xr3:uid="{1DA281FF-778F-42BC-9567-29F7698E7357}" name="RIBA 3_x000a_(IE3)" dataDxfId="302"/>
    <tableColumn id="17" xr3:uid="{78D0C7F2-C665-4EA3-A92B-487C1D637435}" name="RIBA 4_x000a_(IE4)" dataDxfId="301"/>
    <tableColumn id="18" xr3:uid="{8BA385F1-CB8C-4D52-9C1E-E777FCEE28E2}" name="RIBA 5_x000a_(IE5)" dataDxfId="300"/>
    <tableColumn id="19" xr3:uid="{80B00D4D-FAFA-4CC9-83F6-00B9AA1AED34}" name="RIBA 6_x000a_(IE6)" dataDxfId="29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C2C77E1-2176-49F4-B90D-A0BA651D1559}" name="tbl_05_Alphanumerical_Validation" displayName="tbl_05_Alphanumerical_Validation" ref="B2:L120" totalsRowShown="0" headerRowDxfId="298" dataDxfId="297">
  <autoFilter ref="B2:L120" xr:uid="{EC2C77E1-2176-49F4-B90D-A0BA651D1559}"/>
  <tableColumns count="11">
    <tableColumn id="1" xr3:uid="{85C1A025-3CC8-45D2-8E43-DD6CB85A9283}" name="ID" dataDxfId="296"/>
    <tableColumn id="2" xr3:uid="{7C971965-C9A1-482E-9F7C-C11BF4F1321E}" name="Description" dataDxfId="295"/>
    <tableColumn id="3" xr3:uid="{C41D6615-AE55-4FFF-A1BF-33A559F6B2C8}" name="IFC Entity" dataDxfId="294"/>
    <tableColumn id="4" xr3:uid="{594BC11E-CCE7-46EE-80F3-864BF4384EB2}" name="Information To Be Checked" dataDxfId="293"/>
    <tableColumn id="5" xr3:uid="{41423953-E4ED-410A-84B1-8704C689D192}" name="Applicable Models" dataDxfId="292"/>
    <tableColumn id="6" xr3:uid="{BE10DEF4-F677-4456-B138-2B8EE94755F0}" name="RIBA 3_x000a_(IE3)" dataDxfId="291"/>
    <tableColumn id="7" xr3:uid="{D9096DD0-2465-428A-AD90-14CC582A8094}" name="RIBA 4_x000a_(IE4)" dataDxfId="290"/>
    <tableColumn id="8" xr3:uid="{983F8D7B-9416-40BD-AE7B-B07DA84B41E0}" name="RIBA 5_x000a_(IE5)" dataDxfId="289"/>
    <tableColumn id="9" xr3:uid="{567E3E07-8549-494F-9E4C-FD83B0358CBB}" name="RIBA 6_x000a_(IE6)" dataDxfId="288"/>
    <tableColumn id="10" xr3:uid="{B47AD41F-D9DA-4F46-A99F-B9CA05239932}" name="Comments" dataDxfId="287"/>
    <tableColumn id="11" xr3:uid="{4869D982-BC12-48F3-BA4A-207D4188DDA1}" name="Conditional Formatting" dataDxfId="286">
      <calculatedColumnFormula>ISEVEN(COUNTA(_xlfn.UNIQUE(INDEX(tbl_05_Alphanumerical_Validation[IFC Entity],1):tbl_05_Alphanumerical_Validation[[#This Row],[IFC Entity]])))</calculatedColumnFormula>
    </tableColumn>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E4D506-AE2A-49E9-8CC3-CA625102B377}" name="tbl_Picklist_Revision" displayName="tbl_Picklist_Revision" ref="B2:B885" totalsRowShown="0" headerRowDxfId="285" dataDxfId="284">
  <autoFilter ref="B2:B885" xr:uid="{8FE4D506-AE2A-49E9-8CC3-CA625102B377}"/>
  <tableColumns count="1">
    <tableColumn id="1" xr3:uid="{4D51BE01-4002-4B35-A717-E5D5950BAEDB}" name="Revision Code" dataDxfId="28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1D5ACA-70E4-4F4C-81E3-2AEBE8FFF720}" name="tbl_Picklist_Status" displayName="tbl_Picklist_Status" ref="D2:E24" totalsRowShown="0" headerRowDxfId="282" dataDxfId="281">
  <autoFilter ref="D2:E24" xr:uid="{591D5ACA-70E4-4F4C-81E3-2AEBE8FFF720}"/>
  <tableColumns count="2">
    <tableColumn id="1" xr3:uid="{EED8F3A9-D06F-4C5F-BE03-E73E80BF10EA}" name="Status Code" dataDxfId="280"/>
    <tableColumn id="2" xr3:uid="{20BC9501-FE25-4208-BC72-75BA0F84D835}" name="Status Code and Description" dataDxfId="279"/>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DfETemplate">
      <a:dk1>
        <a:sysClr val="windowText" lastClr="000000"/>
      </a:dk1>
      <a:lt1>
        <a:srgbClr val="FFFFFF"/>
      </a:lt1>
      <a:dk2>
        <a:srgbClr val="000000"/>
      </a:dk2>
      <a:lt2>
        <a:srgbClr val="FFFFFF"/>
      </a:lt2>
      <a:accent1>
        <a:srgbClr val="104F75"/>
      </a:accent1>
      <a:accent2>
        <a:srgbClr val="8A2529"/>
      </a:accent2>
      <a:accent3>
        <a:srgbClr val="E87D1E"/>
      </a:accent3>
      <a:accent4>
        <a:srgbClr val="C2A204"/>
      </a:accent4>
      <a:accent5>
        <a:srgbClr val="004712"/>
      </a:accent5>
      <a:accent6>
        <a:srgbClr val="260859"/>
      </a:accent6>
      <a:hlink>
        <a:srgbClr val="104F75"/>
      </a:hlink>
      <a:folHlink>
        <a:srgbClr val="2BBAD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2" dT="2025-11-11T09:30:55.72" personId="{00000000-0000-0000-0000-000000000000}" id="{98DAB929-0120-479A-A9E0-09D59C87C188}">
    <text>Pre-Feasibility Outline Brief</text>
  </threadedComment>
  <threadedComment ref="U2" dT="2025-11-11T09:31:07.32" personId="{00000000-0000-0000-0000-000000000000}" id="{A1FA88CD-6DA3-47E9-9D74-27DAEA279304}">
    <text>Feasibility 1.1</text>
  </threadedComment>
  <threadedComment ref="W2" dT="2025-11-11T09:31:14.23" personId="{00000000-0000-0000-0000-000000000000}" id="{137EF355-33A9-4D46-94A4-5E1F1179EEB0}">
    <text>Feasibility 1.2</text>
  </threadedComment>
  <threadedComment ref="Y2" dT="2025-11-11T09:31:23.00" personId="{00000000-0000-0000-0000-000000000000}" id="{84208D37-9F05-4C84-A097-570CE8DE1825}">
    <text>Stage submission (Feasibility 2)</text>
  </threadedComment>
  <threadedComment ref="AA2" dT="2025-11-11T09:31:42.41" personId="{00000000-0000-0000-0000-000000000000}" id="{E92C71F6-2491-43BA-9369-0FAFC80DD60C}">
    <text>Expression of Interest (EOI)</text>
  </threadedComment>
  <threadedComment ref="AC2" dT="2025-11-11T09:31:48.24" personId="{00000000-0000-0000-0000-000000000000}" id="{7CB66DC0-5C5A-41A8-A75D-A1BD035E72AD}">
    <text>EBSR PITT</text>
  </threadedComment>
  <threadedComment ref="AE2" dT="2025-11-11T09:31:54.19" personId="{00000000-0000-0000-0000-000000000000}" id="{3B1F095F-5141-4CFF-A2C5-46852F2C458D}">
    <text>EBSR PITT Response</text>
  </threadedComment>
  <threadedComment ref="AG2" dT="2025-11-11T09:32:01.17" personId="{00000000-0000-0000-0000-000000000000}" id="{A4180D46-2ACC-48EC-B249-BAAB6E2F9B92}">
    <text>EBSR ITT</text>
  </threadedComment>
  <threadedComment ref="AI2" dT="2025-11-11T09:32:08.28" personId="{00000000-0000-0000-0000-000000000000}" id="{62FC2819-1988-4C1F-8904-B5C80902FBB6}">
    <text>EBSR ITT Response</text>
  </threadedComment>
  <threadedComment ref="AK2" dT="2025-11-11T09:32:14.97" personId="{00000000-0000-0000-0000-000000000000}" id="{B136169A-E56C-4A57-9741-72EF82E520E3}">
    <text>SBSR ITT</text>
  </threadedComment>
  <threadedComment ref="AM2" dT="2025-11-11T09:32:20.86" personId="{00000000-0000-0000-0000-000000000000}" id="{5F0EAE9B-BA79-4137-9D88-364EB643BF2A}">
    <text>SBSR ITT Response</text>
  </threadedComment>
  <threadedComment ref="AO2" dT="2025-11-11T09:32:27.09" personId="{00000000-0000-0000-0000-000000000000}" id="{A48BACC2-CC7B-4793-9893-6DACDAE48AFA}">
    <text>ISP</text>
  </threadedComment>
  <threadedComment ref="AQ2" dT="2025-11-11T09:32:33.08" personId="{00000000-0000-0000-0000-000000000000}" id="{DAB897A0-394D-403E-8467-3D57D7A52CB6}">
    <text>ISP Response</text>
  </threadedComment>
  <threadedComment ref="AS2" dT="2025-11-11T09:32:48.03" personId="{00000000-0000-0000-0000-000000000000}" id="{1AEAC8F8-D85C-4EEC-A892-63D57BDE5EE3}">
    <text>Appointment (PCSA)</text>
  </threadedComment>
  <threadedComment ref="AU2" dT="2025-11-11T09:32:54.93" personId="{00000000-0000-0000-0000-000000000000}" id="{B31FEBC2-EF39-43BC-80C5-A7099E8C28E0}">
    <text>Planning submission for review</text>
  </threadedComment>
  <threadedComment ref="AW2" dT="2025-11-11T09:33:01.46" personId="{00000000-0000-0000-0000-000000000000}" id="{8C612AD4-2E4A-498B-836E-040FF58BD7DE}">
    <text>Remaining stage submission</text>
  </threadedComment>
  <threadedComment ref="AY2" dT="2025-11-11T09:33:09.22" personId="{00000000-0000-0000-0000-000000000000}" id="{FE06C407-11F3-4BFD-9ED7-A619541C2B25}">
    <text>Stage submission (Contractor's Proposals)</text>
  </threadedComment>
  <threadedComment ref="BA2" dT="2025-11-11T09:33:14.86" personId="{00000000-0000-0000-0000-000000000000}" id="{1366621F-6D7D-49E3-AB82-9383B6875580}">
    <text>General</text>
  </threadedComment>
  <threadedComment ref="BC2" dT="2025-11-11T09:33:23.10" personId="{00000000-0000-0000-0000-000000000000}" id="{C1B1ABDC-5149-4049-953E-68C5A6262998}">
    <text>Design Submission Procedure</text>
  </threadedComment>
  <threadedComment ref="BE2" dT="2025-11-11T09:33:29.50" personId="{00000000-0000-0000-0000-000000000000}" id="{4C991C96-9429-496A-B8B1-0CEA06AEFACF}">
    <text>Stage submission (Pre-Handover)</text>
  </threadedComment>
  <threadedComment ref="BG2" dT="2025-11-11T09:33:35.00" personId="{00000000-0000-0000-0000-000000000000}" id="{82B0DA25-C32E-4AD0-A0BC-2836D91C1F2E}">
    <text>Post-Handover</text>
  </threadedComment>
  <threadedComment ref="BI2" dT="2025-11-11T09:33:40.59" personId="{00000000-0000-0000-0000-000000000000}" id="{E608A155-8F07-4698-94CE-6D9318381EC8}">
    <text>Stage submission (End of Defects/Rectification Period)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4.xml"/><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3" Type="http://schemas.openxmlformats.org/officeDocument/2006/relationships/table" Target="../tables/table9.xml"/><Relationship Id="rId21" Type="http://schemas.openxmlformats.org/officeDocument/2006/relationships/table" Target="../tables/table27.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1" Type="http://schemas.openxmlformats.org/officeDocument/2006/relationships/printerSettings" Target="../printerSettings/printerSettings7.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10" Type="http://schemas.openxmlformats.org/officeDocument/2006/relationships/table" Target="../tables/table16.xml"/><Relationship Id="rId19" Type="http://schemas.openxmlformats.org/officeDocument/2006/relationships/table" Target="../tables/table25.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268A-F393-464D-93DF-8E7E19266497}">
  <sheetPr codeName="Sheet1">
    <tabColor rgb="FFCFDCE3"/>
    <pageSetUpPr fitToPage="1"/>
  </sheetPr>
  <dimension ref="B1:K40"/>
  <sheetViews>
    <sheetView showGridLines="0" tabSelected="1" zoomScaleNormal="100" workbookViewId="0"/>
  </sheetViews>
  <sheetFormatPr defaultColWidth="11.81640625" defaultRowHeight="15.5" x14ac:dyDescent="0.35"/>
  <cols>
    <col min="1" max="1" width="5.54296875" style="10" customWidth="1"/>
    <col min="2" max="2" width="17.7265625" style="29" customWidth="1"/>
    <col min="3" max="4" width="15.7265625" style="29" customWidth="1"/>
    <col min="5" max="5" width="85.7265625" style="29" customWidth="1"/>
    <col min="6" max="16384" width="11.81640625" style="10"/>
  </cols>
  <sheetData>
    <row r="1" spans="2:11" s="8" customFormat="1" ht="30" customHeight="1" x14ac:dyDescent="0.35">
      <c r="B1" s="74"/>
      <c r="C1" s="74"/>
      <c r="D1" s="74"/>
      <c r="E1" s="74"/>
      <c r="F1" s="75"/>
      <c r="G1" s="75"/>
      <c r="H1" s="75"/>
      <c r="I1" s="75"/>
      <c r="J1" s="75"/>
      <c r="K1" s="75"/>
    </row>
    <row r="2" spans="2:11" s="8" customFormat="1" ht="180" customHeight="1" x14ac:dyDescent="0.35">
      <c r="B2" s="7"/>
      <c r="C2" s="74"/>
      <c r="D2" s="74"/>
      <c r="E2" s="74"/>
      <c r="F2" s="75"/>
      <c r="G2" s="75"/>
      <c r="H2" s="75"/>
      <c r="I2" s="75"/>
      <c r="J2" s="75"/>
      <c r="K2" s="75"/>
    </row>
    <row r="3" spans="2:11" s="8" customFormat="1" ht="58" x14ac:dyDescent="0.35">
      <c r="B3" s="30" t="s">
        <v>46</v>
      </c>
      <c r="C3" s="74"/>
      <c r="D3" s="74"/>
      <c r="E3" s="74"/>
      <c r="F3" s="75"/>
      <c r="G3" s="75"/>
      <c r="H3" s="75"/>
      <c r="I3" s="75"/>
      <c r="J3" s="75"/>
      <c r="K3" s="75"/>
    </row>
    <row r="4" spans="2:11" s="8" customFormat="1" ht="58" x14ac:dyDescent="0.35">
      <c r="B4" s="30" t="s">
        <v>47</v>
      </c>
      <c r="C4" s="74"/>
      <c r="D4" s="74"/>
      <c r="E4" s="74"/>
      <c r="F4" s="75"/>
      <c r="G4" s="75"/>
      <c r="H4" s="75"/>
      <c r="I4" s="75"/>
      <c r="J4" s="75"/>
      <c r="K4" s="75"/>
    </row>
    <row r="5" spans="2:11" s="8" customFormat="1" ht="30" customHeight="1" x14ac:dyDescent="0.35">
      <c r="B5" s="31" t="s">
        <v>48</v>
      </c>
      <c r="C5" s="74"/>
      <c r="D5" s="74"/>
      <c r="E5" s="74"/>
      <c r="F5" s="75"/>
      <c r="G5" s="75"/>
      <c r="H5" s="75"/>
      <c r="I5" s="75"/>
      <c r="J5" s="75"/>
      <c r="K5" s="75"/>
    </row>
    <row r="6" spans="2:11" s="8" customFormat="1" ht="10" customHeight="1" x14ac:dyDescent="0.35">
      <c r="B6" s="31"/>
      <c r="C6" s="74"/>
      <c r="D6" s="74"/>
      <c r="E6" s="74"/>
      <c r="F6" s="75"/>
      <c r="G6" s="75"/>
      <c r="H6" s="75"/>
      <c r="I6" s="75"/>
      <c r="J6" s="75"/>
      <c r="K6" s="75"/>
    </row>
    <row r="7" spans="2:11" s="8" customFormat="1" ht="30" customHeight="1" x14ac:dyDescent="0.35">
      <c r="B7" s="31" t="s">
        <v>49</v>
      </c>
      <c r="C7" s="74"/>
      <c r="D7" s="62" t="s">
        <v>50</v>
      </c>
      <c r="E7" s="74"/>
      <c r="F7" s="75"/>
      <c r="G7" s="75"/>
      <c r="H7" s="75"/>
      <c r="I7" s="75"/>
      <c r="J7" s="75"/>
      <c r="K7" s="75"/>
    </row>
    <row r="8" spans="2:11" s="8" customFormat="1" ht="10" customHeight="1" x14ac:dyDescent="0.35">
      <c r="B8" s="31"/>
      <c r="C8" s="74"/>
      <c r="D8" s="74"/>
      <c r="E8" s="74"/>
      <c r="F8" s="75"/>
      <c r="G8" s="75"/>
      <c r="H8" s="75"/>
      <c r="I8" s="75"/>
      <c r="J8" s="75"/>
      <c r="K8" s="75"/>
    </row>
    <row r="9" spans="2:11" s="8" customFormat="1" ht="30" customHeight="1" x14ac:dyDescent="0.35">
      <c r="B9" s="31" t="s">
        <v>51</v>
      </c>
      <c r="C9" s="74"/>
      <c r="D9" s="62" t="s">
        <v>52</v>
      </c>
      <c r="E9" s="74"/>
      <c r="F9" s="75"/>
      <c r="G9" s="75"/>
      <c r="H9" s="75"/>
      <c r="I9" s="75"/>
      <c r="J9" s="75"/>
      <c r="K9" s="75"/>
    </row>
    <row r="10" spans="2:11" s="8" customFormat="1" ht="76.150000000000006" customHeight="1" x14ac:dyDescent="0.35">
      <c r="B10" s="9"/>
      <c r="C10" s="74"/>
      <c r="D10" s="74"/>
      <c r="E10" s="74"/>
      <c r="F10" s="75"/>
      <c r="G10" s="75"/>
      <c r="H10" s="75"/>
      <c r="I10" s="75"/>
      <c r="J10" s="75"/>
      <c r="K10" s="75"/>
    </row>
    <row r="11" spans="2:11" s="8" customFormat="1" ht="30" customHeight="1" x14ac:dyDescent="0.35">
      <c r="B11" s="32" t="s">
        <v>53</v>
      </c>
      <c r="C11" s="74"/>
      <c r="D11" s="74"/>
      <c r="E11" s="74"/>
      <c r="F11" s="75"/>
      <c r="G11" s="75"/>
      <c r="H11" s="75"/>
      <c r="I11" s="75"/>
      <c r="J11" s="75"/>
      <c r="K11" s="75"/>
    </row>
    <row r="12" spans="2:11" s="8" customFormat="1" ht="180" customHeight="1" x14ac:dyDescent="0.35">
      <c r="B12" s="7"/>
      <c r="C12" s="74"/>
      <c r="D12" s="74"/>
      <c r="E12" s="74"/>
      <c r="F12" s="75"/>
      <c r="G12" s="75"/>
      <c r="H12" s="75"/>
      <c r="I12" s="75"/>
      <c r="J12" s="75"/>
      <c r="K12" s="76"/>
    </row>
    <row r="13" spans="2:11" ht="30" customHeight="1" x14ac:dyDescent="0.35">
      <c r="B13" s="14" t="s">
        <v>54</v>
      </c>
      <c r="C13" s="15"/>
      <c r="D13" s="15"/>
      <c r="E13" s="16"/>
      <c r="F13" s="77"/>
      <c r="G13" s="77"/>
      <c r="H13" s="77"/>
      <c r="I13" s="77"/>
      <c r="J13" s="77"/>
      <c r="K13" s="77"/>
    </row>
    <row r="14" spans="2:11" x14ac:dyDescent="0.35">
      <c r="B14" s="2" t="s">
        <v>55</v>
      </c>
      <c r="C14" s="2" t="s">
        <v>56</v>
      </c>
      <c r="D14" s="13" t="s">
        <v>57</v>
      </c>
      <c r="E14" s="2" t="s">
        <v>58</v>
      </c>
      <c r="F14" s="77"/>
      <c r="G14" s="77"/>
      <c r="H14" s="77"/>
      <c r="I14" s="77"/>
      <c r="J14" s="77"/>
      <c r="K14" s="77"/>
    </row>
    <row r="15" spans="2:11" x14ac:dyDescent="0.35">
      <c r="B15" s="11" t="s">
        <v>4574</v>
      </c>
      <c r="C15" s="11" t="s">
        <v>142</v>
      </c>
      <c r="D15" s="12">
        <v>46034</v>
      </c>
      <c r="E15" s="11" t="s">
        <v>7455</v>
      </c>
      <c r="F15" s="77"/>
      <c r="G15" s="77"/>
      <c r="H15" s="77"/>
      <c r="I15" s="77"/>
      <c r="J15" s="77"/>
      <c r="K15" s="77"/>
    </row>
    <row r="16" spans="2:11" x14ac:dyDescent="0.35">
      <c r="B16" s="78"/>
      <c r="C16" s="78"/>
      <c r="D16" s="78"/>
      <c r="E16" s="78"/>
      <c r="F16" s="77"/>
      <c r="G16" s="77"/>
      <c r="H16" s="77"/>
      <c r="I16" s="77"/>
      <c r="J16" s="77" t="s">
        <v>66</v>
      </c>
      <c r="K16" s="77"/>
    </row>
    <row r="17" spans="2:11" ht="30" customHeight="1" x14ac:dyDescent="0.35">
      <c r="B17" s="17" t="s">
        <v>67</v>
      </c>
      <c r="C17" s="18"/>
      <c r="D17" s="18"/>
      <c r="E17" s="19"/>
      <c r="F17" s="77"/>
      <c r="G17" s="77"/>
      <c r="H17" s="77"/>
      <c r="I17" s="77"/>
      <c r="J17" s="77"/>
      <c r="K17" s="77"/>
    </row>
    <row r="18" spans="2:11" x14ac:dyDescent="0.35">
      <c r="B18" s="1" t="s">
        <v>55</v>
      </c>
      <c r="C18" s="1" t="s">
        <v>56</v>
      </c>
      <c r="D18" s="20" t="s">
        <v>57</v>
      </c>
      <c r="E18" s="1" t="s">
        <v>58</v>
      </c>
      <c r="F18" s="77"/>
      <c r="G18" s="77"/>
      <c r="H18" s="77"/>
      <c r="I18" s="77"/>
      <c r="J18" s="77"/>
      <c r="K18" s="77"/>
    </row>
    <row r="19" spans="2:11" ht="31" x14ac:dyDescent="0.35">
      <c r="B19" s="3" t="s">
        <v>68</v>
      </c>
      <c r="C19" s="3" t="s">
        <v>69</v>
      </c>
      <c r="D19" s="4" t="s">
        <v>70</v>
      </c>
      <c r="E19" s="3" t="s">
        <v>6326</v>
      </c>
      <c r="F19" s="77"/>
      <c r="G19" s="77"/>
      <c r="H19" s="77"/>
      <c r="I19" s="77"/>
      <c r="J19" s="77"/>
      <c r="K19" s="77"/>
    </row>
    <row r="20" spans="2:11" x14ac:dyDescent="0.35">
      <c r="B20" s="79"/>
      <c r="C20" s="79"/>
      <c r="D20" s="80"/>
      <c r="E20" s="79"/>
      <c r="F20" s="77"/>
      <c r="G20" s="77"/>
      <c r="H20" s="77"/>
      <c r="I20" s="77"/>
      <c r="J20" s="77"/>
      <c r="K20" s="77"/>
    </row>
    <row r="21" spans="2:11" x14ac:dyDescent="0.35">
      <c r="B21" s="79"/>
      <c r="C21" s="79"/>
      <c r="D21" s="80"/>
      <c r="E21" s="79"/>
      <c r="F21" s="77"/>
      <c r="G21" s="77"/>
      <c r="H21" s="77"/>
      <c r="I21" s="77"/>
      <c r="J21" s="77"/>
      <c r="K21" s="77"/>
    </row>
    <row r="22" spans="2:11" x14ac:dyDescent="0.35">
      <c r="B22" s="79"/>
      <c r="C22" s="79"/>
      <c r="D22" s="80"/>
      <c r="E22" s="79"/>
      <c r="F22" s="77"/>
      <c r="G22" s="77"/>
      <c r="H22" s="77"/>
      <c r="I22" s="77"/>
      <c r="J22" s="77"/>
      <c r="K22" s="77"/>
    </row>
    <row r="23" spans="2:11" x14ac:dyDescent="0.35">
      <c r="B23" s="79"/>
      <c r="C23" s="79"/>
      <c r="D23" s="80"/>
      <c r="E23" s="79"/>
      <c r="F23" s="77"/>
      <c r="G23" s="77"/>
      <c r="H23" s="77"/>
      <c r="I23" s="77"/>
      <c r="J23" s="77"/>
      <c r="K23" s="77"/>
    </row>
    <row r="24" spans="2:11" x14ac:dyDescent="0.35">
      <c r="B24" s="79"/>
      <c r="C24" s="79"/>
      <c r="D24" s="80"/>
      <c r="E24" s="79"/>
      <c r="F24" s="77"/>
      <c r="G24" s="77"/>
      <c r="H24" s="77"/>
      <c r="I24" s="77"/>
      <c r="J24" s="77"/>
      <c r="K24" s="77"/>
    </row>
    <row r="25" spans="2:11" x14ac:dyDescent="0.35">
      <c r="B25" s="78"/>
      <c r="C25" s="78"/>
      <c r="D25" s="78"/>
      <c r="E25" s="78"/>
      <c r="F25" s="77"/>
      <c r="G25" s="77"/>
      <c r="H25" s="77"/>
      <c r="I25" s="77"/>
      <c r="J25" s="77"/>
      <c r="K25" s="77"/>
    </row>
    <row r="26" spans="2:11" ht="30" customHeight="1" x14ac:dyDescent="0.35">
      <c r="B26" s="21" t="s">
        <v>71</v>
      </c>
      <c r="C26" s="22"/>
      <c r="D26" s="22"/>
      <c r="E26" s="23"/>
      <c r="F26" s="77"/>
      <c r="G26" s="77"/>
      <c r="H26" s="77"/>
      <c r="I26" s="77"/>
      <c r="J26" s="77"/>
      <c r="K26" s="77"/>
    </row>
    <row r="27" spans="2:11" x14ac:dyDescent="0.35">
      <c r="B27" s="24" t="s">
        <v>72</v>
      </c>
      <c r="C27" s="25"/>
      <c r="D27" s="26"/>
      <c r="E27" s="2" t="s">
        <v>73</v>
      </c>
      <c r="F27" s="77"/>
      <c r="G27" s="77"/>
      <c r="H27" s="77"/>
      <c r="I27" s="77"/>
      <c r="J27" s="77"/>
      <c r="K27" s="77"/>
    </row>
    <row r="28" spans="2:11" ht="31" x14ac:dyDescent="0.35">
      <c r="B28" s="27" t="s">
        <v>74</v>
      </c>
      <c r="C28" s="81"/>
      <c r="D28" s="81"/>
      <c r="E28" s="112" t="s">
        <v>75</v>
      </c>
      <c r="F28" s="77"/>
      <c r="G28" s="77"/>
      <c r="H28" s="77"/>
      <c r="I28" s="77"/>
      <c r="J28" s="77"/>
      <c r="K28" s="77"/>
    </row>
    <row r="29" spans="2:11" ht="62" x14ac:dyDescent="0.35">
      <c r="B29" s="28" t="s">
        <v>76</v>
      </c>
      <c r="C29" s="82"/>
      <c r="D29" s="82"/>
      <c r="E29" s="11" t="s">
        <v>6806</v>
      </c>
      <c r="F29" s="77"/>
      <c r="G29" s="77"/>
      <c r="H29" s="77"/>
      <c r="I29" s="77"/>
      <c r="J29" s="77"/>
      <c r="K29" s="77"/>
    </row>
    <row r="30" spans="2:11" ht="31" x14ac:dyDescent="0.35">
      <c r="B30" s="28" t="s">
        <v>77</v>
      </c>
      <c r="C30" s="83"/>
      <c r="D30" s="83"/>
      <c r="E30" s="113" t="s">
        <v>6807</v>
      </c>
      <c r="F30" s="77"/>
      <c r="G30" s="77"/>
      <c r="H30" s="77"/>
      <c r="I30" s="77"/>
      <c r="J30" s="77"/>
      <c r="K30" s="77"/>
    </row>
    <row r="31" spans="2:11" ht="124" x14ac:dyDescent="0.35">
      <c r="B31" s="28" t="s">
        <v>78</v>
      </c>
      <c r="C31" s="83"/>
      <c r="D31" s="83"/>
      <c r="E31" s="113" t="s">
        <v>6808</v>
      </c>
      <c r="F31" s="77"/>
      <c r="G31" s="77"/>
      <c r="H31" s="77"/>
      <c r="I31" s="77"/>
      <c r="J31" s="77"/>
      <c r="K31" s="77"/>
    </row>
    <row r="32" spans="2:11" ht="46.5" x14ac:dyDescent="0.35">
      <c r="B32" s="28" t="s">
        <v>79</v>
      </c>
      <c r="C32" s="83"/>
      <c r="D32" s="83"/>
      <c r="E32" s="113" t="s">
        <v>6809</v>
      </c>
      <c r="F32" s="77"/>
      <c r="G32" s="77"/>
      <c r="H32" s="77"/>
      <c r="I32" s="77"/>
      <c r="J32" s="77"/>
      <c r="K32" s="77"/>
    </row>
    <row r="33" spans="2:11" ht="46.5" x14ac:dyDescent="0.35">
      <c r="B33" s="28" t="s">
        <v>80</v>
      </c>
      <c r="C33" s="83"/>
      <c r="D33" s="83"/>
      <c r="E33" s="113" t="s">
        <v>6327</v>
      </c>
      <c r="F33" s="77"/>
      <c r="G33" s="77"/>
      <c r="H33" s="77"/>
      <c r="I33" s="77"/>
      <c r="J33" s="77"/>
      <c r="K33" s="77"/>
    </row>
    <row r="34" spans="2:11" ht="93" x14ac:dyDescent="0.35">
      <c r="B34" s="28" t="s">
        <v>6325</v>
      </c>
      <c r="C34" s="83"/>
      <c r="D34" s="83"/>
      <c r="E34" s="113" t="s">
        <v>6810</v>
      </c>
      <c r="F34" s="77"/>
      <c r="G34" s="77"/>
      <c r="H34" s="77"/>
      <c r="I34" s="77"/>
      <c r="J34" s="77"/>
      <c r="K34" s="77"/>
    </row>
    <row r="35" spans="2:11" ht="46.5" x14ac:dyDescent="0.35">
      <c r="B35" s="28" t="s">
        <v>81</v>
      </c>
      <c r="C35" s="83"/>
      <c r="D35" s="83"/>
      <c r="E35" s="113" t="s">
        <v>6811</v>
      </c>
      <c r="F35" s="77"/>
      <c r="G35" s="77"/>
      <c r="H35" s="77"/>
      <c r="I35" s="77"/>
      <c r="J35" s="77"/>
      <c r="K35" s="77"/>
    </row>
    <row r="36" spans="2:11" ht="31" x14ac:dyDescent="0.35">
      <c r="B36" s="28" t="s">
        <v>82</v>
      </c>
      <c r="C36" s="83"/>
      <c r="D36" s="83"/>
      <c r="E36" s="113" t="s">
        <v>6812</v>
      </c>
      <c r="F36" s="77"/>
      <c r="G36" s="77"/>
      <c r="H36" s="77"/>
      <c r="I36" s="77"/>
      <c r="J36" s="77"/>
      <c r="K36" s="77"/>
    </row>
    <row r="37" spans="2:11" x14ac:dyDescent="0.35">
      <c r="B37" s="78"/>
      <c r="C37" s="78"/>
      <c r="D37" s="78"/>
      <c r="E37" s="78"/>
      <c r="F37" s="77"/>
      <c r="G37" s="77"/>
      <c r="H37" s="77"/>
      <c r="I37" s="77"/>
      <c r="J37" s="77"/>
      <c r="K37" s="77"/>
    </row>
    <row r="38" spans="2:11" x14ac:dyDescent="0.35">
      <c r="B38" s="78"/>
      <c r="C38" s="78"/>
      <c r="D38" s="78"/>
      <c r="E38" s="78"/>
      <c r="F38" s="77"/>
      <c r="G38" s="77"/>
      <c r="H38" s="77"/>
      <c r="I38" s="77"/>
      <c r="J38" s="77"/>
      <c r="K38" s="77"/>
    </row>
    <row r="39" spans="2:11" x14ac:dyDescent="0.35">
      <c r="B39" s="78"/>
      <c r="C39" s="78"/>
      <c r="D39" s="78"/>
      <c r="E39" s="78"/>
      <c r="F39" s="77"/>
      <c r="G39" s="77"/>
      <c r="H39" s="77"/>
      <c r="I39" s="77"/>
      <c r="J39" s="77"/>
      <c r="K39" s="77"/>
    </row>
    <row r="40" spans="2:11" x14ac:dyDescent="0.35">
      <c r="B40" s="78"/>
      <c r="C40" s="78"/>
      <c r="D40" s="78"/>
      <c r="E40" s="78"/>
      <c r="F40" s="77"/>
      <c r="G40" s="77"/>
      <c r="H40" s="77"/>
      <c r="I40" s="77"/>
      <c r="J40" s="77"/>
      <c r="K40" s="77"/>
    </row>
  </sheetData>
  <phoneticPr fontId="22" type="noConversion"/>
  <dataValidations disablePrompts="1" count="2">
    <dataValidation type="list" allowBlank="1" showInputMessage="1" showErrorMessage="1" sqref="C19:C24 C15" xr:uid="{B7156725-6832-4717-801A-E98A784607C1}">
      <formula1>PL_00_StatusCode</formula1>
    </dataValidation>
    <dataValidation type="list" allowBlank="1" showInputMessage="1" showErrorMessage="1" sqref="B19:B24 B15" xr:uid="{B14F1449-25FC-4030-AB24-D523739F1588}">
      <formula1>PL_00_RevisionCode</formula1>
    </dataValidation>
  </dataValidations>
  <pageMargins left="0.7" right="0.7" top="0.75" bottom="0.75" header="0.3" footer="0.3"/>
  <pageSetup paperSize="9" scale="4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C1847-8839-4B95-BD34-91E4ED9363FC}">
  <sheetPr codeName="Sheet2">
    <tabColor rgb="FFCFDCE3"/>
    <pageSetUpPr fitToPage="1"/>
  </sheetPr>
  <dimension ref="A1:DK528"/>
  <sheetViews>
    <sheetView showGridLines="0" zoomScaleNormal="100" workbookViewId="0"/>
  </sheetViews>
  <sheetFormatPr defaultColWidth="9.1796875" defaultRowHeight="15.5" x14ac:dyDescent="0.35"/>
  <cols>
    <col min="1" max="1" width="5.7265625" style="5" customWidth="1"/>
    <col min="2" max="2" width="6.26953125" style="40" customWidth="1"/>
    <col min="3" max="3" width="20" style="5" customWidth="1"/>
    <col min="4" max="4" width="61" style="5" customWidth="1"/>
    <col min="5" max="5" width="140.54296875" style="5" customWidth="1"/>
    <col min="6" max="6" width="15.7265625" style="40" customWidth="1"/>
    <col min="7" max="7" width="15.7265625" customWidth="1"/>
    <col min="8" max="10" width="15.7265625" style="40" customWidth="1"/>
    <col min="11" max="11" width="30.54296875" style="40" customWidth="1"/>
    <col min="12" max="12" width="30.54296875" style="5" customWidth="1"/>
    <col min="13" max="15" width="30.6328125" style="5" customWidth="1"/>
    <col min="16" max="16" width="15.54296875" hidden="1" customWidth="1"/>
    <col min="17" max="17" width="48.26953125" style="5" customWidth="1"/>
    <col min="18" max="18" width="45.54296875" style="5" hidden="1" customWidth="1"/>
    <col min="19" max="19" width="7" style="40" customWidth="1"/>
    <col min="20" max="20" width="45.54296875" style="41" hidden="1" customWidth="1"/>
    <col min="21" max="21" width="7" style="41" customWidth="1"/>
    <col min="22" max="22" width="45.54296875" style="41" hidden="1" customWidth="1"/>
    <col min="23" max="23" width="7" style="40" customWidth="1"/>
    <col min="24" max="24" width="45.54296875" style="41" hidden="1" customWidth="1"/>
    <col min="25" max="25" width="7" style="40" customWidth="1"/>
    <col min="26" max="26" width="45.6328125" style="41" hidden="1" customWidth="1"/>
    <col min="27" max="27" width="7" style="40" customWidth="1"/>
    <col min="28" max="28" width="45.54296875" style="41" hidden="1" customWidth="1"/>
    <col min="29" max="29" width="7" style="5" customWidth="1"/>
    <col min="30" max="30" width="45.54296875" style="6" hidden="1" customWidth="1"/>
    <col min="31" max="31" width="7" style="5" customWidth="1"/>
    <col min="32" max="32" width="45.54296875" style="6" hidden="1" customWidth="1"/>
    <col min="33" max="33" width="7" style="5" customWidth="1"/>
    <col min="34" max="34" width="45.54296875" style="6" hidden="1" customWidth="1"/>
    <col min="35" max="35" width="7" style="40" customWidth="1"/>
    <col min="36" max="36" width="45.6328125" style="41" hidden="1" customWidth="1"/>
    <col min="37" max="37" width="7" style="5" customWidth="1"/>
    <col min="38" max="38" width="45.54296875" style="6" hidden="1" customWidth="1"/>
    <col min="39" max="39" width="7" style="5" customWidth="1"/>
    <col min="40" max="40" width="45.54296875" style="6" hidden="1" customWidth="1"/>
    <col min="41" max="41" width="7" style="5" customWidth="1"/>
    <col min="42" max="42" width="45.54296875" style="6" hidden="1" customWidth="1"/>
    <col min="43" max="43" width="7" style="5" customWidth="1"/>
    <col min="44" max="44" width="45.54296875" style="6" hidden="1" customWidth="1"/>
    <col min="45" max="45" width="7" style="5" customWidth="1"/>
    <col min="46" max="46" width="45.54296875" style="6" hidden="1" customWidth="1"/>
    <col min="47" max="47" width="7" style="5" customWidth="1"/>
    <col min="48" max="48" width="45.6328125" style="6" hidden="1" customWidth="1"/>
    <col min="49" max="49" width="7" style="5" customWidth="1"/>
    <col min="50" max="50" width="45.54296875" style="6" hidden="1" customWidth="1"/>
    <col min="51" max="51" width="7" style="5" customWidth="1"/>
    <col min="52" max="52" width="45.54296875" style="6" hidden="1" customWidth="1"/>
    <col min="53" max="53" width="7" style="5" customWidth="1"/>
    <col min="54" max="54" width="45.54296875" style="6" hidden="1" customWidth="1"/>
    <col min="55" max="55" width="7" style="5" customWidth="1"/>
    <col min="56" max="56" width="45.6328125" style="6" hidden="1" customWidth="1"/>
    <col min="57" max="57" width="7" style="5" customWidth="1"/>
    <col min="58" max="58" width="45.54296875" style="6" hidden="1" customWidth="1"/>
    <col min="59" max="59" width="7" style="5" customWidth="1"/>
    <col min="60" max="60" width="45.54296875" style="6" hidden="1" customWidth="1"/>
    <col min="61" max="61" width="7" style="5" customWidth="1"/>
    <col min="62" max="62" width="45.54296875" style="6" hidden="1" customWidth="1"/>
    <col min="63" max="63" width="15.54296875" style="6" customWidth="1"/>
    <col min="64" max="64" width="30.54296875" style="6" customWidth="1"/>
    <col min="65" max="90" width="7.1796875" style="5" hidden="1" customWidth="1"/>
    <col min="91" max="91" width="20.54296875" style="6" hidden="1" customWidth="1"/>
    <col min="92" max="95" width="20.54296875" style="5" hidden="1" customWidth="1"/>
    <col min="96" max="103" width="9.1796875" style="5" hidden="1" customWidth="1"/>
    <col min="104" max="104" width="9" style="5" hidden="1" customWidth="1"/>
    <col min="105" max="115" width="9.1796875" style="5" hidden="1" customWidth="1"/>
    <col min="116" max="16384" width="9.1796875" style="5"/>
  </cols>
  <sheetData>
    <row r="1" spans="2:115" s="65" customFormat="1" ht="30" customHeight="1" x14ac:dyDescent="0.35">
      <c r="B1" s="55" t="s">
        <v>83</v>
      </c>
      <c r="I1" s="60"/>
      <c r="J1" s="60"/>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BX1" s="66"/>
      <c r="BY1" s="66"/>
      <c r="BZ1" s="66"/>
      <c r="CA1" s="66"/>
      <c r="CB1" s="66"/>
    </row>
    <row r="2" spans="2:115" s="6" customFormat="1" ht="46.5" x14ac:dyDescent="0.35">
      <c r="B2" s="6" t="s">
        <v>88</v>
      </c>
      <c r="C2" s="36" t="s">
        <v>89</v>
      </c>
      <c r="D2" s="6" t="s">
        <v>90</v>
      </c>
      <c r="E2" s="6" t="s">
        <v>91</v>
      </c>
      <c r="F2" s="6" t="s">
        <v>92</v>
      </c>
      <c r="G2" s="6" t="s">
        <v>93</v>
      </c>
      <c r="H2" s="6" t="s">
        <v>94</v>
      </c>
      <c r="I2" s="6" t="s">
        <v>95</v>
      </c>
      <c r="J2" s="6" t="s">
        <v>109</v>
      </c>
      <c r="K2" s="6" t="s">
        <v>110</v>
      </c>
      <c r="L2" s="6" t="s">
        <v>111</v>
      </c>
      <c r="M2" s="6" t="s">
        <v>112</v>
      </c>
      <c r="N2" s="6" t="s">
        <v>113</v>
      </c>
      <c r="O2" s="6" t="s">
        <v>114</v>
      </c>
      <c r="P2" s="6" t="s">
        <v>115</v>
      </c>
      <c r="Q2" s="6" t="s">
        <v>116</v>
      </c>
      <c r="R2" s="6" t="s">
        <v>117</v>
      </c>
      <c r="S2" s="48" t="s">
        <v>0</v>
      </c>
      <c r="T2" s="48" t="s">
        <v>118</v>
      </c>
      <c r="U2" s="49" t="s">
        <v>2</v>
      </c>
      <c r="V2" s="49" t="s">
        <v>119</v>
      </c>
      <c r="W2" s="49" t="s">
        <v>4</v>
      </c>
      <c r="X2" s="49" t="s">
        <v>120</v>
      </c>
      <c r="Y2" s="50" t="s">
        <v>7</v>
      </c>
      <c r="Z2" s="50" t="s">
        <v>121</v>
      </c>
      <c r="AA2" s="50" t="s">
        <v>10</v>
      </c>
      <c r="AB2" s="50" t="s">
        <v>122</v>
      </c>
      <c r="AC2" s="50" t="s">
        <v>12</v>
      </c>
      <c r="AD2" s="50" t="s">
        <v>123</v>
      </c>
      <c r="AE2" s="50" t="s">
        <v>14</v>
      </c>
      <c r="AF2" s="50" t="s">
        <v>124</v>
      </c>
      <c r="AG2" s="50" t="s">
        <v>16</v>
      </c>
      <c r="AH2" s="50" t="s">
        <v>125</v>
      </c>
      <c r="AI2" s="50" t="s">
        <v>18</v>
      </c>
      <c r="AJ2" s="50" t="s">
        <v>126</v>
      </c>
      <c r="AK2" s="50" t="s">
        <v>20</v>
      </c>
      <c r="AL2" s="50" t="s">
        <v>127</v>
      </c>
      <c r="AM2" s="50" t="s">
        <v>22</v>
      </c>
      <c r="AN2" s="50" t="s">
        <v>128</v>
      </c>
      <c r="AO2" s="50" t="s">
        <v>24</v>
      </c>
      <c r="AP2" s="50" t="s">
        <v>129</v>
      </c>
      <c r="AQ2" s="50" t="s">
        <v>26</v>
      </c>
      <c r="AR2" s="50" t="s">
        <v>130</v>
      </c>
      <c r="AS2" s="50" t="s">
        <v>28</v>
      </c>
      <c r="AT2" s="50" t="s">
        <v>131</v>
      </c>
      <c r="AU2" s="51" t="s">
        <v>30</v>
      </c>
      <c r="AV2" s="51" t="s">
        <v>132</v>
      </c>
      <c r="AW2" s="51" t="s">
        <v>32</v>
      </c>
      <c r="AX2" s="51" t="s">
        <v>133</v>
      </c>
      <c r="AY2" s="52" t="s">
        <v>34</v>
      </c>
      <c r="AZ2" s="52" t="s">
        <v>134</v>
      </c>
      <c r="BA2" s="53" t="s">
        <v>36</v>
      </c>
      <c r="BB2" s="53" t="s">
        <v>135</v>
      </c>
      <c r="BC2" s="53" t="s">
        <v>38</v>
      </c>
      <c r="BD2" s="53" t="s">
        <v>136</v>
      </c>
      <c r="BE2" s="53" t="s">
        <v>40</v>
      </c>
      <c r="BF2" s="53" t="s">
        <v>137</v>
      </c>
      <c r="BG2" s="54" t="s">
        <v>42</v>
      </c>
      <c r="BH2" s="54" t="s">
        <v>138</v>
      </c>
      <c r="BI2" s="54" t="s">
        <v>44</v>
      </c>
      <c r="BJ2" s="54" t="s">
        <v>139</v>
      </c>
      <c r="BK2" s="6" t="s">
        <v>140</v>
      </c>
      <c r="BL2" s="6" t="s">
        <v>141</v>
      </c>
      <c r="BM2" s="6" t="s">
        <v>142</v>
      </c>
      <c r="BN2" s="6" t="s">
        <v>143</v>
      </c>
      <c r="BO2" s="6" t="s">
        <v>144</v>
      </c>
      <c r="BP2" s="6" t="s">
        <v>145</v>
      </c>
      <c r="BQ2" s="6" t="s">
        <v>146</v>
      </c>
      <c r="BR2" s="6" t="s">
        <v>147</v>
      </c>
      <c r="BS2" s="6" t="s">
        <v>148</v>
      </c>
      <c r="BT2" s="6" t="s">
        <v>149</v>
      </c>
      <c r="BU2" s="6" t="s">
        <v>150</v>
      </c>
      <c r="BV2" s="6" t="s">
        <v>151</v>
      </c>
      <c r="BW2" s="6" t="s">
        <v>152</v>
      </c>
      <c r="BX2" s="6" t="s">
        <v>153</v>
      </c>
      <c r="BY2" s="6" t="s">
        <v>154</v>
      </c>
      <c r="BZ2" s="6" t="s">
        <v>155</v>
      </c>
      <c r="CA2" s="6" t="s">
        <v>156</v>
      </c>
      <c r="CB2" s="6" t="s">
        <v>157</v>
      </c>
      <c r="CC2" s="6" t="s">
        <v>158</v>
      </c>
      <c r="CD2" s="6" t="s">
        <v>159</v>
      </c>
      <c r="CE2" s="6" t="s">
        <v>160</v>
      </c>
      <c r="CF2" s="6" t="s">
        <v>161</v>
      </c>
      <c r="CG2" s="6" t="s">
        <v>162</v>
      </c>
      <c r="CH2" s="6" t="s">
        <v>163</v>
      </c>
      <c r="CI2" s="6" t="s">
        <v>164</v>
      </c>
      <c r="CJ2" s="6" t="s">
        <v>165</v>
      </c>
      <c r="CK2" s="6" t="s">
        <v>166</v>
      </c>
      <c r="CL2" s="6" t="s">
        <v>167</v>
      </c>
      <c r="CM2" s="6" t="s">
        <v>181</v>
      </c>
      <c r="CN2" s="6" t="s">
        <v>182</v>
      </c>
      <c r="CO2" s="6" t="s">
        <v>183</v>
      </c>
      <c r="CP2" s="6" t="s">
        <v>184</v>
      </c>
      <c r="CQ2" s="6" t="s">
        <v>185</v>
      </c>
      <c r="CR2" s="6" t="s">
        <v>186</v>
      </c>
      <c r="CS2" s="6" t="s">
        <v>187</v>
      </c>
      <c r="CT2" s="6" t="s">
        <v>188</v>
      </c>
      <c r="CU2" s="6" t="s">
        <v>189</v>
      </c>
      <c r="CV2" s="6" t="s">
        <v>190</v>
      </c>
      <c r="CW2" s="6" t="s">
        <v>191</v>
      </c>
      <c r="CX2" s="6" t="s">
        <v>192</v>
      </c>
      <c r="CY2" s="6" t="s">
        <v>193</v>
      </c>
      <c r="CZ2" s="6" t="s">
        <v>194</v>
      </c>
      <c r="DA2" s="6" t="s">
        <v>195</v>
      </c>
      <c r="DB2" s="6" t="s">
        <v>196</v>
      </c>
      <c r="DC2" s="6" t="s">
        <v>197</v>
      </c>
      <c r="DD2" s="6" t="s">
        <v>198</v>
      </c>
      <c r="DE2" s="6" t="s">
        <v>199</v>
      </c>
      <c r="DF2" s="6" t="s">
        <v>200</v>
      </c>
      <c r="DG2" s="6" t="s">
        <v>201</v>
      </c>
      <c r="DH2" s="6" t="s">
        <v>202</v>
      </c>
      <c r="DI2" s="6" t="s">
        <v>203</v>
      </c>
      <c r="DJ2" s="6" t="s">
        <v>204</v>
      </c>
      <c r="DK2" s="6" t="s">
        <v>205</v>
      </c>
    </row>
    <row r="3" spans="2:115" ht="166.5" customHeight="1" x14ac:dyDescent="0.35">
      <c r="B3" s="5" t="s">
        <v>206</v>
      </c>
      <c r="C3" s="6" t="s">
        <v>5826</v>
      </c>
      <c r="D3" s="6" t="s">
        <v>208</v>
      </c>
      <c r="E3" s="6" t="s">
        <v>6989</v>
      </c>
      <c r="F3" s="5" t="s">
        <v>209</v>
      </c>
      <c r="G3" s="5" t="s">
        <v>210</v>
      </c>
      <c r="H3" s="5" t="s">
        <v>211</v>
      </c>
      <c r="I3" s="5" t="s">
        <v>96</v>
      </c>
      <c r="J3" s="5" t="s">
        <v>212</v>
      </c>
      <c r="K3" s="5" t="s">
        <v>213</v>
      </c>
      <c r="L3" s="5" t="s">
        <v>214</v>
      </c>
      <c r="M3" s="5" t="str">
        <f>IF(O3="","",
IF(O3="PM_XX_XX_XX: Undefined","PM_XX: Undefined",
INDEX(tbl_Picklist_UniclassPM[Code and Title],
MATCH((LEFT(O3,5)),tbl_Picklist_UniclassPM[Code],0))
))</f>
        <v>PM_10 : Project information</v>
      </c>
      <c r="N3" s="5" t="str">
        <f>IF(O3="","",
IF(O3="PM_XX_XX_XX: Undefined","PM_XX_XX: Undefined",
INDEX(tbl_Picklist_UniclassPM[Code and Title],
MATCH((LEFT(O3,8)),tbl_Picklist_UniclassPM[Code],0))
))</f>
        <v>PM_10_10 : Project</v>
      </c>
      <c r="O3" s="5" t="s">
        <v>215</v>
      </c>
      <c r="P3" s="6" t="str" cm="1">
        <f t="array" ref="P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IE001</v>
      </c>
      <c r="Q3" s="6" t="str" cm="1">
        <f t="array" ref="Q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IE001 : Outline Brief</v>
      </c>
      <c r="R3" s="6"/>
      <c r="S3" s="5" t="s">
        <v>206</v>
      </c>
      <c r="T3" s="6" t="s">
        <v>6328</v>
      </c>
      <c r="U3" s="5" t="s">
        <v>96</v>
      </c>
      <c r="V3" s="6"/>
      <c r="W3" s="5" t="s">
        <v>96</v>
      </c>
      <c r="X3" s="6"/>
      <c r="Y3" s="5" t="s">
        <v>96</v>
      </c>
      <c r="Z3" s="6"/>
      <c r="AA3" s="5" t="s">
        <v>96</v>
      </c>
      <c r="AB3" s="6"/>
      <c r="AC3" s="5" t="s">
        <v>96</v>
      </c>
      <c r="AE3" s="5" t="s">
        <v>96</v>
      </c>
      <c r="AG3" s="5" t="s">
        <v>96</v>
      </c>
      <c r="AI3" s="5" t="s">
        <v>96</v>
      </c>
      <c r="AJ3" s="6"/>
      <c r="AK3" s="5" t="s">
        <v>96</v>
      </c>
      <c r="AM3" s="5" t="s">
        <v>96</v>
      </c>
      <c r="AO3" s="5" t="s">
        <v>96</v>
      </c>
      <c r="AQ3" s="5" t="s">
        <v>96</v>
      </c>
      <c r="AS3" s="5" t="s">
        <v>96</v>
      </c>
      <c r="AU3" s="5" t="s">
        <v>96</v>
      </c>
      <c r="AW3" s="5" t="s">
        <v>96</v>
      </c>
      <c r="AY3" s="5" t="s">
        <v>96</v>
      </c>
      <c r="BA3" s="5" t="s">
        <v>96</v>
      </c>
      <c r="BC3" s="5" t="s">
        <v>96</v>
      </c>
      <c r="BE3" s="5" t="s">
        <v>96</v>
      </c>
      <c r="BG3" s="5" t="s">
        <v>96</v>
      </c>
      <c r="BI3" s="5" t="s">
        <v>96</v>
      </c>
      <c r="BK3" s="6" t="str" cm="1">
        <f t="array" ref="BK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 s="6" t="str" cm="1">
        <f t="array" ref="BL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 s="5" t="s">
        <v>96</v>
      </c>
      <c r="BN3" s="5" t="s">
        <v>96</v>
      </c>
      <c r="BO3" s="5" t="s">
        <v>96</v>
      </c>
      <c r="BP3" s="5" t="s">
        <v>96</v>
      </c>
      <c r="BQ3" s="5" t="s">
        <v>96</v>
      </c>
      <c r="BR3" s="5" t="s">
        <v>96</v>
      </c>
      <c r="BS3" s="5" t="s">
        <v>96</v>
      </c>
      <c r="BT3" s="5" t="s">
        <v>96</v>
      </c>
      <c r="BU3" s="5" t="s">
        <v>96</v>
      </c>
      <c r="BV3" s="5" t="s">
        <v>96</v>
      </c>
      <c r="BW3" s="5" t="s">
        <v>96</v>
      </c>
      <c r="BX3" s="5" t="s">
        <v>96</v>
      </c>
      <c r="BY3" s="5" t="s">
        <v>96</v>
      </c>
      <c r="BZ3" s="5" t="s">
        <v>96</v>
      </c>
      <c r="CA3" s="5" t="s">
        <v>96</v>
      </c>
      <c r="CB3" s="5" t="s">
        <v>96</v>
      </c>
      <c r="CC3" s="5" t="s">
        <v>96</v>
      </c>
      <c r="CD3" s="5" t="s">
        <v>96</v>
      </c>
      <c r="CE3" s="5" t="s">
        <v>96</v>
      </c>
      <c r="CF3" s="5" t="s">
        <v>96</v>
      </c>
      <c r="CG3" s="5" t="s">
        <v>96</v>
      </c>
      <c r="CH3" s="5" t="s">
        <v>96</v>
      </c>
      <c r="CI3" s="5" t="s">
        <v>96</v>
      </c>
      <c r="CJ3" s="5" t="s">
        <v>206</v>
      </c>
      <c r="CK3" s="5" t="s">
        <v>96</v>
      </c>
      <c r="CL3" s="5" t="s">
        <v>96</v>
      </c>
      <c r="CM3" s="6" t="str" cm="1">
        <f t="array" ref="CM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IF((_xlpm.Values="R")+(_xlpm.Values="R/A"), _xlpm.Numbers, "")),
    _xlpm.AGroup, "A : " &amp; _xlfn.TEXTJOIN("; ", TRUE, IF((_xlpm.Values="A")+(_xlpm.Values="R/A"), _xlpm.Numbers, "")),
    _xlpm.CGroup, "C : " &amp; _xlfn.TEXTJOIN("; ", TRUE, IF(_xlpm.Values="C", _xlpm.Numbers, "")),
    _xlpm.IGroup, "I : " &amp; _xlfn.TEXTJOIN("; ", TRUE, IF(_xlpm.Values="I", _xlpm.Numbers, "")),
    _xlpm.Result, _xlfn.TEXTJOIN(CHAR(10), TRUE,
        IF(_xlpm.RGroup="R : ", "", _xlpm.RGroup),
        IF(_xlpm.AGroup="A : ", "", _xlpm.AGroup),
        IF(_xlpm.CGroup="C : ", "", _xlpm.CGroup),
        IF(_xlpm.IGroup="I : ", "", _xlpm.IGroup)
    ),
    IF(_xlpm.AllEmpty, "", _xlpm.Result)
)</f>
        <v>R : TT01
A : TT03
I : TT05; TT06</v>
      </c>
      <c r="CN3" s="5" t="str" cm="1">
        <f t="array" ref="CN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IF((_xlpm.Values="R")+(_xlpm.Values="R/A"), _xlpm.Numbers, ""),
    _xlfn.TEXTJOIN("; ", TRUE, _xlpm.FilteredNumbers)
)</f>
        <v>TT01</v>
      </c>
      <c r="CO3" s="5" t="str" cm="1">
        <f t="array" ref="CO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IF((_xlpm.Values="A")+(_xlpm.Values="R/A"), _xlpm.Numbers, ""),    _xlfn.TEXTJOIN("; ", TRUE, _xlpm.FilteredNumbers)
)</f>
        <v>TT03</v>
      </c>
      <c r="CP3" s="5" t="str" cm="1">
        <f t="array" ref="CP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 s="5" t="str" cm="1">
        <f t="array" ref="CQ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TT05; TT06</v>
      </c>
      <c r="CR3" s="5" t="s">
        <v>159</v>
      </c>
      <c r="CT3" s="5" t="s">
        <v>142</v>
      </c>
      <c r="CV3" s="5" t="s">
        <v>150</v>
      </c>
      <c r="CW3" s="5" t="s">
        <v>150</v>
      </c>
    </row>
    <row r="4" spans="2:115" ht="77.5" x14ac:dyDescent="0.35">
      <c r="B4" s="5" t="s">
        <v>206</v>
      </c>
      <c r="C4" s="6" t="s">
        <v>5827</v>
      </c>
      <c r="D4" s="6" t="s">
        <v>217</v>
      </c>
      <c r="E4" s="6" t="s">
        <v>6990</v>
      </c>
      <c r="F4" s="5" t="s">
        <v>209</v>
      </c>
      <c r="G4" s="5" t="s">
        <v>210</v>
      </c>
      <c r="H4" s="5" t="s">
        <v>211</v>
      </c>
      <c r="I4" s="5" t="s">
        <v>96</v>
      </c>
      <c r="J4" s="5" t="s">
        <v>212</v>
      </c>
      <c r="K4" s="5" t="s">
        <v>213</v>
      </c>
      <c r="L4" s="5" t="s">
        <v>214</v>
      </c>
      <c r="M4" s="5" t="str">
        <f>IF(O4="","",
IF(O4="PM_XX_XX_XX: Undefined","PM_XX: Undefined",
INDEX(tbl_Picklist_UniclassPM[Code and Title],
MATCH((LEFT(O4,5)),tbl_Picklist_UniclassPM[Code],0))
))</f>
        <v>PM_10 : Project information</v>
      </c>
      <c r="N4" s="5" t="str">
        <f>IF(O4="","",
IF(O4="PM_XX_XX_XX: Undefined","PM_XX_XX: Undefined",
INDEX(tbl_Picklist_UniclassPM[Code and Title],
MATCH((LEFT(O4,8)),tbl_Picklist_UniclassPM[Code],0))
))</f>
        <v>PM_10_10 : Project</v>
      </c>
      <c r="O4" s="5" t="s">
        <v>215</v>
      </c>
      <c r="P4" s="6" t="str" cm="1">
        <f t="array" ref="P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IE001</v>
      </c>
      <c r="Q4" s="6" t="str" cm="1">
        <f t="array" ref="Q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IE001 : Outline Brief</v>
      </c>
      <c r="R4" s="6"/>
      <c r="S4" s="5" t="s">
        <v>206</v>
      </c>
      <c r="T4" s="6" t="s">
        <v>6844</v>
      </c>
      <c r="U4" s="5" t="s">
        <v>96</v>
      </c>
      <c r="V4" s="6"/>
      <c r="W4" s="5" t="s">
        <v>96</v>
      </c>
      <c r="X4" s="6"/>
      <c r="Y4" s="5" t="s">
        <v>96</v>
      </c>
      <c r="Z4" s="6"/>
      <c r="AA4" s="5" t="s">
        <v>96</v>
      </c>
      <c r="AB4" s="6"/>
      <c r="AC4" s="5" t="s">
        <v>96</v>
      </c>
      <c r="AE4" s="5" t="s">
        <v>96</v>
      </c>
      <c r="AG4" s="5" t="s">
        <v>96</v>
      </c>
      <c r="AI4" s="5" t="s">
        <v>96</v>
      </c>
      <c r="AJ4" s="6"/>
      <c r="AK4" s="5" t="s">
        <v>96</v>
      </c>
      <c r="AM4" s="5" t="s">
        <v>96</v>
      </c>
      <c r="AO4" s="5" t="s">
        <v>96</v>
      </c>
      <c r="AQ4" s="5" t="s">
        <v>96</v>
      </c>
      <c r="AS4" s="5" t="s">
        <v>96</v>
      </c>
      <c r="AU4" s="5" t="s">
        <v>96</v>
      </c>
      <c r="AW4" s="5" t="s">
        <v>96</v>
      </c>
      <c r="AY4" s="5" t="s">
        <v>96</v>
      </c>
      <c r="BA4" s="5" t="s">
        <v>96</v>
      </c>
      <c r="BC4" s="5" t="s">
        <v>96</v>
      </c>
      <c r="BE4" s="5" t="s">
        <v>96</v>
      </c>
      <c r="BG4" s="5" t="s">
        <v>96</v>
      </c>
      <c r="BI4" s="5" t="s">
        <v>96</v>
      </c>
      <c r="BK4" s="6" t="str" cm="1">
        <f t="array" ref="BK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4" s="6" t="str" cm="1">
        <f t="array" ref="BL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4" s="5" t="s">
        <v>96</v>
      </c>
      <c r="BN4" s="5" t="s">
        <v>96</v>
      </c>
      <c r="BO4" s="5" t="s">
        <v>96</v>
      </c>
      <c r="BP4" s="5" t="s">
        <v>96</v>
      </c>
      <c r="BQ4" s="5" t="s">
        <v>96</v>
      </c>
      <c r="BR4" s="5" t="s">
        <v>96</v>
      </c>
      <c r="BS4" s="5" t="s">
        <v>96</v>
      </c>
      <c r="BT4" s="5" t="s">
        <v>96</v>
      </c>
      <c r="BU4" s="5" t="s">
        <v>96</v>
      </c>
      <c r="BV4" s="5" t="s">
        <v>96</v>
      </c>
      <c r="BW4" s="5" t="s">
        <v>96</v>
      </c>
      <c r="BX4" s="5" t="s">
        <v>96</v>
      </c>
      <c r="BY4" s="5" t="s">
        <v>96</v>
      </c>
      <c r="BZ4" s="5" t="s">
        <v>96</v>
      </c>
      <c r="CA4" s="5" t="s">
        <v>96</v>
      </c>
      <c r="CB4" s="5" t="s">
        <v>96</v>
      </c>
      <c r="CC4" s="5" t="s">
        <v>96</v>
      </c>
      <c r="CD4" s="5" t="s">
        <v>96</v>
      </c>
      <c r="CE4" s="5" t="s">
        <v>96</v>
      </c>
      <c r="CF4" s="5" t="s">
        <v>96</v>
      </c>
      <c r="CG4" s="5" t="s">
        <v>96</v>
      </c>
      <c r="CH4" s="5" t="s">
        <v>96</v>
      </c>
      <c r="CI4" s="5" t="s">
        <v>96</v>
      </c>
      <c r="CJ4" s="5" t="s">
        <v>206</v>
      </c>
      <c r="CK4" s="5" t="s">
        <v>96</v>
      </c>
      <c r="CL4" s="5" t="s">
        <v>96</v>
      </c>
      <c r="CM4" s="6" t="str" cm="1">
        <f t="array" ref="CM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 s="5" t="str" cm="1">
        <f t="array" ref="CN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 s="5" t="str" cm="1">
        <f t="array" ref="CO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 s="5" t="str" cm="1">
        <f t="array" ref="CP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 s="5" t="str" cm="1">
        <f t="array" ref="CQ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 spans="2:115" ht="186" x14ac:dyDescent="0.35">
      <c r="B5" s="5" t="s">
        <v>206</v>
      </c>
      <c r="C5" s="6" t="s">
        <v>5829</v>
      </c>
      <c r="D5" s="6" t="s">
        <v>218</v>
      </c>
      <c r="E5" s="6" t="s">
        <v>6991</v>
      </c>
      <c r="F5" s="5" t="s">
        <v>209</v>
      </c>
      <c r="G5" s="5" t="s">
        <v>210</v>
      </c>
      <c r="H5" s="5" t="s">
        <v>211</v>
      </c>
      <c r="I5" s="5" t="s">
        <v>96</v>
      </c>
      <c r="J5" s="5" t="s">
        <v>212</v>
      </c>
      <c r="K5" s="5" t="s">
        <v>214</v>
      </c>
      <c r="L5" s="5" t="s">
        <v>213</v>
      </c>
      <c r="M5" s="5" t="str">
        <f>IF(O5="","",
IF(O5="PM_XX_XX_XX: Undefined","PM_XX: Undefined",
INDEX(tbl_Picklist_UniclassPM[Code and Title],
MATCH((LEFT(O5,5)),tbl_Picklist_UniclassPM[Code],0))
))</f>
        <v>PM_10 : Project information</v>
      </c>
      <c r="N5" s="5" t="str">
        <f>IF(O5="","",
IF(O5="PM_XX_XX_XX: Undefined","PM_XX_XX: Undefined",
INDEX(tbl_Picklist_UniclassPM[Code and Title],
MATCH((LEFT(O5,8)),tbl_Picklist_UniclassPM[Code],0))
))</f>
        <v>PM_10_10 : Project</v>
      </c>
      <c r="O5" s="5" t="s">
        <v>219</v>
      </c>
      <c r="P5" s="6" t="str" cm="1">
        <f t="array" ref="P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v>
      </c>
      <c r="Q5" s="6" t="str" cm="1">
        <f t="array" ref="Q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v>
      </c>
      <c r="R5" s="6"/>
      <c r="S5" s="5" t="s">
        <v>96</v>
      </c>
      <c r="T5" s="6"/>
      <c r="U5" s="5" t="s">
        <v>206</v>
      </c>
      <c r="V5" s="6" t="s">
        <v>6845</v>
      </c>
      <c r="W5" s="5" t="s">
        <v>96</v>
      </c>
      <c r="X5" s="6"/>
      <c r="Y5" s="5" t="s">
        <v>96</v>
      </c>
      <c r="Z5" s="6"/>
      <c r="AA5" s="5" t="s">
        <v>96</v>
      </c>
      <c r="AB5" s="6"/>
      <c r="AC5" s="5" t="s">
        <v>96</v>
      </c>
      <c r="AE5" s="5" t="s">
        <v>96</v>
      </c>
      <c r="AG5" s="5" t="s">
        <v>96</v>
      </c>
      <c r="AI5" s="5" t="s">
        <v>96</v>
      </c>
      <c r="AJ5" s="6"/>
      <c r="AK5" s="5" t="s">
        <v>96</v>
      </c>
      <c r="AM5" s="5" t="s">
        <v>96</v>
      </c>
      <c r="AO5" s="5" t="s">
        <v>96</v>
      </c>
      <c r="AQ5" s="5" t="s">
        <v>96</v>
      </c>
      <c r="AS5" s="5" t="s">
        <v>96</v>
      </c>
      <c r="AU5" s="5" t="s">
        <v>96</v>
      </c>
      <c r="AW5" s="5" t="s">
        <v>96</v>
      </c>
      <c r="AY5" s="5" t="s">
        <v>96</v>
      </c>
      <c r="BA5" s="5" t="s">
        <v>96</v>
      </c>
      <c r="BC5" s="5" t="s">
        <v>96</v>
      </c>
      <c r="BE5" s="5" t="s">
        <v>96</v>
      </c>
      <c r="BG5" s="5" t="s">
        <v>96</v>
      </c>
      <c r="BI5" s="5" t="s">
        <v>96</v>
      </c>
      <c r="BK5" s="6" t="str" cm="1">
        <f t="array" ref="BK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5" s="6" t="str" cm="1">
        <f t="array" ref="BL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5" s="5" t="s">
        <v>96</v>
      </c>
      <c r="BN5" s="5" t="s">
        <v>96</v>
      </c>
      <c r="BO5" s="5" t="s">
        <v>96</v>
      </c>
      <c r="BP5" s="5" t="s">
        <v>96</v>
      </c>
      <c r="BQ5" s="5" t="s">
        <v>96</v>
      </c>
      <c r="BR5" s="5" t="s">
        <v>96</v>
      </c>
      <c r="BS5" s="5" t="s">
        <v>96</v>
      </c>
      <c r="BT5" s="5" t="s">
        <v>96</v>
      </c>
      <c r="BU5" s="5" t="s">
        <v>96</v>
      </c>
      <c r="BV5" s="5" t="s">
        <v>96</v>
      </c>
      <c r="BW5" s="5" t="s">
        <v>96</v>
      </c>
      <c r="BX5" s="5" t="s">
        <v>96</v>
      </c>
      <c r="BY5" s="5" t="s">
        <v>96</v>
      </c>
      <c r="BZ5" s="5" t="s">
        <v>96</v>
      </c>
      <c r="CA5" s="5" t="s">
        <v>96</v>
      </c>
      <c r="CB5" s="5" t="s">
        <v>96</v>
      </c>
      <c r="CC5" s="5" t="s">
        <v>96</v>
      </c>
      <c r="CD5" s="5" t="s">
        <v>206</v>
      </c>
      <c r="CE5" s="5" t="s">
        <v>96</v>
      </c>
      <c r="CF5" s="5" t="s">
        <v>96</v>
      </c>
      <c r="CG5" s="5" t="s">
        <v>96</v>
      </c>
      <c r="CH5" s="5" t="s">
        <v>96</v>
      </c>
      <c r="CI5" s="5" t="s">
        <v>96</v>
      </c>
      <c r="CJ5" s="5" t="s">
        <v>206</v>
      </c>
      <c r="CK5" s="5" t="s">
        <v>96</v>
      </c>
      <c r="CL5" s="5" t="s">
        <v>96</v>
      </c>
      <c r="CM5" s="6" t="str" cm="1">
        <f t="array" ref="CM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 s="5" t="str" cm="1">
        <f t="array" ref="CN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 s="5" t="str" cm="1">
        <f t="array" ref="CO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 s="5" t="str" cm="1">
        <f t="array" ref="CP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 s="5" t="str" cm="1">
        <f t="array" ref="CQ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6" spans="2:115" ht="201.5" x14ac:dyDescent="0.35">
      <c r="B6" s="5" t="s">
        <v>206</v>
      </c>
      <c r="C6" s="6" t="s">
        <v>5863</v>
      </c>
      <c r="D6" s="6" t="s">
        <v>220</v>
      </c>
      <c r="E6" s="6" t="s">
        <v>6992</v>
      </c>
      <c r="F6" s="5" t="s">
        <v>209</v>
      </c>
      <c r="G6" s="5" t="s">
        <v>210</v>
      </c>
      <c r="H6" s="5" t="s">
        <v>211</v>
      </c>
      <c r="I6" s="5" t="s">
        <v>96</v>
      </c>
      <c r="J6" s="5" t="s">
        <v>212</v>
      </c>
      <c r="K6" s="5" t="s">
        <v>214</v>
      </c>
      <c r="L6" s="5" t="s">
        <v>213</v>
      </c>
      <c r="M6" s="5" t="str">
        <f>IF(O6="","",
IF(O6="PM_XX_XX_XX: Undefined","PM_XX: Undefined",
INDEX(tbl_Picklist_UniclassPM[Code and Title],
MATCH((LEFT(O6,5)),tbl_Picklist_UniclassPM[Code],0))
))</f>
        <v>PM_10 : Project information</v>
      </c>
      <c r="N6" s="5" t="str">
        <f>IF(O6="","",
IF(O6="PM_XX_XX_XX: Undefined","PM_XX_XX: Undefined",
INDEX(tbl_Picklist_UniclassPM[Code and Title],
MATCH((LEFT(O6,8)),tbl_Picklist_UniclassPM[Code],0))
))</f>
        <v>PM_10_10 : Project</v>
      </c>
      <c r="O6" s="5" t="s">
        <v>219</v>
      </c>
      <c r="P6" s="6" t="str" cm="1">
        <f t="array" ref="P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v>
      </c>
      <c r="Q6" s="6" t="str" cm="1">
        <f t="array" ref="Q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v>
      </c>
      <c r="R6" s="6"/>
      <c r="S6" s="5" t="s">
        <v>96</v>
      </c>
      <c r="T6" s="6"/>
      <c r="U6" s="5" t="s">
        <v>96</v>
      </c>
      <c r="V6" s="6"/>
      <c r="W6" s="5" t="s">
        <v>206</v>
      </c>
      <c r="X6" s="6" t="s">
        <v>221</v>
      </c>
      <c r="Y6" s="5" t="s">
        <v>96</v>
      </c>
      <c r="Z6" s="6"/>
      <c r="AA6" s="5" t="s">
        <v>96</v>
      </c>
      <c r="AB6" s="6"/>
      <c r="AC6" s="5" t="s">
        <v>96</v>
      </c>
      <c r="AE6" s="5" t="s">
        <v>96</v>
      </c>
      <c r="AG6" s="5" t="s">
        <v>96</v>
      </c>
      <c r="AI6" s="5" t="s">
        <v>96</v>
      </c>
      <c r="AJ6" s="6"/>
      <c r="AK6" s="5" t="s">
        <v>96</v>
      </c>
      <c r="AM6" s="5" t="s">
        <v>96</v>
      </c>
      <c r="AO6" s="5" t="s">
        <v>96</v>
      </c>
      <c r="AQ6" s="5" t="s">
        <v>96</v>
      </c>
      <c r="AS6" s="5" t="s">
        <v>96</v>
      </c>
      <c r="AU6" s="5" t="s">
        <v>96</v>
      </c>
      <c r="AW6" s="5" t="s">
        <v>96</v>
      </c>
      <c r="AY6" s="5" t="s">
        <v>96</v>
      </c>
      <c r="BA6" s="5" t="s">
        <v>96</v>
      </c>
      <c r="BC6" s="5" t="s">
        <v>96</v>
      </c>
      <c r="BE6" s="5" t="s">
        <v>96</v>
      </c>
      <c r="BG6" s="5" t="s">
        <v>96</v>
      </c>
      <c r="BI6" s="5" t="s">
        <v>96</v>
      </c>
      <c r="BK6" s="6" t="str" cm="1">
        <f t="array" ref="BK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v>
      </c>
      <c r="BL6" s="6" t="str" cm="1">
        <f t="array" ref="BL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v>
      </c>
      <c r="BM6" s="5" t="s">
        <v>96</v>
      </c>
      <c r="BN6" s="5" t="s">
        <v>96</v>
      </c>
      <c r="BO6" s="5" t="s">
        <v>96</v>
      </c>
      <c r="BP6" s="5" t="s">
        <v>96</v>
      </c>
      <c r="BQ6" s="5" t="s">
        <v>96</v>
      </c>
      <c r="BR6" s="5" t="s">
        <v>96</v>
      </c>
      <c r="BS6" s="5" t="s">
        <v>96</v>
      </c>
      <c r="BT6" s="5" t="s">
        <v>96</v>
      </c>
      <c r="BU6" s="5" t="s">
        <v>96</v>
      </c>
      <c r="BV6" s="5" t="s">
        <v>96</v>
      </c>
      <c r="BW6" s="5" t="s">
        <v>96</v>
      </c>
      <c r="BX6" s="5" t="s">
        <v>96</v>
      </c>
      <c r="BY6" s="5" t="s">
        <v>96</v>
      </c>
      <c r="BZ6" s="5" t="s">
        <v>96</v>
      </c>
      <c r="CA6" s="5" t="s">
        <v>96</v>
      </c>
      <c r="CB6" s="5" t="s">
        <v>96</v>
      </c>
      <c r="CC6" s="5" t="s">
        <v>96</v>
      </c>
      <c r="CD6" s="5" t="s">
        <v>206</v>
      </c>
      <c r="CE6" s="5" t="s">
        <v>96</v>
      </c>
      <c r="CF6" s="5" t="s">
        <v>96</v>
      </c>
      <c r="CG6" s="5" t="s">
        <v>96</v>
      </c>
      <c r="CH6" s="5" t="s">
        <v>96</v>
      </c>
      <c r="CI6" s="5" t="s">
        <v>96</v>
      </c>
      <c r="CJ6" s="5" t="s">
        <v>96</v>
      </c>
      <c r="CK6" s="5" t="s">
        <v>96</v>
      </c>
      <c r="CL6" s="5" t="s">
        <v>96</v>
      </c>
      <c r="CM6" s="6" t="str" cm="1">
        <f t="array" ref="CM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6" s="5" t="str" cm="1">
        <f t="array" ref="CN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6" s="5" t="str" cm="1">
        <f t="array" ref="CO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6" s="5" t="str" cm="1">
        <f t="array" ref="CP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6" s="5" t="str" cm="1">
        <f t="array" ref="CQ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7" spans="2:115" ht="62" x14ac:dyDescent="0.35">
      <c r="B7" s="5" t="s">
        <v>206</v>
      </c>
      <c r="C7" s="6" t="s">
        <v>5828</v>
      </c>
      <c r="D7" s="6" t="s">
        <v>222</v>
      </c>
      <c r="E7" s="6" t="s">
        <v>6993</v>
      </c>
      <c r="F7" s="5" t="s">
        <v>209</v>
      </c>
      <c r="G7" s="5" t="s">
        <v>210</v>
      </c>
      <c r="H7" s="5" t="s">
        <v>223</v>
      </c>
      <c r="I7" s="5" t="s">
        <v>96</v>
      </c>
      <c r="J7" s="5" t="s">
        <v>96</v>
      </c>
      <c r="K7" s="5" t="s">
        <v>213</v>
      </c>
      <c r="L7" s="5" t="s">
        <v>214</v>
      </c>
      <c r="M7" s="5" t="str">
        <f>IF(O7="","",
IF(O7="PM_XX_XX_XX: Undefined","PM_XX: Undefined",
INDEX(tbl_Picklist_UniclassPM[Code and Title],
MATCH((LEFT(O7,5)),tbl_Picklist_UniclassPM[Code],0))
))</f>
        <v>PM_10 : Project information</v>
      </c>
      <c r="N7" s="5" t="str">
        <f>IF(O7="","",
IF(O7="PM_XX_XX_XX: Undefined","PM_XX_XX: Undefined",
INDEX(tbl_Picklist_UniclassPM[Code and Title],
MATCH((LEFT(O7,8)),tbl_Picklist_UniclassPM[Code],0))
))</f>
        <v>PM_10_20 : Client requirements</v>
      </c>
      <c r="O7" s="5" t="s">
        <v>224</v>
      </c>
      <c r="P7" s="6" t="str" cm="1">
        <f t="array" ref="P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IE001</v>
      </c>
      <c r="Q7" s="6" t="str" cm="1">
        <f t="array" ref="Q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IE001 : Outline Brief</v>
      </c>
      <c r="R7" s="6"/>
      <c r="S7" s="5" t="s">
        <v>206</v>
      </c>
      <c r="T7" s="6" t="s">
        <v>6329</v>
      </c>
      <c r="U7" s="5" t="s">
        <v>96</v>
      </c>
      <c r="V7" s="6"/>
      <c r="W7" s="5" t="s">
        <v>96</v>
      </c>
      <c r="X7" s="6"/>
      <c r="Y7" s="5" t="s">
        <v>96</v>
      </c>
      <c r="Z7" s="6"/>
      <c r="AA7" s="5" t="s">
        <v>96</v>
      </c>
      <c r="AB7" s="6"/>
      <c r="AC7" s="5" t="s">
        <v>96</v>
      </c>
      <c r="AE7" s="5" t="s">
        <v>96</v>
      </c>
      <c r="AG7" s="5" t="s">
        <v>96</v>
      </c>
      <c r="AI7" s="5" t="s">
        <v>96</v>
      </c>
      <c r="AJ7" s="6"/>
      <c r="AK7" s="5" t="s">
        <v>96</v>
      </c>
      <c r="AM7" s="5" t="s">
        <v>96</v>
      </c>
      <c r="AO7" s="5" t="s">
        <v>96</v>
      </c>
      <c r="AQ7" s="5" t="s">
        <v>96</v>
      </c>
      <c r="AS7" s="5" t="s">
        <v>96</v>
      </c>
      <c r="AU7" s="5" t="s">
        <v>96</v>
      </c>
      <c r="AW7" s="5" t="s">
        <v>96</v>
      </c>
      <c r="AY7" s="5" t="s">
        <v>96</v>
      </c>
      <c r="BA7" s="5" t="s">
        <v>96</v>
      </c>
      <c r="BC7" s="5" t="s">
        <v>96</v>
      </c>
      <c r="BE7" s="5" t="s">
        <v>96</v>
      </c>
      <c r="BG7" s="5" t="s">
        <v>96</v>
      </c>
      <c r="BI7" s="5" t="s">
        <v>96</v>
      </c>
      <c r="BK7" s="6" t="str" cm="1">
        <f t="array" ref="BK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7" s="6" t="str" cm="1">
        <f t="array" ref="BL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7" s="5" t="s">
        <v>96</v>
      </c>
      <c r="BN7" s="5" t="s">
        <v>96</v>
      </c>
      <c r="BO7" s="5" t="s">
        <v>96</v>
      </c>
      <c r="BP7" s="5" t="s">
        <v>96</v>
      </c>
      <c r="BQ7" s="5" t="s">
        <v>96</v>
      </c>
      <c r="BR7" s="5" t="s">
        <v>96</v>
      </c>
      <c r="BS7" s="5" t="s">
        <v>96</v>
      </c>
      <c r="BT7" s="5" t="s">
        <v>96</v>
      </c>
      <c r="BU7" s="5" t="s">
        <v>96</v>
      </c>
      <c r="BV7" s="5" t="s">
        <v>96</v>
      </c>
      <c r="BW7" s="5" t="s">
        <v>96</v>
      </c>
      <c r="BX7" s="5" t="s">
        <v>96</v>
      </c>
      <c r="BY7" s="5" t="s">
        <v>96</v>
      </c>
      <c r="BZ7" s="5" t="s">
        <v>96</v>
      </c>
      <c r="CA7" s="5" t="s">
        <v>96</v>
      </c>
      <c r="CB7" s="5" t="s">
        <v>96</v>
      </c>
      <c r="CC7" s="5" t="s">
        <v>96</v>
      </c>
      <c r="CD7" s="5" t="s">
        <v>96</v>
      </c>
      <c r="CE7" s="5" t="s">
        <v>96</v>
      </c>
      <c r="CF7" s="5" t="s">
        <v>96</v>
      </c>
      <c r="CG7" s="5" t="s">
        <v>96</v>
      </c>
      <c r="CH7" s="5" t="s">
        <v>96</v>
      </c>
      <c r="CI7" s="5" t="s">
        <v>96</v>
      </c>
      <c r="CJ7" s="5" t="s">
        <v>206</v>
      </c>
      <c r="CK7" s="5" t="s">
        <v>96</v>
      </c>
      <c r="CL7" s="5" t="s">
        <v>96</v>
      </c>
      <c r="CM7" s="6" t="str" cm="1">
        <f t="array" ref="CM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7" s="5" t="str" cm="1">
        <f t="array" ref="CN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7" s="5" t="str" cm="1">
        <f t="array" ref="CO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7" s="5" t="str" cm="1">
        <f t="array" ref="CP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7" s="5" t="str" cm="1">
        <f t="array" ref="CQ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8" spans="2:115" ht="77.5" x14ac:dyDescent="0.35">
      <c r="B8" s="5" t="s">
        <v>206</v>
      </c>
      <c r="C8" s="6" t="s">
        <v>5891</v>
      </c>
      <c r="D8" s="6" t="s">
        <v>6831</v>
      </c>
      <c r="E8" s="6" t="s">
        <v>6994</v>
      </c>
      <c r="F8" s="5" t="s">
        <v>209</v>
      </c>
      <c r="G8" s="5" t="s">
        <v>234</v>
      </c>
      <c r="H8" s="5" t="s">
        <v>235</v>
      </c>
      <c r="I8" s="5" t="s">
        <v>96</v>
      </c>
      <c r="J8" s="5" t="s">
        <v>236</v>
      </c>
      <c r="K8" s="5" t="s">
        <v>9</v>
      </c>
      <c r="L8" s="5" t="s">
        <v>225</v>
      </c>
      <c r="M8" s="5" t="str">
        <f>IF(O8="","",
IF(O8="PM_XX_XX_XX: Undefined","PM_XX: Undefined",
INDEX(tbl_Picklist_UniclassPM[Code and Title],
MATCH((LEFT(O8,5)),tbl_Picklist_UniclassPM[Code],0))
))</f>
        <v>PM_10 : Project information</v>
      </c>
      <c r="N8" s="5" t="str">
        <f>IF(O8="","",
IF(O8="PM_XX_XX_XX: Undefined","PM_XX_XX: Undefined",
INDEX(tbl_Picklist_UniclassPM[Code and Title],
MATCH((LEFT(O8,8)),tbl_Picklist_UniclassPM[Code],0))
))</f>
        <v>PM_10_20 : Client requirements</v>
      </c>
      <c r="O8" s="5" t="s">
        <v>226</v>
      </c>
      <c r="P8" s="6" t="str" cm="1">
        <f t="array" ref="P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8" s="6" t="str" cm="1">
        <f t="array" ref="Q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8" s="6"/>
      <c r="S8" s="5" t="s">
        <v>96</v>
      </c>
      <c r="T8" s="6"/>
      <c r="U8" s="5" t="s">
        <v>96</v>
      </c>
      <c r="V8" s="6"/>
      <c r="W8" s="5" t="s">
        <v>96</v>
      </c>
      <c r="X8" s="6"/>
      <c r="Y8" s="5" t="s">
        <v>206</v>
      </c>
      <c r="Z8" s="6" t="s">
        <v>6874</v>
      </c>
      <c r="AA8" s="5" t="s">
        <v>96</v>
      </c>
      <c r="AB8" s="6"/>
      <c r="AC8" s="5" t="s">
        <v>206</v>
      </c>
      <c r="AD8" s="6" t="s">
        <v>6330</v>
      </c>
      <c r="AE8" s="5" t="s">
        <v>96</v>
      </c>
      <c r="AG8" s="5" t="s">
        <v>206</v>
      </c>
      <c r="AH8" s="6" t="s">
        <v>6330</v>
      </c>
      <c r="AI8" s="5" t="s">
        <v>96</v>
      </c>
      <c r="AJ8" s="6"/>
      <c r="AK8" s="5" t="s">
        <v>206</v>
      </c>
      <c r="AL8" s="6" t="s">
        <v>6330</v>
      </c>
      <c r="AM8" s="5" t="s">
        <v>96</v>
      </c>
      <c r="AO8" s="5" t="s">
        <v>206</v>
      </c>
      <c r="AP8" s="6" t="s">
        <v>6330</v>
      </c>
      <c r="AQ8" s="5" t="s">
        <v>96</v>
      </c>
      <c r="AS8" s="5" t="s">
        <v>96</v>
      </c>
      <c r="AU8" s="5" t="s">
        <v>96</v>
      </c>
      <c r="AW8" s="5" t="s">
        <v>96</v>
      </c>
      <c r="AY8" s="5" t="s">
        <v>96</v>
      </c>
      <c r="BA8" s="5" t="s">
        <v>96</v>
      </c>
      <c r="BC8" s="5" t="s">
        <v>96</v>
      </c>
      <c r="BE8" s="5" t="s">
        <v>96</v>
      </c>
      <c r="BG8" s="5" t="s">
        <v>96</v>
      </c>
      <c r="BI8" s="5" t="s">
        <v>96</v>
      </c>
      <c r="BK8" s="6" t="str" cm="1">
        <f t="array" ref="BK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8" s="6" t="str" cm="1">
        <f t="array" ref="BL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8" s="5" t="s">
        <v>96</v>
      </c>
      <c r="BN8" s="5" t="s">
        <v>96</v>
      </c>
      <c r="BO8" s="5" t="s">
        <v>96</v>
      </c>
      <c r="BP8" s="5" t="s">
        <v>96</v>
      </c>
      <c r="BQ8" s="5" t="s">
        <v>96</v>
      </c>
      <c r="BR8" s="5" t="s">
        <v>96</v>
      </c>
      <c r="BS8" s="5" t="s">
        <v>96</v>
      </c>
      <c r="BT8" s="5" t="s">
        <v>96</v>
      </c>
      <c r="BU8" s="5" t="s">
        <v>96</v>
      </c>
      <c r="BV8" s="5" t="s">
        <v>96</v>
      </c>
      <c r="BW8" s="5" t="s">
        <v>96</v>
      </c>
      <c r="BX8" s="5" t="s">
        <v>96</v>
      </c>
      <c r="BY8" s="5" t="s">
        <v>96</v>
      </c>
      <c r="BZ8" s="5" t="s">
        <v>96</v>
      </c>
      <c r="CA8" s="5" t="s">
        <v>96</v>
      </c>
      <c r="CB8" s="5" t="s">
        <v>96</v>
      </c>
      <c r="CC8" s="5" t="s">
        <v>96</v>
      </c>
      <c r="CD8" s="5" t="s">
        <v>96</v>
      </c>
      <c r="CE8" s="5" t="s">
        <v>96</v>
      </c>
      <c r="CF8" s="5" t="s">
        <v>96</v>
      </c>
      <c r="CG8" s="5" t="s">
        <v>96</v>
      </c>
      <c r="CH8" s="5" t="s">
        <v>96</v>
      </c>
      <c r="CI8" s="5" t="s">
        <v>96</v>
      </c>
      <c r="CJ8" s="5" t="s">
        <v>206</v>
      </c>
      <c r="CK8" s="5" t="s">
        <v>96</v>
      </c>
      <c r="CL8" s="5" t="s">
        <v>96</v>
      </c>
      <c r="CM8" s="6" t="str" cm="1">
        <f t="array" ref="CM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8" s="5" t="str" cm="1">
        <f t="array" ref="CN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8" s="5" t="str" cm="1">
        <f t="array" ref="CO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8" s="5" t="str" cm="1">
        <f t="array" ref="CP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8" s="5" t="str" cm="1">
        <f t="array" ref="CQ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9" spans="2:115" ht="201.5" x14ac:dyDescent="0.35">
      <c r="B9" s="5" t="s">
        <v>206</v>
      </c>
      <c r="C9" s="6" t="s">
        <v>5919</v>
      </c>
      <c r="D9" s="6" t="s">
        <v>227</v>
      </c>
      <c r="E9" s="6" t="s">
        <v>6995</v>
      </c>
      <c r="F9" s="5" t="s">
        <v>209</v>
      </c>
      <c r="G9" s="5" t="s">
        <v>210</v>
      </c>
      <c r="H9" s="5" t="s">
        <v>223</v>
      </c>
      <c r="I9" s="5" t="s">
        <v>96</v>
      </c>
      <c r="J9" s="5" t="s">
        <v>96</v>
      </c>
      <c r="K9" s="5" t="s">
        <v>9</v>
      </c>
      <c r="L9" s="5" t="s">
        <v>213</v>
      </c>
      <c r="M9" s="5" t="str">
        <f>IF(O9="","",
IF(O9="PM_XX_XX_XX: Undefined","PM_XX: Undefined",
INDEX(tbl_Picklist_UniclassPM[Code and Title],
MATCH((LEFT(O9,5)),tbl_Picklist_UniclassPM[Code],0))
))</f>
        <v>PM_10 : Project information</v>
      </c>
      <c r="N9" s="5" t="str">
        <f>IF(O9="","",
IF(O9="PM_XX_XX_XX: Undefined","PM_XX_XX: Undefined",
INDEX(tbl_Picklist_UniclassPM[Code and Title],
MATCH((LEFT(O9,8)),tbl_Picklist_UniclassPM[Code],0))
))</f>
        <v>PM_10_20 : Client requirements</v>
      </c>
      <c r="O9" s="5" t="s">
        <v>228</v>
      </c>
      <c r="P9" s="6" t="str" cm="1">
        <f t="array" ref="P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IE202;
IE211;
IE213;
IE221;
IE231;
IE241;
IE401</v>
      </c>
      <c r="Q9" s="6" t="str" cm="1">
        <f t="array" ref="Q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IE202 : Expression of Interest (EOI);
IE211 : EBSR PITT;
IE213 : EBSR ITT;
IE221 : SBSR ITT;
IE231 : ISP;
IE241 : Appointment (PCSA);
IE401 : Stage submission (Contractor's Proposals)</v>
      </c>
      <c r="R9" s="6"/>
      <c r="S9" s="5" t="s">
        <v>96</v>
      </c>
      <c r="T9" s="6"/>
      <c r="U9" s="5" t="s">
        <v>96</v>
      </c>
      <c r="V9" s="6"/>
      <c r="W9" s="5" t="s">
        <v>96</v>
      </c>
      <c r="X9" s="6"/>
      <c r="Y9" s="5" t="s">
        <v>96</v>
      </c>
      <c r="Z9" s="6"/>
      <c r="AA9" s="5" t="s">
        <v>206</v>
      </c>
      <c r="AB9" s="6" t="s">
        <v>6331</v>
      </c>
      <c r="AC9" s="5" t="s">
        <v>206</v>
      </c>
      <c r="AD9" s="6" t="s">
        <v>6332</v>
      </c>
      <c r="AE9" s="5" t="s">
        <v>96</v>
      </c>
      <c r="AG9" s="5" t="s">
        <v>206</v>
      </c>
      <c r="AH9" s="6" t="s">
        <v>6332</v>
      </c>
      <c r="AI9" s="5" t="s">
        <v>96</v>
      </c>
      <c r="AJ9" s="6"/>
      <c r="AK9" s="5" t="s">
        <v>206</v>
      </c>
      <c r="AL9" s="6" t="s">
        <v>6332</v>
      </c>
      <c r="AM9" s="5" t="s">
        <v>96</v>
      </c>
      <c r="AO9" s="5" t="s">
        <v>206</v>
      </c>
      <c r="AP9" s="6" t="s">
        <v>6332</v>
      </c>
      <c r="AQ9" s="5" t="s">
        <v>96</v>
      </c>
      <c r="AS9" s="5" t="s">
        <v>206</v>
      </c>
      <c r="AT9" s="6" t="s">
        <v>6596</v>
      </c>
      <c r="AU9" s="5" t="s">
        <v>96</v>
      </c>
      <c r="AW9" s="5" t="s">
        <v>96</v>
      </c>
      <c r="AY9" s="5" t="s">
        <v>206</v>
      </c>
      <c r="AZ9" s="6" t="s">
        <v>6333</v>
      </c>
      <c r="BA9" s="5" t="s">
        <v>96</v>
      </c>
      <c r="BC9" s="5" t="s">
        <v>96</v>
      </c>
      <c r="BE9" s="5" t="s">
        <v>96</v>
      </c>
      <c r="BG9" s="5" t="s">
        <v>96</v>
      </c>
      <c r="BI9" s="5" t="s">
        <v>96</v>
      </c>
      <c r="BK9" s="6" t="str" cm="1">
        <f t="array" ref="BK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9" s="6" t="str" cm="1">
        <f t="array" ref="BL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9" s="5" t="s">
        <v>96</v>
      </c>
      <c r="BN9" s="5" t="s">
        <v>96</v>
      </c>
      <c r="BO9" s="5" t="s">
        <v>96</v>
      </c>
      <c r="BP9" s="5" t="s">
        <v>96</v>
      </c>
      <c r="BQ9" s="5" t="s">
        <v>96</v>
      </c>
      <c r="BR9" s="5" t="s">
        <v>96</v>
      </c>
      <c r="BS9" s="5" t="s">
        <v>96</v>
      </c>
      <c r="BT9" s="5" t="s">
        <v>96</v>
      </c>
      <c r="BU9" s="5" t="s">
        <v>96</v>
      </c>
      <c r="BV9" s="5" t="s">
        <v>96</v>
      </c>
      <c r="BW9" s="5" t="s">
        <v>96</v>
      </c>
      <c r="BX9" s="5" t="s">
        <v>96</v>
      </c>
      <c r="BY9" s="5" t="s">
        <v>96</v>
      </c>
      <c r="BZ9" s="5" t="s">
        <v>96</v>
      </c>
      <c r="CA9" s="5" t="s">
        <v>96</v>
      </c>
      <c r="CB9" s="5" t="s">
        <v>96</v>
      </c>
      <c r="CC9" s="5" t="s">
        <v>96</v>
      </c>
      <c r="CD9" s="5" t="s">
        <v>96</v>
      </c>
      <c r="CE9" s="5" t="s">
        <v>96</v>
      </c>
      <c r="CF9" s="5" t="s">
        <v>96</v>
      </c>
      <c r="CG9" s="5" t="s">
        <v>96</v>
      </c>
      <c r="CH9" s="5" t="s">
        <v>96</v>
      </c>
      <c r="CI9" s="5" t="s">
        <v>96</v>
      </c>
      <c r="CJ9" s="5" t="s">
        <v>206</v>
      </c>
      <c r="CK9" s="5" t="s">
        <v>96</v>
      </c>
      <c r="CL9" s="5" t="s">
        <v>96</v>
      </c>
      <c r="CM9" s="6" t="str" cm="1">
        <f t="array" ref="CM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9" s="5" t="str" cm="1">
        <f t="array" ref="CN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9" s="5" t="str" cm="1">
        <f t="array" ref="CO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9" s="5" t="str" cm="1">
        <f t="array" ref="CP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9" s="5" t="str" cm="1">
        <f t="array" ref="CQ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0" spans="2:115" ht="201.5" x14ac:dyDescent="0.35">
      <c r="B10" s="5" t="s">
        <v>206</v>
      </c>
      <c r="C10" s="6" t="s">
        <v>5920</v>
      </c>
      <c r="D10" s="6" t="s">
        <v>229</v>
      </c>
      <c r="E10" s="6" t="s">
        <v>6996</v>
      </c>
      <c r="F10" s="5" t="s">
        <v>209</v>
      </c>
      <c r="G10" s="5" t="s">
        <v>210</v>
      </c>
      <c r="H10" s="5" t="s">
        <v>223</v>
      </c>
      <c r="I10" s="5" t="s">
        <v>96</v>
      </c>
      <c r="J10" s="5" t="s">
        <v>96</v>
      </c>
      <c r="K10" s="5" t="s">
        <v>9</v>
      </c>
      <c r="L10" s="5" t="s">
        <v>213</v>
      </c>
      <c r="M10" s="5" t="str">
        <f>IF(O10="","",
IF(O10="PM_XX_XX_XX: Undefined","PM_XX: Undefined",
INDEX(tbl_Picklist_UniclassPM[Code and Title],
MATCH((LEFT(O10,5)),tbl_Picklist_UniclassPM[Code],0))
))</f>
        <v>PM_10 : Project information</v>
      </c>
      <c r="N10" s="5" t="str">
        <f>IF(O10="","",
IF(O10="PM_XX_XX_XX: Undefined","PM_XX_XX: Undefined",
INDEX(tbl_Picklist_UniclassPM[Code and Title],
MATCH((LEFT(O10,8)),tbl_Picklist_UniclassPM[Code],0))
))</f>
        <v>PM_10_20 : Client requirements</v>
      </c>
      <c r="O10" s="5" t="s">
        <v>228</v>
      </c>
      <c r="P10" s="6" t="str" cm="1">
        <f t="array" ref="P1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IE202;
IE211;
IE213;
IE221;
IE231;
IE241;
IE401</v>
      </c>
      <c r="Q10" s="6" t="str" cm="1">
        <f t="array" ref="Q1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IE202 : Expression of Interest (EOI);
IE211 : EBSR PITT;
IE213 : EBSR ITT;
IE221 : SBSR ITT;
IE231 : ISP;
IE241 : Appointment (PCSA);
IE401 : Stage submission (Contractor's Proposals)</v>
      </c>
      <c r="R10" s="6"/>
      <c r="S10" s="5" t="s">
        <v>96</v>
      </c>
      <c r="T10" s="6"/>
      <c r="U10" s="5" t="s">
        <v>96</v>
      </c>
      <c r="V10" s="6"/>
      <c r="W10" s="5" t="s">
        <v>96</v>
      </c>
      <c r="X10" s="6"/>
      <c r="Y10" s="5" t="s">
        <v>96</v>
      </c>
      <c r="Z10" s="6"/>
      <c r="AA10" s="5" t="s">
        <v>206</v>
      </c>
      <c r="AB10" s="6" t="s">
        <v>6334</v>
      </c>
      <c r="AC10" s="5" t="s">
        <v>206</v>
      </c>
      <c r="AD10" s="6" t="s">
        <v>6332</v>
      </c>
      <c r="AE10" s="5" t="s">
        <v>96</v>
      </c>
      <c r="AG10" s="5" t="s">
        <v>206</v>
      </c>
      <c r="AH10" s="6" t="s">
        <v>6332</v>
      </c>
      <c r="AI10" s="5" t="s">
        <v>96</v>
      </c>
      <c r="AJ10" s="6"/>
      <c r="AK10" s="5" t="s">
        <v>206</v>
      </c>
      <c r="AL10" s="6" t="s">
        <v>6332</v>
      </c>
      <c r="AM10" s="5" t="s">
        <v>96</v>
      </c>
      <c r="AO10" s="5" t="s">
        <v>206</v>
      </c>
      <c r="AP10" s="6" t="s">
        <v>6332</v>
      </c>
      <c r="AQ10" s="5" t="s">
        <v>96</v>
      </c>
      <c r="AS10" s="5" t="s">
        <v>206</v>
      </c>
      <c r="AT10" s="6" t="s">
        <v>6597</v>
      </c>
      <c r="AU10" s="5" t="s">
        <v>96</v>
      </c>
      <c r="AW10" s="5" t="s">
        <v>96</v>
      </c>
      <c r="AY10" s="5" t="s">
        <v>206</v>
      </c>
      <c r="AZ10" s="6" t="s">
        <v>6335</v>
      </c>
      <c r="BA10" s="5" t="s">
        <v>96</v>
      </c>
      <c r="BC10" s="5" t="s">
        <v>96</v>
      </c>
      <c r="BE10" s="5" t="s">
        <v>96</v>
      </c>
      <c r="BG10" s="5" t="s">
        <v>96</v>
      </c>
      <c r="BI10" s="5" t="s">
        <v>96</v>
      </c>
      <c r="BK10" s="6" t="str" cm="1">
        <f t="array" ref="BK1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F;
I;
L;
Z</v>
      </c>
      <c r="BL10" s="6" t="str" cm="1">
        <f t="array" ref="BL1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F : Facilities/Asset Management;
I : Interior Architecture;
L : Landscape Architecture;
Z : Multiple Disciplines</v>
      </c>
      <c r="BM10" s="5" t="s">
        <v>206</v>
      </c>
      <c r="BN10" s="5" t="s">
        <v>96</v>
      </c>
      <c r="BO10" s="5" t="s">
        <v>96</v>
      </c>
      <c r="BP10" s="5" t="s">
        <v>96</v>
      </c>
      <c r="BQ10" s="5" t="s">
        <v>96</v>
      </c>
      <c r="BR10" s="5" t="s">
        <v>206</v>
      </c>
      <c r="BS10" s="5" t="s">
        <v>96</v>
      </c>
      <c r="BT10" s="5" t="s">
        <v>96</v>
      </c>
      <c r="BU10" s="5" t="s">
        <v>206</v>
      </c>
      <c r="BV10" s="5" t="s">
        <v>96</v>
      </c>
      <c r="BW10" s="5" t="s">
        <v>96</v>
      </c>
      <c r="BX10" s="5" t="s">
        <v>206</v>
      </c>
      <c r="BY10" s="5" t="s">
        <v>96</v>
      </c>
      <c r="BZ10" s="5" t="s">
        <v>96</v>
      </c>
      <c r="CA10" s="5" t="s">
        <v>96</v>
      </c>
      <c r="CB10" s="5" t="s">
        <v>96</v>
      </c>
      <c r="CC10" s="5" t="s">
        <v>96</v>
      </c>
      <c r="CD10" s="5" t="s">
        <v>96</v>
      </c>
      <c r="CE10" s="5" t="s">
        <v>96</v>
      </c>
      <c r="CF10" s="5" t="s">
        <v>96</v>
      </c>
      <c r="CG10" s="5" t="s">
        <v>96</v>
      </c>
      <c r="CH10" s="5" t="s">
        <v>96</v>
      </c>
      <c r="CI10" s="5" t="s">
        <v>96</v>
      </c>
      <c r="CJ10" s="5" t="s">
        <v>96</v>
      </c>
      <c r="CK10" s="5" t="s">
        <v>96</v>
      </c>
      <c r="CL10" s="5" t="s">
        <v>206</v>
      </c>
      <c r="CM10" s="6" t="str" cm="1">
        <f t="array" ref="CM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0" s="5" t="str" cm="1">
        <f t="array" ref="CN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0" s="5" t="str" cm="1">
        <f t="array" ref="CO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0" s="5" t="str" cm="1">
        <f t="array" ref="CP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0" s="5" t="str" cm="1">
        <f t="array" ref="CQ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1" spans="2:115" ht="138.5" customHeight="1" x14ac:dyDescent="0.35">
      <c r="B11" s="5" t="s">
        <v>206</v>
      </c>
      <c r="C11" s="6" t="s">
        <v>5921</v>
      </c>
      <c r="D11" s="6" t="s">
        <v>231</v>
      </c>
      <c r="E11" s="6" t="s">
        <v>6997</v>
      </c>
      <c r="F11" s="5" t="s">
        <v>209</v>
      </c>
      <c r="G11" s="5" t="s">
        <v>210</v>
      </c>
      <c r="H11" s="5" t="s">
        <v>223</v>
      </c>
      <c r="I11" s="5" t="s">
        <v>96</v>
      </c>
      <c r="J11" s="5" t="s">
        <v>96</v>
      </c>
      <c r="K11" s="5" t="s">
        <v>9</v>
      </c>
      <c r="L11" s="5" t="s">
        <v>213</v>
      </c>
      <c r="M11" s="5" t="str">
        <f>IF(O11="","",
IF(O11="PM_XX_XX_XX: Undefined","PM_XX: Undefined",
INDEX(tbl_Picklist_UniclassPM[Code and Title],
MATCH((LEFT(O11,5)),tbl_Picklist_UniclassPM[Code],0))
))</f>
        <v>PM_10 : Project information</v>
      </c>
      <c r="N11" s="5" t="str">
        <f>IF(O11="","",
IF(O11="PM_XX_XX_XX: Undefined","PM_XX_XX: Undefined",
INDEX(tbl_Picklist_UniclassPM[Code and Title],
MATCH((LEFT(O11,8)),tbl_Picklist_UniclassPM[Code],0))
))</f>
        <v>PM_10_20 : Client requirements</v>
      </c>
      <c r="O11" s="5" t="s">
        <v>228</v>
      </c>
      <c r="P11" s="6" t="str" cm="1">
        <f t="array" ref="P1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IE202;
IE211;
IE213;
IE221;
IE231;
IE241;
IE401</v>
      </c>
      <c r="Q11" s="6" t="str" cm="1">
        <f t="array" ref="Q1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IE202 : Expression of Interest (EOI);
IE211 : EBSR PITT;
IE213 : EBSR ITT;
IE221 : SBSR ITT;
IE231 : ISP;
IE241 : Appointment (PCSA);
IE401 : Stage submission (Contractor's Proposals)</v>
      </c>
      <c r="R11" s="6"/>
      <c r="S11" s="5" t="s">
        <v>96</v>
      </c>
      <c r="T11" s="6"/>
      <c r="U11" s="5" t="s">
        <v>96</v>
      </c>
      <c r="V11" s="6"/>
      <c r="W11" s="5" t="s">
        <v>96</v>
      </c>
      <c r="X11" s="6"/>
      <c r="Y11" s="5" t="s">
        <v>96</v>
      </c>
      <c r="Z11" s="6"/>
      <c r="AA11" s="5" t="s">
        <v>206</v>
      </c>
      <c r="AB11" s="6" t="s">
        <v>6336</v>
      </c>
      <c r="AC11" s="5" t="s">
        <v>206</v>
      </c>
      <c r="AD11" s="6" t="s">
        <v>6332</v>
      </c>
      <c r="AE11" s="5" t="s">
        <v>96</v>
      </c>
      <c r="AG11" s="5" t="s">
        <v>206</v>
      </c>
      <c r="AH11" s="6" t="s">
        <v>6332</v>
      </c>
      <c r="AI11" s="5" t="s">
        <v>96</v>
      </c>
      <c r="AJ11" s="6"/>
      <c r="AK11" s="5" t="s">
        <v>206</v>
      </c>
      <c r="AL11" s="6" t="s">
        <v>6332</v>
      </c>
      <c r="AM11" s="5" t="s">
        <v>96</v>
      </c>
      <c r="AO11" s="5" t="s">
        <v>206</v>
      </c>
      <c r="AP11" s="6" t="s">
        <v>6332</v>
      </c>
      <c r="AQ11" s="5" t="s">
        <v>96</v>
      </c>
      <c r="AS11" s="5" t="s">
        <v>206</v>
      </c>
      <c r="AT11" s="6" t="s">
        <v>6599</v>
      </c>
      <c r="AU11" s="5" t="s">
        <v>96</v>
      </c>
      <c r="AW11" s="5" t="s">
        <v>96</v>
      </c>
      <c r="AY11" s="5" t="s">
        <v>206</v>
      </c>
      <c r="AZ11" s="6" t="s">
        <v>6337</v>
      </c>
      <c r="BA11" s="5" t="s">
        <v>96</v>
      </c>
      <c r="BC11" s="5" t="s">
        <v>96</v>
      </c>
      <c r="BE11" s="5" t="s">
        <v>96</v>
      </c>
      <c r="BG11" s="5" t="s">
        <v>96</v>
      </c>
      <c r="BI11" s="5" t="s">
        <v>96</v>
      </c>
      <c r="BK11" s="6" t="str" cm="1">
        <f t="array" ref="BK1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G;
I;
J;
K;
L;
M;
P;
Q;
S;
W;
X;
Z</v>
      </c>
      <c r="BL11" s="6" t="str" cm="1">
        <f t="array" ref="BL1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G : Ground Engineering;
I : Interior Architecture;
J : Acoustic Engineering;
K : Fire Engineering;
L : Landscape Architecture;
M : Mechanical Engineering;
P : Public Health Engineering;
Q : Quantity Surveying / Cost Consultancy;
S : Structural Engineering;
W : Water Engineering;
X : Non-Discipline Specific or Not Applicable;
Z : Multiple Disciplines</v>
      </c>
      <c r="BM11" s="5" t="s">
        <v>206</v>
      </c>
      <c r="BN11" s="5" t="s">
        <v>96</v>
      </c>
      <c r="BO11" s="5" t="s">
        <v>206</v>
      </c>
      <c r="BP11" s="5" t="s">
        <v>96</v>
      </c>
      <c r="BQ11" s="5" t="s">
        <v>206</v>
      </c>
      <c r="BR11" s="5" t="s">
        <v>206</v>
      </c>
      <c r="BS11" s="5" t="s">
        <v>206</v>
      </c>
      <c r="BT11" s="5" t="s">
        <v>96</v>
      </c>
      <c r="BU11" s="5" t="s">
        <v>206</v>
      </c>
      <c r="BV11" s="5" t="s">
        <v>206</v>
      </c>
      <c r="BW11" s="5" t="s">
        <v>206</v>
      </c>
      <c r="BX11" s="5" t="s">
        <v>206</v>
      </c>
      <c r="BY11" s="5" t="s">
        <v>206</v>
      </c>
      <c r="BZ11" s="5" t="s">
        <v>96</v>
      </c>
      <c r="CA11" s="5" t="s">
        <v>96</v>
      </c>
      <c r="CB11" s="5" t="s">
        <v>206</v>
      </c>
      <c r="CC11" s="5" t="s">
        <v>206</v>
      </c>
      <c r="CD11" s="5" t="s">
        <v>96</v>
      </c>
      <c r="CE11" s="5" t="s">
        <v>206</v>
      </c>
      <c r="CF11" s="5" t="s">
        <v>96</v>
      </c>
      <c r="CG11" s="5" t="s">
        <v>96</v>
      </c>
      <c r="CH11" s="5" t="s">
        <v>96</v>
      </c>
      <c r="CI11" s="5" t="s">
        <v>206</v>
      </c>
      <c r="CJ11" s="5" t="s">
        <v>206</v>
      </c>
      <c r="CK11" s="5" t="s">
        <v>96</v>
      </c>
      <c r="CL11" s="5" t="s">
        <v>206</v>
      </c>
      <c r="CM11" s="6" t="str" cm="1">
        <f t="array" ref="CM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1" s="5" t="str" cm="1">
        <f t="array" ref="CN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1" s="5" t="str" cm="1">
        <f t="array" ref="CO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1" s="5" t="str" cm="1">
        <f t="array" ref="CP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1" s="5" t="str" cm="1">
        <f t="array" ref="CQ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2" spans="2:115" ht="372" x14ac:dyDescent="0.35">
      <c r="B12" s="5" t="s">
        <v>206</v>
      </c>
      <c r="C12" s="6" t="s">
        <v>5830</v>
      </c>
      <c r="D12" s="6" t="s">
        <v>233</v>
      </c>
      <c r="E12" s="6" t="s">
        <v>6998</v>
      </c>
      <c r="F12" s="5" t="s">
        <v>209</v>
      </c>
      <c r="G12" s="5" t="s">
        <v>234</v>
      </c>
      <c r="H12" s="5" t="s">
        <v>235</v>
      </c>
      <c r="I12" s="5" t="s">
        <v>96</v>
      </c>
      <c r="J12" s="5" t="s">
        <v>236</v>
      </c>
      <c r="K12" s="5" t="s">
        <v>9</v>
      </c>
      <c r="L12" s="5" t="s">
        <v>213</v>
      </c>
      <c r="M12" s="5" t="str">
        <f>IF(O12="","",
IF(O12="PM_XX_XX_XX: Undefined","PM_XX: Undefined",
INDEX(tbl_Picklist_UniclassPM[Code and Title],
MATCH((LEFT(O12,5)),tbl_Picklist_UniclassPM[Code],0))
))</f>
        <v>PM_10 : Project information</v>
      </c>
      <c r="N12" s="5" t="str">
        <f>IF(O12="","",
IF(O12="PM_XX_XX_XX: Undefined","PM_XX_XX: Undefined",
INDEX(tbl_Picklist_UniclassPM[Code and Title],
MATCH((LEFT(O12,8)),tbl_Picklist_UniclassPM[Code],0))
))</f>
        <v>PM_10_20 : Client requirements</v>
      </c>
      <c r="O12" s="5" t="s">
        <v>228</v>
      </c>
      <c r="P12" s="6" t="str" cm="1">
        <f t="array" ref="P1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IE211;
IE213;
IE221;
IE231;
IE241;
IE301;
IE401</v>
      </c>
      <c r="Q12" s="6" t="str" cm="1">
        <f t="array" ref="Q1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IE211 : EBSR PITT;
IE213 : EBSR ITT;
IE221 : SBSR ITT;
IE231 : ISP;
IE241 : Appointment (PCSA);
IE301 : Planning submission for review;
IE401 : Stage submission (Contractor's Proposals)</v>
      </c>
      <c r="R12" s="6"/>
      <c r="S12" s="5" t="s">
        <v>96</v>
      </c>
      <c r="T12" s="6"/>
      <c r="U12" s="5" t="s">
        <v>206</v>
      </c>
      <c r="V12" s="6" t="s">
        <v>6846</v>
      </c>
      <c r="W12" s="5" t="s">
        <v>206</v>
      </c>
      <c r="X12" s="6" t="s">
        <v>6339</v>
      </c>
      <c r="Y12" s="5" t="s">
        <v>206</v>
      </c>
      <c r="Z12" s="6" t="s">
        <v>6338</v>
      </c>
      <c r="AA12" s="5" t="s">
        <v>96</v>
      </c>
      <c r="AB12" s="6"/>
      <c r="AC12" s="5" t="s">
        <v>206</v>
      </c>
      <c r="AD12" s="6" t="s">
        <v>6330</v>
      </c>
      <c r="AE12" s="5" t="s">
        <v>96</v>
      </c>
      <c r="AG12" s="5" t="s">
        <v>206</v>
      </c>
      <c r="AH12" s="6" t="s">
        <v>6330</v>
      </c>
      <c r="AI12" s="5" t="s">
        <v>96</v>
      </c>
      <c r="AJ12" s="6"/>
      <c r="AK12" s="5" t="s">
        <v>206</v>
      </c>
      <c r="AL12" s="6" t="s">
        <v>6330</v>
      </c>
      <c r="AM12" s="5" t="s">
        <v>96</v>
      </c>
      <c r="AO12" s="5" t="s">
        <v>206</v>
      </c>
      <c r="AP12" s="6" t="s">
        <v>6330</v>
      </c>
      <c r="AQ12" s="5" t="s">
        <v>96</v>
      </c>
      <c r="AS12" s="5" t="s">
        <v>206</v>
      </c>
      <c r="AT12" s="6" t="s">
        <v>6598</v>
      </c>
      <c r="AU12" s="5" t="s">
        <v>206</v>
      </c>
      <c r="AV12" s="6" t="s">
        <v>6340</v>
      </c>
      <c r="AW12" s="5" t="s">
        <v>96</v>
      </c>
      <c r="AY12" s="5" t="s">
        <v>206</v>
      </c>
      <c r="AZ12" s="6" t="s">
        <v>6920</v>
      </c>
      <c r="BA12" s="5" t="s">
        <v>96</v>
      </c>
      <c r="BC12" s="5" t="s">
        <v>96</v>
      </c>
      <c r="BE12" s="5" t="s">
        <v>96</v>
      </c>
      <c r="BG12" s="5" t="s">
        <v>96</v>
      </c>
      <c r="BI12" s="5" t="s">
        <v>96</v>
      </c>
      <c r="BK12" s="6" t="str" cm="1">
        <f t="array" ref="BK1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G;
I;
J;
K;
L;
M;
P;
Q;
S;
W;
X;
Z</v>
      </c>
      <c r="BL12" s="6" t="str" cm="1">
        <f t="array" ref="BL1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G : Ground Engineering;
I : Interior Architecture;
J : Acoustic Engineering;
K : Fire Engineering;
L : Landscape Architecture;
M : Mechanical Engineering;
P : Public Health Engineering;
Q : Quantity Surveying / Cost Consultancy;
S : Structural Engineering;
W : Water Engineering;
X : Non-Discipline Specific or Not Applicable;
Z : Multiple Disciplines</v>
      </c>
      <c r="BM12" s="5" t="s">
        <v>206</v>
      </c>
      <c r="BN12" s="5" t="s">
        <v>96</v>
      </c>
      <c r="BO12" s="5" t="s">
        <v>206</v>
      </c>
      <c r="BP12" s="5" t="s">
        <v>96</v>
      </c>
      <c r="BQ12" s="5" t="s">
        <v>206</v>
      </c>
      <c r="BR12" s="5" t="s">
        <v>206</v>
      </c>
      <c r="BS12" s="5" t="s">
        <v>206</v>
      </c>
      <c r="BT12" s="5" t="s">
        <v>96</v>
      </c>
      <c r="BU12" s="5" t="s">
        <v>206</v>
      </c>
      <c r="BV12" s="5" t="s">
        <v>206</v>
      </c>
      <c r="BW12" s="5" t="s">
        <v>206</v>
      </c>
      <c r="BX12" s="5" t="s">
        <v>206</v>
      </c>
      <c r="BY12" s="5" t="s">
        <v>206</v>
      </c>
      <c r="BZ12" s="5" t="s">
        <v>96</v>
      </c>
      <c r="CA12" s="5" t="s">
        <v>96</v>
      </c>
      <c r="CB12" s="5" t="s">
        <v>206</v>
      </c>
      <c r="CC12" s="5" t="s">
        <v>206</v>
      </c>
      <c r="CD12" s="5" t="s">
        <v>96</v>
      </c>
      <c r="CE12" s="5" t="s">
        <v>206</v>
      </c>
      <c r="CF12" s="5" t="s">
        <v>96</v>
      </c>
      <c r="CG12" s="5" t="s">
        <v>96</v>
      </c>
      <c r="CH12" s="5" t="s">
        <v>96</v>
      </c>
      <c r="CI12" s="5" t="s">
        <v>206</v>
      </c>
      <c r="CJ12" s="5" t="s">
        <v>206</v>
      </c>
      <c r="CK12" s="5" t="s">
        <v>96</v>
      </c>
      <c r="CL12" s="5" t="s">
        <v>206</v>
      </c>
      <c r="CM12" s="6" t="str" cm="1">
        <f t="array" ref="CM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2" s="5" t="str" cm="1">
        <f t="array" ref="CN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2" s="5" t="str" cm="1">
        <f t="array" ref="CO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2" s="5" t="str" cm="1">
        <f t="array" ref="CP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2" s="5" t="str" cm="1">
        <f t="array" ref="CQ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3" spans="2:115" ht="409.5" x14ac:dyDescent="0.35">
      <c r="B13" s="5" t="s">
        <v>206</v>
      </c>
      <c r="C13" s="6" t="s">
        <v>5831</v>
      </c>
      <c r="D13" s="6" t="s">
        <v>238</v>
      </c>
      <c r="E13" s="6" t="s">
        <v>6999</v>
      </c>
      <c r="F13" s="5" t="s">
        <v>209</v>
      </c>
      <c r="G13" s="5" t="s">
        <v>234</v>
      </c>
      <c r="H13" s="5" t="s">
        <v>235</v>
      </c>
      <c r="I13" s="5" t="s">
        <v>96</v>
      </c>
      <c r="J13" s="5" t="s">
        <v>236</v>
      </c>
      <c r="K13" s="5" t="s">
        <v>9</v>
      </c>
      <c r="L13" s="5" t="s">
        <v>213</v>
      </c>
      <c r="M13" s="5" t="str">
        <f>IF(O13="","",
IF(O13="PM_XX_XX_XX: Undefined","PM_XX: Undefined",
INDEX(tbl_Picklist_UniclassPM[Code and Title],
MATCH((LEFT(O13,5)),tbl_Picklist_UniclassPM[Code],0))
))</f>
        <v>PM_10 : Project information</v>
      </c>
      <c r="N13" s="5" t="str">
        <f>IF(O13="","",
IF(O13="PM_XX_XX_XX: Undefined","PM_XX_XX: Undefined",
INDEX(tbl_Picklist_UniclassPM[Code and Title],
MATCH((LEFT(O13,8)),tbl_Picklist_UniclassPM[Code],0))
))</f>
        <v>PM_10_20 : Client requirements</v>
      </c>
      <c r="O13" s="5" t="s">
        <v>228</v>
      </c>
      <c r="P13" s="6" t="str" cm="1">
        <f t="array" ref="P1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IE211;
IE213;
IE221;
IE231;
IE241;
IE401</v>
      </c>
      <c r="Q13" s="6" t="str" cm="1">
        <f t="array" ref="Q1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IE211 : EBSR PITT;
IE213 : EBSR ITT;
IE221 : SBSR ITT;
IE231 : ISP;
IE241 : Appointment (PCSA);
IE401 : Stage submission (Contractor's Proposals)</v>
      </c>
      <c r="R13" s="6"/>
      <c r="S13" s="5" t="s">
        <v>96</v>
      </c>
      <c r="T13" s="6"/>
      <c r="U13" s="5" t="s">
        <v>206</v>
      </c>
      <c r="V13" s="6" t="s">
        <v>6847</v>
      </c>
      <c r="W13" s="5" t="s">
        <v>206</v>
      </c>
      <c r="X13" s="6" t="s">
        <v>6339</v>
      </c>
      <c r="Y13" s="5" t="s">
        <v>206</v>
      </c>
      <c r="Z13" s="6" t="s">
        <v>6875</v>
      </c>
      <c r="AA13" s="5" t="s">
        <v>96</v>
      </c>
      <c r="AB13" s="6"/>
      <c r="AC13" s="5" t="s">
        <v>206</v>
      </c>
      <c r="AD13" s="6" t="s">
        <v>6330</v>
      </c>
      <c r="AE13" s="5" t="s">
        <v>96</v>
      </c>
      <c r="AG13" s="5" t="s">
        <v>206</v>
      </c>
      <c r="AH13" s="6" t="s">
        <v>6330</v>
      </c>
      <c r="AI13" s="5" t="s">
        <v>96</v>
      </c>
      <c r="AJ13" s="6"/>
      <c r="AK13" s="5" t="s">
        <v>206</v>
      </c>
      <c r="AL13" s="6" t="s">
        <v>6330</v>
      </c>
      <c r="AM13" s="5" t="s">
        <v>96</v>
      </c>
      <c r="AO13" s="5" t="s">
        <v>206</v>
      </c>
      <c r="AP13" s="6" t="s">
        <v>6330</v>
      </c>
      <c r="AQ13" s="5" t="s">
        <v>96</v>
      </c>
      <c r="AS13" s="5" t="s">
        <v>206</v>
      </c>
      <c r="AT13" s="6" t="s">
        <v>6739</v>
      </c>
      <c r="AU13" s="5" t="s">
        <v>96</v>
      </c>
      <c r="AW13" s="5" t="s">
        <v>96</v>
      </c>
      <c r="AY13" s="5" t="s">
        <v>206</v>
      </c>
      <c r="AZ13" s="6" t="s">
        <v>6921</v>
      </c>
      <c r="BA13" s="5" t="s">
        <v>96</v>
      </c>
      <c r="BC13" s="5" t="s">
        <v>96</v>
      </c>
      <c r="BE13" s="5" t="s">
        <v>96</v>
      </c>
      <c r="BG13" s="5" t="s">
        <v>96</v>
      </c>
      <c r="BI13" s="5" t="s">
        <v>96</v>
      </c>
      <c r="BK13" s="6" t="str" cm="1">
        <f t="array" ref="BK1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F;
L</v>
      </c>
      <c r="BL13" s="6" t="str" cm="1">
        <f t="array" ref="BL1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F : Facilities/Asset Management;
L : Landscape Architecture</v>
      </c>
      <c r="BM13" s="5" t="s">
        <v>206</v>
      </c>
      <c r="BN13" s="5" t="s">
        <v>96</v>
      </c>
      <c r="BO13" s="5" t="s">
        <v>96</v>
      </c>
      <c r="BP13" s="5" t="s">
        <v>96</v>
      </c>
      <c r="BQ13" s="5" t="s">
        <v>96</v>
      </c>
      <c r="BR13" s="5" t="s">
        <v>206</v>
      </c>
      <c r="BS13" s="5" t="s">
        <v>96</v>
      </c>
      <c r="BT13" s="5" t="s">
        <v>96</v>
      </c>
      <c r="BU13" s="5" t="s">
        <v>96</v>
      </c>
      <c r="BV13" s="5" t="s">
        <v>96</v>
      </c>
      <c r="BW13" s="5" t="s">
        <v>96</v>
      </c>
      <c r="BX13" s="5" t="s">
        <v>206</v>
      </c>
      <c r="BY13" s="5" t="s">
        <v>96</v>
      </c>
      <c r="BZ13" s="5" t="s">
        <v>96</v>
      </c>
      <c r="CA13" s="5" t="s">
        <v>96</v>
      </c>
      <c r="CB13" s="5" t="s">
        <v>96</v>
      </c>
      <c r="CC13" s="5" t="s">
        <v>96</v>
      </c>
      <c r="CD13" s="5" t="s">
        <v>96</v>
      </c>
      <c r="CE13" s="5" t="s">
        <v>96</v>
      </c>
      <c r="CF13" s="5" t="s">
        <v>96</v>
      </c>
      <c r="CG13" s="5" t="s">
        <v>96</v>
      </c>
      <c r="CH13" s="5" t="s">
        <v>96</v>
      </c>
      <c r="CI13" s="5" t="s">
        <v>96</v>
      </c>
      <c r="CJ13" s="5" t="s">
        <v>96</v>
      </c>
      <c r="CK13" s="5" t="s">
        <v>96</v>
      </c>
      <c r="CL13" s="5" t="s">
        <v>96</v>
      </c>
      <c r="CM13" s="6" t="str" cm="1">
        <f t="array" ref="CM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3" s="5" t="str" cm="1">
        <f t="array" ref="CN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3" s="5" t="str" cm="1">
        <f t="array" ref="CO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3" s="5" t="str" cm="1">
        <f t="array" ref="CP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3" s="5" t="str" cm="1">
        <f t="array" ref="CQ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4" spans="2:115" ht="387.5" x14ac:dyDescent="0.35">
      <c r="B14" s="5" t="s">
        <v>239</v>
      </c>
      <c r="C14" s="6" t="s">
        <v>5832</v>
      </c>
      <c r="D14" s="6" t="s">
        <v>241</v>
      </c>
      <c r="E14" s="6" t="s">
        <v>7000</v>
      </c>
      <c r="F14" s="5" t="s">
        <v>209</v>
      </c>
      <c r="G14" s="5" t="s">
        <v>234</v>
      </c>
      <c r="H14" s="5" t="s">
        <v>235</v>
      </c>
      <c r="I14" s="5" t="s">
        <v>96</v>
      </c>
      <c r="J14" s="5" t="s">
        <v>236</v>
      </c>
      <c r="K14" s="5" t="s">
        <v>9</v>
      </c>
      <c r="L14" s="5" t="s">
        <v>213</v>
      </c>
      <c r="M14" s="5" t="str">
        <f>IF(O14="","",
IF(O14="PM_XX_XX_XX: Undefined","PM_XX: Undefined",
INDEX(tbl_Picklist_UniclassPM[Code and Title],
MATCH((LEFT(O14,5)),tbl_Picklist_UniclassPM[Code],0))
))</f>
        <v>PM_10 : Project information</v>
      </c>
      <c r="N14" s="5" t="str">
        <f>IF(O14="","",
IF(O14="PM_XX_XX_XX: Undefined","PM_XX_XX: Undefined",
INDEX(tbl_Picklist_UniclassPM[Code and Title],
MATCH((LEFT(O14,8)),tbl_Picklist_UniclassPM[Code],0))
))</f>
        <v>PM_10_20 : Client requirements</v>
      </c>
      <c r="O14" s="5" t="s">
        <v>228</v>
      </c>
      <c r="P14" s="6" t="str" cm="1">
        <f t="array" ref="P1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IE211;
IE213;
IE221;
IE231;
IE241;
IE401</v>
      </c>
      <c r="Q14" s="6" t="str" cm="1">
        <f t="array" ref="Q1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IE211 : EBSR PITT;
IE213 : EBSR ITT;
IE221 : SBSR ITT;
IE231 : ISP;
IE241 : Appointment (PCSA);
IE401 : Stage submission (Contractor's Proposals)</v>
      </c>
      <c r="R14" s="6"/>
      <c r="S14" s="5" t="s">
        <v>96</v>
      </c>
      <c r="T14" s="6"/>
      <c r="U14" s="5" t="s">
        <v>206</v>
      </c>
      <c r="V14" s="6" t="s">
        <v>6848</v>
      </c>
      <c r="W14" s="5" t="s">
        <v>206</v>
      </c>
      <c r="X14" s="6" t="s">
        <v>6339</v>
      </c>
      <c r="Y14" s="5" t="s">
        <v>206</v>
      </c>
      <c r="Z14" s="6" t="s">
        <v>6876</v>
      </c>
      <c r="AA14" s="5" t="s">
        <v>96</v>
      </c>
      <c r="AB14" s="6"/>
      <c r="AC14" s="5" t="s">
        <v>206</v>
      </c>
      <c r="AD14" s="6" t="s">
        <v>6330</v>
      </c>
      <c r="AE14" s="5" t="s">
        <v>96</v>
      </c>
      <c r="AG14" s="5" t="s">
        <v>206</v>
      </c>
      <c r="AH14" s="6" t="s">
        <v>6330</v>
      </c>
      <c r="AI14" s="5" t="s">
        <v>96</v>
      </c>
      <c r="AJ14" s="6"/>
      <c r="AK14" s="5" t="s">
        <v>206</v>
      </c>
      <c r="AL14" s="6" t="s">
        <v>6330</v>
      </c>
      <c r="AM14" s="5" t="s">
        <v>96</v>
      </c>
      <c r="AO14" s="5" t="s">
        <v>206</v>
      </c>
      <c r="AP14" s="6" t="s">
        <v>6330</v>
      </c>
      <c r="AQ14" s="5" t="s">
        <v>96</v>
      </c>
      <c r="AS14" s="5" t="s">
        <v>206</v>
      </c>
      <c r="AT14" s="6" t="s">
        <v>6740</v>
      </c>
      <c r="AU14" s="5" t="s">
        <v>96</v>
      </c>
      <c r="AW14" s="5" t="s">
        <v>96</v>
      </c>
      <c r="AY14" s="5" t="s">
        <v>206</v>
      </c>
      <c r="AZ14" s="6" t="s">
        <v>6922</v>
      </c>
      <c r="BA14" s="5" t="s">
        <v>96</v>
      </c>
      <c r="BC14" s="5" t="s">
        <v>96</v>
      </c>
      <c r="BE14" s="5" t="s">
        <v>96</v>
      </c>
      <c r="BG14" s="5" t="s">
        <v>96</v>
      </c>
      <c r="BI14" s="5" t="s">
        <v>96</v>
      </c>
      <c r="BK14" s="6" t="str" cm="1">
        <f t="array" ref="BK1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F;
M;
X;
Z</v>
      </c>
      <c r="BL14" s="6" t="str" cm="1">
        <f t="array" ref="BL1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F : Facilities/Asset Management;
M : Mechanical Engineering;
X : Non-Discipline Specific or Not Applicable;
Z : Multiple Disciplines</v>
      </c>
      <c r="BM14" s="5" t="s">
        <v>206</v>
      </c>
      <c r="BN14" s="5" t="s">
        <v>96</v>
      </c>
      <c r="BO14" s="5" t="s">
        <v>96</v>
      </c>
      <c r="BP14" s="5" t="s">
        <v>96</v>
      </c>
      <c r="BQ14" s="5" t="s">
        <v>206</v>
      </c>
      <c r="BR14" s="5" t="s">
        <v>206</v>
      </c>
      <c r="BS14" s="5" t="s">
        <v>96</v>
      </c>
      <c r="BT14" s="5" t="s">
        <v>96</v>
      </c>
      <c r="BU14" s="5" t="s">
        <v>96</v>
      </c>
      <c r="BV14" s="5" t="s">
        <v>96</v>
      </c>
      <c r="BW14" s="5" t="s">
        <v>96</v>
      </c>
      <c r="BX14" s="5" t="s">
        <v>96</v>
      </c>
      <c r="BY14" s="5" t="s">
        <v>206</v>
      </c>
      <c r="BZ14" s="5" t="s">
        <v>96</v>
      </c>
      <c r="CA14" s="5" t="s">
        <v>96</v>
      </c>
      <c r="CB14" s="5" t="s">
        <v>96</v>
      </c>
      <c r="CC14" s="5" t="s">
        <v>96</v>
      </c>
      <c r="CD14" s="5" t="s">
        <v>96</v>
      </c>
      <c r="CE14" s="5" t="s">
        <v>96</v>
      </c>
      <c r="CF14" s="5" t="s">
        <v>96</v>
      </c>
      <c r="CG14" s="5" t="s">
        <v>96</v>
      </c>
      <c r="CH14" s="5" t="s">
        <v>96</v>
      </c>
      <c r="CI14" s="5" t="s">
        <v>96</v>
      </c>
      <c r="CJ14" s="5" t="s">
        <v>206</v>
      </c>
      <c r="CK14" s="5" t="s">
        <v>96</v>
      </c>
      <c r="CL14" s="5" t="s">
        <v>206</v>
      </c>
      <c r="CM14" s="6" t="str" cm="1">
        <f t="array" ref="CM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4" s="5" t="str" cm="1">
        <f t="array" ref="CN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4" s="5" t="str" cm="1">
        <f t="array" ref="CO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4" s="5" t="str" cm="1">
        <f t="array" ref="CP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4" s="5" t="str" cm="1">
        <f t="array" ref="CQ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5" spans="2:115" ht="372" x14ac:dyDescent="0.35">
      <c r="B15" s="5" t="s">
        <v>239</v>
      </c>
      <c r="C15" s="6" t="s">
        <v>5833</v>
      </c>
      <c r="D15" s="6" t="s">
        <v>6832</v>
      </c>
      <c r="E15" s="6" t="s">
        <v>7001</v>
      </c>
      <c r="F15" s="5" t="s">
        <v>209</v>
      </c>
      <c r="G15" s="5" t="s">
        <v>234</v>
      </c>
      <c r="H15" s="5" t="s">
        <v>244</v>
      </c>
      <c r="I15" s="5" t="s">
        <v>96</v>
      </c>
      <c r="J15" s="5" t="s">
        <v>245</v>
      </c>
      <c r="K15" s="5" t="s">
        <v>9</v>
      </c>
      <c r="L15" s="5" t="s">
        <v>213</v>
      </c>
      <c r="M15" s="5" t="str">
        <f>IF(O15="","",
IF(O15="PM_XX_XX_XX: Undefined","PM_XX: Undefined",
INDEX(tbl_Picklist_UniclassPM[Code and Title],
MATCH((LEFT(O15,5)),tbl_Picklist_UniclassPM[Code],0))
))</f>
        <v>PM_10 : Project information</v>
      </c>
      <c r="N15" s="5" t="str">
        <f>IF(O15="","",
IF(O15="PM_XX_XX_XX: Undefined","PM_XX_XX: Undefined",
INDEX(tbl_Picklist_UniclassPM[Code and Title],
MATCH((LEFT(O15,8)),tbl_Picklist_UniclassPM[Code],0))
))</f>
        <v>PM_10_20 : Client requirements</v>
      </c>
      <c r="O15" s="5" t="s">
        <v>228</v>
      </c>
      <c r="P15" s="6" t="str" cm="1">
        <f t="array" ref="P1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IE211;
IE213;
IE221;
IE231;
IE241;
IE401</v>
      </c>
      <c r="Q15" s="6" t="str" cm="1">
        <f t="array" ref="Q1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IE211 : EBSR PITT;
IE213 : EBSR ITT;
IE221 : SBSR ITT;
IE231 : ISP;
IE241 : Appointment (PCSA);
IE401 : Stage submission (Contractor's Proposals)</v>
      </c>
      <c r="R15" s="6"/>
      <c r="S15" s="5" t="s">
        <v>96</v>
      </c>
      <c r="T15" s="6"/>
      <c r="U15" s="5" t="s">
        <v>206</v>
      </c>
      <c r="V15" s="6" t="s">
        <v>246</v>
      </c>
      <c r="W15" s="5" t="s">
        <v>206</v>
      </c>
      <c r="X15" s="6" t="s">
        <v>6339</v>
      </c>
      <c r="Y15" s="5" t="s">
        <v>206</v>
      </c>
      <c r="Z15" s="6" t="s">
        <v>6877</v>
      </c>
      <c r="AA15" s="5" t="s">
        <v>96</v>
      </c>
      <c r="AB15" s="6"/>
      <c r="AC15" s="5" t="s">
        <v>206</v>
      </c>
      <c r="AD15" s="6" t="s">
        <v>6330</v>
      </c>
      <c r="AE15" s="5" t="s">
        <v>96</v>
      </c>
      <c r="AG15" s="5" t="s">
        <v>206</v>
      </c>
      <c r="AH15" s="6" t="s">
        <v>6330</v>
      </c>
      <c r="AI15" s="5" t="s">
        <v>96</v>
      </c>
      <c r="AJ15" s="6"/>
      <c r="AK15" s="5" t="s">
        <v>206</v>
      </c>
      <c r="AL15" s="6" t="s">
        <v>6330</v>
      </c>
      <c r="AM15" s="5" t="s">
        <v>96</v>
      </c>
      <c r="AO15" s="5" t="s">
        <v>206</v>
      </c>
      <c r="AP15" s="6" t="s">
        <v>6330</v>
      </c>
      <c r="AQ15" s="5" t="s">
        <v>96</v>
      </c>
      <c r="AS15" s="5" t="s">
        <v>206</v>
      </c>
      <c r="AT15" s="6" t="s">
        <v>6741</v>
      </c>
      <c r="AU15" s="5" t="s">
        <v>96</v>
      </c>
      <c r="AW15" s="5" t="s">
        <v>96</v>
      </c>
      <c r="AY15" s="5" t="s">
        <v>206</v>
      </c>
      <c r="AZ15" s="6" t="s">
        <v>6923</v>
      </c>
      <c r="BA15" s="5" t="s">
        <v>96</v>
      </c>
      <c r="BC15" s="5" t="s">
        <v>96</v>
      </c>
      <c r="BE15" s="5" t="s">
        <v>96</v>
      </c>
      <c r="BG15" s="5" t="s">
        <v>96</v>
      </c>
      <c r="BI15" s="5" t="s">
        <v>96</v>
      </c>
      <c r="BK15" s="6" t="str" cm="1">
        <f t="array" ref="BK1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F;
M;
X;
Z</v>
      </c>
      <c r="BL15" s="6" t="str" cm="1">
        <f t="array" ref="BL1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F : Facilities/Asset Management;
M : Mechanical Engineering;
X : Non-Discipline Specific or Not Applicable;
Z : Multiple Disciplines</v>
      </c>
      <c r="BM15" s="5" t="s">
        <v>206</v>
      </c>
      <c r="BN15" s="5" t="s">
        <v>96</v>
      </c>
      <c r="BO15" s="5" t="s">
        <v>96</v>
      </c>
      <c r="BP15" s="5" t="s">
        <v>96</v>
      </c>
      <c r="BQ15" s="5" t="s">
        <v>206</v>
      </c>
      <c r="BR15" s="5" t="s">
        <v>206</v>
      </c>
      <c r="BS15" s="5" t="s">
        <v>96</v>
      </c>
      <c r="BT15" s="5" t="s">
        <v>96</v>
      </c>
      <c r="BU15" s="5" t="s">
        <v>96</v>
      </c>
      <c r="BV15" s="5" t="s">
        <v>96</v>
      </c>
      <c r="BW15" s="5" t="s">
        <v>96</v>
      </c>
      <c r="BX15" s="5" t="s">
        <v>96</v>
      </c>
      <c r="BY15" s="5" t="s">
        <v>206</v>
      </c>
      <c r="BZ15" s="5" t="s">
        <v>96</v>
      </c>
      <c r="CA15" s="5" t="s">
        <v>96</v>
      </c>
      <c r="CB15" s="5" t="s">
        <v>96</v>
      </c>
      <c r="CC15" s="5" t="s">
        <v>96</v>
      </c>
      <c r="CD15" s="5" t="s">
        <v>96</v>
      </c>
      <c r="CE15" s="5" t="s">
        <v>96</v>
      </c>
      <c r="CF15" s="5" t="s">
        <v>96</v>
      </c>
      <c r="CG15" s="5" t="s">
        <v>96</v>
      </c>
      <c r="CH15" s="5" t="s">
        <v>96</v>
      </c>
      <c r="CI15" s="5" t="s">
        <v>96</v>
      </c>
      <c r="CJ15" s="5" t="s">
        <v>206</v>
      </c>
      <c r="CK15" s="5" t="s">
        <v>96</v>
      </c>
      <c r="CL15" s="5" t="s">
        <v>206</v>
      </c>
      <c r="CM15" s="6" t="str" cm="1">
        <f t="array" ref="CM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5" s="5" t="str" cm="1">
        <f t="array" ref="CN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5" s="5" t="str" cm="1">
        <f t="array" ref="CO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5" s="5" t="str" cm="1">
        <f t="array" ref="CP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5" s="5" t="str" cm="1">
        <f t="array" ref="CQ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6" spans="2:115" ht="217" x14ac:dyDescent="0.35">
      <c r="B16" s="5" t="s">
        <v>239</v>
      </c>
      <c r="C16" s="6" t="s">
        <v>5864</v>
      </c>
      <c r="D16" s="6" t="s">
        <v>248</v>
      </c>
      <c r="E16" s="6" t="s">
        <v>7002</v>
      </c>
      <c r="F16" s="5" t="s">
        <v>209</v>
      </c>
      <c r="G16" s="5" t="s">
        <v>234</v>
      </c>
      <c r="H16" s="5" t="s">
        <v>244</v>
      </c>
      <c r="I16" s="5" t="s">
        <v>96</v>
      </c>
      <c r="J16" s="5" t="s">
        <v>245</v>
      </c>
      <c r="K16" s="5" t="s">
        <v>9</v>
      </c>
      <c r="L16" s="5" t="s">
        <v>213</v>
      </c>
      <c r="M16" s="5" t="str">
        <f>IF(O16="","",
IF(O16="PM_XX_XX_XX: Undefined","PM_XX: Undefined",
INDEX(tbl_Picklist_UniclassPM[Code and Title],
MATCH((LEFT(O16,5)),tbl_Picklist_UniclassPM[Code],0))
))</f>
        <v>PM_10 : Project information</v>
      </c>
      <c r="N16" s="5" t="str">
        <f>IF(O16="","",
IF(O16="PM_XX_XX_XX: Undefined","PM_XX_XX: Undefined",
INDEX(tbl_Picklist_UniclassPM[Code and Title],
MATCH((LEFT(O16,8)),tbl_Picklist_UniclassPM[Code],0))
))</f>
        <v>PM_10_20 : Client requirements</v>
      </c>
      <c r="O16" s="5" t="s">
        <v>228</v>
      </c>
      <c r="P16" s="6" t="str" cm="1">
        <f t="array" ref="P1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
IE241</v>
      </c>
      <c r="Q16" s="6" t="str" cm="1">
        <f t="array" ref="Q1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
IE241 : Appointment (PCSA)</v>
      </c>
      <c r="R16" s="6"/>
      <c r="S16" s="5" t="s">
        <v>96</v>
      </c>
      <c r="T16" s="6"/>
      <c r="U16" s="5" t="s">
        <v>96</v>
      </c>
      <c r="V16" s="6"/>
      <c r="W16" s="5" t="s">
        <v>206</v>
      </c>
      <c r="X16" s="6" t="s">
        <v>6858</v>
      </c>
      <c r="Y16" s="5" t="s">
        <v>206</v>
      </c>
      <c r="Z16" s="6" t="s">
        <v>6342</v>
      </c>
      <c r="AA16" s="5" t="s">
        <v>96</v>
      </c>
      <c r="AB16" s="6"/>
      <c r="AC16" s="5" t="s">
        <v>206</v>
      </c>
      <c r="AD16" s="6" t="s">
        <v>6330</v>
      </c>
      <c r="AE16" s="5" t="s">
        <v>96</v>
      </c>
      <c r="AG16" s="5" t="s">
        <v>206</v>
      </c>
      <c r="AH16" s="6" t="s">
        <v>6330</v>
      </c>
      <c r="AI16" s="5" t="s">
        <v>96</v>
      </c>
      <c r="AJ16" s="6"/>
      <c r="AK16" s="5" t="s">
        <v>206</v>
      </c>
      <c r="AL16" s="6" t="s">
        <v>6330</v>
      </c>
      <c r="AM16" s="5" t="s">
        <v>96</v>
      </c>
      <c r="AO16" s="5" t="s">
        <v>206</v>
      </c>
      <c r="AP16" s="6" t="s">
        <v>6330</v>
      </c>
      <c r="AQ16" s="5" t="s">
        <v>96</v>
      </c>
      <c r="AS16" s="5" t="s">
        <v>206</v>
      </c>
      <c r="AT16" s="6" t="s">
        <v>6604</v>
      </c>
      <c r="AU16" s="5" t="s">
        <v>96</v>
      </c>
      <c r="AW16" s="5" t="s">
        <v>96</v>
      </c>
      <c r="AY16" s="5" t="s">
        <v>96</v>
      </c>
      <c r="AZ16" s="106"/>
      <c r="BA16" s="5" t="s">
        <v>96</v>
      </c>
      <c r="BC16" s="5" t="s">
        <v>96</v>
      </c>
      <c r="BE16" s="5" t="s">
        <v>96</v>
      </c>
      <c r="BG16" s="5" t="s">
        <v>96</v>
      </c>
      <c r="BI16" s="5" t="s">
        <v>96</v>
      </c>
      <c r="BK16" s="6" t="str" cm="1">
        <f t="array" ref="BK1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F;
M;
X;
Z</v>
      </c>
      <c r="BL16" s="6" t="str" cm="1">
        <f t="array" ref="BL1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F : Facilities/Asset Management;
M : Mechanical Engineering;
X : Non-Discipline Specific or Not Applicable;
Z : Multiple Disciplines</v>
      </c>
      <c r="BM16" s="5" t="s">
        <v>206</v>
      </c>
      <c r="BN16" s="5" t="s">
        <v>96</v>
      </c>
      <c r="BO16" s="5" t="s">
        <v>96</v>
      </c>
      <c r="BP16" s="5" t="s">
        <v>96</v>
      </c>
      <c r="BQ16" s="5" t="s">
        <v>206</v>
      </c>
      <c r="BR16" s="5" t="s">
        <v>206</v>
      </c>
      <c r="BS16" s="5" t="s">
        <v>96</v>
      </c>
      <c r="BT16" s="5" t="s">
        <v>96</v>
      </c>
      <c r="BU16" s="5" t="s">
        <v>96</v>
      </c>
      <c r="BV16" s="5" t="s">
        <v>96</v>
      </c>
      <c r="BW16" s="5" t="s">
        <v>96</v>
      </c>
      <c r="BX16" s="5" t="s">
        <v>96</v>
      </c>
      <c r="BY16" s="5" t="s">
        <v>206</v>
      </c>
      <c r="BZ16" s="5" t="s">
        <v>96</v>
      </c>
      <c r="CA16" s="5" t="s">
        <v>96</v>
      </c>
      <c r="CB16" s="5" t="s">
        <v>96</v>
      </c>
      <c r="CC16" s="5" t="s">
        <v>96</v>
      </c>
      <c r="CD16" s="5" t="s">
        <v>96</v>
      </c>
      <c r="CE16" s="5" t="s">
        <v>96</v>
      </c>
      <c r="CF16" s="5" t="s">
        <v>96</v>
      </c>
      <c r="CG16" s="5" t="s">
        <v>96</v>
      </c>
      <c r="CH16" s="5" t="s">
        <v>96</v>
      </c>
      <c r="CI16" s="5" t="s">
        <v>96</v>
      </c>
      <c r="CJ16" s="5" t="s">
        <v>206</v>
      </c>
      <c r="CK16" s="5" t="s">
        <v>96</v>
      </c>
      <c r="CL16" s="5" t="s">
        <v>206</v>
      </c>
      <c r="CM16" s="6" t="str" cm="1">
        <f t="array" ref="CM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6" s="5" t="str" cm="1">
        <f t="array" ref="CN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6" s="5" t="str" cm="1">
        <f t="array" ref="CO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6" s="5" t="str" cm="1">
        <f t="array" ref="CP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6" s="5" t="str" cm="1">
        <f t="array" ref="CQ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7" spans="2:95" ht="409.5" x14ac:dyDescent="0.35">
      <c r="B17" s="5" t="s">
        <v>206</v>
      </c>
      <c r="C17" s="6" t="s">
        <v>5865</v>
      </c>
      <c r="D17" s="6" t="s">
        <v>250</v>
      </c>
      <c r="E17" s="6" t="s">
        <v>7003</v>
      </c>
      <c r="F17" s="5" t="s">
        <v>209</v>
      </c>
      <c r="G17" s="5" t="s">
        <v>251</v>
      </c>
      <c r="H17" s="5" t="s">
        <v>223</v>
      </c>
      <c r="I17" s="5" t="s">
        <v>96</v>
      </c>
      <c r="J17" s="5" t="s">
        <v>96</v>
      </c>
      <c r="K17" s="5" t="s">
        <v>9</v>
      </c>
      <c r="L17" s="5" t="s">
        <v>213</v>
      </c>
      <c r="M17" s="5" t="str">
        <f>IF(O17="","",
IF(O17="PM_XX_XX_XX: Undefined","PM_XX: Undefined",
INDEX(tbl_Picklist_UniclassPM[Code and Title],
MATCH((LEFT(O17,5)),tbl_Picklist_UniclassPM[Code],0))
))</f>
        <v>PM_10 : Project information</v>
      </c>
      <c r="N17" s="5" t="str">
        <f>IF(O17="","",
IF(O17="PM_XX_XX_XX: Undefined","PM_XX_XX: Undefined",
INDEX(tbl_Picklist_UniclassPM[Code and Title],
MATCH((LEFT(O17,8)),tbl_Picklist_UniclassPM[Code],0))
))</f>
        <v>PM_10_20 : Client requirements</v>
      </c>
      <c r="O17" s="5" t="s">
        <v>228</v>
      </c>
      <c r="P17" s="6" t="str" cm="1">
        <f t="array" ref="P1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
IE241;
IE401</v>
      </c>
      <c r="Q17" s="6" t="str" cm="1">
        <f t="array" ref="Q1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
IE241 : Appointment (PCSA);
IE401 : Stage submission (Contractor's Proposals)</v>
      </c>
      <c r="R17" s="6"/>
      <c r="S17" s="5" t="s">
        <v>96</v>
      </c>
      <c r="T17" s="6"/>
      <c r="U17" s="5" t="s">
        <v>96</v>
      </c>
      <c r="V17" s="6"/>
      <c r="W17" s="5" t="s">
        <v>206</v>
      </c>
      <c r="X17" s="6" t="s">
        <v>6859</v>
      </c>
      <c r="Y17" s="5" t="s">
        <v>206</v>
      </c>
      <c r="Z17" s="6" t="s">
        <v>6878</v>
      </c>
      <c r="AA17" s="5" t="s">
        <v>96</v>
      </c>
      <c r="AB17" s="6"/>
      <c r="AC17" s="5" t="s">
        <v>206</v>
      </c>
      <c r="AD17" s="6" t="s">
        <v>6330</v>
      </c>
      <c r="AE17" s="5" t="s">
        <v>96</v>
      </c>
      <c r="AG17" s="5" t="s">
        <v>206</v>
      </c>
      <c r="AH17" s="6" t="s">
        <v>6330</v>
      </c>
      <c r="AI17" s="5" t="s">
        <v>96</v>
      </c>
      <c r="AJ17" s="6"/>
      <c r="AK17" s="5" t="s">
        <v>206</v>
      </c>
      <c r="AL17" s="6" t="s">
        <v>6330</v>
      </c>
      <c r="AM17" s="5" t="s">
        <v>96</v>
      </c>
      <c r="AO17" s="5" t="s">
        <v>206</v>
      </c>
      <c r="AP17" s="6" t="s">
        <v>6330</v>
      </c>
      <c r="AQ17" s="5" t="s">
        <v>96</v>
      </c>
      <c r="AS17" s="5" t="s">
        <v>206</v>
      </c>
      <c r="AT17" s="6" t="s">
        <v>6742</v>
      </c>
      <c r="AU17" s="5" t="s">
        <v>96</v>
      </c>
      <c r="AW17" s="5" t="s">
        <v>96</v>
      </c>
      <c r="AY17" s="5" t="s">
        <v>206</v>
      </c>
      <c r="AZ17" s="6" t="s">
        <v>6924</v>
      </c>
      <c r="BA17" s="5" t="s">
        <v>96</v>
      </c>
      <c r="BC17" s="5" t="s">
        <v>96</v>
      </c>
      <c r="BE17" s="5" t="s">
        <v>96</v>
      </c>
      <c r="BG17" s="5" t="s">
        <v>96</v>
      </c>
      <c r="BI17" s="5" t="s">
        <v>96</v>
      </c>
      <c r="BK17" s="6" t="str" cm="1">
        <f t="array" ref="BK1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v>
      </c>
      <c r="BL17" s="6" t="str" cm="1">
        <f t="array" ref="BL1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v>
      </c>
      <c r="BM17" s="5" t="s">
        <v>206</v>
      </c>
      <c r="BN17" s="5" t="s">
        <v>96</v>
      </c>
      <c r="BO17" s="5" t="s">
        <v>96</v>
      </c>
      <c r="BP17" s="5" t="s">
        <v>96</v>
      </c>
      <c r="BQ17" s="5" t="s">
        <v>96</v>
      </c>
      <c r="BR17" s="5" t="s">
        <v>96</v>
      </c>
      <c r="BS17" s="5" t="s">
        <v>96</v>
      </c>
      <c r="BT17" s="5" t="s">
        <v>96</v>
      </c>
      <c r="BU17" s="5" t="s">
        <v>96</v>
      </c>
      <c r="BV17" s="5" t="s">
        <v>96</v>
      </c>
      <c r="BW17" s="5" t="s">
        <v>96</v>
      </c>
      <c r="BX17" s="5" t="s">
        <v>206</v>
      </c>
      <c r="BY17" s="5" t="s">
        <v>96</v>
      </c>
      <c r="BZ17" s="5" t="s">
        <v>96</v>
      </c>
      <c r="CA17" s="5" t="s">
        <v>96</v>
      </c>
      <c r="CB17" s="5" t="s">
        <v>96</v>
      </c>
      <c r="CC17" s="5" t="s">
        <v>96</v>
      </c>
      <c r="CD17" s="5" t="s">
        <v>96</v>
      </c>
      <c r="CE17" s="5" t="s">
        <v>96</v>
      </c>
      <c r="CF17" s="5" t="s">
        <v>96</v>
      </c>
      <c r="CG17" s="5" t="s">
        <v>96</v>
      </c>
      <c r="CH17" s="5" t="s">
        <v>96</v>
      </c>
      <c r="CI17" s="5" t="s">
        <v>96</v>
      </c>
      <c r="CJ17" s="5" t="s">
        <v>96</v>
      </c>
      <c r="CK17" s="5" t="s">
        <v>96</v>
      </c>
      <c r="CL17" s="5" t="s">
        <v>96</v>
      </c>
      <c r="CM17" s="6" t="str" cm="1">
        <f t="array" ref="CM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7" s="5" t="str" cm="1">
        <f t="array" ref="CN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7" s="5" t="str" cm="1">
        <f t="array" ref="CO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7" s="5" t="str" cm="1">
        <f t="array" ref="CP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7" s="5" t="str" cm="1">
        <f t="array" ref="CQ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8" spans="2:95" ht="341" x14ac:dyDescent="0.35">
      <c r="B18" s="5" t="s">
        <v>239</v>
      </c>
      <c r="C18" s="6" t="s">
        <v>5834</v>
      </c>
      <c r="D18" s="6" t="s">
        <v>253</v>
      </c>
      <c r="E18" s="6" t="s">
        <v>7004</v>
      </c>
      <c r="F18" s="5" t="s">
        <v>209</v>
      </c>
      <c r="G18" s="5" t="s">
        <v>234</v>
      </c>
      <c r="H18" s="5" t="s">
        <v>235</v>
      </c>
      <c r="I18" s="5" t="s">
        <v>96</v>
      </c>
      <c r="J18" s="5" t="s">
        <v>236</v>
      </c>
      <c r="K18" s="5" t="s">
        <v>9</v>
      </c>
      <c r="L18" s="5" t="s">
        <v>213</v>
      </c>
      <c r="M18" s="5" t="str">
        <f>IF(O18="","",
IF(O18="PM_XX_XX_XX: Undefined","PM_XX: Undefined",
INDEX(tbl_Picklist_UniclassPM[Code and Title],
MATCH((LEFT(O18,5)),tbl_Picklist_UniclassPM[Code],0))
))</f>
        <v>PM_10 : Project information</v>
      </c>
      <c r="N18" s="5" t="str">
        <f>IF(O18="","",
IF(O18="PM_XX_XX_XX: Undefined","PM_XX_XX: Undefined",
INDEX(tbl_Picklist_UniclassPM[Code and Title],
MATCH((LEFT(O18,8)),tbl_Picklist_UniclassPM[Code],0))
))</f>
        <v>PM_10_20 : Client requirements</v>
      </c>
      <c r="O18" s="5" t="s">
        <v>228</v>
      </c>
      <c r="P18" s="6" t="str" cm="1">
        <f t="array" ref="P1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
IE241;
IE401</v>
      </c>
      <c r="Q18" s="6" t="str" cm="1">
        <f t="array" ref="Q1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
IE241 : Appointment (PCSA);
IE401 : Stage submission (Contractor's Proposals)</v>
      </c>
      <c r="R18" s="6"/>
      <c r="S18" s="5" t="s">
        <v>96</v>
      </c>
      <c r="T18" s="6"/>
      <c r="U18" s="59" t="s">
        <v>96</v>
      </c>
      <c r="V18" s="106"/>
      <c r="W18" s="5" t="s">
        <v>206</v>
      </c>
      <c r="X18" s="6" t="s">
        <v>6860</v>
      </c>
      <c r="Y18" s="5" t="s">
        <v>206</v>
      </c>
      <c r="Z18" s="6" t="s">
        <v>6879</v>
      </c>
      <c r="AA18" s="5" t="s">
        <v>96</v>
      </c>
      <c r="AB18" s="6"/>
      <c r="AC18" s="5" t="s">
        <v>206</v>
      </c>
      <c r="AD18" s="6" t="s">
        <v>6330</v>
      </c>
      <c r="AE18" s="5" t="s">
        <v>96</v>
      </c>
      <c r="AG18" s="5" t="s">
        <v>206</v>
      </c>
      <c r="AH18" s="6" t="s">
        <v>6330</v>
      </c>
      <c r="AI18" s="5" t="s">
        <v>96</v>
      </c>
      <c r="AJ18" s="6"/>
      <c r="AK18" s="5" t="s">
        <v>206</v>
      </c>
      <c r="AL18" s="6" t="s">
        <v>6330</v>
      </c>
      <c r="AM18" s="5" t="s">
        <v>96</v>
      </c>
      <c r="AO18" s="5" t="s">
        <v>206</v>
      </c>
      <c r="AP18" s="6" t="s">
        <v>6330</v>
      </c>
      <c r="AQ18" s="5" t="s">
        <v>96</v>
      </c>
      <c r="AS18" s="5" t="s">
        <v>206</v>
      </c>
      <c r="AT18" s="6" t="s">
        <v>6743</v>
      </c>
      <c r="AU18" s="5" t="s">
        <v>96</v>
      </c>
      <c r="AW18" s="5" t="s">
        <v>96</v>
      </c>
      <c r="AY18" s="5" t="s">
        <v>206</v>
      </c>
      <c r="AZ18" s="6" t="s">
        <v>6925</v>
      </c>
      <c r="BA18" s="5" t="s">
        <v>96</v>
      </c>
      <c r="BC18" s="5" t="s">
        <v>96</v>
      </c>
      <c r="BE18" s="5" t="s">
        <v>96</v>
      </c>
      <c r="BG18" s="5" t="s">
        <v>96</v>
      </c>
      <c r="BI18" s="5" t="s">
        <v>96</v>
      </c>
      <c r="BK18" s="6" t="str" cm="1">
        <f t="array" ref="BK1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F;
M;
X</v>
      </c>
      <c r="BL18" s="6" t="str" cm="1">
        <f t="array" ref="BL1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F : Facilities/Asset Management;
M : Mechanical Engineering;
X : Non-Discipline Specific or Not Applicable</v>
      </c>
      <c r="BM18" s="5" t="s">
        <v>206</v>
      </c>
      <c r="BN18" s="5" t="s">
        <v>96</v>
      </c>
      <c r="BO18" s="5" t="s">
        <v>96</v>
      </c>
      <c r="BP18" s="5" t="s">
        <v>96</v>
      </c>
      <c r="BQ18" s="5" t="s">
        <v>206</v>
      </c>
      <c r="BR18" s="5" t="s">
        <v>206</v>
      </c>
      <c r="BS18" s="5" t="s">
        <v>96</v>
      </c>
      <c r="BT18" s="5" t="s">
        <v>96</v>
      </c>
      <c r="BU18" s="5" t="s">
        <v>96</v>
      </c>
      <c r="BV18" s="5" t="s">
        <v>96</v>
      </c>
      <c r="BW18" s="5" t="s">
        <v>96</v>
      </c>
      <c r="BX18" s="5" t="s">
        <v>96</v>
      </c>
      <c r="BY18" s="5" t="s">
        <v>206</v>
      </c>
      <c r="BZ18" s="5" t="s">
        <v>96</v>
      </c>
      <c r="CA18" s="5" t="s">
        <v>96</v>
      </c>
      <c r="CB18" s="5" t="s">
        <v>96</v>
      </c>
      <c r="CC18" s="5" t="s">
        <v>96</v>
      </c>
      <c r="CD18" s="5" t="s">
        <v>96</v>
      </c>
      <c r="CE18" s="5" t="s">
        <v>96</v>
      </c>
      <c r="CF18" s="5" t="s">
        <v>96</v>
      </c>
      <c r="CG18" s="5" t="s">
        <v>96</v>
      </c>
      <c r="CH18" s="5" t="s">
        <v>96</v>
      </c>
      <c r="CI18" s="5" t="s">
        <v>96</v>
      </c>
      <c r="CJ18" s="5" t="s">
        <v>206</v>
      </c>
      <c r="CK18" s="5" t="s">
        <v>96</v>
      </c>
      <c r="CL18" s="5" t="s">
        <v>96</v>
      </c>
      <c r="CM18" s="6" t="str" cm="1">
        <f t="array" ref="CM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8" s="5" t="str" cm="1">
        <f t="array" ref="CN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8" s="5" t="str" cm="1">
        <f t="array" ref="CO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8" s="5" t="str" cm="1">
        <f t="array" ref="CP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8" s="5" t="str" cm="1">
        <f t="array" ref="CQ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9" spans="2:95" ht="310" x14ac:dyDescent="0.35">
      <c r="B19" s="5" t="s">
        <v>206</v>
      </c>
      <c r="C19" s="6" t="s">
        <v>5922</v>
      </c>
      <c r="D19" s="6" t="s">
        <v>255</v>
      </c>
      <c r="E19" s="6" t="s">
        <v>7005</v>
      </c>
      <c r="F19" s="5" t="s">
        <v>209</v>
      </c>
      <c r="G19" s="5" t="s">
        <v>210</v>
      </c>
      <c r="H19" s="5" t="s">
        <v>223</v>
      </c>
      <c r="I19" s="5" t="s">
        <v>96</v>
      </c>
      <c r="J19" s="5" t="s">
        <v>96</v>
      </c>
      <c r="K19" s="5" t="s">
        <v>9</v>
      </c>
      <c r="L19" s="5" t="s">
        <v>213</v>
      </c>
      <c r="M19" s="5" t="str">
        <f>IF(O19="","",
IF(O19="PM_XX_XX_XX: Undefined","PM_XX: Undefined",
INDEX(tbl_Picklist_UniclassPM[Code and Title],
MATCH((LEFT(O19,5)),tbl_Picklist_UniclassPM[Code],0))
))</f>
        <v>PM_10 : Project information</v>
      </c>
      <c r="N19" s="5" t="str">
        <f>IF(O19="","",
IF(O19="PM_XX_XX_XX: Undefined","PM_XX_XX: Undefined",
INDEX(tbl_Picklist_UniclassPM[Code and Title],
MATCH((LEFT(O19,8)),tbl_Picklist_UniclassPM[Code],0))
))</f>
        <v>PM_10_20 : Client requirements</v>
      </c>
      <c r="O19" s="5" t="s">
        <v>228</v>
      </c>
      <c r="P19" s="6" t="str" cm="1">
        <f t="array" ref="P1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IE202;
IE211;
IE213;
IE221;
IE231;
IE241;
IE401</v>
      </c>
      <c r="Q19" s="6" t="str" cm="1">
        <f t="array" ref="Q1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IE202 : Expression of Interest (EOI);
IE211 : EBSR PITT;
IE213 : EBSR ITT;
IE221 : SBSR ITT;
IE231 : ISP;
IE241 : Appointment (PCSA);
IE401 : Stage submission (Contractor's Proposals)</v>
      </c>
      <c r="R19" s="6"/>
      <c r="S19" s="5" t="s">
        <v>96</v>
      </c>
      <c r="T19" s="6"/>
      <c r="U19" s="5" t="s">
        <v>96</v>
      </c>
      <c r="V19" s="6"/>
      <c r="W19" s="5" t="s">
        <v>96</v>
      </c>
      <c r="X19" s="6"/>
      <c r="Y19" s="5" t="s">
        <v>96</v>
      </c>
      <c r="Z19" s="6"/>
      <c r="AA19" s="5" t="s">
        <v>206</v>
      </c>
      <c r="AB19" s="6" t="s">
        <v>6343</v>
      </c>
      <c r="AC19" s="5" t="s">
        <v>206</v>
      </c>
      <c r="AD19" s="6" t="s">
        <v>6332</v>
      </c>
      <c r="AE19" s="5" t="s">
        <v>96</v>
      </c>
      <c r="AG19" s="5" t="s">
        <v>206</v>
      </c>
      <c r="AH19" s="6" t="s">
        <v>6332</v>
      </c>
      <c r="AI19" s="5" t="s">
        <v>96</v>
      </c>
      <c r="AJ19" s="6"/>
      <c r="AK19" s="5" t="s">
        <v>206</v>
      </c>
      <c r="AL19" s="6" t="s">
        <v>6332</v>
      </c>
      <c r="AM19" s="5" t="s">
        <v>96</v>
      </c>
      <c r="AO19" s="5" t="s">
        <v>206</v>
      </c>
      <c r="AP19" s="6" t="s">
        <v>6332</v>
      </c>
      <c r="AQ19" s="5" t="s">
        <v>96</v>
      </c>
      <c r="AS19" s="5" t="s">
        <v>206</v>
      </c>
      <c r="AT19" s="6" t="s">
        <v>6590</v>
      </c>
      <c r="AU19" s="5" t="s">
        <v>96</v>
      </c>
      <c r="AW19" s="5" t="s">
        <v>96</v>
      </c>
      <c r="AY19" s="5" t="s">
        <v>206</v>
      </c>
      <c r="AZ19" s="6" t="s">
        <v>6926</v>
      </c>
      <c r="BA19" s="5" t="s">
        <v>96</v>
      </c>
      <c r="BC19" s="5" t="s">
        <v>96</v>
      </c>
      <c r="BE19" s="5" t="s">
        <v>96</v>
      </c>
      <c r="BG19" s="5" t="s">
        <v>96</v>
      </c>
      <c r="BI19" s="5" t="s">
        <v>96</v>
      </c>
      <c r="BK19" s="6" t="str" cm="1">
        <f t="array" ref="BK1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G;
I;
J;
K;
L;
M;
P;
Q;
S;
W;
X;
Z</v>
      </c>
      <c r="BL19" s="6" t="str" cm="1">
        <f t="array" ref="BL1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G : Ground Engineering;
I : Interior Architecture;
J : Acoustic Engineering;
K : Fire Engineering;
L : Landscape Architecture;
M : Mechanical Engineering;
P : Public Health Engineering;
Q : Quantity Surveying / Cost Consultancy;
S : Structural Engineering;
W : Water Engineering;
X : Non-Discipline Specific or Not Applicable;
Z : Multiple Disciplines</v>
      </c>
      <c r="BM19" s="5" t="s">
        <v>206</v>
      </c>
      <c r="BN19" s="5" t="s">
        <v>96</v>
      </c>
      <c r="BO19" s="5" t="s">
        <v>206</v>
      </c>
      <c r="BP19" s="5" t="s">
        <v>96</v>
      </c>
      <c r="BQ19" s="5" t="s">
        <v>206</v>
      </c>
      <c r="BR19" s="5" t="s">
        <v>206</v>
      </c>
      <c r="BS19" s="5" t="s">
        <v>206</v>
      </c>
      <c r="BT19" s="5" t="s">
        <v>96</v>
      </c>
      <c r="BU19" s="5" t="s">
        <v>206</v>
      </c>
      <c r="BV19" s="5" t="s">
        <v>206</v>
      </c>
      <c r="BW19" s="5" t="s">
        <v>206</v>
      </c>
      <c r="BX19" s="5" t="s">
        <v>206</v>
      </c>
      <c r="BY19" s="5" t="s">
        <v>206</v>
      </c>
      <c r="BZ19" s="5" t="s">
        <v>96</v>
      </c>
      <c r="CA19" s="5" t="s">
        <v>96</v>
      </c>
      <c r="CB19" s="5" t="s">
        <v>206</v>
      </c>
      <c r="CC19" s="5" t="s">
        <v>206</v>
      </c>
      <c r="CD19" s="5" t="s">
        <v>96</v>
      </c>
      <c r="CE19" s="5" t="s">
        <v>206</v>
      </c>
      <c r="CF19" s="5" t="s">
        <v>96</v>
      </c>
      <c r="CG19" s="5" t="s">
        <v>96</v>
      </c>
      <c r="CH19" s="5" t="s">
        <v>96</v>
      </c>
      <c r="CI19" s="5" t="s">
        <v>206</v>
      </c>
      <c r="CJ19" s="5" t="s">
        <v>206</v>
      </c>
      <c r="CK19" s="5" t="s">
        <v>96</v>
      </c>
      <c r="CL19" s="5" t="s">
        <v>206</v>
      </c>
      <c r="CM19" s="6" t="str" cm="1">
        <f t="array" ref="CM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9" s="5" t="str" cm="1">
        <f t="array" ref="CN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9" s="5" t="str" cm="1">
        <f t="array" ref="CO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9" s="5" t="str" cm="1">
        <f t="array" ref="CP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9" s="5" t="str" cm="1">
        <f t="array" ref="CQ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0" spans="2:95" ht="409.5" x14ac:dyDescent="0.35">
      <c r="B20" s="5" t="s">
        <v>206</v>
      </c>
      <c r="C20" s="6" t="s">
        <v>5835</v>
      </c>
      <c r="D20" s="6" t="s">
        <v>257</v>
      </c>
      <c r="E20" s="6" t="s">
        <v>7006</v>
      </c>
      <c r="F20" s="5" t="s">
        <v>209</v>
      </c>
      <c r="G20" s="5" t="s">
        <v>234</v>
      </c>
      <c r="H20" s="5" t="s">
        <v>235</v>
      </c>
      <c r="I20" s="5" t="s">
        <v>96</v>
      </c>
      <c r="J20" s="5" t="s">
        <v>236</v>
      </c>
      <c r="K20" s="5" t="s">
        <v>9</v>
      </c>
      <c r="L20" s="5" t="s">
        <v>213</v>
      </c>
      <c r="M20" s="5" t="str">
        <f>IF(O20="","",
IF(O20="PM_XX_XX_XX: Undefined","PM_XX: Undefined",
INDEX(tbl_Picklist_UniclassPM[Code and Title],
MATCH((LEFT(O20,5)),tbl_Picklist_UniclassPM[Code],0))
))</f>
        <v>PM_10 : Project information</v>
      </c>
      <c r="N20" s="5" t="str">
        <f>IF(O20="","",
IF(O20="PM_XX_XX_XX: Undefined","PM_XX_XX: Undefined",
INDEX(tbl_Picklist_UniclassPM[Code and Title],
MATCH((LEFT(O20,8)),tbl_Picklist_UniclassPM[Code],0))
))</f>
        <v>PM_10_20 : Client requirements</v>
      </c>
      <c r="O20" s="5" t="s">
        <v>228</v>
      </c>
      <c r="P20" s="6" t="str" cm="1">
        <f t="array" ref="P2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IE202;
IE211;
IE213;
IE221;
IE231;
IE241;
IE401</v>
      </c>
      <c r="Q20" s="6" t="str" cm="1">
        <f t="array" ref="Q2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IE202 : Expression of Interest (EOI);
IE211 : EBSR PITT;
IE213 : EBSR ITT;
IE221 : SBSR ITT;
IE231 : ISP;
IE241 : Appointment (PCSA);
IE401 : Stage submission (Contractor's Proposals)</v>
      </c>
      <c r="R20" s="6"/>
      <c r="S20" s="5" t="s">
        <v>96</v>
      </c>
      <c r="T20" s="6"/>
      <c r="U20" s="5" t="s">
        <v>206</v>
      </c>
      <c r="V20" s="6" t="s">
        <v>6344</v>
      </c>
      <c r="W20" s="5" t="s">
        <v>206</v>
      </c>
      <c r="X20" s="6" t="s">
        <v>6339</v>
      </c>
      <c r="Y20" s="5" t="s">
        <v>206</v>
      </c>
      <c r="Z20" s="6" t="s">
        <v>6345</v>
      </c>
      <c r="AA20" s="5" t="s">
        <v>206</v>
      </c>
      <c r="AB20" s="6" t="s">
        <v>6346</v>
      </c>
      <c r="AC20" s="5" t="s">
        <v>206</v>
      </c>
      <c r="AD20" s="6" t="s">
        <v>6332</v>
      </c>
      <c r="AE20" s="5" t="s">
        <v>96</v>
      </c>
      <c r="AG20" s="5" t="s">
        <v>206</v>
      </c>
      <c r="AH20" s="6" t="s">
        <v>6332</v>
      </c>
      <c r="AI20" s="5" t="s">
        <v>96</v>
      </c>
      <c r="AJ20" s="6"/>
      <c r="AK20" s="5" t="s">
        <v>206</v>
      </c>
      <c r="AL20" s="6" t="s">
        <v>6332</v>
      </c>
      <c r="AM20" s="5" t="s">
        <v>96</v>
      </c>
      <c r="AO20" s="5" t="s">
        <v>206</v>
      </c>
      <c r="AP20" s="6" t="s">
        <v>6332</v>
      </c>
      <c r="AQ20" s="5" t="s">
        <v>96</v>
      </c>
      <c r="AS20" s="5" t="s">
        <v>206</v>
      </c>
      <c r="AT20" s="6" t="s">
        <v>6591</v>
      </c>
      <c r="AU20" s="5" t="s">
        <v>96</v>
      </c>
      <c r="AW20" s="5" t="s">
        <v>96</v>
      </c>
      <c r="AY20" s="5" t="s">
        <v>206</v>
      </c>
      <c r="AZ20" s="6" t="s">
        <v>6927</v>
      </c>
      <c r="BA20" s="5" t="s">
        <v>96</v>
      </c>
      <c r="BC20" s="5" t="s">
        <v>96</v>
      </c>
      <c r="BE20" s="5" t="s">
        <v>96</v>
      </c>
      <c r="BG20" s="5" t="s">
        <v>96</v>
      </c>
      <c r="BI20" s="5" t="s">
        <v>96</v>
      </c>
      <c r="BK20" s="6" t="str" cm="1">
        <f t="array" ref="BK2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C;
E;
F;
G;
I;
J;
K;
L;
M;
P;
Q;
R;
S;
W;
X;
Y;
Z</v>
      </c>
      <c r="BL20" s="6" t="str" cm="1">
        <f t="array" ref="BL2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C : Civil Engineering;
E : Electrical Engineering;
F : Facilities/Asset Management;
G : Ground Engineering;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Y : Topographical Surveying;
Z : Multiple Disciplines</v>
      </c>
      <c r="BM20" s="5" t="s">
        <v>206</v>
      </c>
      <c r="BN20" s="5" t="s">
        <v>206</v>
      </c>
      <c r="BO20" s="5" t="s">
        <v>206</v>
      </c>
      <c r="BP20" s="5" t="s">
        <v>96</v>
      </c>
      <c r="BQ20" s="5" t="s">
        <v>206</v>
      </c>
      <c r="BR20" s="5" t="s">
        <v>206</v>
      </c>
      <c r="BS20" s="5" t="s">
        <v>206</v>
      </c>
      <c r="BT20" s="5" t="s">
        <v>96</v>
      </c>
      <c r="BU20" s="5" t="s">
        <v>206</v>
      </c>
      <c r="BV20" s="5" t="s">
        <v>206</v>
      </c>
      <c r="BW20" s="5" t="s">
        <v>206</v>
      </c>
      <c r="BX20" s="5" t="s">
        <v>206</v>
      </c>
      <c r="BY20" s="5" t="s">
        <v>206</v>
      </c>
      <c r="BZ20" s="5" t="s">
        <v>96</v>
      </c>
      <c r="CA20" s="5" t="s">
        <v>96</v>
      </c>
      <c r="CB20" s="5" t="s">
        <v>206</v>
      </c>
      <c r="CC20" s="5" t="s">
        <v>206</v>
      </c>
      <c r="CD20" s="5" t="s">
        <v>206</v>
      </c>
      <c r="CE20" s="5" t="s">
        <v>206</v>
      </c>
      <c r="CF20" s="5" t="s">
        <v>96</v>
      </c>
      <c r="CG20" s="5" t="s">
        <v>96</v>
      </c>
      <c r="CH20" s="5" t="s">
        <v>96</v>
      </c>
      <c r="CI20" s="5" t="s">
        <v>206</v>
      </c>
      <c r="CJ20" s="5" t="s">
        <v>206</v>
      </c>
      <c r="CK20" s="5" t="s">
        <v>206</v>
      </c>
      <c r="CL20" s="5" t="s">
        <v>206</v>
      </c>
      <c r="CM20" s="6" t="str" cm="1">
        <f t="array" ref="CM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0" s="5" t="str" cm="1">
        <f t="array" ref="CN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0" s="5" t="str" cm="1">
        <f t="array" ref="CO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0" s="5" t="str" cm="1">
        <f t="array" ref="CP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0" s="5" t="str" cm="1">
        <f t="array" ref="CQ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1" spans="2:95" ht="387.5" x14ac:dyDescent="0.35">
      <c r="B21" s="5" t="s">
        <v>206</v>
      </c>
      <c r="C21" s="6" t="s">
        <v>5836</v>
      </c>
      <c r="D21" s="6" t="s">
        <v>259</v>
      </c>
      <c r="E21" s="6" t="s">
        <v>7007</v>
      </c>
      <c r="F21" s="5" t="s">
        <v>209</v>
      </c>
      <c r="G21" s="5" t="s">
        <v>210</v>
      </c>
      <c r="H21" s="5" t="s">
        <v>223</v>
      </c>
      <c r="I21" s="5" t="s">
        <v>96</v>
      </c>
      <c r="J21" s="5" t="s">
        <v>212</v>
      </c>
      <c r="K21" s="5" t="s">
        <v>9</v>
      </c>
      <c r="L21" s="5" t="s">
        <v>213</v>
      </c>
      <c r="M21" s="5" t="str">
        <f>IF(O21="","",
IF(O21="PM_XX_XX_XX: Undefined","PM_XX: Undefined",
INDEX(tbl_Picklist_UniclassPM[Code and Title],
MATCH((LEFT(O21,5)),tbl_Picklist_UniclassPM[Code],0))
))</f>
        <v>PM_10 : Project information</v>
      </c>
      <c r="N21" s="5" t="str">
        <f>IF(O21="","",
IF(O21="PM_XX_XX_XX: Undefined","PM_XX_XX: Undefined",
INDEX(tbl_Picklist_UniclassPM[Code and Title],
MATCH((LEFT(O21,8)),tbl_Picklist_UniclassPM[Code],0))
))</f>
        <v>PM_10_20 : Client requirements</v>
      </c>
      <c r="O21" s="5" t="s">
        <v>228</v>
      </c>
      <c r="P21" s="6" t="str" cm="1">
        <f t="array" ref="P2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IE202;
IE211;
IE213;
IE221;
IE231;
IE241;
IE401</v>
      </c>
      <c r="Q21" s="6" t="str" cm="1">
        <f t="array" ref="Q2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IE202 : Expression of Interest (EOI);
IE211 : EBSR PITT;
IE213 : EBSR ITT;
IE221 : SBSR ITT;
IE231 : ISP;
IE241 : Appointment (PCSA);
IE401 : Stage submission (Contractor's Proposals)</v>
      </c>
      <c r="R21" s="6"/>
      <c r="S21" s="5" t="s">
        <v>96</v>
      </c>
      <c r="T21" s="6"/>
      <c r="U21" s="5" t="s">
        <v>206</v>
      </c>
      <c r="V21" s="6" t="s">
        <v>6347</v>
      </c>
      <c r="W21" s="5" t="s">
        <v>206</v>
      </c>
      <c r="X21" s="6" t="s">
        <v>6339</v>
      </c>
      <c r="Y21" s="5" t="s">
        <v>206</v>
      </c>
      <c r="Z21" s="6" t="s">
        <v>6345</v>
      </c>
      <c r="AA21" s="5" t="s">
        <v>206</v>
      </c>
      <c r="AB21" s="6" t="s">
        <v>6348</v>
      </c>
      <c r="AC21" s="5" t="s">
        <v>206</v>
      </c>
      <c r="AD21" s="6" t="s">
        <v>6332</v>
      </c>
      <c r="AE21" s="5" t="s">
        <v>96</v>
      </c>
      <c r="AG21" s="5" t="s">
        <v>206</v>
      </c>
      <c r="AH21" s="6" t="s">
        <v>6332</v>
      </c>
      <c r="AI21" s="5" t="s">
        <v>96</v>
      </c>
      <c r="AJ21" s="6"/>
      <c r="AK21" s="5" t="s">
        <v>206</v>
      </c>
      <c r="AL21" s="6" t="s">
        <v>6332</v>
      </c>
      <c r="AM21" s="5" t="s">
        <v>96</v>
      </c>
      <c r="AO21" s="5" t="s">
        <v>206</v>
      </c>
      <c r="AP21" s="6" t="s">
        <v>6332</v>
      </c>
      <c r="AQ21" s="5" t="s">
        <v>96</v>
      </c>
      <c r="AS21" s="5" t="s">
        <v>206</v>
      </c>
      <c r="AT21" s="6" t="s">
        <v>6592</v>
      </c>
      <c r="AU21" s="5" t="s">
        <v>96</v>
      </c>
      <c r="AW21" s="5" t="s">
        <v>96</v>
      </c>
      <c r="AY21" s="5" t="s">
        <v>206</v>
      </c>
      <c r="AZ21" s="6" t="s">
        <v>6928</v>
      </c>
      <c r="BA21" s="5" t="s">
        <v>96</v>
      </c>
      <c r="BC21" s="5" t="s">
        <v>96</v>
      </c>
      <c r="BE21" s="5" t="s">
        <v>96</v>
      </c>
      <c r="BG21" s="5" t="s">
        <v>96</v>
      </c>
      <c r="BI21" s="5" t="s">
        <v>96</v>
      </c>
      <c r="BK21" s="6" t="str" cm="1">
        <f t="array" ref="BK2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G;
I;
J;
K;
L;
M;
P;
Q;
S;
W;
X;
Z</v>
      </c>
      <c r="BL21" s="6" t="str" cm="1">
        <f t="array" ref="BL2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G : Ground Engineering;
I : Interior Architecture;
J : Acoustic Engineering;
K : Fire Engineering;
L : Landscape Architecture;
M : Mechanical Engineering;
P : Public Health Engineering;
Q : Quantity Surveying / Cost Consultancy;
S : Structural Engineering;
W : Water Engineering;
X : Non-Discipline Specific or Not Applicable;
Z : Multiple Disciplines</v>
      </c>
      <c r="BM21" s="5" t="s">
        <v>206</v>
      </c>
      <c r="BN21" s="5" t="s">
        <v>96</v>
      </c>
      <c r="BO21" s="5" t="s">
        <v>206</v>
      </c>
      <c r="BP21" s="5" t="s">
        <v>96</v>
      </c>
      <c r="BQ21" s="5" t="s">
        <v>206</v>
      </c>
      <c r="BR21" s="5" t="s">
        <v>206</v>
      </c>
      <c r="BS21" s="5" t="s">
        <v>206</v>
      </c>
      <c r="BT21" s="5" t="s">
        <v>96</v>
      </c>
      <c r="BU21" s="5" t="s">
        <v>206</v>
      </c>
      <c r="BV21" s="5" t="s">
        <v>206</v>
      </c>
      <c r="BW21" s="5" t="s">
        <v>206</v>
      </c>
      <c r="BX21" s="5" t="s">
        <v>206</v>
      </c>
      <c r="BY21" s="5" t="s">
        <v>206</v>
      </c>
      <c r="BZ21" s="5" t="s">
        <v>96</v>
      </c>
      <c r="CA21" s="5" t="s">
        <v>96</v>
      </c>
      <c r="CB21" s="5" t="s">
        <v>206</v>
      </c>
      <c r="CC21" s="5" t="s">
        <v>206</v>
      </c>
      <c r="CD21" s="5" t="s">
        <v>96</v>
      </c>
      <c r="CE21" s="5" t="s">
        <v>206</v>
      </c>
      <c r="CF21" s="5" t="s">
        <v>96</v>
      </c>
      <c r="CG21" s="5" t="s">
        <v>96</v>
      </c>
      <c r="CH21" s="5" t="s">
        <v>96</v>
      </c>
      <c r="CI21" s="5" t="s">
        <v>206</v>
      </c>
      <c r="CJ21" s="5" t="s">
        <v>206</v>
      </c>
      <c r="CK21" s="5" t="s">
        <v>96</v>
      </c>
      <c r="CL21" s="5" t="s">
        <v>206</v>
      </c>
      <c r="CM21" s="6" t="str" cm="1">
        <f t="array" ref="CM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1" s="5" t="str" cm="1">
        <f t="array" ref="CN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1" s="5" t="str" cm="1">
        <f t="array" ref="CO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1" s="5" t="str" cm="1">
        <f t="array" ref="CP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1" s="5" t="str" cm="1">
        <f t="array" ref="CQ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2" spans="2:95" ht="338.15" customHeight="1" x14ac:dyDescent="0.35">
      <c r="B22" s="5" t="s">
        <v>206</v>
      </c>
      <c r="C22" s="6" t="s">
        <v>5837</v>
      </c>
      <c r="D22" s="6" t="s">
        <v>261</v>
      </c>
      <c r="E22" s="6" t="s">
        <v>7008</v>
      </c>
      <c r="F22" s="5" t="s">
        <v>209</v>
      </c>
      <c r="G22" s="5" t="s">
        <v>210</v>
      </c>
      <c r="H22" s="5" t="s">
        <v>223</v>
      </c>
      <c r="I22" s="5" t="s">
        <v>96</v>
      </c>
      <c r="J22" s="5" t="s">
        <v>212</v>
      </c>
      <c r="K22" s="5" t="s">
        <v>9</v>
      </c>
      <c r="L22" s="5" t="s">
        <v>213</v>
      </c>
      <c r="M22" s="5" t="str">
        <f>IF(O22="","",
IF(O22="PM_XX_XX_XX: Undefined","PM_XX: Undefined",
INDEX(tbl_Picklist_UniclassPM[Code and Title],
MATCH((LEFT(O22,5)),tbl_Picklist_UniclassPM[Code],0))
))</f>
        <v>PM_10 : Project information</v>
      </c>
      <c r="N22" s="5" t="str">
        <f>IF(O22="","",
IF(O22="PM_XX_XX_XX: Undefined","PM_XX_XX: Undefined",
INDEX(tbl_Picklist_UniclassPM[Code and Title],
MATCH((LEFT(O22,8)),tbl_Picklist_UniclassPM[Code],0))
))</f>
        <v>PM_10_20 : Client requirements</v>
      </c>
      <c r="O22" s="5" t="s">
        <v>228</v>
      </c>
      <c r="P22" s="6" t="str" cm="1">
        <f t="array" ref="P2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IE202;
IE211;
IE213;
IE221;
IE231;
IE241;
IE401</v>
      </c>
      <c r="Q22" s="6" t="str" cm="1">
        <f t="array" ref="Q2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IE202 : Expression of Interest (EOI);
IE211 : EBSR PITT;
IE213 : EBSR ITT;
IE221 : SBSR ITT;
IE231 : ISP;
IE241 : Appointment (PCSA);
IE401 : Stage submission (Contractor's Proposals)</v>
      </c>
      <c r="R22" s="6"/>
      <c r="S22" s="5" t="s">
        <v>96</v>
      </c>
      <c r="T22" s="6"/>
      <c r="U22" s="5" t="s">
        <v>206</v>
      </c>
      <c r="V22" s="6" t="s">
        <v>6349</v>
      </c>
      <c r="W22" s="5" t="s">
        <v>206</v>
      </c>
      <c r="X22" s="6" t="s">
        <v>6339</v>
      </c>
      <c r="Y22" s="5" t="s">
        <v>206</v>
      </c>
      <c r="Z22" s="6" t="s">
        <v>6345</v>
      </c>
      <c r="AA22" s="5" t="s">
        <v>206</v>
      </c>
      <c r="AB22" s="6" t="s">
        <v>6350</v>
      </c>
      <c r="AC22" s="5" t="s">
        <v>206</v>
      </c>
      <c r="AD22" s="6" t="s">
        <v>6332</v>
      </c>
      <c r="AE22" s="5" t="s">
        <v>96</v>
      </c>
      <c r="AG22" s="5" t="s">
        <v>206</v>
      </c>
      <c r="AH22" s="6" t="s">
        <v>6332</v>
      </c>
      <c r="AI22" s="5" t="s">
        <v>96</v>
      </c>
      <c r="AJ22" s="6"/>
      <c r="AK22" s="5" t="s">
        <v>206</v>
      </c>
      <c r="AL22" s="6" t="s">
        <v>6332</v>
      </c>
      <c r="AM22" s="5" t="s">
        <v>96</v>
      </c>
      <c r="AO22" s="5" t="s">
        <v>206</v>
      </c>
      <c r="AP22" s="6" t="s">
        <v>6332</v>
      </c>
      <c r="AQ22" s="5" t="s">
        <v>96</v>
      </c>
      <c r="AS22" s="5" t="s">
        <v>206</v>
      </c>
      <c r="AT22" s="6" t="s">
        <v>6593</v>
      </c>
      <c r="AU22" s="5" t="s">
        <v>96</v>
      </c>
      <c r="AW22" s="5" t="s">
        <v>96</v>
      </c>
      <c r="AY22" s="5" t="s">
        <v>206</v>
      </c>
      <c r="AZ22" s="6" t="s">
        <v>6929</v>
      </c>
      <c r="BA22" s="5" t="s">
        <v>96</v>
      </c>
      <c r="BC22" s="5" t="s">
        <v>96</v>
      </c>
      <c r="BE22" s="5" t="s">
        <v>96</v>
      </c>
      <c r="BG22" s="5" t="s">
        <v>96</v>
      </c>
      <c r="BI22" s="5" t="s">
        <v>96</v>
      </c>
      <c r="BK22" s="6" t="str" cm="1">
        <f t="array" ref="BK2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
Z</v>
      </c>
      <c r="BL22" s="6" t="str" cm="1">
        <f t="array" ref="BL2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
Z : Multiple Disciplines</v>
      </c>
      <c r="BM22" s="5" t="s">
        <v>96</v>
      </c>
      <c r="BN22" s="5" t="s">
        <v>96</v>
      </c>
      <c r="BO22" s="5" t="s">
        <v>96</v>
      </c>
      <c r="BP22" s="5" t="s">
        <v>96</v>
      </c>
      <c r="BQ22" s="5" t="s">
        <v>96</v>
      </c>
      <c r="BR22" s="5" t="s">
        <v>96</v>
      </c>
      <c r="BS22" s="5" t="s">
        <v>96</v>
      </c>
      <c r="BT22" s="5" t="s">
        <v>96</v>
      </c>
      <c r="BU22" s="5" t="s">
        <v>96</v>
      </c>
      <c r="BV22" s="5" t="s">
        <v>96</v>
      </c>
      <c r="BW22" s="5" t="s">
        <v>96</v>
      </c>
      <c r="BX22" s="5" t="s">
        <v>96</v>
      </c>
      <c r="BY22" s="5" t="s">
        <v>96</v>
      </c>
      <c r="BZ22" s="5" t="s">
        <v>96</v>
      </c>
      <c r="CA22" s="5" t="s">
        <v>96</v>
      </c>
      <c r="CB22" s="5" t="s">
        <v>96</v>
      </c>
      <c r="CC22" s="5" t="s">
        <v>96</v>
      </c>
      <c r="CD22" s="5" t="s">
        <v>206</v>
      </c>
      <c r="CE22" s="5" t="s">
        <v>96</v>
      </c>
      <c r="CF22" s="5" t="s">
        <v>96</v>
      </c>
      <c r="CG22" s="5" t="s">
        <v>96</v>
      </c>
      <c r="CH22" s="5" t="s">
        <v>96</v>
      </c>
      <c r="CI22" s="5" t="s">
        <v>96</v>
      </c>
      <c r="CJ22" s="5" t="s">
        <v>206</v>
      </c>
      <c r="CK22" s="5" t="s">
        <v>96</v>
      </c>
      <c r="CL22" s="5" t="s">
        <v>206</v>
      </c>
      <c r="CM22" s="6" t="str" cm="1">
        <f t="array" ref="CM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2" s="5" t="str" cm="1">
        <f t="array" ref="CN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2" s="5" t="str" cm="1">
        <f t="array" ref="CO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2" s="5" t="str" cm="1">
        <f t="array" ref="CP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2" s="5" t="str" cm="1">
        <f t="array" ref="CQ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3" spans="2:95" ht="387.5" x14ac:dyDescent="0.35">
      <c r="B23" s="5" t="s">
        <v>206</v>
      </c>
      <c r="C23" s="6" t="s">
        <v>5838</v>
      </c>
      <c r="D23" s="6" t="s">
        <v>263</v>
      </c>
      <c r="E23" s="6" t="s">
        <v>7009</v>
      </c>
      <c r="F23" s="5" t="s">
        <v>209</v>
      </c>
      <c r="G23" s="5" t="s">
        <v>210</v>
      </c>
      <c r="H23" s="5" t="s">
        <v>223</v>
      </c>
      <c r="I23" s="5" t="s">
        <v>96</v>
      </c>
      <c r="J23" s="5" t="s">
        <v>212</v>
      </c>
      <c r="K23" s="5" t="s">
        <v>9</v>
      </c>
      <c r="L23" s="5" t="s">
        <v>213</v>
      </c>
      <c r="M23" s="5" t="str">
        <f>IF(O23="","",
IF(O23="PM_XX_XX_XX: Undefined","PM_XX: Undefined",
INDEX(tbl_Picklist_UniclassPM[Code and Title],
MATCH((LEFT(O23,5)),tbl_Picklist_UniclassPM[Code],0))
))</f>
        <v>PM_10 : Project information</v>
      </c>
      <c r="N23" s="5" t="str">
        <f>IF(O23="","",
IF(O23="PM_XX_XX_XX: Undefined","PM_XX_XX: Undefined",
INDEX(tbl_Picklist_UniclassPM[Code and Title],
MATCH((LEFT(O23,8)),tbl_Picklist_UniclassPM[Code],0))
))</f>
        <v>PM_10_20 : Client requirements</v>
      </c>
      <c r="O23" s="5" t="s">
        <v>228</v>
      </c>
      <c r="P23" s="6" t="str" cm="1">
        <f t="array" ref="P2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IE202;
IE211;
IE213;
IE221;
IE231;
IE241;
IE401</v>
      </c>
      <c r="Q23" s="6" t="str" cm="1">
        <f t="array" ref="Q2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IE202 : Expression of Interest (EOI);
IE211 : EBSR PITT;
IE213 : EBSR ITT;
IE221 : SBSR ITT;
IE231 : ISP;
IE241 : Appointment (PCSA);
IE401 : Stage submission (Contractor's Proposals)</v>
      </c>
      <c r="R23" s="6"/>
      <c r="S23" s="5" t="s">
        <v>96</v>
      </c>
      <c r="T23" s="6"/>
      <c r="U23" s="5" t="s">
        <v>206</v>
      </c>
      <c r="V23" s="6" t="s">
        <v>6351</v>
      </c>
      <c r="W23" s="5" t="s">
        <v>206</v>
      </c>
      <c r="X23" s="6" t="s">
        <v>6339</v>
      </c>
      <c r="Y23" s="5" t="s">
        <v>206</v>
      </c>
      <c r="Z23" s="6" t="s">
        <v>6345</v>
      </c>
      <c r="AA23" s="5" t="s">
        <v>206</v>
      </c>
      <c r="AB23" s="6" t="s">
        <v>6352</v>
      </c>
      <c r="AC23" s="5" t="s">
        <v>206</v>
      </c>
      <c r="AD23" s="6" t="s">
        <v>6332</v>
      </c>
      <c r="AE23" s="5" t="s">
        <v>96</v>
      </c>
      <c r="AG23" s="5" t="s">
        <v>206</v>
      </c>
      <c r="AH23" s="6" t="s">
        <v>6332</v>
      </c>
      <c r="AI23" s="5" t="s">
        <v>96</v>
      </c>
      <c r="AJ23" s="6"/>
      <c r="AK23" s="5" t="s">
        <v>206</v>
      </c>
      <c r="AL23" s="6" t="s">
        <v>6332</v>
      </c>
      <c r="AM23" s="5" t="s">
        <v>96</v>
      </c>
      <c r="AO23" s="5" t="s">
        <v>206</v>
      </c>
      <c r="AP23" s="6" t="s">
        <v>6332</v>
      </c>
      <c r="AQ23" s="5" t="s">
        <v>96</v>
      </c>
      <c r="AS23" s="5" t="s">
        <v>206</v>
      </c>
      <c r="AT23" s="6" t="s">
        <v>6595</v>
      </c>
      <c r="AU23" s="5" t="s">
        <v>96</v>
      </c>
      <c r="AW23" s="5" t="s">
        <v>96</v>
      </c>
      <c r="AY23" s="5" t="s">
        <v>206</v>
      </c>
      <c r="AZ23" s="6" t="s">
        <v>6930</v>
      </c>
      <c r="BA23" s="5" t="s">
        <v>96</v>
      </c>
      <c r="BC23" s="5" t="s">
        <v>96</v>
      </c>
      <c r="BE23" s="5" t="s">
        <v>96</v>
      </c>
      <c r="BG23" s="5" t="s">
        <v>96</v>
      </c>
      <c r="BI23" s="5" t="s">
        <v>96</v>
      </c>
      <c r="BK23" s="6" t="str" cm="1">
        <f t="array" ref="BK2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G;
I;
J;
K;
L;
M;
P;
Q;
S;
W;
X;
Z</v>
      </c>
      <c r="BL23" s="6" t="str" cm="1">
        <f t="array" ref="BL2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G : Ground Engineering;
I : Interior Architecture;
J : Acoustic Engineering;
K : Fire Engineering;
L : Landscape Architecture;
M : Mechanical Engineering;
P : Public Health Engineering;
Q : Quantity Surveying / Cost Consultancy;
S : Structural Engineering;
W : Water Engineering;
X : Non-Discipline Specific or Not Applicable;
Z : Multiple Disciplines</v>
      </c>
      <c r="BM23" s="5" t="s">
        <v>206</v>
      </c>
      <c r="BN23" s="5" t="s">
        <v>96</v>
      </c>
      <c r="BO23" s="5" t="s">
        <v>206</v>
      </c>
      <c r="BP23" s="5" t="s">
        <v>96</v>
      </c>
      <c r="BQ23" s="5" t="s">
        <v>206</v>
      </c>
      <c r="BR23" s="5" t="s">
        <v>206</v>
      </c>
      <c r="BS23" s="5" t="s">
        <v>206</v>
      </c>
      <c r="BT23" s="5" t="s">
        <v>96</v>
      </c>
      <c r="BU23" s="5" t="s">
        <v>206</v>
      </c>
      <c r="BV23" s="5" t="s">
        <v>206</v>
      </c>
      <c r="BW23" s="5" t="s">
        <v>206</v>
      </c>
      <c r="BX23" s="5" t="s">
        <v>206</v>
      </c>
      <c r="BY23" s="5" t="s">
        <v>206</v>
      </c>
      <c r="BZ23" s="5" t="s">
        <v>96</v>
      </c>
      <c r="CA23" s="5" t="s">
        <v>96</v>
      </c>
      <c r="CB23" s="5" t="s">
        <v>206</v>
      </c>
      <c r="CC23" s="5" t="s">
        <v>206</v>
      </c>
      <c r="CD23" s="5" t="s">
        <v>96</v>
      </c>
      <c r="CE23" s="5" t="s">
        <v>206</v>
      </c>
      <c r="CF23" s="5" t="s">
        <v>96</v>
      </c>
      <c r="CG23" s="5" t="s">
        <v>96</v>
      </c>
      <c r="CH23" s="5" t="s">
        <v>96</v>
      </c>
      <c r="CI23" s="5" t="s">
        <v>206</v>
      </c>
      <c r="CJ23" s="5" t="s">
        <v>206</v>
      </c>
      <c r="CK23" s="5" t="s">
        <v>96</v>
      </c>
      <c r="CL23" s="5" t="s">
        <v>206</v>
      </c>
      <c r="CM23" s="6" t="str" cm="1">
        <f t="array" ref="CM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3" s="5" t="str" cm="1">
        <f t="array" ref="CN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3" s="5" t="str" cm="1">
        <f t="array" ref="CO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3" s="5" t="str" cm="1">
        <f t="array" ref="CP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3" s="5" t="str" cm="1">
        <f t="array" ref="CQ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4" spans="2:95" ht="310" x14ac:dyDescent="0.35">
      <c r="B24" s="5" t="s">
        <v>206</v>
      </c>
      <c r="C24" s="6" t="s">
        <v>5839</v>
      </c>
      <c r="D24" s="6" t="s">
        <v>264</v>
      </c>
      <c r="E24" s="6" t="s">
        <v>7010</v>
      </c>
      <c r="F24" s="5" t="s">
        <v>209</v>
      </c>
      <c r="G24" s="5" t="s">
        <v>251</v>
      </c>
      <c r="H24" s="5" t="s">
        <v>211</v>
      </c>
      <c r="I24" s="5" t="s">
        <v>105</v>
      </c>
      <c r="J24" s="5" t="s">
        <v>96</v>
      </c>
      <c r="K24" s="5" t="s">
        <v>9</v>
      </c>
      <c r="L24" s="5" t="s">
        <v>213</v>
      </c>
      <c r="M24" s="5" t="str">
        <f>IF(O24="","",
IF(O24="PM_XX_XX_XX: Undefined","PM_XX: Undefined",
INDEX(tbl_Picklist_UniclassPM[Code and Title],
MATCH((LEFT(O24,5)),tbl_Picklist_UniclassPM[Code],0))
))</f>
        <v>PM_10 : Project information</v>
      </c>
      <c r="N24" s="5" t="str">
        <f>IF(O24="","",
IF(O24="PM_XX_XX_XX: Undefined","PM_XX_XX: Undefined",
INDEX(tbl_Picklist_UniclassPM[Code and Title],
MATCH((LEFT(O24,8)),tbl_Picklist_UniclassPM[Code],0))
))</f>
        <v>PM_10_20 : Client requirements</v>
      </c>
      <c r="O24" s="5" t="s">
        <v>265</v>
      </c>
      <c r="P24" s="6" t="str" cm="1">
        <f t="array" ref="P2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IE211;
IE213;
IE221;
IE231</v>
      </c>
      <c r="Q24" s="6" t="str" cm="1">
        <f t="array" ref="Q2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IE211 : EBSR PITT;
IE213 : EBSR ITT;
IE221 : SBSR ITT;
IE231 : ISP</v>
      </c>
      <c r="R24" s="6"/>
      <c r="S24" s="5" t="s">
        <v>96</v>
      </c>
      <c r="T24" s="6"/>
      <c r="U24" s="5" t="s">
        <v>206</v>
      </c>
      <c r="V24" s="6" t="s">
        <v>6353</v>
      </c>
      <c r="W24" s="5" t="s">
        <v>206</v>
      </c>
      <c r="X24" s="6" t="s">
        <v>6339</v>
      </c>
      <c r="Y24" s="5" t="s">
        <v>206</v>
      </c>
      <c r="Z24" s="6" t="s">
        <v>6345</v>
      </c>
      <c r="AA24" s="5" t="s">
        <v>96</v>
      </c>
      <c r="AB24" s="6"/>
      <c r="AC24" s="5" t="s">
        <v>206</v>
      </c>
      <c r="AD24" s="6" t="s">
        <v>6330</v>
      </c>
      <c r="AE24" s="5" t="s">
        <v>96</v>
      </c>
      <c r="AG24" s="5" t="s">
        <v>206</v>
      </c>
      <c r="AH24" s="6" t="s">
        <v>6330</v>
      </c>
      <c r="AI24" s="5" t="s">
        <v>96</v>
      </c>
      <c r="AJ24" s="6"/>
      <c r="AK24" s="5" t="s">
        <v>206</v>
      </c>
      <c r="AL24" s="6" t="s">
        <v>6330</v>
      </c>
      <c r="AM24" s="5" t="s">
        <v>96</v>
      </c>
      <c r="AO24" s="5" t="s">
        <v>206</v>
      </c>
      <c r="AP24" s="6" t="s">
        <v>6330</v>
      </c>
      <c r="AQ24" s="5" t="s">
        <v>96</v>
      </c>
      <c r="AS24" s="5" t="s">
        <v>96</v>
      </c>
      <c r="AU24" s="5" t="s">
        <v>96</v>
      </c>
      <c r="AW24" s="5" t="s">
        <v>96</v>
      </c>
      <c r="AY24" s="5" t="s">
        <v>96</v>
      </c>
      <c r="BA24" s="5" t="s">
        <v>96</v>
      </c>
      <c r="BC24" s="5" t="s">
        <v>96</v>
      </c>
      <c r="BE24" s="5" t="s">
        <v>96</v>
      </c>
      <c r="BG24" s="5" t="s">
        <v>96</v>
      </c>
      <c r="BI24" s="5" t="s">
        <v>96</v>
      </c>
      <c r="BK24" s="6" t="str" cm="1">
        <f t="array" ref="BK2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L;
M;
R;
S;
X;
Z</v>
      </c>
      <c r="BL24" s="6" t="str" cm="1">
        <f t="array" ref="BL2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L : Landscape Architecture;
M : Mechanical Engineering;
R : Project Management;
S : Structural Engineering;
X : Non-Discipline Specific or Not Applicable;
Z : Multiple Disciplines</v>
      </c>
      <c r="BM24" s="5" t="s">
        <v>206</v>
      </c>
      <c r="BN24" s="5" t="s">
        <v>96</v>
      </c>
      <c r="BO24" s="5" t="s">
        <v>206</v>
      </c>
      <c r="BP24" s="5" t="s">
        <v>96</v>
      </c>
      <c r="BQ24" s="5" t="s">
        <v>206</v>
      </c>
      <c r="BR24" s="5" t="s">
        <v>96</v>
      </c>
      <c r="BS24" s="5" t="s">
        <v>96</v>
      </c>
      <c r="BT24" s="5" t="s">
        <v>96</v>
      </c>
      <c r="BU24" s="5" t="s">
        <v>96</v>
      </c>
      <c r="BV24" s="5" t="s">
        <v>96</v>
      </c>
      <c r="BW24" s="5" t="s">
        <v>96</v>
      </c>
      <c r="BX24" s="5" t="s">
        <v>206</v>
      </c>
      <c r="BY24" s="5" t="s">
        <v>206</v>
      </c>
      <c r="BZ24" s="5" t="s">
        <v>96</v>
      </c>
      <c r="CA24" s="5" t="s">
        <v>96</v>
      </c>
      <c r="CB24" s="5" t="s">
        <v>96</v>
      </c>
      <c r="CC24" s="5" t="s">
        <v>96</v>
      </c>
      <c r="CD24" s="5" t="s">
        <v>206</v>
      </c>
      <c r="CE24" s="5" t="s">
        <v>206</v>
      </c>
      <c r="CF24" s="5" t="s">
        <v>96</v>
      </c>
      <c r="CG24" s="5" t="s">
        <v>96</v>
      </c>
      <c r="CH24" s="5" t="s">
        <v>96</v>
      </c>
      <c r="CI24" s="5" t="s">
        <v>96</v>
      </c>
      <c r="CJ24" s="5" t="s">
        <v>206</v>
      </c>
      <c r="CK24" s="5" t="s">
        <v>96</v>
      </c>
      <c r="CL24" s="5" t="s">
        <v>206</v>
      </c>
      <c r="CM24" s="6" t="str" cm="1">
        <f t="array" ref="CM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4" s="5" t="str" cm="1">
        <f t="array" ref="CN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4" s="5" t="str" cm="1">
        <f t="array" ref="CO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4" s="5" t="str" cm="1">
        <f t="array" ref="CP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4" s="5" t="str" cm="1">
        <f t="array" ref="CQ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5" spans="2:95" ht="409.5" x14ac:dyDescent="0.35">
      <c r="B25" s="5" t="s">
        <v>206</v>
      </c>
      <c r="C25" s="6" t="s">
        <v>5866</v>
      </c>
      <c r="D25" s="6" t="s">
        <v>266</v>
      </c>
      <c r="E25" s="6" t="s">
        <v>7011</v>
      </c>
      <c r="F25" s="5" t="s">
        <v>209</v>
      </c>
      <c r="G25" s="5" t="s">
        <v>251</v>
      </c>
      <c r="H25" s="5" t="s">
        <v>223</v>
      </c>
      <c r="I25" s="5" t="s">
        <v>267</v>
      </c>
      <c r="J25" s="5" t="s">
        <v>96</v>
      </c>
      <c r="K25" s="5" t="s">
        <v>9</v>
      </c>
      <c r="L25" s="5" t="s">
        <v>213</v>
      </c>
      <c r="M25" s="5" t="str">
        <f>IF(O25="","",
IF(O25="PM_XX_XX_XX: Undefined","PM_XX: Undefined",
INDEX(tbl_Picklist_UniclassPM[Code and Title],
MATCH((LEFT(O25,5)),tbl_Picklist_UniclassPM[Code],0))
))</f>
        <v>PM_10 : Project information</v>
      </c>
      <c r="N25" s="5" t="str">
        <f>IF(O25="","",
IF(O25="PM_XX_XX_XX: Undefined","PM_XX_XX: Undefined",
INDEX(tbl_Picklist_UniclassPM[Code and Title],
MATCH((LEFT(O25,8)),tbl_Picklist_UniclassPM[Code],0))
))</f>
        <v>PM_10_20 : Client requirements</v>
      </c>
      <c r="O25" s="5" t="s">
        <v>265</v>
      </c>
      <c r="P25" s="6" t="str" cm="1">
        <f t="array" ref="P2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25" s="6" t="str" cm="1">
        <f t="array" ref="Q2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25" s="6" t="s">
        <v>6354</v>
      </c>
      <c r="S25" s="5" t="s">
        <v>96</v>
      </c>
      <c r="T25" s="6"/>
      <c r="U25" s="5" t="s">
        <v>96</v>
      </c>
      <c r="V25" s="6"/>
      <c r="W25" s="5" t="s">
        <v>206</v>
      </c>
      <c r="X25" s="6" t="s">
        <v>6355</v>
      </c>
      <c r="Y25" s="5" t="s">
        <v>206</v>
      </c>
      <c r="Z25" s="6" t="s">
        <v>6345</v>
      </c>
      <c r="AA25" s="5" t="s">
        <v>96</v>
      </c>
      <c r="AB25" s="6"/>
      <c r="AC25" s="5" t="s">
        <v>206</v>
      </c>
      <c r="AD25" s="6" t="s">
        <v>6330</v>
      </c>
      <c r="AE25" s="5" t="s">
        <v>96</v>
      </c>
      <c r="AG25" s="5" t="s">
        <v>206</v>
      </c>
      <c r="AH25" s="6" t="s">
        <v>6330</v>
      </c>
      <c r="AI25" s="5" t="s">
        <v>96</v>
      </c>
      <c r="AJ25" s="6"/>
      <c r="AK25" s="5" t="s">
        <v>206</v>
      </c>
      <c r="AL25" s="6" t="s">
        <v>6330</v>
      </c>
      <c r="AM25" s="5" t="s">
        <v>96</v>
      </c>
      <c r="AO25" s="5" t="s">
        <v>206</v>
      </c>
      <c r="AP25" s="6" t="s">
        <v>6330</v>
      </c>
      <c r="AQ25" s="5" t="s">
        <v>96</v>
      </c>
      <c r="AS25" s="5" t="s">
        <v>96</v>
      </c>
      <c r="AU25" s="5" t="s">
        <v>96</v>
      </c>
      <c r="AW25" s="5" t="s">
        <v>96</v>
      </c>
      <c r="AY25" s="5" t="s">
        <v>96</v>
      </c>
      <c r="BA25" s="5" t="s">
        <v>96</v>
      </c>
      <c r="BC25" s="5" t="s">
        <v>96</v>
      </c>
      <c r="BE25" s="5" t="s">
        <v>96</v>
      </c>
      <c r="BG25" s="5" t="s">
        <v>96</v>
      </c>
      <c r="BI25" s="5" t="s">
        <v>96</v>
      </c>
      <c r="BK25" s="6" t="str" cm="1">
        <f t="array" ref="BK2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v>
      </c>
      <c r="BL25" s="6" t="str" cm="1">
        <f t="array" ref="BL2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v>
      </c>
      <c r="BM25" s="5" t="s">
        <v>206</v>
      </c>
      <c r="BN25" s="5" t="s">
        <v>96</v>
      </c>
      <c r="BO25" s="5" t="s">
        <v>96</v>
      </c>
      <c r="BP25" s="5" t="s">
        <v>96</v>
      </c>
      <c r="BQ25" s="5" t="s">
        <v>96</v>
      </c>
      <c r="BR25" s="5" t="s">
        <v>96</v>
      </c>
      <c r="BS25" s="5" t="s">
        <v>96</v>
      </c>
      <c r="BT25" s="5" t="s">
        <v>96</v>
      </c>
      <c r="BU25" s="5" t="s">
        <v>96</v>
      </c>
      <c r="BV25" s="5" t="s">
        <v>96</v>
      </c>
      <c r="BW25" s="5" t="s">
        <v>96</v>
      </c>
      <c r="BX25" s="5" t="s">
        <v>206</v>
      </c>
      <c r="BY25" s="5" t="s">
        <v>96</v>
      </c>
      <c r="BZ25" s="5" t="s">
        <v>96</v>
      </c>
      <c r="CA25" s="5" t="s">
        <v>96</v>
      </c>
      <c r="CB25" s="5" t="s">
        <v>96</v>
      </c>
      <c r="CC25" s="5" t="s">
        <v>96</v>
      </c>
      <c r="CD25" s="5" t="s">
        <v>96</v>
      </c>
      <c r="CE25" s="5" t="s">
        <v>96</v>
      </c>
      <c r="CF25" s="5" t="s">
        <v>96</v>
      </c>
      <c r="CG25" s="5" t="s">
        <v>96</v>
      </c>
      <c r="CH25" s="5" t="s">
        <v>96</v>
      </c>
      <c r="CI25" s="5" t="s">
        <v>96</v>
      </c>
      <c r="CJ25" s="5" t="s">
        <v>96</v>
      </c>
      <c r="CK25" s="5" t="s">
        <v>96</v>
      </c>
      <c r="CL25" s="5" t="s">
        <v>96</v>
      </c>
      <c r="CM25" s="6" t="str" cm="1">
        <f t="array" ref="CM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5" s="5" t="str" cm="1">
        <f t="array" ref="CN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5" s="5" t="str" cm="1">
        <f t="array" ref="CO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5" s="5" t="str" cm="1">
        <f t="array" ref="CP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5" s="5" t="str" cm="1">
        <f t="array" ref="CQ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6" spans="2:95" ht="294.5" x14ac:dyDescent="0.35">
      <c r="B26" s="5" t="s">
        <v>206</v>
      </c>
      <c r="C26" s="6" t="s">
        <v>5867</v>
      </c>
      <c r="D26" s="6" t="s">
        <v>269</v>
      </c>
      <c r="E26" s="6" t="s">
        <v>7012</v>
      </c>
      <c r="F26" s="5" t="s">
        <v>209</v>
      </c>
      <c r="G26" s="5" t="s">
        <v>251</v>
      </c>
      <c r="H26" s="5" t="s">
        <v>223</v>
      </c>
      <c r="I26" s="5" t="s">
        <v>267</v>
      </c>
      <c r="J26" s="5" t="s">
        <v>96</v>
      </c>
      <c r="K26" s="5" t="s">
        <v>9</v>
      </c>
      <c r="L26" s="5" t="s">
        <v>213</v>
      </c>
      <c r="M26" s="5" t="str">
        <f>IF(O26="","",
IF(O26="PM_XX_XX_XX: Undefined","PM_XX: Undefined",
INDEX(tbl_Picklist_UniclassPM[Code and Title],
MATCH((LEFT(O26,5)),tbl_Picklist_UniclassPM[Code],0))
))</f>
        <v>PM_10 : Project information</v>
      </c>
      <c r="N26" s="5" t="str">
        <f>IF(O26="","",
IF(O26="PM_XX_XX_XX: Undefined","PM_XX_XX: Undefined",
INDEX(tbl_Picklist_UniclassPM[Code and Title],
MATCH((LEFT(O26,8)),tbl_Picklist_UniclassPM[Code],0))
))</f>
        <v>PM_10_20 : Client requirements</v>
      </c>
      <c r="O26" s="5" t="s">
        <v>265</v>
      </c>
      <c r="P26" s="6" t="str" cm="1">
        <f t="array" ref="P2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26" s="6" t="str" cm="1">
        <f t="array" ref="Q2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26" s="6" t="s">
        <v>6356</v>
      </c>
      <c r="S26" s="5" t="s">
        <v>96</v>
      </c>
      <c r="T26" s="6"/>
      <c r="U26" s="5" t="s">
        <v>96</v>
      </c>
      <c r="V26" s="6"/>
      <c r="W26" s="5" t="s">
        <v>206</v>
      </c>
      <c r="X26" s="6" t="s">
        <v>6861</v>
      </c>
      <c r="Y26" s="5" t="s">
        <v>206</v>
      </c>
      <c r="Z26" s="6" t="s">
        <v>6345</v>
      </c>
      <c r="AA26" s="5" t="s">
        <v>96</v>
      </c>
      <c r="AB26" s="6"/>
      <c r="AC26" s="5" t="s">
        <v>206</v>
      </c>
      <c r="AD26" s="6" t="s">
        <v>6330</v>
      </c>
      <c r="AE26" s="5" t="s">
        <v>96</v>
      </c>
      <c r="AG26" s="5" t="s">
        <v>206</v>
      </c>
      <c r="AH26" s="6" t="s">
        <v>6330</v>
      </c>
      <c r="AI26" s="5" t="s">
        <v>96</v>
      </c>
      <c r="AJ26" s="6"/>
      <c r="AK26" s="5" t="s">
        <v>206</v>
      </c>
      <c r="AL26" s="6" t="s">
        <v>6330</v>
      </c>
      <c r="AM26" s="5" t="s">
        <v>96</v>
      </c>
      <c r="AO26" s="5" t="s">
        <v>206</v>
      </c>
      <c r="AP26" s="6" t="s">
        <v>6330</v>
      </c>
      <c r="AQ26" s="5" t="s">
        <v>96</v>
      </c>
      <c r="AS26" s="5" t="s">
        <v>96</v>
      </c>
      <c r="AU26" s="5" t="s">
        <v>96</v>
      </c>
      <c r="AW26" s="5" t="s">
        <v>96</v>
      </c>
      <c r="AY26" s="5" t="s">
        <v>96</v>
      </c>
      <c r="BA26" s="5" t="s">
        <v>96</v>
      </c>
      <c r="BC26" s="5" t="s">
        <v>96</v>
      </c>
      <c r="BE26" s="5" t="s">
        <v>96</v>
      </c>
      <c r="BG26" s="5" t="s">
        <v>96</v>
      </c>
      <c r="BI26" s="5" t="s">
        <v>96</v>
      </c>
      <c r="BK26" s="6" t="str" cm="1">
        <f t="array" ref="BK2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v>
      </c>
      <c r="BL26" s="6" t="str" cm="1">
        <f t="array" ref="BL2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v>
      </c>
      <c r="BM26" s="5" t="s">
        <v>206</v>
      </c>
      <c r="BN26" s="5" t="s">
        <v>96</v>
      </c>
      <c r="BO26" s="5" t="s">
        <v>96</v>
      </c>
      <c r="BP26" s="5" t="s">
        <v>96</v>
      </c>
      <c r="BQ26" s="5" t="s">
        <v>96</v>
      </c>
      <c r="BR26" s="5" t="s">
        <v>96</v>
      </c>
      <c r="BS26" s="5" t="s">
        <v>96</v>
      </c>
      <c r="BT26" s="5" t="s">
        <v>96</v>
      </c>
      <c r="BU26" s="5" t="s">
        <v>96</v>
      </c>
      <c r="BV26" s="5" t="s">
        <v>96</v>
      </c>
      <c r="BW26" s="5" t="s">
        <v>96</v>
      </c>
      <c r="BX26" s="5" t="s">
        <v>206</v>
      </c>
      <c r="BY26" s="5" t="s">
        <v>96</v>
      </c>
      <c r="BZ26" s="5" t="s">
        <v>96</v>
      </c>
      <c r="CA26" s="5" t="s">
        <v>96</v>
      </c>
      <c r="CB26" s="5" t="s">
        <v>96</v>
      </c>
      <c r="CC26" s="5" t="s">
        <v>96</v>
      </c>
      <c r="CD26" s="5" t="s">
        <v>96</v>
      </c>
      <c r="CE26" s="5" t="s">
        <v>96</v>
      </c>
      <c r="CF26" s="5" t="s">
        <v>96</v>
      </c>
      <c r="CG26" s="5" t="s">
        <v>96</v>
      </c>
      <c r="CH26" s="5" t="s">
        <v>96</v>
      </c>
      <c r="CI26" s="5" t="s">
        <v>96</v>
      </c>
      <c r="CJ26" s="5" t="s">
        <v>96</v>
      </c>
      <c r="CK26" s="5" t="s">
        <v>96</v>
      </c>
      <c r="CL26" s="5" t="s">
        <v>96</v>
      </c>
      <c r="CM26" s="6" t="str" cm="1">
        <f t="array" ref="CM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6" s="5" t="str" cm="1">
        <f t="array" ref="CN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6" s="5" t="str" cm="1">
        <f t="array" ref="CO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6" s="5" t="str" cm="1">
        <f t="array" ref="CP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6" s="5" t="str" cm="1">
        <f t="array" ref="CQ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7" spans="2:95" ht="232.5" x14ac:dyDescent="0.35">
      <c r="B27" s="5" t="s">
        <v>206</v>
      </c>
      <c r="C27" s="6" t="s">
        <v>5868</v>
      </c>
      <c r="D27" s="6" t="s">
        <v>270</v>
      </c>
      <c r="E27" s="6" t="s">
        <v>7013</v>
      </c>
      <c r="F27" s="5" t="s">
        <v>209</v>
      </c>
      <c r="G27" s="5" t="s">
        <v>251</v>
      </c>
      <c r="H27" s="5" t="s">
        <v>223</v>
      </c>
      <c r="I27" s="5" t="s">
        <v>267</v>
      </c>
      <c r="J27" s="5" t="s">
        <v>96</v>
      </c>
      <c r="K27" s="5" t="s">
        <v>9</v>
      </c>
      <c r="L27" s="5" t="s">
        <v>213</v>
      </c>
      <c r="M27" s="5" t="str">
        <f>IF(O27="","",
IF(O27="PM_XX_XX_XX: Undefined","PM_XX: Undefined",
INDEX(tbl_Picklist_UniclassPM[Code and Title],
MATCH((LEFT(O27,5)),tbl_Picklist_UniclassPM[Code],0))
))</f>
        <v>PM_10 : Project information</v>
      </c>
      <c r="N27" s="5" t="str">
        <f>IF(O27="","",
IF(O27="PM_XX_XX_XX: Undefined","PM_XX_XX: Undefined",
INDEX(tbl_Picklist_UniclassPM[Code and Title],
MATCH((LEFT(O27,8)),tbl_Picklist_UniclassPM[Code],0))
))</f>
        <v>PM_10_20 : Client requirements</v>
      </c>
      <c r="O27" s="5" t="s">
        <v>265</v>
      </c>
      <c r="P27" s="6" t="str" cm="1">
        <f t="array" ref="P2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27" s="6" t="str" cm="1">
        <f t="array" ref="Q2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27" s="6" t="s">
        <v>6356</v>
      </c>
      <c r="S27" s="5" t="s">
        <v>96</v>
      </c>
      <c r="T27" s="6"/>
      <c r="U27" s="5" t="s">
        <v>96</v>
      </c>
      <c r="V27" s="6"/>
      <c r="W27" s="5" t="s">
        <v>206</v>
      </c>
      <c r="X27" s="6" t="s">
        <v>271</v>
      </c>
      <c r="Y27" s="5" t="s">
        <v>206</v>
      </c>
      <c r="Z27" s="6" t="s">
        <v>6345</v>
      </c>
      <c r="AA27" s="5" t="s">
        <v>96</v>
      </c>
      <c r="AB27" s="6"/>
      <c r="AC27" s="5" t="s">
        <v>206</v>
      </c>
      <c r="AD27" s="6" t="s">
        <v>6330</v>
      </c>
      <c r="AE27" s="5" t="s">
        <v>96</v>
      </c>
      <c r="AG27" s="5" t="s">
        <v>206</v>
      </c>
      <c r="AH27" s="6" t="s">
        <v>6330</v>
      </c>
      <c r="AI27" s="5" t="s">
        <v>96</v>
      </c>
      <c r="AJ27" s="6"/>
      <c r="AK27" s="5" t="s">
        <v>206</v>
      </c>
      <c r="AL27" s="6" t="s">
        <v>6330</v>
      </c>
      <c r="AM27" s="5" t="s">
        <v>96</v>
      </c>
      <c r="AO27" s="5" t="s">
        <v>206</v>
      </c>
      <c r="AP27" s="6" t="s">
        <v>6330</v>
      </c>
      <c r="AQ27" s="5" t="s">
        <v>96</v>
      </c>
      <c r="AS27" s="5" t="s">
        <v>96</v>
      </c>
      <c r="AU27" s="5" t="s">
        <v>96</v>
      </c>
      <c r="AW27" s="5" t="s">
        <v>96</v>
      </c>
      <c r="AY27" s="5" t="s">
        <v>96</v>
      </c>
      <c r="BA27" s="5" t="s">
        <v>96</v>
      </c>
      <c r="BC27" s="5" t="s">
        <v>96</v>
      </c>
      <c r="BE27" s="5" t="s">
        <v>96</v>
      </c>
      <c r="BG27" s="5" t="s">
        <v>96</v>
      </c>
      <c r="BI27" s="5" t="s">
        <v>96</v>
      </c>
      <c r="BK27" s="6" t="str" cm="1">
        <f t="array" ref="BK2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v>
      </c>
      <c r="BL27" s="6" t="str" cm="1">
        <f t="array" ref="BL2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v>
      </c>
      <c r="BM27" s="5" t="s">
        <v>206</v>
      </c>
      <c r="BN27" s="5" t="s">
        <v>96</v>
      </c>
      <c r="BO27" s="5" t="s">
        <v>96</v>
      </c>
      <c r="BP27" s="5" t="s">
        <v>96</v>
      </c>
      <c r="BQ27" s="5" t="s">
        <v>96</v>
      </c>
      <c r="BR27" s="5" t="s">
        <v>96</v>
      </c>
      <c r="BS27" s="5" t="s">
        <v>96</v>
      </c>
      <c r="BT27" s="5" t="s">
        <v>96</v>
      </c>
      <c r="BU27" s="5" t="s">
        <v>96</v>
      </c>
      <c r="BV27" s="5" t="s">
        <v>96</v>
      </c>
      <c r="BW27" s="5" t="s">
        <v>96</v>
      </c>
      <c r="BX27" s="5" t="s">
        <v>206</v>
      </c>
      <c r="BY27" s="5" t="s">
        <v>96</v>
      </c>
      <c r="BZ27" s="5" t="s">
        <v>96</v>
      </c>
      <c r="CA27" s="5" t="s">
        <v>96</v>
      </c>
      <c r="CB27" s="5" t="s">
        <v>96</v>
      </c>
      <c r="CC27" s="5" t="s">
        <v>96</v>
      </c>
      <c r="CD27" s="5" t="s">
        <v>96</v>
      </c>
      <c r="CE27" s="5" t="s">
        <v>96</v>
      </c>
      <c r="CF27" s="5" t="s">
        <v>96</v>
      </c>
      <c r="CG27" s="5" t="s">
        <v>96</v>
      </c>
      <c r="CH27" s="5" t="s">
        <v>96</v>
      </c>
      <c r="CI27" s="5" t="s">
        <v>96</v>
      </c>
      <c r="CJ27" s="5" t="s">
        <v>96</v>
      </c>
      <c r="CK27" s="5" t="s">
        <v>96</v>
      </c>
      <c r="CL27" s="5" t="s">
        <v>96</v>
      </c>
      <c r="CM27" s="6" t="str" cm="1">
        <f t="array" ref="CM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7" s="5" t="str" cm="1">
        <f t="array" ref="CN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7" s="5" t="str" cm="1">
        <f t="array" ref="CO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7" s="5" t="str" cm="1">
        <f t="array" ref="CP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7" s="5" t="str" cm="1">
        <f t="array" ref="CQ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8" spans="2:95" ht="139.5" x14ac:dyDescent="0.35">
      <c r="B28" s="5" t="s">
        <v>206</v>
      </c>
      <c r="C28" s="6" t="s">
        <v>5869</v>
      </c>
      <c r="D28" s="6" t="s">
        <v>272</v>
      </c>
      <c r="E28" s="6" t="s">
        <v>7014</v>
      </c>
      <c r="F28" s="5" t="s">
        <v>209</v>
      </c>
      <c r="G28" s="5" t="s">
        <v>234</v>
      </c>
      <c r="H28" s="5" t="s">
        <v>235</v>
      </c>
      <c r="I28" s="5" t="s">
        <v>96</v>
      </c>
      <c r="J28" s="5" t="s">
        <v>236</v>
      </c>
      <c r="K28" s="5" t="s">
        <v>9</v>
      </c>
      <c r="L28" s="5" t="s">
        <v>213</v>
      </c>
      <c r="M28" s="5" t="str">
        <f>IF(O28="","",
IF(O28="PM_XX_XX_XX: Undefined","PM_XX: Undefined",
INDEX(tbl_Picklist_UniclassPM[Code and Title],
MATCH((LEFT(O28,5)),tbl_Picklist_UniclassPM[Code],0))
))</f>
        <v>PM_10 : Project information</v>
      </c>
      <c r="N28" s="5" t="str">
        <f>IF(O28="","",
IF(O28="PM_XX_XX_XX: Undefined","PM_XX_XX: Undefined",
INDEX(tbl_Picklist_UniclassPM[Code and Title],
MATCH((LEFT(O28,8)),tbl_Picklist_UniclassPM[Code],0))
))</f>
        <v>PM_10_20 : Client requirements</v>
      </c>
      <c r="O28" s="5" t="s">
        <v>265</v>
      </c>
      <c r="P28" s="6" t="str" cm="1">
        <f t="array" ref="P2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28" s="6" t="str" cm="1">
        <f t="array" ref="Q2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28" s="6"/>
      <c r="S28" s="5" t="s">
        <v>96</v>
      </c>
      <c r="T28" s="6"/>
      <c r="U28" s="5" t="s">
        <v>96</v>
      </c>
      <c r="V28" s="6"/>
      <c r="W28" s="5" t="s">
        <v>206</v>
      </c>
      <c r="X28" s="6" t="s">
        <v>6357</v>
      </c>
      <c r="Y28" s="5" t="s">
        <v>206</v>
      </c>
      <c r="Z28" s="6" t="s">
        <v>6345</v>
      </c>
      <c r="AA28" s="5" t="s">
        <v>96</v>
      </c>
      <c r="AB28" s="6"/>
      <c r="AC28" s="5" t="s">
        <v>206</v>
      </c>
      <c r="AD28" s="6" t="s">
        <v>6330</v>
      </c>
      <c r="AE28" s="5" t="s">
        <v>96</v>
      </c>
      <c r="AG28" s="5" t="s">
        <v>206</v>
      </c>
      <c r="AH28" s="6" t="s">
        <v>6330</v>
      </c>
      <c r="AI28" s="5" t="s">
        <v>96</v>
      </c>
      <c r="AJ28" s="6"/>
      <c r="AK28" s="5" t="s">
        <v>206</v>
      </c>
      <c r="AL28" s="6" t="s">
        <v>6330</v>
      </c>
      <c r="AM28" s="5" t="s">
        <v>96</v>
      </c>
      <c r="AO28" s="5" t="s">
        <v>206</v>
      </c>
      <c r="AP28" s="6" t="s">
        <v>6330</v>
      </c>
      <c r="AQ28" s="5" t="s">
        <v>96</v>
      </c>
      <c r="AS28" s="5" t="s">
        <v>96</v>
      </c>
      <c r="AU28" s="5" t="s">
        <v>96</v>
      </c>
      <c r="AW28" s="5" t="s">
        <v>96</v>
      </c>
      <c r="AY28" s="5" t="s">
        <v>96</v>
      </c>
      <c r="BA28" s="5" t="s">
        <v>96</v>
      </c>
      <c r="BC28" s="5" t="s">
        <v>96</v>
      </c>
      <c r="BE28" s="5" t="s">
        <v>96</v>
      </c>
      <c r="BG28" s="5" t="s">
        <v>96</v>
      </c>
      <c r="BI28" s="5" t="s">
        <v>96</v>
      </c>
      <c r="BK28" s="6" t="str" cm="1">
        <f t="array" ref="BK2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
R;
X</v>
      </c>
      <c r="BL28" s="6" t="str" cm="1">
        <f t="array" ref="BL2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
R : Project Management;
X : Non-Discipline Specific or Not Applicable</v>
      </c>
      <c r="BM28" s="5" t="s">
        <v>206</v>
      </c>
      <c r="BN28" s="5" t="s">
        <v>96</v>
      </c>
      <c r="BO28" s="5" t="s">
        <v>96</v>
      </c>
      <c r="BP28" s="5" t="s">
        <v>96</v>
      </c>
      <c r="BQ28" s="5" t="s">
        <v>96</v>
      </c>
      <c r="BR28" s="5" t="s">
        <v>96</v>
      </c>
      <c r="BS28" s="5" t="s">
        <v>96</v>
      </c>
      <c r="BT28" s="5" t="s">
        <v>96</v>
      </c>
      <c r="BU28" s="5" t="s">
        <v>96</v>
      </c>
      <c r="BV28" s="5" t="s">
        <v>96</v>
      </c>
      <c r="BW28" s="5" t="s">
        <v>96</v>
      </c>
      <c r="BX28" s="5" t="s">
        <v>206</v>
      </c>
      <c r="BY28" s="5" t="s">
        <v>96</v>
      </c>
      <c r="BZ28" s="5" t="s">
        <v>96</v>
      </c>
      <c r="CA28" s="5" t="s">
        <v>96</v>
      </c>
      <c r="CB28" s="5" t="s">
        <v>96</v>
      </c>
      <c r="CC28" s="5" t="s">
        <v>96</v>
      </c>
      <c r="CD28" s="5" t="s">
        <v>206</v>
      </c>
      <c r="CE28" s="5" t="s">
        <v>96</v>
      </c>
      <c r="CF28" s="5" t="s">
        <v>96</v>
      </c>
      <c r="CG28" s="5" t="s">
        <v>96</v>
      </c>
      <c r="CH28" s="5" t="s">
        <v>96</v>
      </c>
      <c r="CI28" s="5" t="s">
        <v>96</v>
      </c>
      <c r="CJ28" s="5" t="s">
        <v>206</v>
      </c>
      <c r="CK28" s="5" t="s">
        <v>96</v>
      </c>
      <c r="CL28" s="5" t="s">
        <v>96</v>
      </c>
      <c r="CM28" s="6" t="str" cm="1">
        <f t="array" ref="CM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8" s="5" t="str" cm="1">
        <f t="array" ref="CN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8" s="5" t="str" cm="1">
        <f t="array" ref="CO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8" s="5" t="str" cm="1">
        <f t="array" ref="CP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8" s="5" t="str" cm="1">
        <f t="array" ref="CQ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9" spans="2:95" ht="409.5" x14ac:dyDescent="0.35">
      <c r="B29" s="5" t="s">
        <v>206</v>
      </c>
      <c r="C29" s="6" t="s">
        <v>5892</v>
      </c>
      <c r="D29" s="6" t="s">
        <v>273</v>
      </c>
      <c r="E29" s="6" t="s">
        <v>7015</v>
      </c>
      <c r="F29" s="5" t="s">
        <v>209</v>
      </c>
      <c r="G29" s="5" t="s">
        <v>251</v>
      </c>
      <c r="H29" s="5" t="s">
        <v>223</v>
      </c>
      <c r="I29" s="5" t="s">
        <v>267</v>
      </c>
      <c r="J29" s="5" t="s">
        <v>96</v>
      </c>
      <c r="K29" s="5" t="s">
        <v>9</v>
      </c>
      <c r="L29" s="5" t="s">
        <v>213</v>
      </c>
      <c r="M29" s="5" t="str">
        <f>IF(O29="","",
IF(O29="PM_XX_XX_XX: Undefined","PM_XX: Undefined",
INDEX(tbl_Picklist_UniclassPM[Code and Title],
MATCH((LEFT(O29,5)),tbl_Picklist_UniclassPM[Code],0))
))</f>
        <v>PM_10 : Project information</v>
      </c>
      <c r="N29" s="5" t="str">
        <f>IF(O29="","",
IF(O29="PM_XX_XX_XX: Undefined","PM_XX_XX: Undefined",
INDEX(tbl_Picklist_UniclassPM[Code and Title],
MATCH((LEFT(O29,8)),tbl_Picklist_UniclassPM[Code],0))
))</f>
        <v>PM_10_20 : Client requirements</v>
      </c>
      <c r="O29" s="5" t="s">
        <v>265</v>
      </c>
      <c r="P29" s="6" t="str" cm="1">
        <f t="array" ref="P2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29" s="6" t="str" cm="1">
        <f t="array" ref="Q2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29" s="6" t="s">
        <v>274</v>
      </c>
      <c r="S29" s="5" t="s">
        <v>96</v>
      </c>
      <c r="T29" s="6"/>
      <c r="U29" s="5" t="s">
        <v>96</v>
      </c>
      <c r="V29" s="6"/>
      <c r="W29" s="5" t="s">
        <v>96</v>
      </c>
      <c r="X29" s="6"/>
      <c r="Y29" s="5" t="s">
        <v>206</v>
      </c>
      <c r="Z29" s="6" t="s">
        <v>6458</v>
      </c>
      <c r="AA29" s="5" t="s">
        <v>96</v>
      </c>
      <c r="AB29" s="6"/>
      <c r="AC29" s="5" t="s">
        <v>206</v>
      </c>
      <c r="AD29" s="6" t="s">
        <v>6330</v>
      </c>
      <c r="AE29" s="5" t="s">
        <v>96</v>
      </c>
      <c r="AG29" s="5" t="s">
        <v>206</v>
      </c>
      <c r="AH29" s="6" t="s">
        <v>6330</v>
      </c>
      <c r="AI29" s="5" t="s">
        <v>96</v>
      </c>
      <c r="AJ29" s="6"/>
      <c r="AK29" s="5" t="s">
        <v>206</v>
      </c>
      <c r="AL29" s="6" t="s">
        <v>6330</v>
      </c>
      <c r="AM29" s="5" t="s">
        <v>96</v>
      </c>
      <c r="AO29" s="5" t="s">
        <v>206</v>
      </c>
      <c r="AP29" s="6" t="s">
        <v>6330</v>
      </c>
      <c r="AQ29" s="5" t="s">
        <v>96</v>
      </c>
      <c r="AS29" s="5" t="s">
        <v>96</v>
      </c>
      <c r="AU29" s="5" t="s">
        <v>96</v>
      </c>
      <c r="AW29" s="5" t="s">
        <v>96</v>
      </c>
      <c r="AY29" s="5" t="s">
        <v>96</v>
      </c>
      <c r="BA29" s="5" t="s">
        <v>96</v>
      </c>
      <c r="BC29" s="5" t="s">
        <v>96</v>
      </c>
      <c r="BE29" s="5" t="s">
        <v>96</v>
      </c>
      <c r="BG29" s="5" t="s">
        <v>96</v>
      </c>
      <c r="BI29" s="5" t="s">
        <v>96</v>
      </c>
      <c r="BK29" s="6" t="str" cm="1">
        <f t="array" ref="BK2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v>
      </c>
      <c r="BL29" s="6" t="str" cm="1">
        <f t="array" ref="BL2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v>
      </c>
      <c r="BM29" s="5" t="s">
        <v>206</v>
      </c>
      <c r="BN29" s="5" t="s">
        <v>96</v>
      </c>
      <c r="BO29" s="5" t="s">
        <v>96</v>
      </c>
      <c r="BP29" s="5" t="s">
        <v>96</v>
      </c>
      <c r="BQ29" s="5" t="s">
        <v>96</v>
      </c>
      <c r="BR29" s="5" t="s">
        <v>96</v>
      </c>
      <c r="BS29" s="5" t="s">
        <v>96</v>
      </c>
      <c r="BT29" s="5" t="s">
        <v>96</v>
      </c>
      <c r="BU29" s="5" t="s">
        <v>96</v>
      </c>
      <c r="BV29" s="5" t="s">
        <v>96</v>
      </c>
      <c r="BW29" s="5" t="s">
        <v>96</v>
      </c>
      <c r="BX29" s="5" t="s">
        <v>206</v>
      </c>
      <c r="BY29" s="5" t="s">
        <v>96</v>
      </c>
      <c r="BZ29" s="5" t="s">
        <v>96</v>
      </c>
      <c r="CA29" s="5" t="s">
        <v>96</v>
      </c>
      <c r="CB29" s="5" t="s">
        <v>96</v>
      </c>
      <c r="CC29" s="5" t="s">
        <v>96</v>
      </c>
      <c r="CD29" s="5" t="s">
        <v>96</v>
      </c>
      <c r="CE29" s="5" t="s">
        <v>96</v>
      </c>
      <c r="CF29" s="5" t="s">
        <v>96</v>
      </c>
      <c r="CG29" s="5" t="s">
        <v>96</v>
      </c>
      <c r="CH29" s="5" t="s">
        <v>96</v>
      </c>
      <c r="CI29" s="5" t="s">
        <v>96</v>
      </c>
      <c r="CJ29" s="5" t="s">
        <v>96</v>
      </c>
      <c r="CK29" s="5" t="s">
        <v>96</v>
      </c>
      <c r="CL29" s="5" t="s">
        <v>96</v>
      </c>
      <c r="CM29" s="6" t="str" cm="1">
        <f t="array" ref="CM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9" s="5" t="str" cm="1">
        <f t="array" ref="CN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9" s="5" t="str" cm="1">
        <f t="array" ref="CO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9" s="5" t="str" cm="1">
        <f t="array" ref="CP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9" s="5" t="str" cm="1">
        <f t="array" ref="CQ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0" spans="2:95" ht="409.5" x14ac:dyDescent="0.35">
      <c r="B30" s="5" t="s">
        <v>206</v>
      </c>
      <c r="C30" s="6" t="s">
        <v>5893</v>
      </c>
      <c r="D30" s="6" t="s">
        <v>275</v>
      </c>
      <c r="E30" s="6" t="s">
        <v>7016</v>
      </c>
      <c r="F30" s="5" t="s">
        <v>209</v>
      </c>
      <c r="G30" s="5" t="s">
        <v>251</v>
      </c>
      <c r="H30" s="5" t="s">
        <v>223</v>
      </c>
      <c r="I30" s="5" t="s">
        <v>267</v>
      </c>
      <c r="J30" s="5" t="s">
        <v>96</v>
      </c>
      <c r="K30" s="5" t="s">
        <v>9</v>
      </c>
      <c r="L30" s="5" t="s">
        <v>213</v>
      </c>
      <c r="M30" s="5" t="str">
        <f>IF(O30="","",
IF(O30="PM_XX_XX_XX: Undefined","PM_XX: Undefined",
INDEX(tbl_Picklist_UniclassPM[Code and Title],
MATCH((LEFT(O30,5)),tbl_Picklist_UniclassPM[Code],0))
))</f>
        <v>PM_10 : Project information</v>
      </c>
      <c r="N30" s="5" t="str">
        <f>IF(O30="","",
IF(O30="PM_XX_XX_XX: Undefined","PM_XX_XX: Undefined",
INDEX(tbl_Picklist_UniclassPM[Code and Title],
MATCH((LEFT(O30,8)),tbl_Picklist_UniclassPM[Code],0))
))</f>
        <v>PM_10_20 : Client requirements</v>
      </c>
      <c r="O30" s="5" t="s">
        <v>265</v>
      </c>
      <c r="P30" s="6" t="str" cm="1">
        <f t="array" ref="P3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30" s="6" t="str" cm="1">
        <f t="array" ref="Q3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30" s="6" t="s">
        <v>6358</v>
      </c>
      <c r="S30" s="5" t="s">
        <v>96</v>
      </c>
      <c r="T30" s="6"/>
      <c r="U30" s="5" t="s">
        <v>96</v>
      </c>
      <c r="V30" s="6"/>
      <c r="W30" s="5" t="s">
        <v>96</v>
      </c>
      <c r="X30" s="6"/>
      <c r="Y30" s="5" t="s">
        <v>206</v>
      </c>
      <c r="Z30" s="6" t="s">
        <v>6459</v>
      </c>
      <c r="AA30" s="5" t="s">
        <v>96</v>
      </c>
      <c r="AB30" s="6"/>
      <c r="AC30" s="5" t="s">
        <v>206</v>
      </c>
      <c r="AD30" s="6" t="s">
        <v>6330</v>
      </c>
      <c r="AE30" s="5" t="s">
        <v>96</v>
      </c>
      <c r="AG30" s="5" t="s">
        <v>206</v>
      </c>
      <c r="AH30" s="6" t="s">
        <v>6330</v>
      </c>
      <c r="AI30" s="5" t="s">
        <v>96</v>
      </c>
      <c r="AJ30" s="6"/>
      <c r="AK30" s="5" t="s">
        <v>206</v>
      </c>
      <c r="AL30" s="6" t="s">
        <v>6330</v>
      </c>
      <c r="AM30" s="5" t="s">
        <v>96</v>
      </c>
      <c r="AO30" s="5" t="s">
        <v>206</v>
      </c>
      <c r="AP30" s="6" t="s">
        <v>6330</v>
      </c>
      <c r="AQ30" s="5" t="s">
        <v>96</v>
      </c>
      <c r="AS30" s="5" t="s">
        <v>96</v>
      </c>
      <c r="AU30" s="5" t="s">
        <v>96</v>
      </c>
      <c r="AW30" s="5" t="s">
        <v>96</v>
      </c>
      <c r="AY30" s="5" t="s">
        <v>96</v>
      </c>
      <c r="BA30" s="5" t="s">
        <v>96</v>
      </c>
      <c r="BC30" s="5" t="s">
        <v>96</v>
      </c>
      <c r="BE30" s="5" t="s">
        <v>96</v>
      </c>
      <c r="BG30" s="5" t="s">
        <v>96</v>
      </c>
      <c r="BI30" s="5" t="s">
        <v>96</v>
      </c>
      <c r="BK30" s="6" t="str" cm="1">
        <f t="array" ref="BK3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v>
      </c>
      <c r="BL30" s="6" t="str" cm="1">
        <f t="array" ref="BL3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v>
      </c>
      <c r="BM30" s="5" t="s">
        <v>206</v>
      </c>
      <c r="BN30" s="5" t="s">
        <v>96</v>
      </c>
      <c r="BO30" s="5" t="s">
        <v>96</v>
      </c>
      <c r="BP30" s="5" t="s">
        <v>96</v>
      </c>
      <c r="BQ30" s="5" t="s">
        <v>96</v>
      </c>
      <c r="BR30" s="5" t="s">
        <v>96</v>
      </c>
      <c r="BS30" s="5" t="s">
        <v>96</v>
      </c>
      <c r="BT30" s="5" t="s">
        <v>96</v>
      </c>
      <c r="BU30" s="5" t="s">
        <v>96</v>
      </c>
      <c r="BV30" s="5" t="s">
        <v>96</v>
      </c>
      <c r="BW30" s="5" t="s">
        <v>96</v>
      </c>
      <c r="BX30" s="5" t="s">
        <v>206</v>
      </c>
      <c r="BY30" s="5" t="s">
        <v>96</v>
      </c>
      <c r="BZ30" s="5" t="s">
        <v>96</v>
      </c>
      <c r="CA30" s="5" t="s">
        <v>96</v>
      </c>
      <c r="CB30" s="5" t="s">
        <v>96</v>
      </c>
      <c r="CC30" s="5" t="s">
        <v>96</v>
      </c>
      <c r="CD30" s="5" t="s">
        <v>96</v>
      </c>
      <c r="CE30" s="5" t="s">
        <v>96</v>
      </c>
      <c r="CF30" s="5" t="s">
        <v>96</v>
      </c>
      <c r="CG30" s="5" t="s">
        <v>96</v>
      </c>
      <c r="CH30" s="5" t="s">
        <v>96</v>
      </c>
      <c r="CI30" s="5" t="s">
        <v>96</v>
      </c>
      <c r="CJ30" s="5" t="s">
        <v>96</v>
      </c>
      <c r="CK30" s="5" t="s">
        <v>96</v>
      </c>
      <c r="CL30" s="5" t="s">
        <v>96</v>
      </c>
      <c r="CM30" s="6" t="str" cm="1">
        <f t="array" ref="CM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0" s="5" t="str" cm="1">
        <f t="array" ref="CN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0" s="5" t="str" cm="1">
        <f t="array" ref="CO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0" s="5" t="str" cm="1">
        <f t="array" ref="CP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0" s="5" t="str" cm="1">
        <f t="array" ref="CQ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1" spans="2:95" ht="170.5" x14ac:dyDescent="0.35">
      <c r="B31" s="5" t="s">
        <v>206</v>
      </c>
      <c r="C31" s="6" t="s">
        <v>5894</v>
      </c>
      <c r="D31" s="6" t="s">
        <v>276</v>
      </c>
      <c r="E31" s="6" t="s">
        <v>7017</v>
      </c>
      <c r="F31" s="5" t="s">
        <v>209</v>
      </c>
      <c r="G31" s="5" t="s">
        <v>251</v>
      </c>
      <c r="H31" s="5" t="s">
        <v>223</v>
      </c>
      <c r="I31" s="5" t="s">
        <v>104</v>
      </c>
      <c r="J31" s="5" t="s">
        <v>96</v>
      </c>
      <c r="K31" s="5" t="s">
        <v>9</v>
      </c>
      <c r="L31" s="5" t="s">
        <v>213</v>
      </c>
      <c r="M31" s="5" t="str">
        <f>IF(O31="","",
IF(O31="PM_XX_XX_XX: Undefined","PM_XX: Undefined",
INDEX(tbl_Picklist_UniclassPM[Code and Title],
MATCH((LEFT(O31,5)),tbl_Picklist_UniclassPM[Code],0))
))</f>
        <v>PM_10 : Project information</v>
      </c>
      <c r="N31" s="5" t="str">
        <f>IF(O31="","",
IF(O31="PM_XX_XX_XX: Undefined","PM_XX_XX: Undefined",
INDEX(tbl_Picklist_UniclassPM[Code and Title],
MATCH((LEFT(O31,8)),tbl_Picklist_UniclassPM[Code],0))
))</f>
        <v>PM_10_20 : Client requirements</v>
      </c>
      <c r="O31" s="5" t="s">
        <v>265</v>
      </c>
      <c r="P31" s="6" t="str" cm="1">
        <f t="array" ref="P3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31" s="6" t="str" cm="1">
        <f t="array" ref="Q3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31" s="6"/>
      <c r="S31" s="5" t="s">
        <v>96</v>
      </c>
      <c r="T31" s="6"/>
      <c r="U31" s="5" t="s">
        <v>96</v>
      </c>
      <c r="V31" s="6"/>
      <c r="W31" s="5" t="s">
        <v>96</v>
      </c>
      <c r="X31" s="6"/>
      <c r="Y31" s="5" t="s">
        <v>206</v>
      </c>
      <c r="Z31" s="6" t="s">
        <v>6880</v>
      </c>
      <c r="AA31" s="5" t="s">
        <v>96</v>
      </c>
      <c r="AB31" s="6"/>
      <c r="AC31" s="5" t="s">
        <v>206</v>
      </c>
      <c r="AD31" s="6" t="s">
        <v>6330</v>
      </c>
      <c r="AE31" s="5" t="s">
        <v>96</v>
      </c>
      <c r="AG31" s="5" t="s">
        <v>206</v>
      </c>
      <c r="AH31" s="6" t="s">
        <v>6330</v>
      </c>
      <c r="AI31" s="5" t="s">
        <v>96</v>
      </c>
      <c r="AJ31" s="6"/>
      <c r="AK31" s="5" t="s">
        <v>206</v>
      </c>
      <c r="AL31" s="6" t="s">
        <v>6330</v>
      </c>
      <c r="AM31" s="5" t="s">
        <v>96</v>
      </c>
      <c r="AO31" s="5" t="s">
        <v>206</v>
      </c>
      <c r="AP31" s="6" t="s">
        <v>6330</v>
      </c>
      <c r="AQ31" s="5" t="s">
        <v>96</v>
      </c>
      <c r="AS31" s="5" t="s">
        <v>96</v>
      </c>
      <c r="AU31" s="5" t="s">
        <v>96</v>
      </c>
      <c r="AW31" s="5" t="s">
        <v>96</v>
      </c>
      <c r="AY31" s="5" t="s">
        <v>96</v>
      </c>
      <c r="BA31" s="5" t="s">
        <v>96</v>
      </c>
      <c r="BC31" s="5" t="s">
        <v>96</v>
      </c>
      <c r="BE31" s="5" t="s">
        <v>96</v>
      </c>
      <c r="BG31" s="5" t="s">
        <v>96</v>
      </c>
      <c r="BI31" s="5" t="s">
        <v>96</v>
      </c>
      <c r="BK31" s="6" t="str" cm="1">
        <f t="array" ref="BK3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E;
L;
R</v>
      </c>
      <c r="BL31" s="6" t="str" cm="1">
        <f t="array" ref="BL3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E : Electrical Engineering;
L : Landscape Architecture;
R : Project Management</v>
      </c>
      <c r="BM31" s="5" t="s">
        <v>206</v>
      </c>
      <c r="BN31" s="5" t="s">
        <v>206</v>
      </c>
      <c r="BO31" s="5" t="s">
        <v>96</v>
      </c>
      <c r="BP31" s="5" t="s">
        <v>96</v>
      </c>
      <c r="BQ31" s="5" t="s">
        <v>206</v>
      </c>
      <c r="BR31" s="5" t="s">
        <v>96</v>
      </c>
      <c r="BS31" s="5" t="s">
        <v>96</v>
      </c>
      <c r="BT31" s="5" t="s">
        <v>96</v>
      </c>
      <c r="BU31" s="5" t="s">
        <v>96</v>
      </c>
      <c r="BV31" s="5" t="s">
        <v>96</v>
      </c>
      <c r="BW31" s="5" t="s">
        <v>96</v>
      </c>
      <c r="BX31" s="5" t="s">
        <v>206</v>
      </c>
      <c r="BY31" s="5" t="s">
        <v>96</v>
      </c>
      <c r="BZ31" s="5" t="s">
        <v>96</v>
      </c>
      <c r="CA31" s="5" t="s">
        <v>96</v>
      </c>
      <c r="CB31" s="5" t="s">
        <v>96</v>
      </c>
      <c r="CC31" s="5" t="s">
        <v>96</v>
      </c>
      <c r="CD31" s="5" t="s">
        <v>206</v>
      </c>
      <c r="CE31" s="5" t="s">
        <v>96</v>
      </c>
      <c r="CF31" s="5" t="s">
        <v>96</v>
      </c>
      <c r="CG31" s="5" t="s">
        <v>96</v>
      </c>
      <c r="CH31" s="5" t="s">
        <v>96</v>
      </c>
      <c r="CI31" s="5" t="s">
        <v>96</v>
      </c>
      <c r="CJ31" s="5" t="s">
        <v>96</v>
      </c>
      <c r="CK31" s="5" t="s">
        <v>96</v>
      </c>
      <c r="CL31" s="5" t="s">
        <v>96</v>
      </c>
      <c r="CM31" s="6" t="str" cm="1">
        <f t="array" ref="CM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1" s="5" t="str" cm="1">
        <f t="array" ref="CN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1" s="5" t="str" cm="1">
        <f t="array" ref="CO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1" s="5" t="str" cm="1">
        <f t="array" ref="CP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1" s="5" t="str" cm="1">
        <f t="array" ref="CQ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2" spans="2:95" ht="201.5" x14ac:dyDescent="0.35">
      <c r="B32" s="5" t="s">
        <v>206</v>
      </c>
      <c r="C32" s="6" t="s">
        <v>5895</v>
      </c>
      <c r="D32" s="6" t="s">
        <v>277</v>
      </c>
      <c r="E32" s="6" t="s">
        <v>7018</v>
      </c>
      <c r="F32" s="5" t="s">
        <v>209</v>
      </c>
      <c r="G32" s="5" t="s">
        <v>251</v>
      </c>
      <c r="H32" s="5" t="s">
        <v>223</v>
      </c>
      <c r="I32" s="5" t="s">
        <v>267</v>
      </c>
      <c r="J32" s="5" t="s">
        <v>96</v>
      </c>
      <c r="K32" s="5" t="s">
        <v>9</v>
      </c>
      <c r="L32" s="5" t="s">
        <v>213</v>
      </c>
      <c r="M32" s="5" t="str">
        <f>IF(O32="","",
IF(O32="PM_XX_XX_XX: Undefined","PM_XX: Undefined",
INDEX(tbl_Picklist_UniclassPM[Code and Title],
MATCH((LEFT(O32,5)),tbl_Picklist_UniclassPM[Code],0))
))</f>
        <v>PM_10 : Project information</v>
      </c>
      <c r="N32" s="5" t="str">
        <f>IF(O32="","",
IF(O32="PM_XX_XX_XX: Undefined","PM_XX_XX: Undefined",
INDEX(tbl_Picklist_UniclassPM[Code and Title],
MATCH((LEFT(O32,8)),tbl_Picklist_UniclassPM[Code],0))
))</f>
        <v>PM_10_20 : Client requirements</v>
      </c>
      <c r="O32" s="5" t="s">
        <v>265</v>
      </c>
      <c r="P32" s="6" t="str" cm="1">
        <f t="array" ref="P3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32" s="6" t="str" cm="1">
        <f t="array" ref="Q3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32" s="6" t="s">
        <v>6358</v>
      </c>
      <c r="S32" s="5" t="s">
        <v>96</v>
      </c>
      <c r="T32" s="6"/>
      <c r="U32" s="5" t="s">
        <v>96</v>
      </c>
      <c r="V32" s="6"/>
      <c r="W32" s="5" t="s">
        <v>96</v>
      </c>
      <c r="X32" s="6"/>
      <c r="Y32" s="5" t="s">
        <v>206</v>
      </c>
      <c r="Z32" s="6" t="s">
        <v>6359</v>
      </c>
      <c r="AA32" s="5" t="s">
        <v>96</v>
      </c>
      <c r="AB32" s="6"/>
      <c r="AC32" s="5" t="s">
        <v>206</v>
      </c>
      <c r="AD32" s="6" t="s">
        <v>6330</v>
      </c>
      <c r="AE32" s="5" t="s">
        <v>96</v>
      </c>
      <c r="AG32" s="5" t="s">
        <v>206</v>
      </c>
      <c r="AH32" s="6" t="s">
        <v>6330</v>
      </c>
      <c r="AI32" s="5" t="s">
        <v>96</v>
      </c>
      <c r="AJ32" s="6"/>
      <c r="AK32" s="5" t="s">
        <v>206</v>
      </c>
      <c r="AL32" s="6" t="s">
        <v>6330</v>
      </c>
      <c r="AM32" s="5" t="s">
        <v>96</v>
      </c>
      <c r="AO32" s="5" t="s">
        <v>206</v>
      </c>
      <c r="AP32" s="6" t="s">
        <v>6330</v>
      </c>
      <c r="AQ32" s="5" t="s">
        <v>96</v>
      </c>
      <c r="AS32" s="5" t="s">
        <v>96</v>
      </c>
      <c r="AU32" s="5" t="s">
        <v>96</v>
      </c>
      <c r="AW32" s="5" t="s">
        <v>96</v>
      </c>
      <c r="AY32" s="5" t="s">
        <v>96</v>
      </c>
      <c r="BA32" s="5" t="s">
        <v>96</v>
      </c>
      <c r="BC32" s="5" t="s">
        <v>96</v>
      </c>
      <c r="BE32" s="5" t="s">
        <v>96</v>
      </c>
      <c r="BG32" s="5" t="s">
        <v>96</v>
      </c>
      <c r="BI32" s="5" t="s">
        <v>96</v>
      </c>
      <c r="BK32" s="6" t="str" cm="1">
        <f t="array" ref="BK3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v>
      </c>
      <c r="BL32" s="6" t="str" cm="1">
        <f t="array" ref="BL3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v>
      </c>
      <c r="BM32" s="5" t="s">
        <v>206</v>
      </c>
      <c r="BN32" s="5" t="s">
        <v>96</v>
      </c>
      <c r="BO32" s="5" t="s">
        <v>96</v>
      </c>
      <c r="BP32" s="5" t="s">
        <v>96</v>
      </c>
      <c r="BQ32" s="5" t="s">
        <v>96</v>
      </c>
      <c r="BR32" s="5" t="s">
        <v>96</v>
      </c>
      <c r="BS32" s="5" t="s">
        <v>96</v>
      </c>
      <c r="BT32" s="5" t="s">
        <v>96</v>
      </c>
      <c r="BU32" s="5" t="s">
        <v>96</v>
      </c>
      <c r="BV32" s="5" t="s">
        <v>96</v>
      </c>
      <c r="BW32" s="5" t="s">
        <v>96</v>
      </c>
      <c r="BX32" s="5" t="s">
        <v>206</v>
      </c>
      <c r="BY32" s="5" t="s">
        <v>96</v>
      </c>
      <c r="BZ32" s="5" t="s">
        <v>96</v>
      </c>
      <c r="CA32" s="5" t="s">
        <v>96</v>
      </c>
      <c r="CB32" s="5" t="s">
        <v>96</v>
      </c>
      <c r="CC32" s="5" t="s">
        <v>96</v>
      </c>
      <c r="CD32" s="5" t="s">
        <v>96</v>
      </c>
      <c r="CE32" s="5" t="s">
        <v>96</v>
      </c>
      <c r="CF32" s="5" t="s">
        <v>96</v>
      </c>
      <c r="CG32" s="5" t="s">
        <v>96</v>
      </c>
      <c r="CH32" s="5" t="s">
        <v>96</v>
      </c>
      <c r="CI32" s="5" t="s">
        <v>96</v>
      </c>
      <c r="CJ32" s="5" t="s">
        <v>96</v>
      </c>
      <c r="CK32" s="5" t="s">
        <v>96</v>
      </c>
      <c r="CL32" s="5" t="s">
        <v>96</v>
      </c>
      <c r="CM32" s="6" t="str" cm="1">
        <f t="array" ref="CM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2" s="5" t="str" cm="1">
        <f t="array" ref="CN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2" s="5" t="str" cm="1">
        <f t="array" ref="CO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2" s="5" t="str" cm="1">
        <f t="array" ref="CP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2" s="5" t="str" cm="1">
        <f t="array" ref="CQ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3" spans="2:95" ht="294.5" x14ac:dyDescent="0.35">
      <c r="B33" s="5" t="s">
        <v>206</v>
      </c>
      <c r="C33" s="6" t="s">
        <v>5896</v>
      </c>
      <c r="D33" s="6" t="s">
        <v>278</v>
      </c>
      <c r="E33" s="6" t="s">
        <v>7019</v>
      </c>
      <c r="F33" s="5" t="s">
        <v>209</v>
      </c>
      <c r="G33" s="5" t="s">
        <v>251</v>
      </c>
      <c r="H33" s="5" t="s">
        <v>223</v>
      </c>
      <c r="I33" s="5" t="s">
        <v>267</v>
      </c>
      <c r="J33" s="5" t="s">
        <v>96</v>
      </c>
      <c r="K33" s="5" t="s">
        <v>9</v>
      </c>
      <c r="L33" s="5" t="s">
        <v>213</v>
      </c>
      <c r="M33" s="5" t="str">
        <f>IF(O33="","",
IF(O33="PM_XX_XX_XX: Undefined","PM_XX: Undefined",
INDEX(tbl_Picklist_UniclassPM[Code and Title],
MATCH((LEFT(O33,5)),tbl_Picklist_UniclassPM[Code],0))
))</f>
        <v>PM_10 : Project information</v>
      </c>
      <c r="N33" s="5" t="str">
        <f>IF(O33="","",
IF(O33="PM_XX_XX_XX: Undefined","PM_XX_XX: Undefined",
INDEX(tbl_Picklist_UniclassPM[Code and Title],
MATCH((LEFT(O33,8)),tbl_Picklist_UniclassPM[Code],0))
))</f>
        <v>PM_10_20 : Client requirements</v>
      </c>
      <c r="O33" s="5" t="s">
        <v>265</v>
      </c>
      <c r="P33" s="6" t="str" cm="1">
        <f t="array" ref="P3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33" s="6" t="str" cm="1">
        <f t="array" ref="Q3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33" s="6" t="s">
        <v>6358</v>
      </c>
      <c r="S33" s="5" t="s">
        <v>96</v>
      </c>
      <c r="T33" s="6"/>
      <c r="U33" s="5" t="s">
        <v>96</v>
      </c>
      <c r="V33" s="6"/>
      <c r="W33" s="5" t="s">
        <v>96</v>
      </c>
      <c r="X33" s="6"/>
      <c r="Y33" s="5" t="s">
        <v>206</v>
      </c>
      <c r="Z33" s="6" t="s">
        <v>6881</v>
      </c>
      <c r="AA33" s="5" t="s">
        <v>96</v>
      </c>
      <c r="AB33" s="6"/>
      <c r="AC33" s="5" t="s">
        <v>206</v>
      </c>
      <c r="AD33" s="6" t="s">
        <v>6330</v>
      </c>
      <c r="AE33" s="5" t="s">
        <v>96</v>
      </c>
      <c r="AG33" s="5" t="s">
        <v>206</v>
      </c>
      <c r="AH33" s="6" t="s">
        <v>6330</v>
      </c>
      <c r="AI33" s="5" t="s">
        <v>96</v>
      </c>
      <c r="AJ33" s="6"/>
      <c r="AK33" s="5" t="s">
        <v>206</v>
      </c>
      <c r="AL33" s="6" t="s">
        <v>6330</v>
      </c>
      <c r="AM33" s="5" t="s">
        <v>96</v>
      </c>
      <c r="AO33" s="5" t="s">
        <v>206</v>
      </c>
      <c r="AP33" s="6" t="s">
        <v>6330</v>
      </c>
      <c r="AQ33" s="5" t="s">
        <v>96</v>
      </c>
      <c r="AS33" s="5" t="s">
        <v>96</v>
      </c>
      <c r="AU33" s="5" t="s">
        <v>96</v>
      </c>
      <c r="AW33" s="5" t="s">
        <v>96</v>
      </c>
      <c r="AY33" s="5" t="s">
        <v>96</v>
      </c>
      <c r="BA33" s="5" t="s">
        <v>96</v>
      </c>
      <c r="BC33" s="5" t="s">
        <v>96</v>
      </c>
      <c r="BE33" s="5" t="s">
        <v>96</v>
      </c>
      <c r="BG33" s="5" t="s">
        <v>96</v>
      </c>
      <c r="BI33" s="5" t="s">
        <v>96</v>
      </c>
      <c r="BK33" s="6" t="str" cm="1">
        <f t="array" ref="BK3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v>
      </c>
      <c r="BL33" s="6" t="str" cm="1">
        <f t="array" ref="BL3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v>
      </c>
      <c r="BM33" s="5" t="s">
        <v>206</v>
      </c>
      <c r="BN33" s="5" t="s">
        <v>96</v>
      </c>
      <c r="BO33" s="5" t="s">
        <v>96</v>
      </c>
      <c r="BP33" s="5" t="s">
        <v>96</v>
      </c>
      <c r="BQ33" s="5" t="s">
        <v>96</v>
      </c>
      <c r="BR33" s="5" t="s">
        <v>96</v>
      </c>
      <c r="BS33" s="5" t="s">
        <v>96</v>
      </c>
      <c r="BT33" s="5" t="s">
        <v>96</v>
      </c>
      <c r="BU33" s="5" t="s">
        <v>96</v>
      </c>
      <c r="BV33" s="5" t="s">
        <v>96</v>
      </c>
      <c r="BW33" s="5" t="s">
        <v>96</v>
      </c>
      <c r="BX33" s="5" t="s">
        <v>206</v>
      </c>
      <c r="BY33" s="5" t="s">
        <v>96</v>
      </c>
      <c r="BZ33" s="5" t="s">
        <v>96</v>
      </c>
      <c r="CA33" s="5" t="s">
        <v>96</v>
      </c>
      <c r="CB33" s="5" t="s">
        <v>96</v>
      </c>
      <c r="CC33" s="5" t="s">
        <v>96</v>
      </c>
      <c r="CD33" s="5" t="s">
        <v>96</v>
      </c>
      <c r="CE33" s="5" t="s">
        <v>96</v>
      </c>
      <c r="CF33" s="5" t="s">
        <v>96</v>
      </c>
      <c r="CG33" s="5" t="s">
        <v>96</v>
      </c>
      <c r="CH33" s="5" t="s">
        <v>96</v>
      </c>
      <c r="CI33" s="5" t="s">
        <v>96</v>
      </c>
      <c r="CJ33" s="5" t="s">
        <v>96</v>
      </c>
      <c r="CK33" s="5" t="s">
        <v>96</v>
      </c>
      <c r="CL33" s="5" t="s">
        <v>96</v>
      </c>
      <c r="CM33" s="6" t="str" cm="1">
        <f t="array" ref="CM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3" s="5" t="str" cm="1">
        <f t="array" ref="CN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3" s="5" t="str" cm="1">
        <f t="array" ref="CO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3" s="5" t="str" cm="1">
        <f t="array" ref="CP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3" s="5" t="str" cm="1">
        <f t="array" ref="CQ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4" spans="2:95" ht="310" x14ac:dyDescent="0.35">
      <c r="B34" s="5" t="s">
        <v>206</v>
      </c>
      <c r="C34" s="6" t="s">
        <v>5897</v>
      </c>
      <c r="D34" s="6" t="s">
        <v>279</v>
      </c>
      <c r="E34" s="6" t="s">
        <v>7020</v>
      </c>
      <c r="F34" s="5" t="s">
        <v>209</v>
      </c>
      <c r="G34" s="5" t="s">
        <v>210</v>
      </c>
      <c r="H34" s="5" t="s">
        <v>223</v>
      </c>
      <c r="I34" s="5" t="s">
        <v>96</v>
      </c>
      <c r="J34" s="5" t="s">
        <v>212</v>
      </c>
      <c r="K34" s="5" t="s">
        <v>9</v>
      </c>
      <c r="L34" s="5" t="s">
        <v>213</v>
      </c>
      <c r="M34" s="5" t="str">
        <f>IF(O34="","",
IF(O34="PM_XX_XX_XX: Undefined","PM_XX: Undefined",
INDEX(tbl_Picklist_UniclassPM[Code and Title],
MATCH((LEFT(O34,5)),tbl_Picklist_UniclassPM[Code],0))
))</f>
        <v>PM_10 : Project information</v>
      </c>
      <c r="N34" s="5" t="str">
        <f>IF(O34="","",
IF(O34="PM_XX_XX_XX: Undefined","PM_XX_XX: Undefined",
INDEX(tbl_Picklist_UniclassPM[Code and Title],
MATCH((LEFT(O34,8)),tbl_Picklist_UniclassPM[Code],0))
))</f>
        <v>PM_10_20 : Client requirements</v>
      </c>
      <c r="O34" s="5" t="s">
        <v>265</v>
      </c>
      <c r="P34" s="6" t="str" cm="1">
        <f t="array" ref="P3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34" s="6" t="str" cm="1">
        <f t="array" ref="Q3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34" s="6"/>
      <c r="S34" s="5" t="s">
        <v>96</v>
      </c>
      <c r="T34" s="6"/>
      <c r="U34" s="5" t="s">
        <v>96</v>
      </c>
      <c r="V34" s="6"/>
      <c r="W34" s="5" t="s">
        <v>96</v>
      </c>
      <c r="X34" s="6"/>
      <c r="Y34" s="5" t="s">
        <v>206</v>
      </c>
      <c r="Z34" s="6" t="s">
        <v>6882</v>
      </c>
      <c r="AA34" s="5" t="s">
        <v>96</v>
      </c>
      <c r="AB34" s="6"/>
      <c r="AC34" s="5" t="s">
        <v>206</v>
      </c>
      <c r="AD34" s="6" t="s">
        <v>6330</v>
      </c>
      <c r="AE34" s="5" t="s">
        <v>96</v>
      </c>
      <c r="AG34" s="5" t="s">
        <v>206</v>
      </c>
      <c r="AH34" s="6" t="s">
        <v>6330</v>
      </c>
      <c r="AI34" s="5" t="s">
        <v>96</v>
      </c>
      <c r="AJ34" s="6"/>
      <c r="AK34" s="5" t="s">
        <v>206</v>
      </c>
      <c r="AL34" s="6" t="s">
        <v>6330</v>
      </c>
      <c r="AM34" s="5" t="s">
        <v>96</v>
      </c>
      <c r="AO34" s="5" t="s">
        <v>206</v>
      </c>
      <c r="AP34" s="6" t="s">
        <v>6330</v>
      </c>
      <c r="AQ34" s="5" t="s">
        <v>96</v>
      </c>
      <c r="AS34" s="5" t="s">
        <v>96</v>
      </c>
      <c r="AU34" s="5" t="s">
        <v>96</v>
      </c>
      <c r="AW34" s="5" t="s">
        <v>96</v>
      </c>
      <c r="AY34" s="5" t="s">
        <v>96</v>
      </c>
      <c r="BA34" s="5" t="s">
        <v>96</v>
      </c>
      <c r="BC34" s="5" t="s">
        <v>96</v>
      </c>
      <c r="BE34" s="5" t="s">
        <v>96</v>
      </c>
      <c r="BG34" s="5" t="s">
        <v>96</v>
      </c>
      <c r="BI34" s="5" t="s">
        <v>96</v>
      </c>
      <c r="BK34" s="6" t="str" cm="1">
        <f t="array" ref="BK3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G;
I;
J;
K;
L;
M;
P;
Q;
S;
W;
X;
Z</v>
      </c>
      <c r="BL34" s="6" t="str" cm="1">
        <f t="array" ref="BL3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G : Ground Engineering;
I : Interior Architecture;
J : Acoustic Engineering;
K : Fire Engineering;
L : Landscape Architecture;
M : Mechanical Engineering;
P : Public Health Engineering;
Q : Quantity Surveying / Cost Consultancy;
S : Structural Engineering;
W : Water Engineering;
X : Non-Discipline Specific or Not Applicable;
Z : Multiple Disciplines</v>
      </c>
      <c r="BM34" s="5" t="s">
        <v>206</v>
      </c>
      <c r="BN34" s="5" t="s">
        <v>96</v>
      </c>
      <c r="BO34" s="5" t="s">
        <v>206</v>
      </c>
      <c r="BP34" s="5" t="s">
        <v>96</v>
      </c>
      <c r="BQ34" s="5" t="s">
        <v>206</v>
      </c>
      <c r="BR34" s="5" t="s">
        <v>206</v>
      </c>
      <c r="BS34" s="5" t="s">
        <v>206</v>
      </c>
      <c r="BT34" s="5" t="s">
        <v>96</v>
      </c>
      <c r="BU34" s="5" t="s">
        <v>206</v>
      </c>
      <c r="BV34" s="5" t="s">
        <v>206</v>
      </c>
      <c r="BW34" s="5" t="s">
        <v>206</v>
      </c>
      <c r="BX34" s="5" t="s">
        <v>206</v>
      </c>
      <c r="BY34" s="5" t="s">
        <v>206</v>
      </c>
      <c r="BZ34" s="5" t="s">
        <v>96</v>
      </c>
      <c r="CA34" s="5" t="s">
        <v>96</v>
      </c>
      <c r="CB34" s="5" t="s">
        <v>206</v>
      </c>
      <c r="CC34" s="5" t="s">
        <v>206</v>
      </c>
      <c r="CD34" s="5" t="s">
        <v>96</v>
      </c>
      <c r="CE34" s="5" t="s">
        <v>206</v>
      </c>
      <c r="CF34" s="5" t="s">
        <v>96</v>
      </c>
      <c r="CG34" s="5" t="s">
        <v>96</v>
      </c>
      <c r="CH34" s="5" t="s">
        <v>96</v>
      </c>
      <c r="CI34" s="5" t="s">
        <v>206</v>
      </c>
      <c r="CJ34" s="5" t="s">
        <v>206</v>
      </c>
      <c r="CK34" s="5" t="s">
        <v>96</v>
      </c>
      <c r="CL34" s="5" t="s">
        <v>206</v>
      </c>
      <c r="CM34" s="6" t="str" cm="1">
        <f t="array" ref="CM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4" s="5" t="str" cm="1">
        <f t="array" ref="CN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4" s="5" t="str" cm="1">
        <f t="array" ref="CO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4" s="5" t="str" cm="1">
        <f t="array" ref="CP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4" s="5" t="str" cm="1">
        <f t="array" ref="CQ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5" spans="2:95" ht="217" x14ac:dyDescent="0.35">
      <c r="B35" s="5" t="s">
        <v>206</v>
      </c>
      <c r="C35" s="6" t="s">
        <v>5898</v>
      </c>
      <c r="D35" s="6" t="s">
        <v>280</v>
      </c>
      <c r="E35" s="6" t="s">
        <v>7021</v>
      </c>
      <c r="F35" s="5" t="s">
        <v>209</v>
      </c>
      <c r="G35" s="5" t="s">
        <v>234</v>
      </c>
      <c r="H35" s="5" t="s">
        <v>223</v>
      </c>
      <c r="I35" s="5" t="s">
        <v>96</v>
      </c>
      <c r="J35" s="5" t="s">
        <v>96</v>
      </c>
      <c r="K35" s="5" t="s">
        <v>9</v>
      </c>
      <c r="L35" s="5" t="s">
        <v>213</v>
      </c>
      <c r="M35" s="5" t="str">
        <f>IF(O35="","",
IF(O35="PM_XX_XX_XX: Undefined","PM_XX: Undefined",
INDEX(tbl_Picklist_UniclassPM[Code and Title],
MATCH((LEFT(O35,5)),tbl_Picklist_UniclassPM[Code],0))
))</f>
        <v>PM_10 : Project information</v>
      </c>
      <c r="N35" s="5" t="str">
        <f>IF(O35="","",
IF(O35="PM_XX_XX_XX: Undefined","PM_XX_XX: Undefined",
INDEX(tbl_Picklist_UniclassPM[Code and Title],
MATCH((LEFT(O35,8)),tbl_Picklist_UniclassPM[Code],0))
))</f>
        <v>PM_10_20 : Client requirements</v>
      </c>
      <c r="O35" s="5" t="s">
        <v>265</v>
      </c>
      <c r="P35" s="6" t="str" cm="1">
        <f t="array" ref="P3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v>
      </c>
      <c r="Q35" s="6" t="str" cm="1">
        <f t="array" ref="Q3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v>
      </c>
      <c r="R35" s="6"/>
      <c r="S35" s="5" t="s">
        <v>96</v>
      </c>
      <c r="T35" s="6"/>
      <c r="U35" s="5" t="s">
        <v>206</v>
      </c>
      <c r="V35" s="6" t="s">
        <v>6849</v>
      </c>
      <c r="W35" s="5" t="s">
        <v>206</v>
      </c>
      <c r="X35" s="6" t="s">
        <v>6361</v>
      </c>
      <c r="Y35" s="5" t="s">
        <v>206</v>
      </c>
      <c r="Z35" s="6" t="s">
        <v>6360</v>
      </c>
      <c r="AA35" s="5" t="s">
        <v>96</v>
      </c>
      <c r="AB35" s="6"/>
      <c r="AC35" s="5" t="s">
        <v>96</v>
      </c>
      <c r="AE35" s="5" t="s">
        <v>96</v>
      </c>
      <c r="AG35" s="5" t="s">
        <v>96</v>
      </c>
      <c r="AI35" s="5" t="s">
        <v>96</v>
      </c>
      <c r="AJ35" s="6"/>
      <c r="AK35" s="5" t="s">
        <v>96</v>
      </c>
      <c r="AM35" s="5" t="s">
        <v>96</v>
      </c>
      <c r="AO35" s="5" t="s">
        <v>96</v>
      </c>
      <c r="AQ35" s="5" t="s">
        <v>96</v>
      </c>
      <c r="AS35" s="5" t="s">
        <v>96</v>
      </c>
      <c r="AU35" s="5" t="s">
        <v>96</v>
      </c>
      <c r="AW35" s="5" t="s">
        <v>96</v>
      </c>
      <c r="AY35" s="5" t="s">
        <v>96</v>
      </c>
      <c r="BA35" s="5" t="s">
        <v>96</v>
      </c>
      <c r="BC35" s="5" t="s">
        <v>96</v>
      </c>
      <c r="BE35" s="5" t="s">
        <v>96</v>
      </c>
      <c r="BG35" s="5" t="s">
        <v>96</v>
      </c>
      <c r="BI35" s="5" t="s">
        <v>96</v>
      </c>
      <c r="BK35" s="6" t="str" cm="1">
        <f t="array" ref="BK3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5" s="6" t="str" cm="1">
        <f t="array" ref="BL3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5" s="5" t="s">
        <v>96</v>
      </c>
      <c r="BN35" s="5" t="s">
        <v>96</v>
      </c>
      <c r="BO35" s="5" t="s">
        <v>96</v>
      </c>
      <c r="BP35" s="5" t="s">
        <v>96</v>
      </c>
      <c r="BQ35" s="5" t="s">
        <v>96</v>
      </c>
      <c r="BR35" s="5" t="s">
        <v>96</v>
      </c>
      <c r="BS35" s="5" t="s">
        <v>96</v>
      </c>
      <c r="BT35" s="5" t="s">
        <v>96</v>
      </c>
      <c r="BU35" s="5" t="s">
        <v>96</v>
      </c>
      <c r="BV35" s="5" t="s">
        <v>96</v>
      </c>
      <c r="BW35" s="5" t="s">
        <v>96</v>
      </c>
      <c r="BX35" s="5" t="s">
        <v>96</v>
      </c>
      <c r="BY35" s="5" t="s">
        <v>96</v>
      </c>
      <c r="BZ35" s="5" t="s">
        <v>96</v>
      </c>
      <c r="CA35" s="5" t="s">
        <v>96</v>
      </c>
      <c r="CB35" s="5" t="s">
        <v>96</v>
      </c>
      <c r="CC35" s="5" t="s">
        <v>96</v>
      </c>
      <c r="CD35" s="5" t="s">
        <v>206</v>
      </c>
      <c r="CE35" s="5" t="s">
        <v>96</v>
      </c>
      <c r="CF35" s="5" t="s">
        <v>96</v>
      </c>
      <c r="CG35" s="5" t="s">
        <v>96</v>
      </c>
      <c r="CH35" s="5" t="s">
        <v>96</v>
      </c>
      <c r="CI35" s="5" t="s">
        <v>96</v>
      </c>
      <c r="CJ35" s="5" t="s">
        <v>206</v>
      </c>
      <c r="CK35" s="5" t="s">
        <v>96</v>
      </c>
      <c r="CL35" s="5" t="s">
        <v>96</v>
      </c>
      <c r="CM35" s="6" t="str" cm="1">
        <f t="array" ref="CM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5" s="5" t="str" cm="1">
        <f t="array" ref="CN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5" s="5" t="str" cm="1">
        <f t="array" ref="CO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5" s="5" t="str" cm="1">
        <f t="array" ref="CP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5" s="5" t="str" cm="1">
        <f t="array" ref="CQ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6" spans="2:95" ht="263.5" x14ac:dyDescent="0.35">
      <c r="B36" s="5" t="s">
        <v>206</v>
      </c>
      <c r="C36" s="6" t="s">
        <v>7521</v>
      </c>
      <c r="D36" s="6" t="s">
        <v>7522</v>
      </c>
      <c r="E36" s="6" t="s">
        <v>7523</v>
      </c>
      <c r="F36" s="5" t="s">
        <v>209</v>
      </c>
      <c r="G36" s="5" t="s">
        <v>251</v>
      </c>
      <c r="H36" s="5" t="s">
        <v>223</v>
      </c>
      <c r="I36" s="5" t="s">
        <v>96</v>
      </c>
      <c r="J36" s="5" t="s">
        <v>96</v>
      </c>
      <c r="K36" s="5" t="s">
        <v>9</v>
      </c>
      <c r="L36" s="5" t="s">
        <v>213</v>
      </c>
      <c r="M36" s="5" t="s">
        <v>7524</v>
      </c>
      <c r="N36" s="5" t="s">
        <v>7525</v>
      </c>
      <c r="O36" s="5" t="s">
        <v>265</v>
      </c>
      <c r="P36" s="6" t="str" cm="1">
        <f t="array" ref="P3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36" s="6" t="str" cm="1">
        <f t="array" ref="Q3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36" s="6"/>
      <c r="S36" s="5" t="s">
        <v>96</v>
      </c>
      <c r="T36" s="6"/>
      <c r="U36" s="5" t="s">
        <v>96</v>
      </c>
      <c r="V36" s="6"/>
      <c r="W36" s="5" t="s">
        <v>96</v>
      </c>
      <c r="X36" s="6"/>
      <c r="Y36" s="5" t="s">
        <v>206</v>
      </c>
      <c r="Z36" s="6" t="s">
        <v>7526</v>
      </c>
      <c r="AA36" s="5" t="s">
        <v>96</v>
      </c>
      <c r="AB36" s="6"/>
      <c r="AC36" s="5" t="s">
        <v>206</v>
      </c>
      <c r="AD36" s="6" t="s">
        <v>6330</v>
      </c>
      <c r="AE36" s="5" t="s">
        <v>96</v>
      </c>
      <c r="AG36" s="5" t="s">
        <v>206</v>
      </c>
      <c r="AH36" s="6" t="s">
        <v>6330</v>
      </c>
      <c r="AI36" s="5" t="s">
        <v>96</v>
      </c>
      <c r="AJ36" s="6"/>
      <c r="AK36" s="5" t="s">
        <v>206</v>
      </c>
      <c r="AL36" s="6" t="s">
        <v>6330</v>
      </c>
      <c r="AM36" s="5" t="s">
        <v>96</v>
      </c>
      <c r="AO36" s="5" t="s">
        <v>206</v>
      </c>
      <c r="AP36" s="6" t="s">
        <v>6330</v>
      </c>
      <c r="AQ36" s="5" t="s">
        <v>96</v>
      </c>
      <c r="AS36" s="5" t="s">
        <v>96</v>
      </c>
      <c r="AU36" s="5" t="s">
        <v>96</v>
      </c>
      <c r="AW36" s="5" t="s">
        <v>96</v>
      </c>
      <c r="AY36" s="5" t="s">
        <v>96</v>
      </c>
      <c r="BA36" s="5" t="s">
        <v>96</v>
      </c>
      <c r="BC36" s="5" t="s">
        <v>96</v>
      </c>
      <c r="BE36" s="5" t="s">
        <v>96</v>
      </c>
      <c r="BG36" s="5" t="s">
        <v>96</v>
      </c>
      <c r="BI36" s="5" t="s">
        <v>96</v>
      </c>
      <c r="BK36" s="6" t="str" cm="1">
        <f t="array" ref="BK3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K;
L;
M;
P;
S;
W;
X;
Z</v>
      </c>
      <c r="BL36" s="6" t="str" cm="1">
        <f t="array" ref="BL3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K : Fire Engineering;
L : Landscape Architecture;
M : Mechanical Engineering;
P : Public Health Engineering;
S : Structural Engineering;
W : Water Engineering;
X : Non-Discipline Specific or Not Applicable;
Z : Multiple Disciplines</v>
      </c>
      <c r="BM36" s="5" t="s">
        <v>206</v>
      </c>
      <c r="BN36" s="5" t="s">
        <v>96</v>
      </c>
      <c r="BO36" s="5" t="s">
        <v>96</v>
      </c>
      <c r="BP36" s="5" t="s">
        <v>96</v>
      </c>
      <c r="BQ36" s="5" t="s">
        <v>96</v>
      </c>
      <c r="BR36" s="5" t="s">
        <v>96</v>
      </c>
      <c r="BS36" s="5" t="s">
        <v>96</v>
      </c>
      <c r="BT36" s="5" t="s">
        <v>96</v>
      </c>
      <c r="BU36" s="5" t="s">
        <v>206</v>
      </c>
      <c r="BV36" s="5" t="s">
        <v>96</v>
      </c>
      <c r="BW36" s="5" t="s">
        <v>206</v>
      </c>
      <c r="BX36" s="5" t="s">
        <v>206</v>
      </c>
      <c r="BY36" s="5" t="s">
        <v>206</v>
      </c>
      <c r="BZ36" s="5" t="s">
        <v>96</v>
      </c>
      <c r="CA36" s="5" t="s">
        <v>96</v>
      </c>
      <c r="CB36" s="5" t="s">
        <v>206</v>
      </c>
      <c r="CC36" s="5" t="s">
        <v>96</v>
      </c>
      <c r="CD36" s="5" t="s">
        <v>96</v>
      </c>
      <c r="CE36" s="5" t="s">
        <v>206</v>
      </c>
      <c r="CF36" s="5" t="s">
        <v>96</v>
      </c>
      <c r="CG36" s="5" t="s">
        <v>96</v>
      </c>
      <c r="CH36" s="5" t="s">
        <v>96</v>
      </c>
      <c r="CI36" s="5" t="s">
        <v>206</v>
      </c>
      <c r="CJ36" s="5" t="s">
        <v>206</v>
      </c>
      <c r="CK36" s="5" t="s">
        <v>96</v>
      </c>
      <c r="CL36" s="5" t="s">
        <v>206</v>
      </c>
      <c r="CM36" s="6" t="str" cm="1">
        <f t="array" ref="CM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6" s="5" t="str" cm="1">
        <f t="array" ref="CN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6" s="5" t="str" cm="1">
        <f t="array" ref="CO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6" s="5" t="str" cm="1">
        <f t="array" ref="CP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6" s="5" t="str" cm="1">
        <f t="array" ref="CQ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7" spans="2:95" ht="139.5" x14ac:dyDescent="0.35">
      <c r="B37" s="5" t="s">
        <v>206</v>
      </c>
      <c r="C37" s="6" t="s">
        <v>5976</v>
      </c>
      <c r="D37" s="6" t="s">
        <v>281</v>
      </c>
      <c r="E37" s="6" t="s">
        <v>7022</v>
      </c>
      <c r="F37" s="5" t="s">
        <v>209</v>
      </c>
      <c r="G37" s="5" t="s">
        <v>210</v>
      </c>
      <c r="H37" s="5" t="s">
        <v>223</v>
      </c>
      <c r="I37" s="5" t="s">
        <v>96</v>
      </c>
      <c r="J37" s="5" t="s">
        <v>212</v>
      </c>
      <c r="K37" s="5" t="s">
        <v>214</v>
      </c>
      <c r="L37" s="5" t="s">
        <v>213</v>
      </c>
      <c r="M37" s="5" t="str">
        <f>IF(O37="","",
IF(O37="PM_XX_XX_XX: Undefined","PM_XX: Undefined",
INDEX(tbl_Picklist_UniclassPM[Code and Title],
MATCH((LEFT(O37,5)),tbl_Picklist_UniclassPM[Code],0))
))</f>
        <v>PM_10 : Project information</v>
      </c>
      <c r="N37" s="5" t="str">
        <f>IF(O37="","",
IF(O37="PM_XX_XX_XX: Undefined","PM_XX_XX: Undefined",
INDEX(tbl_Picklist_UniclassPM[Code and Title],
MATCH((LEFT(O37,8)),tbl_Picklist_UniclassPM[Code],0))
))</f>
        <v>PM_10_20 : Client requirements</v>
      </c>
      <c r="O37" s="5" t="s">
        <v>282</v>
      </c>
      <c r="P37" s="6" t="str" cm="1">
        <f t="array" ref="P3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37" s="6" t="str" cm="1">
        <f t="array" ref="Q3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37" s="6"/>
      <c r="S37" s="5" t="s">
        <v>96</v>
      </c>
      <c r="T37" s="6"/>
      <c r="U37" s="5" t="s">
        <v>96</v>
      </c>
      <c r="V37" s="6"/>
      <c r="W37" s="5" t="s">
        <v>96</v>
      </c>
      <c r="X37" s="6"/>
      <c r="Y37" s="5" t="s">
        <v>96</v>
      </c>
      <c r="Z37" s="6"/>
      <c r="AA37" s="5" t="s">
        <v>96</v>
      </c>
      <c r="AB37" s="6"/>
      <c r="AC37" s="5" t="s">
        <v>96</v>
      </c>
      <c r="AE37" s="5" t="s">
        <v>96</v>
      </c>
      <c r="AG37" s="5" t="s">
        <v>96</v>
      </c>
      <c r="AI37" s="5" t="s">
        <v>96</v>
      </c>
      <c r="AJ37" s="6"/>
      <c r="AK37" s="5" t="s">
        <v>96</v>
      </c>
      <c r="AM37" s="5" t="s">
        <v>96</v>
      </c>
      <c r="AO37" s="5" t="s">
        <v>96</v>
      </c>
      <c r="AQ37" s="5" t="s">
        <v>96</v>
      </c>
      <c r="AS37" s="5" t="s">
        <v>96</v>
      </c>
      <c r="AU37" s="5" t="s">
        <v>206</v>
      </c>
      <c r="AV37" s="6" t="s">
        <v>6892</v>
      </c>
      <c r="AW37" s="5" t="s">
        <v>96</v>
      </c>
      <c r="AY37" s="5" t="s">
        <v>96</v>
      </c>
      <c r="BA37" s="5" t="s">
        <v>96</v>
      </c>
      <c r="BC37" s="5" t="s">
        <v>96</v>
      </c>
      <c r="BE37" s="5" t="s">
        <v>96</v>
      </c>
      <c r="BG37" s="5" t="s">
        <v>96</v>
      </c>
      <c r="BI37" s="5" t="s">
        <v>96</v>
      </c>
      <c r="BK37" s="6" t="str" cm="1">
        <f t="array" ref="BK3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7" s="6" t="str" cm="1">
        <f t="array" ref="BL3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7" s="5" t="s">
        <v>96</v>
      </c>
      <c r="BN37" s="5" t="s">
        <v>96</v>
      </c>
      <c r="BO37" s="5" t="s">
        <v>96</v>
      </c>
      <c r="BP37" s="5" t="s">
        <v>96</v>
      </c>
      <c r="BQ37" s="5" t="s">
        <v>96</v>
      </c>
      <c r="BR37" s="5" t="s">
        <v>96</v>
      </c>
      <c r="BS37" s="5" t="s">
        <v>96</v>
      </c>
      <c r="BT37" s="5" t="s">
        <v>96</v>
      </c>
      <c r="BU37" s="5" t="s">
        <v>96</v>
      </c>
      <c r="BV37" s="5" t="s">
        <v>96</v>
      </c>
      <c r="BW37" s="5" t="s">
        <v>96</v>
      </c>
      <c r="BX37" s="5" t="s">
        <v>96</v>
      </c>
      <c r="BY37" s="5" t="s">
        <v>96</v>
      </c>
      <c r="BZ37" s="5" t="s">
        <v>96</v>
      </c>
      <c r="CA37" s="5" t="s">
        <v>96</v>
      </c>
      <c r="CB37" s="5" t="s">
        <v>96</v>
      </c>
      <c r="CC37" s="5" t="s">
        <v>96</v>
      </c>
      <c r="CD37" s="5" t="s">
        <v>96</v>
      </c>
      <c r="CE37" s="5" t="s">
        <v>96</v>
      </c>
      <c r="CF37" s="5" t="s">
        <v>96</v>
      </c>
      <c r="CG37" s="5" t="s">
        <v>96</v>
      </c>
      <c r="CH37" s="5" t="s">
        <v>96</v>
      </c>
      <c r="CI37" s="5" t="s">
        <v>96</v>
      </c>
      <c r="CJ37" s="5" t="s">
        <v>206</v>
      </c>
      <c r="CK37" s="5" t="s">
        <v>96</v>
      </c>
      <c r="CL37" s="5" t="s">
        <v>96</v>
      </c>
      <c r="CM37" s="6" t="str" cm="1">
        <f t="array" ref="CM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7" s="5" t="str" cm="1">
        <f t="array" ref="CN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7" s="5" t="str" cm="1">
        <f t="array" ref="CO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7" s="5" t="str" cm="1">
        <f t="array" ref="CP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7" s="5" t="str" cm="1">
        <f t="array" ref="CQ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8" spans="2:95" ht="372" x14ac:dyDescent="0.35">
      <c r="B38" s="5" t="s">
        <v>206</v>
      </c>
      <c r="C38" s="6" t="s">
        <v>5840</v>
      </c>
      <c r="D38" s="6" t="s">
        <v>283</v>
      </c>
      <c r="E38" s="6" t="s">
        <v>7023</v>
      </c>
      <c r="F38" s="5" t="s">
        <v>209</v>
      </c>
      <c r="G38" s="5" t="s">
        <v>251</v>
      </c>
      <c r="H38" s="5" t="s">
        <v>223</v>
      </c>
      <c r="I38" s="5" t="s">
        <v>267</v>
      </c>
      <c r="J38" s="5" t="s">
        <v>96</v>
      </c>
      <c r="K38" s="5" t="s">
        <v>9</v>
      </c>
      <c r="L38" s="5" t="s">
        <v>213</v>
      </c>
      <c r="M38" s="5" t="str">
        <f>IF(O38="","",
IF(O38="PM_XX_XX_XX: Undefined","PM_XX: Undefined",
INDEX(tbl_Picklist_UniclassPM[Code and Title],
MATCH((LEFT(O38,5)),tbl_Picklist_UniclassPM[Code],0))
))</f>
        <v>PM_10 : Project information</v>
      </c>
      <c r="N38" s="5" t="str">
        <f>IF(O38="","",
IF(O38="PM_XX_XX_XX: Undefined","PM_XX_XX: Undefined",
INDEX(tbl_Picklist_UniclassPM[Code and Title],
MATCH((LEFT(O38,8)),tbl_Picklist_UniclassPM[Code],0))
))</f>
        <v>PM_10_20 : Client requirements</v>
      </c>
      <c r="O38" s="5" t="s">
        <v>284</v>
      </c>
      <c r="P38" s="6" t="str" cm="1">
        <f t="array" ref="P3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38" s="6" t="str" cm="1">
        <f t="array" ref="Q3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38" s="6" t="s">
        <v>285</v>
      </c>
      <c r="S38" s="5" t="s">
        <v>96</v>
      </c>
      <c r="T38" s="6"/>
      <c r="U38" s="5" t="s">
        <v>206</v>
      </c>
      <c r="V38" s="6" t="s">
        <v>6850</v>
      </c>
      <c r="W38" s="5" t="s">
        <v>96</v>
      </c>
      <c r="X38" s="6"/>
      <c r="Y38" s="5" t="s">
        <v>206</v>
      </c>
      <c r="Z38" s="6" t="s">
        <v>6345</v>
      </c>
      <c r="AA38" s="5" t="s">
        <v>96</v>
      </c>
      <c r="AB38" s="6"/>
      <c r="AC38" s="5" t="s">
        <v>206</v>
      </c>
      <c r="AD38" s="6" t="s">
        <v>6330</v>
      </c>
      <c r="AE38" s="5" t="s">
        <v>96</v>
      </c>
      <c r="AG38" s="5" t="s">
        <v>206</v>
      </c>
      <c r="AH38" s="6" t="s">
        <v>6330</v>
      </c>
      <c r="AI38" s="5" t="s">
        <v>96</v>
      </c>
      <c r="AJ38" s="6"/>
      <c r="AK38" s="5" t="s">
        <v>206</v>
      </c>
      <c r="AL38" s="6" t="s">
        <v>6330</v>
      </c>
      <c r="AM38" s="5" t="s">
        <v>96</v>
      </c>
      <c r="AO38" s="5" t="s">
        <v>206</v>
      </c>
      <c r="AP38" s="6" t="s">
        <v>6330</v>
      </c>
      <c r="AQ38" s="5" t="s">
        <v>96</v>
      </c>
      <c r="AS38" s="5" t="s">
        <v>96</v>
      </c>
      <c r="AU38" s="5" t="s">
        <v>96</v>
      </c>
      <c r="AW38" s="5" t="s">
        <v>96</v>
      </c>
      <c r="AY38" s="5" t="s">
        <v>96</v>
      </c>
      <c r="BA38" s="5" t="s">
        <v>96</v>
      </c>
      <c r="BC38" s="5" t="s">
        <v>96</v>
      </c>
      <c r="BE38" s="5" t="s">
        <v>96</v>
      </c>
      <c r="BG38" s="5" t="s">
        <v>96</v>
      </c>
      <c r="BI38" s="5" t="s">
        <v>96</v>
      </c>
      <c r="BK38" s="6" t="str" cm="1">
        <f t="array" ref="BK3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
T</v>
      </c>
      <c r="BL38" s="6" t="str" cm="1">
        <f t="array" ref="BL3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
T : Town and Country Planning and Building Control</v>
      </c>
      <c r="BM38" s="5" t="s">
        <v>206</v>
      </c>
      <c r="BN38" s="5" t="s">
        <v>96</v>
      </c>
      <c r="BO38" s="5" t="s">
        <v>96</v>
      </c>
      <c r="BP38" s="5" t="s">
        <v>96</v>
      </c>
      <c r="BQ38" s="5" t="s">
        <v>96</v>
      </c>
      <c r="BR38" s="5" t="s">
        <v>96</v>
      </c>
      <c r="BS38" s="5" t="s">
        <v>96</v>
      </c>
      <c r="BT38" s="5" t="s">
        <v>96</v>
      </c>
      <c r="BU38" s="5" t="s">
        <v>96</v>
      </c>
      <c r="BV38" s="5" t="s">
        <v>96</v>
      </c>
      <c r="BW38" s="5" t="s">
        <v>96</v>
      </c>
      <c r="BX38" s="5" t="s">
        <v>206</v>
      </c>
      <c r="BY38" s="5" t="s">
        <v>96</v>
      </c>
      <c r="BZ38" s="5" t="s">
        <v>96</v>
      </c>
      <c r="CA38" s="5" t="s">
        <v>96</v>
      </c>
      <c r="CB38" s="5" t="s">
        <v>96</v>
      </c>
      <c r="CC38" s="5" t="s">
        <v>96</v>
      </c>
      <c r="CD38" s="5" t="s">
        <v>96</v>
      </c>
      <c r="CE38" s="5" t="s">
        <v>96</v>
      </c>
      <c r="CF38" s="5" t="s">
        <v>206</v>
      </c>
      <c r="CG38" s="5" t="s">
        <v>96</v>
      </c>
      <c r="CH38" s="5" t="s">
        <v>96</v>
      </c>
      <c r="CI38" s="5" t="s">
        <v>96</v>
      </c>
      <c r="CJ38" s="5" t="s">
        <v>96</v>
      </c>
      <c r="CK38" s="5" t="s">
        <v>96</v>
      </c>
      <c r="CL38" s="5" t="s">
        <v>96</v>
      </c>
      <c r="CM38" s="6" t="str" cm="1">
        <f t="array" ref="CM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8" s="5" t="str" cm="1">
        <f t="array" ref="CN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8" s="5" t="str" cm="1">
        <f t="array" ref="CO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8" s="5" t="str" cm="1">
        <f t="array" ref="CP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8" s="5" t="str" cm="1">
        <f t="array" ref="CQ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9" spans="2:95" ht="409.5" x14ac:dyDescent="0.35">
      <c r="B39" s="5" t="s">
        <v>206</v>
      </c>
      <c r="C39" s="6" t="s">
        <v>5870</v>
      </c>
      <c r="D39" s="6" t="s">
        <v>286</v>
      </c>
      <c r="E39" s="6" t="s">
        <v>7024</v>
      </c>
      <c r="F39" s="5" t="s">
        <v>209</v>
      </c>
      <c r="G39" s="5" t="s">
        <v>251</v>
      </c>
      <c r="H39" s="5" t="s">
        <v>223</v>
      </c>
      <c r="I39" s="5" t="s">
        <v>267</v>
      </c>
      <c r="J39" s="5" t="s">
        <v>96</v>
      </c>
      <c r="K39" s="5" t="s">
        <v>9</v>
      </c>
      <c r="L39" s="5" t="s">
        <v>213</v>
      </c>
      <c r="M39" s="5" t="str">
        <f>IF(O39="","",
IF(O39="PM_XX_XX_XX: Undefined","PM_XX: Undefined",
INDEX(tbl_Picklist_UniclassPM[Code and Title],
MATCH((LEFT(O39,5)),tbl_Picklist_UniclassPM[Code],0))
))</f>
        <v>PM_10 : Project information</v>
      </c>
      <c r="N39" s="5" t="str">
        <f>IF(O39="","",
IF(O39="PM_XX_XX_XX: Undefined","PM_XX_XX: Undefined",
INDEX(tbl_Picklist_UniclassPM[Code and Title],
MATCH((LEFT(O39,8)),tbl_Picklist_UniclassPM[Code],0))
))</f>
        <v>PM_10_20 : Client requirements</v>
      </c>
      <c r="O39" s="5" t="s">
        <v>284</v>
      </c>
      <c r="P39" s="6" t="str" cm="1">
        <f t="array" ref="P3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39" s="6" t="str" cm="1">
        <f t="array" ref="Q3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39" s="6" t="s">
        <v>285</v>
      </c>
      <c r="S39" s="5" t="s">
        <v>96</v>
      </c>
      <c r="T39" s="6"/>
      <c r="U39" s="5" t="s">
        <v>96</v>
      </c>
      <c r="V39" s="6"/>
      <c r="W39" s="5" t="s">
        <v>206</v>
      </c>
      <c r="X39" s="6" t="s">
        <v>6862</v>
      </c>
      <c r="Y39" s="5" t="s">
        <v>206</v>
      </c>
      <c r="Z39" s="6" t="s">
        <v>6345</v>
      </c>
      <c r="AA39" s="5" t="s">
        <v>96</v>
      </c>
      <c r="AB39" s="6"/>
      <c r="AC39" s="5" t="s">
        <v>206</v>
      </c>
      <c r="AD39" s="6" t="s">
        <v>6330</v>
      </c>
      <c r="AE39" s="5" t="s">
        <v>96</v>
      </c>
      <c r="AG39" s="5" t="s">
        <v>206</v>
      </c>
      <c r="AH39" s="6" t="s">
        <v>6330</v>
      </c>
      <c r="AI39" s="5" t="s">
        <v>96</v>
      </c>
      <c r="AJ39" s="6"/>
      <c r="AK39" s="5" t="s">
        <v>206</v>
      </c>
      <c r="AL39" s="6" t="s">
        <v>6330</v>
      </c>
      <c r="AM39" s="5" t="s">
        <v>96</v>
      </c>
      <c r="AO39" s="5" t="s">
        <v>206</v>
      </c>
      <c r="AP39" s="6" t="s">
        <v>6330</v>
      </c>
      <c r="AQ39" s="5" t="s">
        <v>96</v>
      </c>
      <c r="AS39" s="5" t="s">
        <v>96</v>
      </c>
      <c r="AU39" s="5" t="s">
        <v>96</v>
      </c>
      <c r="AW39" s="5" t="s">
        <v>96</v>
      </c>
      <c r="AY39" s="5" t="s">
        <v>96</v>
      </c>
      <c r="BA39" s="5" t="s">
        <v>96</v>
      </c>
      <c r="BC39" s="5" t="s">
        <v>96</v>
      </c>
      <c r="BE39" s="5" t="s">
        <v>96</v>
      </c>
      <c r="BG39" s="5" t="s">
        <v>96</v>
      </c>
      <c r="BI39" s="5" t="s">
        <v>96</v>
      </c>
      <c r="BK39" s="6" t="str" cm="1">
        <f t="array" ref="BK3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
T</v>
      </c>
      <c r="BL39" s="6" t="str" cm="1">
        <f t="array" ref="BL3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
T : Town and Country Planning and Building Control</v>
      </c>
      <c r="BM39" s="5" t="s">
        <v>206</v>
      </c>
      <c r="BN39" s="5" t="s">
        <v>96</v>
      </c>
      <c r="BO39" s="5" t="s">
        <v>96</v>
      </c>
      <c r="BP39" s="5" t="s">
        <v>96</v>
      </c>
      <c r="BQ39" s="5" t="s">
        <v>96</v>
      </c>
      <c r="BR39" s="5" t="s">
        <v>96</v>
      </c>
      <c r="BS39" s="5" t="s">
        <v>96</v>
      </c>
      <c r="BT39" s="5" t="s">
        <v>96</v>
      </c>
      <c r="BU39" s="5" t="s">
        <v>96</v>
      </c>
      <c r="BV39" s="5" t="s">
        <v>96</v>
      </c>
      <c r="BW39" s="5" t="s">
        <v>96</v>
      </c>
      <c r="BX39" s="5" t="s">
        <v>206</v>
      </c>
      <c r="BY39" s="5" t="s">
        <v>96</v>
      </c>
      <c r="BZ39" s="5" t="s">
        <v>96</v>
      </c>
      <c r="CA39" s="5" t="s">
        <v>96</v>
      </c>
      <c r="CB39" s="5" t="s">
        <v>96</v>
      </c>
      <c r="CC39" s="5" t="s">
        <v>96</v>
      </c>
      <c r="CD39" s="5" t="s">
        <v>96</v>
      </c>
      <c r="CE39" s="5" t="s">
        <v>96</v>
      </c>
      <c r="CF39" s="5" t="s">
        <v>206</v>
      </c>
      <c r="CG39" s="5" t="s">
        <v>96</v>
      </c>
      <c r="CH39" s="5" t="s">
        <v>96</v>
      </c>
      <c r="CI39" s="5" t="s">
        <v>96</v>
      </c>
      <c r="CJ39" s="5" t="s">
        <v>96</v>
      </c>
      <c r="CK39" s="5" t="s">
        <v>96</v>
      </c>
      <c r="CL39" s="5" t="s">
        <v>96</v>
      </c>
      <c r="CM39" s="6" t="str" cm="1">
        <f t="array" ref="CM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9" s="5" t="str" cm="1">
        <f t="array" ref="CN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9" s="5" t="str" cm="1">
        <f t="array" ref="CO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9" s="5" t="str" cm="1">
        <f t="array" ref="CP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9" s="5" t="str" cm="1">
        <f t="array" ref="CQ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0" spans="2:95" ht="409.5" x14ac:dyDescent="0.35">
      <c r="B40" s="5" t="s">
        <v>206</v>
      </c>
      <c r="C40" s="6" t="s">
        <v>5871</v>
      </c>
      <c r="D40" s="6" t="s">
        <v>287</v>
      </c>
      <c r="E40" s="6" t="s">
        <v>7025</v>
      </c>
      <c r="F40" s="5" t="s">
        <v>209</v>
      </c>
      <c r="G40" s="5" t="s">
        <v>251</v>
      </c>
      <c r="H40" s="5" t="s">
        <v>223</v>
      </c>
      <c r="I40" s="5" t="s">
        <v>267</v>
      </c>
      <c r="J40" s="5" t="s">
        <v>96</v>
      </c>
      <c r="K40" s="5" t="s">
        <v>9</v>
      </c>
      <c r="L40" s="5" t="s">
        <v>213</v>
      </c>
      <c r="M40" s="5" t="str">
        <f>IF(O40="","",
IF(O40="PM_XX_XX_XX: Undefined","PM_XX: Undefined",
INDEX(tbl_Picklist_UniclassPM[Code and Title],
MATCH((LEFT(O40,5)),tbl_Picklist_UniclassPM[Code],0))
))</f>
        <v>PM_10 : Project information</v>
      </c>
      <c r="N40" s="5" t="str">
        <f>IF(O40="","",
IF(O40="PM_XX_XX_XX: Undefined","PM_XX_XX: Undefined",
INDEX(tbl_Picklist_UniclassPM[Code and Title],
MATCH((LEFT(O40,8)),tbl_Picklist_UniclassPM[Code],0))
))</f>
        <v>PM_10_20 : Client requirements</v>
      </c>
      <c r="O40" s="5" t="s">
        <v>284</v>
      </c>
      <c r="P40" s="6" t="str" cm="1">
        <f t="array" ref="P4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40" s="6" t="str" cm="1">
        <f t="array" ref="Q4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40" s="6" t="s">
        <v>268</v>
      </c>
      <c r="S40" s="5" t="s">
        <v>96</v>
      </c>
      <c r="T40" s="6"/>
      <c r="U40" s="5" t="s">
        <v>96</v>
      </c>
      <c r="V40" s="6"/>
      <c r="W40" s="5" t="s">
        <v>206</v>
      </c>
      <c r="X40" s="6" t="s">
        <v>6863</v>
      </c>
      <c r="Y40" s="5" t="s">
        <v>206</v>
      </c>
      <c r="Z40" s="6" t="s">
        <v>6345</v>
      </c>
      <c r="AA40" s="5" t="s">
        <v>96</v>
      </c>
      <c r="AB40" s="6"/>
      <c r="AC40" s="5" t="s">
        <v>206</v>
      </c>
      <c r="AD40" s="6" t="s">
        <v>6330</v>
      </c>
      <c r="AE40" s="5" t="s">
        <v>96</v>
      </c>
      <c r="AG40" s="5" t="s">
        <v>206</v>
      </c>
      <c r="AH40" s="6" t="s">
        <v>6330</v>
      </c>
      <c r="AI40" s="5" t="s">
        <v>96</v>
      </c>
      <c r="AJ40" s="6"/>
      <c r="AK40" s="5" t="s">
        <v>206</v>
      </c>
      <c r="AL40" s="6" t="s">
        <v>6330</v>
      </c>
      <c r="AM40" s="5" t="s">
        <v>96</v>
      </c>
      <c r="AO40" s="5" t="s">
        <v>206</v>
      </c>
      <c r="AP40" s="6" t="s">
        <v>6330</v>
      </c>
      <c r="AQ40" s="5" t="s">
        <v>96</v>
      </c>
      <c r="AS40" s="5" t="s">
        <v>96</v>
      </c>
      <c r="AU40" s="5" t="s">
        <v>96</v>
      </c>
      <c r="AW40" s="5" t="s">
        <v>96</v>
      </c>
      <c r="AY40" s="5" t="s">
        <v>96</v>
      </c>
      <c r="BA40" s="5" t="s">
        <v>96</v>
      </c>
      <c r="BC40" s="5" t="s">
        <v>96</v>
      </c>
      <c r="BE40" s="5" t="s">
        <v>96</v>
      </c>
      <c r="BG40" s="5" t="s">
        <v>96</v>
      </c>
      <c r="BI40" s="5" t="s">
        <v>96</v>
      </c>
      <c r="BK40" s="6" t="str" cm="1">
        <f t="array" ref="BK4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
T</v>
      </c>
      <c r="BL40" s="6" t="str" cm="1">
        <f t="array" ref="BL4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
T : Town and Country Planning and Building Control</v>
      </c>
      <c r="BM40" s="5" t="s">
        <v>206</v>
      </c>
      <c r="BN40" s="5" t="s">
        <v>96</v>
      </c>
      <c r="BO40" s="5" t="s">
        <v>96</v>
      </c>
      <c r="BP40" s="5" t="s">
        <v>96</v>
      </c>
      <c r="BQ40" s="5" t="s">
        <v>96</v>
      </c>
      <c r="BR40" s="5" t="s">
        <v>96</v>
      </c>
      <c r="BS40" s="5" t="s">
        <v>96</v>
      </c>
      <c r="BT40" s="5" t="s">
        <v>96</v>
      </c>
      <c r="BU40" s="5" t="s">
        <v>96</v>
      </c>
      <c r="BV40" s="5" t="s">
        <v>96</v>
      </c>
      <c r="BW40" s="5" t="s">
        <v>96</v>
      </c>
      <c r="BX40" s="5" t="s">
        <v>206</v>
      </c>
      <c r="BY40" s="5" t="s">
        <v>96</v>
      </c>
      <c r="BZ40" s="5" t="s">
        <v>96</v>
      </c>
      <c r="CA40" s="5" t="s">
        <v>96</v>
      </c>
      <c r="CB40" s="5" t="s">
        <v>96</v>
      </c>
      <c r="CC40" s="5" t="s">
        <v>96</v>
      </c>
      <c r="CD40" s="5" t="s">
        <v>96</v>
      </c>
      <c r="CE40" s="5" t="s">
        <v>96</v>
      </c>
      <c r="CF40" s="5" t="s">
        <v>206</v>
      </c>
      <c r="CG40" s="5" t="s">
        <v>96</v>
      </c>
      <c r="CH40" s="5" t="s">
        <v>96</v>
      </c>
      <c r="CI40" s="5" t="s">
        <v>96</v>
      </c>
      <c r="CJ40" s="5" t="s">
        <v>96</v>
      </c>
      <c r="CK40" s="5" t="s">
        <v>96</v>
      </c>
      <c r="CL40" s="5" t="s">
        <v>96</v>
      </c>
      <c r="CM40" s="6" t="str" cm="1">
        <f t="array" ref="CM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0" s="5" t="str" cm="1">
        <f t="array" ref="CN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0" s="5" t="str" cm="1">
        <f t="array" ref="CO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0" s="5" t="str" cm="1">
        <f t="array" ref="CP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0" s="5" t="str" cm="1">
        <f t="array" ref="CQ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1" spans="2:95" ht="155" x14ac:dyDescent="0.35">
      <c r="B41" s="5" t="s">
        <v>206</v>
      </c>
      <c r="C41" s="6" t="s">
        <v>5872</v>
      </c>
      <c r="D41" s="6" t="s">
        <v>288</v>
      </c>
      <c r="E41" s="6" t="s">
        <v>7026</v>
      </c>
      <c r="F41" s="5" t="s">
        <v>209</v>
      </c>
      <c r="G41" s="5" t="s">
        <v>210</v>
      </c>
      <c r="H41" s="5" t="s">
        <v>223</v>
      </c>
      <c r="I41" s="5" t="s">
        <v>96</v>
      </c>
      <c r="J41" s="5" t="s">
        <v>96</v>
      </c>
      <c r="K41" s="5" t="s">
        <v>9</v>
      </c>
      <c r="L41" s="5" t="s">
        <v>213</v>
      </c>
      <c r="M41" s="5" t="str">
        <f>IF(O41="","",
IF(O41="PM_XX_XX_XX: Undefined","PM_XX: Undefined",
INDEX(tbl_Picklist_UniclassPM[Code and Title],
MATCH((LEFT(O41,5)),tbl_Picklist_UniclassPM[Code],0))
))</f>
        <v>PM_10 : Project information</v>
      </c>
      <c r="N41" s="5" t="str">
        <f>IF(O41="","",
IF(O41="PM_XX_XX_XX: Undefined","PM_XX_XX: Undefined",
INDEX(tbl_Picklist_UniclassPM[Code and Title],
MATCH((LEFT(O41,8)),tbl_Picklist_UniclassPM[Code],0))
))</f>
        <v>PM_10_20 : Client requirements</v>
      </c>
      <c r="O41" s="5" t="s">
        <v>284</v>
      </c>
      <c r="P41" s="6" t="str" cm="1">
        <f t="array" ref="P4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41" s="6" t="str" cm="1">
        <f t="array" ref="Q4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41" s="6"/>
      <c r="S41" s="5" t="s">
        <v>96</v>
      </c>
      <c r="T41" s="6"/>
      <c r="U41" s="5" t="s">
        <v>96</v>
      </c>
      <c r="V41" s="6"/>
      <c r="W41" s="5" t="s">
        <v>206</v>
      </c>
      <c r="X41" s="6" t="s">
        <v>6864</v>
      </c>
      <c r="Y41" s="5" t="s">
        <v>206</v>
      </c>
      <c r="Z41" s="6" t="s">
        <v>6345</v>
      </c>
      <c r="AA41" s="5" t="s">
        <v>96</v>
      </c>
      <c r="AB41" s="6"/>
      <c r="AC41" s="5" t="s">
        <v>206</v>
      </c>
      <c r="AD41" s="6" t="s">
        <v>6330</v>
      </c>
      <c r="AE41" s="5" t="s">
        <v>96</v>
      </c>
      <c r="AG41" s="5" t="s">
        <v>206</v>
      </c>
      <c r="AH41" s="6" t="s">
        <v>6330</v>
      </c>
      <c r="AI41" s="5" t="s">
        <v>96</v>
      </c>
      <c r="AJ41" s="6"/>
      <c r="AK41" s="5" t="s">
        <v>206</v>
      </c>
      <c r="AL41" s="6" t="s">
        <v>6330</v>
      </c>
      <c r="AM41" s="5" t="s">
        <v>96</v>
      </c>
      <c r="AO41" s="5" t="s">
        <v>206</v>
      </c>
      <c r="AP41" s="6" t="s">
        <v>6330</v>
      </c>
      <c r="AQ41" s="5" t="s">
        <v>96</v>
      </c>
      <c r="AS41" s="5" t="s">
        <v>96</v>
      </c>
      <c r="AU41" s="5" t="s">
        <v>96</v>
      </c>
      <c r="AW41" s="5" t="s">
        <v>96</v>
      </c>
      <c r="AY41" s="5" t="s">
        <v>96</v>
      </c>
      <c r="BA41" s="5" t="s">
        <v>96</v>
      </c>
      <c r="BC41" s="5" t="s">
        <v>96</v>
      </c>
      <c r="BE41" s="5" t="s">
        <v>96</v>
      </c>
      <c r="BG41" s="5" t="s">
        <v>96</v>
      </c>
      <c r="BI41" s="5" t="s">
        <v>96</v>
      </c>
      <c r="BK41" s="6" t="str" cm="1">
        <f t="array" ref="BK4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
T</v>
      </c>
      <c r="BL41" s="6" t="str" cm="1">
        <f t="array" ref="BL4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
T : Town and Country Planning and Building Control</v>
      </c>
      <c r="BM41" s="5" t="s">
        <v>206</v>
      </c>
      <c r="BN41" s="5" t="s">
        <v>96</v>
      </c>
      <c r="BO41" s="5" t="s">
        <v>96</v>
      </c>
      <c r="BP41" s="5" t="s">
        <v>96</v>
      </c>
      <c r="BQ41" s="5" t="s">
        <v>96</v>
      </c>
      <c r="BR41" s="5" t="s">
        <v>96</v>
      </c>
      <c r="BS41" s="5" t="s">
        <v>96</v>
      </c>
      <c r="BT41" s="5" t="s">
        <v>96</v>
      </c>
      <c r="BU41" s="5" t="s">
        <v>96</v>
      </c>
      <c r="BV41" s="5" t="s">
        <v>96</v>
      </c>
      <c r="BW41" s="5" t="s">
        <v>96</v>
      </c>
      <c r="BX41" s="5" t="s">
        <v>206</v>
      </c>
      <c r="BY41" s="5" t="s">
        <v>96</v>
      </c>
      <c r="BZ41" s="5" t="s">
        <v>96</v>
      </c>
      <c r="CA41" s="5" t="s">
        <v>96</v>
      </c>
      <c r="CB41" s="5" t="s">
        <v>96</v>
      </c>
      <c r="CC41" s="5" t="s">
        <v>96</v>
      </c>
      <c r="CD41" s="5" t="s">
        <v>96</v>
      </c>
      <c r="CE41" s="5" t="s">
        <v>96</v>
      </c>
      <c r="CF41" s="5" t="s">
        <v>206</v>
      </c>
      <c r="CG41" s="5" t="s">
        <v>96</v>
      </c>
      <c r="CH41" s="5" t="s">
        <v>96</v>
      </c>
      <c r="CI41" s="5" t="s">
        <v>96</v>
      </c>
      <c r="CJ41" s="5" t="s">
        <v>96</v>
      </c>
      <c r="CK41" s="5" t="s">
        <v>96</v>
      </c>
      <c r="CL41" s="5" t="s">
        <v>96</v>
      </c>
      <c r="CM41" s="6" t="str" cm="1">
        <f t="array" ref="CM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1" s="5" t="str" cm="1">
        <f t="array" ref="CN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1" s="5" t="str" cm="1">
        <f t="array" ref="CO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1" s="5" t="str" cm="1">
        <f t="array" ref="CP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1" s="5" t="str" cm="1">
        <f t="array" ref="CQ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2" spans="2:95" ht="93" x14ac:dyDescent="0.35">
      <c r="B42" s="5" t="s">
        <v>206</v>
      </c>
      <c r="C42" s="6" t="s">
        <v>5899</v>
      </c>
      <c r="D42" s="6" t="s">
        <v>289</v>
      </c>
      <c r="E42" s="6" t="s">
        <v>7027</v>
      </c>
      <c r="F42" s="5" t="s">
        <v>209</v>
      </c>
      <c r="G42" s="5" t="s">
        <v>210</v>
      </c>
      <c r="H42" s="5" t="s">
        <v>223</v>
      </c>
      <c r="I42" s="5" t="s">
        <v>96</v>
      </c>
      <c r="J42" s="5" t="s">
        <v>212</v>
      </c>
      <c r="K42" s="5" t="s">
        <v>9</v>
      </c>
      <c r="L42" s="5" t="s">
        <v>225</v>
      </c>
      <c r="M42" s="5" t="str">
        <f>IF(O42="","",
IF(O42="PM_XX_XX_XX: Undefined","PM_XX: Undefined",
INDEX(tbl_Picklist_UniclassPM[Code and Title],
MATCH((LEFT(O42,5)),tbl_Picklist_UniclassPM[Code],0))
))</f>
        <v>PM_10 : Project information</v>
      </c>
      <c r="N42" s="5" t="str">
        <f>IF(O42="","",
IF(O42="PM_XX_XX_XX: Undefined","PM_XX_XX: Undefined",
INDEX(tbl_Picklist_UniclassPM[Code and Title],
MATCH((LEFT(O42,8)),tbl_Picklist_UniclassPM[Code],0))
))</f>
        <v>PM_10_20 : Client requirements</v>
      </c>
      <c r="O42" s="5" t="s">
        <v>290</v>
      </c>
      <c r="P42" s="6" t="str" cm="1">
        <f t="array" ref="P4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42" s="6" t="str" cm="1">
        <f t="array" ref="Q4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42" s="6"/>
      <c r="S42" s="5" t="s">
        <v>96</v>
      </c>
      <c r="T42" s="6"/>
      <c r="U42" s="5" t="s">
        <v>96</v>
      </c>
      <c r="V42" s="6"/>
      <c r="W42" s="5" t="s">
        <v>96</v>
      </c>
      <c r="X42" s="6"/>
      <c r="Y42" s="5" t="s">
        <v>206</v>
      </c>
      <c r="Z42" s="6" t="s">
        <v>6362</v>
      </c>
      <c r="AA42" s="5" t="s">
        <v>96</v>
      </c>
      <c r="AB42" s="6"/>
      <c r="AC42" s="5" t="s">
        <v>206</v>
      </c>
      <c r="AD42" s="6" t="s">
        <v>6330</v>
      </c>
      <c r="AE42" s="5" t="s">
        <v>96</v>
      </c>
      <c r="AG42" s="5" t="s">
        <v>206</v>
      </c>
      <c r="AH42" s="6" t="s">
        <v>6330</v>
      </c>
      <c r="AI42" s="5" t="s">
        <v>96</v>
      </c>
      <c r="AJ42" s="6"/>
      <c r="AK42" s="5" t="s">
        <v>206</v>
      </c>
      <c r="AL42" s="6" t="s">
        <v>6330</v>
      </c>
      <c r="AM42" s="5" t="s">
        <v>96</v>
      </c>
      <c r="AO42" s="5" t="s">
        <v>206</v>
      </c>
      <c r="AP42" s="6" t="s">
        <v>6330</v>
      </c>
      <c r="AQ42" s="5" t="s">
        <v>96</v>
      </c>
      <c r="AS42" s="5" t="s">
        <v>96</v>
      </c>
      <c r="AU42" s="5" t="s">
        <v>96</v>
      </c>
      <c r="AW42" s="5" t="s">
        <v>96</v>
      </c>
      <c r="AY42" s="5" t="s">
        <v>96</v>
      </c>
      <c r="BA42" s="5" t="s">
        <v>96</v>
      </c>
      <c r="BC42" s="5" t="s">
        <v>96</v>
      </c>
      <c r="BE42" s="5" t="s">
        <v>96</v>
      </c>
      <c r="BG42" s="5" t="s">
        <v>96</v>
      </c>
      <c r="BI42" s="5" t="s">
        <v>96</v>
      </c>
      <c r="BK42" s="6" t="str" cm="1">
        <f t="array" ref="BK4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42" s="6" t="str" cm="1">
        <f t="array" ref="BL4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42" s="5" t="s">
        <v>96</v>
      </c>
      <c r="BN42" s="5" t="s">
        <v>96</v>
      </c>
      <c r="BO42" s="5" t="s">
        <v>96</v>
      </c>
      <c r="BP42" s="5" t="s">
        <v>96</v>
      </c>
      <c r="BQ42" s="5" t="s">
        <v>96</v>
      </c>
      <c r="BR42" s="5" t="s">
        <v>96</v>
      </c>
      <c r="BS42" s="5" t="s">
        <v>96</v>
      </c>
      <c r="BT42" s="5" t="s">
        <v>96</v>
      </c>
      <c r="BU42" s="5" t="s">
        <v>96</v>
      </c>
      <c r="BV42" s="5" t="s">
        <v>96</v>
      </c>
      <c r="BW42" s="5" t="s">
        <v>96</v>
      </c>
      <c r="BX42" s="5" t="s">
        <v>96</v>
      </c>
      <c r="BY42" s="5" t="s">
        <v>96</v>
      </c>
      <c r="BZ42" s="5" t="s">
        <v>96</v>
      </c>
      <c r="CA42" s="5" t="s">
        <v>96</v>
      </c>
      <c r="CB42" s="5" t="s">
        <v>96</v>
      </c>
      <c r="CC42" s="5" t="s">
        <v>96</v>
      </c>
      <c r="CD42" s="5" t="s">
        <v>96</v>
      </c>
      <c r="CE42" s="5" t="s">
        <v>96</v>
      </c>
      <c r="CF42" s="5" t="s">
        <v>96</v>
      </c>
      <c r="CG42" s="5" t="s">
        <v>96</v>
      </c>
      <c r="CH42" s="5" t="s">
        <v>96</v>
      </c>
      <c r="CI42" s="5" t="s">
        <v>96</v>
      </c>
      <c r="CJ42" s="5" t="s">
        <v>206</v>
      </c>
      <c r="CK42" s="5" t="s">
        <v>96</v>
      </c>
      <c r="CL42" s="5" t="s">
        <v>96</v>
      </c>
      <c r="CM42" s="6" t="str" cm="1">
        <f t="array" ref="CM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2" s="5" t="str" cm="1">
        <f t="array" ref="CN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2" s="5" t="str" cm="1">
        <f t="array" ref="CO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2" s="5" t="str" cm="1">
        <f t="array" ref="CP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2" s="5" t="str" cm="1">
        <f t="array" ref="CQ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3" spans="2:95" ht="155" x14ac:dyDescent="0.35">
      <c r="B43" s="5" t="s">
        <v>206</v>
      </c>
      <c r="C43" s="6" t="s">
        <v>5873</v>
      </c>
      <c r="D43" s="6" t="s">
        <v>291</v>
      </c>
      <c r="E43" s="6" t="s">
        <v>7028</v>
      </c>
      <c r="F43" s="5" t="s">
        <v>209</v>
      </c>
      <c r="G43" s="5" t="s">
        <v>210</v>
      </c>
      <c r="H43" s="5" t="s">
        <v>223</v>
      </c>
      <c r="I43" s="5" t="s">
        <v>96</v>
      </c>
      <c r="J43" s="5" t="s">
        <v>96</v>
      </c>
      <c r="K43" s="5" t="s">
        <v>9</v>
      </c>
      <c r="L43" s="5" t="s">
        <v>213</v>
      </c>
      <c r="M43" s="5" t="str">
        <f>IF(O43="","",
IF(O43="PM_XX_XX_XX: Undefined","PM_XX: Undefined",
INDEX(tbl_Picklist_UniclassPM[Code and Title],
MATCH((LEFT(O43,5)),tbl_Picklist_UniclassPM[Code],0))
))</f>
        <v>PM_10 : Project information</v>
      </c>
      <c r="N43" s="5" t="str">
        <f>IF(O43="","",
IF(O43="PM_XX_XX_XX: Undefined","PM_XX_XX: Undefined",
INDEX(tbl_Picklist_UniclassPM[Code and Title],
MATCH((LEFT(O43,8)),tbl_Picklist_UniclassPM[Code],0))
))</f>
        <v>PM_10_90 : Transport management requirements</v>
      </c>
      <c r="O43" s="5" t="s">
        <v>292</v>
      </c>
      <c r="P43" s="6" t="str" cm="1">
        <f t="array" ref="P4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43" s="6" t="str" cm="1">
        <f t="array" ref="Q4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43" s="6"/>
      <c r="S43" s="5" t="s">
        <v>96</v>
      </c>
      <c r="T43" s="6"/>
      <c r="U43" s="5" t="s">
        <v>96</v>
      </c>
      <c r="V43" s="6"/>
      <c r="W43" s="5" t="s">
        <v>206</v>
      </c>
      <c r="X43" s="6" t="s">
        <v>6363</v>
      </c>
      <c r="Y43" s="5" t="s">
        <v>206</v>
      </c>
      <c r="Z43" s="6" t="s">
        <v>6345</v>
      </c>
      <c r="AA43" s="5" t="s">
        <v>96</v>
      </c>
      <c r="AB43" s="6"/>
      <c r="AC43" s="5" t="s">
        <v>206</v>
      </c>
      <c r="AD43" s="6" t="s">
        <v>6330</v>
      </c>
      <c r="AE43" s="5" t="s">
        <v>96</v>
      </c>
      <c r="AG43" s="5" t="s">
        <v>206</v>
      </c>
      <c r="AH43" s="6" t="s">
        <v>6330</v>
      </c>
      <c r="AI43" s="5" t="s">
        <v>96</v>
      </c>
      <c r="AJ43" s="6"/>
      <c r="AK43" s="5" t="s">
        <v>206</v>
      </c>
      <c r="AL43" s="6" t="s">
        <v>6330</v>
      </c>
      <c r="AM43" s="5" t="s">
        <v>96</v>
      </c>
      <c r="AO43" s="5" t="s">
        <v>206</v>
      </c>
      <c r="AP43" s="6" t="s">
        <v>6330</v>
      </c>
      <c r="AQ43" s="5" t="s">
        <v>96</v>
      </c>
      <c r="AS43" s="5" t="s">
        <v>96</v>
      </c>
      <c r="AU43" s="5" t="s">
        <v>96</v>
      </c>
      <c r="AW43" s="5" t="s">
        <v>96</v>
      </c>
      <c r="AY43" s="5" t="s">
        <v>96</v>
      </c>
      <c r="BA43" s="5" t="s">
        <v>96</v>
      </c>
      <c r="BC43" s="5" t="s">
        <v>96</v>
      </c>
      <c r="BE43" s="5" t="s">
        <v>96</v>
      </c>
      <c r="BG43" s="5" t="s">
        <v>96</v>
      </c>
      <c r="BI43" s="5" t="s">
        <v>96</v>
      </c>
      <c r="BK43" s="6" t="str" cm="1">
        <f t="array" ref="BK4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43" s="6" t="str" cm="1">
        <f t="array" ref="BL4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43" s="5" t="s">
        <v>96</v>
      </c>
      <c r="BN43" s="5" t="s">
        <v>96</v>
      </c>
      <c r="BO43" s="5" t="s">
        <v>96</v>
      </c>
      <c r="BP43" s="5" t="s">
        <v>96</v>
      </c>
      <c r="BQ43" s="5" t="s">
        <v>96</v>
      </c>
      <c r="BR43" s="5" t="s">
        <v>96</v>
      </c>
      <c r="BS43" s="5" t="s">
        <v>96</v>
      </c>
      <c r="BT43" s="5" t="s">
        <v>96</v>
      </c>
      <c r="BU43" s="5" t="s">
        <v>96</v>
      </c>
      <c r="BV43" s="5" t="s">
        <v>96</v>
      </c>
      <c r="BW43" s="5" t="s">
        <v>96</v>
      </c>
      <c r="BX43" s="5" t="s">
        <v>96</v>
      </c>
      <c r="BY43" s="5" t="s">
        <v>96</v>
      </c>
      <c r="BZ43" s="5" t="s">
        <v>96</v>
      </c>
      <c r="CA43" s="5" t="s">
        <v>96</v>
      </c>
      <c r="CB43" s="5" t="s">
        <v>96</v>
      </c>
      <c r="CC43" s="5" t="s">
        <v>96</v>
      </c>
      <c r="CD43" s="5" t="s">
        <v>96</v>
      </c>
      <c r="CE43" s="5" t="s">
        <v>96</v>
      </c>
      <c r="CF43" s="5" t="s">
        <v>96</v>
      </c>
      <c r="CG43" s="5" t="s">
        <v>96</v>
      </c>
      <c r="CH43" s="5" t="s">
        <v>96</v>
      </c>
      <c r="CI43" s="5" t="s">
        <v>96</v>
      </c>
      <c r="CJ43" s="5" t="s">
        <v>206</v>
      </c>
      <c r="CK43" s="5" t="s">
        <v>96</v>
      </c>
      <c r="CL43" s="5" t="s">
        <v>96</v>
      </c>
      <c r="CM43" s="6" t="str" cm="1">
        <f t="array" ref="CM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3" s="5" t="str" cm="1">
        <f t="array" ref="CN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3" s="5" t="str" cm="1">
        <f t="array" ref="CO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3" s="5" t="str" cm="1">
        <f t="array" ref="CP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3" s="5" t="str" cm="1">
        <f t="array" ref="CQ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4" spans="2:95" ht="155" x14ac:dyDescent="0.35">
      <c r="B44" s="5" t="s">
        <v>239</v>
      </c>
      <c r="C44" s="6" t="s">
        <v>5874</v>
      </c>
      <c r="D44" s="6" t="s">
        <v>293</v>
      </c>
      <c r="E44" s="6" t="s">
        <v>7029</v>
      </c>
      <c r="F44" s="5" t="s">
        <v>209</v>
      </c>
      <c r="G44" s="5" t="s">
        <v>210</v>
      </c>
      <c r="H44" s="5" t="s">
        <v>223</v>
      </c>
      <c r="I44" s="5" t="s">
        <v>96</v>
      </c>
      <c r="J44" s="5" t="s">
        <v>294</v>
      </c>
      <c r="K44" s="5" t="s">
        <v>9</v>
      </c>
      <c r="L44" s="5" t="s">
        <v>213</v>
      </c>
      <c r="M44" s="5" t="str">
        <f>IF(O44="","",
IF(O44="PM_XX_XX_XX: Undefined","PM_XX: Undefined",
INDEX(tbl_Picklist_UniclassPM[Code and Title],
MATCH((LEFT(O44,5)),tbl_Picklist_UniclassPM[Code],0))
))</f>
        <v>PM_30 : Site, ground and environmental information</v>
      </c>
      <c r="N44" s="5" t="str">
        <f>IF(O44="","",
IF(O44="PM_XX_XX_XX: Undefined","PM_XX_XX: Undefined",
INDEX(tbl_Picklist_UniclassPM[Code and Title],
MATCH((LEFT(O44,8)),tbl_Picklist_UniclassPM[Code],0))
))</f>
        <v>PM_30_10 : Site survey information</v>
      </c>
      <c r="O44" s="5" t="s">
        <v>295</v>
      </c>
      <c r="P44" s="6" t="str" cm="1">
        <f t="array" ref="P4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44" s="6" t="str" cm="1">
        <f t="array" ref="Q4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44" s="6"/>
      <c r="S44" s="5" t="s">
        <v>96</v>
      </c>
      <c r="T44" s="6"/>
      <c r="U44" s="5" t="s">
        <v>96</v>
      </c>
      <c r="V44" s="6"/>
      <c r="W44" s="5" t="s">
        <v>206</v>
      </c>
      <c r="X44" s="6" t="s">
        <v>6865</v>
      </c>
      <c r="Y44" s="5" t="s">
        <v>206</v>
      </c>
      <c r="Z44" s="6" t="s">
        <v>6345</v>
      </c>
      <c r="AA44" s="5" t="s">
        <v>96</v>
      </c>
      <c r="AB44" s="6"/>
      <c r="AC44" s="5" t="s">
        <v>206</v>
      </c>
      <c r="AD44" s="6" t="s">
        <v>6330</v>
      </c>
      <c r="AE44" s="5" t="s">
        <v>96</v>
      </c>
      <c r="AG44" s="5" t="s">
        <v>206</v>
      </c>
      <c r="AH44" s="6" t="s">
        <v>6330</v>
      </c>
      <c r="AI44" s="5" t="s">
        <v>96</v>
      </c>
      <c r="AJ44" s="6"/>
      <c r="AK44" s="5" t="s">
        <v>206</v>
      </c>
      <c r="AL44" s="6" t="s">
        <v>6330</v>
      </c>
      <c r="AM44" s="5" t="s">
        <v>96</v>
      </c>
      <c r="AO44" s="5" t="s">
        <v>206</v>
      </c>
      <c r="AP44" s="6" t="s">
        <v>6330</v>
      </c>
      <c r="AQ44" s="5" t="s">
        <v>96</v>
      </c>
      <c r="AS44" s="5" t="s">
        <v>96</v>
      </c>
      <c r="AU44" s="5" t="s">
        <v>96</v>
      </c>
      <c r="AW44" s="5" t="s">
        <v>96</v>
      </c>
      <c r="AY44" s="5" t="s">
        <v>96</v>
      </c>
      <c r="BA44" s="5" t="s">
        <v>96</v>
      </c>
      <c r="BC44" s="5" t="s">
        <v>96</v>
      </c>
      <c r="BE44" s="5" t="s">
        <v>96</v>
      </c>
      <c r="BG44" s="5" t="s">
        <v>96</v>
      </c>
      <c r="BI44" s="5" t="s">
        <v>96</v>
      </c>
      <c r="BK44" s="6" t="str" cm="1">
        <f t="array" ref="BK4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
E;
M;
Z</v>
      </c>
      <c r="BL44" s="6" t="str" cm="1">
        <f t="array" ref="BL4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
E : Electrical Engineering;
M : Mechanical Engineering;
Z : Multiple Disciplines</v>
      </c>
      <c r="BM44" s="5" t="s">
        <v>96</v>
      </c>
      <c r="BN44" s="5" t="s">
        <v>206</v>
      </c>
      <c r="BO44" s="5" t="s">
        <v>96</v>
      </c>
      <c r="BP44" s="5" t="s">
        <v>96</v>
      </c>
      <c r="BQ44" s="5" t="s">
        <v>206</v>
      </c>
      <c r="BR44" s="5" t="s">
        <v>96</v>
      </c>
      <c r="BS44" s="5" t="s">
        <v>96</v>
      </c>
      <c r="BT44" s="5" t="s">
        <v>96</v>
      </c>
      <c r="BU44" s="5" t="s">
        <v>96</v>
      </c>
      <c r="BV44" s="5" t="s">
        <v>96</v>
      </c>
      <c r="BW44" s="5" t="s">
        <v>96</v>
      </c>
      <c r="BX44" s="5" t="s">
        <v>96</v>
      </c>
      <c r="BY44" s="5" t="s">
        <v>206</v>
      </c>
      <c r="BZ44" s="5" t="s">
        <v>96</v>
      </c>
      <c r="CA44" s="5" t="s">
        <v>96</v>
      </c>
      <c r="CB44" s="5" t="s">
        <v>96</v>
      </c>
      <c r="CC44" s="5" t="s">
        <v>96</v>
      </c>
      <c r="CD44" s="5" t="s">
        <v>96</v>
      </c>
      <c r="CE44" s="5" t="s">
        <v>96</v>
      </c>
      <c r="CF44" s="5" t="s">
        <v>96</v>
      </c>
      <c r="CG44" s="5" t="s">
        <v>96</v>
      </c>
      <c r="CH44" s="5" t="s">
        <v>96</v>
      </c>
      <c r="CI44" s="5" t="s">
        <v>96</v>
      </c>
      <c r="CJ44" s="5" t="s">
        <v>96</v>
      </c>
      <c r="CK44" s="5" t="s">
        <v>96</v>
      </c>
      <c r="CL44" s="5" t="s">
        <v>206</v>
      </c>
      <c r="CM44" s="6" t="str" cm="1">
        <f t="array" ref="CM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4" s="5" t="str" cm="1">
        <f t="array" ref="CN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4" s="5" t="str" cm="1">
        <f t="array" ref="CO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4" s="5" t="str" cm="1">
        <f t="array" ref="CP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4" s="5" t="str" cm="1">
        <f t="array" ref="CQ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5" spans="2:95" ht="155" x14ac:dyDescent="0.35">
      <c r="B45" s="5" t="s">
        <v>239</v>
      </c>
      <c r="C45" s="6" t="s">
        <v>5875</v>
      </c>
      <c r="D45" s="6" t="s">
        <v>296</v>
      </c>
      <c r="E45" s="6" t="s">
        <v>7030</v>
      </c>
      <c r="F45" s="5" t="s">
        <v>209</v>
      </c>
      <c r="G45" s="5" t="s">
        <v>234</v>
      </c>
      <c r="H45" s="5" t="s">
        <v>235</v>
      </c>
      <c r="I45" s="5" t="s">
        <v>96</v>
      </c>
      <c r="J45" s="5" t="s">
        <v>236</v>
      </c>
      <c r="K45" s="5" t="s">
        <v>9</v>
      </c>
      <c r="L45" s="5" t="s">
        <v>213</v>
      </c>
      <c r="M45" s="5" t="str">
        <f>IF(O45="","",
IF(O45="PM_XX_XX_XX: Undefined","PM_XX: Undefined",
INDEX(tbl_Picklist_UniclassPM[Code and Title],
MATCH((LEFT(O45,5)),tbl_Picklist_UniclassPM[Code],0))
))</f>
        <v>PM_30 : Site, ground and environmental information</v>
      </c>
      <c r="N45" s="5" t="str">
        <f>IF(O45="","",
IF(O45="PM_XX_XX_XX: Undefined","PM_XX_XX: Undefined",
INDEX(tbl_Picklist_UniclassPM[Code and Title],
MATCH((LEFT(O45,8)),tbl_Picklist_UniclassPM[Code],0))
))</f>
        <v>PM_30_10 : Site survey information</v>
      </c>
      <c r="O45" s="5" t="s">
        <v>295</v>
      </c>
      <c r="P45" s="6" t="str" cm="1">
        <f t="array" ref="P4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45" s="6" t="str" cm="1">
        <f t="array" ref="Q4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45" s="6"/>
      <c r="S45" s="5" t="s">
        <v>96</v>
      </c>
      <c r="T45" s="6"/>
      <c r="U45" s="5" t="s">
        <v>96</v>
      </c>
      <c r="V45" s="6"/>
      <c r="W45" s="5" t="s">
        <v>206</v>
      </c>
      <c r="X45" s="6" t="s">
        <v>6866</v>
      </c>
      <c r="Y45" s="5" t="s">
        <v>206</v>
      </c>
      <c r="Z45" s="6" t="s">
        <v>6345</v>
      </c>
      <c r="AA45" s="5" t="s">
        <v>96</v>
      </c>
      <c r="AB45" s="6"/>
      <c r="AC45" s="5" t="s">
        <v>206</v>
      </c>
      <c r="AD45" s="6" t="s">
        <v>6330</v>
      </c>
      <c r="AE45" s="5" t="s">
        <v>96</v>
      </c>
      <c r="AG45" s="5" t="s">
        <v>206</v>
      </c>
      <c r="AH45" s="6" t="s">
        <v>6330</v>
      </c>
      <c r="AI45" s="5" t="s">
        <v>96</v>
      </c>
      <c r="AJ45" s="6"/>
      <c r="AK45" s="5" t="s">
        <v>206</v>
      </c>
      <c r="AL45" s="6" t="s">
        <v>6330</v>
      </c>
      <c r="AM45" s="5" t="s">
        <v>96</v>
      </c>
      <c r="AO45" s="5" t="s">
        <v>206</v>
      </c>
      <c r="AP45" s="6" t="s">
        <v>6330</v>
      </c>
      <c r="AQ45" s="5" t="s">
        <v>96</v>
      </c>
      <c r="AS45" s="5" t="s">
        <v>96</v>
      </c>
      <c r="AU45" s="5" t="s">
        <v>96</v>
      </c>
      <c r="AW45" s="5" t="s">
        <v>96</v>
      </c>
      <c r="AY45" s="5" t="s">
        <v>96</v>
      </c>
      <c r="BA45" s="5" t="s">
        <v>96</v>
      </c>
      <c r="BC45" s="5" t="s">
        <v>96</v>
      </c>
      <c r="BE45" s="5" t="s">
        <v>96</v>
      </c>
      <c r="BG45" s="5" t="s">
        <v>96</v>
      </c>
      <c r="BI45" s="5" t="s">
        <v>96</v>
      </c>
      <c r="BK45" s="6" t="str" cm="1">
        <f t="array" ref="BK4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I;
X</v>
      </c>
      <c r="BL45" s="6" t="str" cm="1">
        <f t="array" ref="BL4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I : Interior Architecture;
X : Non-Discipline Specific or Not Applicable</v>
      </c>
      <c r="BM45" s="5" t="s">
        <v>96</v>
      </c>
      <c r="BN45" s="5" t="s">
        <v>96</v>
      </c>
      <c r="BO45" s="5" t="s">
        <v>96</v>
      </c>
      <c r="BP45" s="5" t="s">
        <v>96</v>
      </c>
      <c r="BQ45" s="5" t="s">
        <v>96</v>
      </c>
      <c r="BR45" s="5" t="s">
        <v>206</v>
      </c>
      <c r="BS45" s="5" t="s">
        <v>96</v>
      </c>
      <c r="BT45" s="5" t="s">
        <v>96</v>
      </c>
      <c r="BU45" s="5" t="s">
        <v>206</v>
      </c>
      <c r="BV45" s="5" t="s">
        <v>96</v>
      </c>
      <c r="BW45" s="5" t="s">
        <v>96</v>
      </c>
      <c r="BX45" s="5" t="s">
        <v>96</v>
      </c>
      <c r="BY45" s="5" t="s">
        <v>96</v>
      </c>
      <c r="BZ45" s="5" t="s">
        <v>96</v>
      </c>
      <c r="CA45" s="5" t="s">
        <v>96</v>
      </c>
      <c r="CB45" s="5" t="s">
        <v>96</v>
      </c>
      <c r="CC45" s="5" t="s">
        <v>96</v>
      </c>
      <c r="CD45" s="5" t="s">
        <v>96</v>
      </c>
      <c r="CE45" s="5" t="s">
        <v>96</v>
      </c>
      <c r="CF45" s="5" t="s">
        <v>96</v>
      </c>
      <c r="CG45" s="5" t="s">
        <v>96</v>
      </c>
      <c r="CH45" s="5" t="s">
        <v>96</v>
      </c>
      <c r="CI45" s="5" t="s">
        <v>96</v>
      </c>
      <c r="CJ45" s="5" t="s">
        <v>206</v>
      </c>
      <c r="CK45" s="5" t="s">
        <v>96</v>
      </c>
      <c r="CL45" s="5" t="s">
        <v>96</v>
      </c>
      <c r="CM45" s="6" t="str" cm="1">
        <f t="array" ref="CM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5" s="5" t="str" cm="1">
        <f t="array" ref="CN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5" s="5" t="str" cm="1">
        <f t="array" ref="CO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5" s="5" t="str" cm="1">
        <f t="array" ref="CP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5" s="5" t="str" cm="1">
        <f t="array" ref="CQ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6" spans="2:95" ht="232.5" x14ac:dyDescent="0.35">
      <c r="B46" s="5" t="s">
        <v>239</v>
      </c>
      <c r="C46" s="6" t="s">
        <v>5977</v>
      </c>
      <c r="D46" s="6" t="s">
        <v>296</v>
      </c>
      <c r="E46" s="6" t="s">
        <v>7031</v>
      </c>
      <c r="F46" s="5" t="s">
        <v>209</v>
      </c>
      <c r="G46" s="5" t="s">
        <v>234</v>
      </c>
      <c r="H46" s="5" t="s">
        <v>235</v>
      </c>
      <c r="I46" s="5" t="s">
        <v>96</v>
      </c>
      <c r="J46" s="5" t="s">
        <v>236</v>
      </c>
      <c r="K46" s="5" t="s">
        <v>225</v>
      </c>
      <c r="L46" s="5" t="s">
        <v>9</v>
      </c>
      <c r="M46" s="5" t="str">
        <f>IF(O46="","",
IF(O46="PM_XX_XX_XX: Undefined","PM_XX: Undefined",
INDEX(tbl_Picklist_UniclassPM[Code and Title],
MATCH((LEFT(O46,5)),tbl_Picklist_UniclassPM[Code],0))
))</f>
        <v>PM_30 : Site, ground and environmental information</v>
      </c>
      <c r="N46" s="5" t="str">
        <f>IF(O46="","",
IF(O46="PM_XX_XX_XX: Undefined","PM_XX_XX: Undefined",
INDEX(tbl_Picklist_UniclassPM[Code and Title],
MATCH((LEFT(O46,8)),tbl_Picklist_UniclassPM[Code],0))
))</f>
        <v>PM_30_10 : Site survey information</v>
      </c>
      <c r="O46" s="5" t="s">
        <v>295</v>
      </c>
      <c r="P46" s="6" t="str" cm="1">
        <f t="array" ref="P4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
IE501</v>
      </c>
      <c r="Q46" s="6" t="str" cm="1">
        <f t="array" ref="Q4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
IE501 : General</v>
      </c>
      <c r="R46" s="6"/>
      <c r="S46" s="5" t="s">
        <v>96</v>
      </c>
      <c r="T46" s="6"/>
      <c r="U46" s="5" t="s">
        <v>96</v>
      </c>
      <c r="V46" s="6"/>
      <c r="W46" s="5" t="s">
        <v>96</v>
      </c>
      <c r="X46" s="6"/>
      <c r="Y46" s="5" t="s">
        <v>96</v>
      </c>
      <c r="Z46" s="6"/>
      <c r="AA46" s="5" t="s">
        <v>96</v>
      </c>
      <c r="AB46" s="6"/>
      <c r="AC46" s="5" t="s">
        <v>96</v>
      </c>
      <c r="AE46" s="5" t="s">
        <v>96</v>
      </c>
      <c r="AG46" s="5" t="s">
        <v>96</v>
      </c>
      <c r="AI46" s="5" t="s">
        <v>96</v>
      </c>
      <c r="AJ46" s="6"/>
      <c r="AK46" s="5" t="s">
        <v>96</v>
      </c>
      <c r="AM46" s="5" t="s">
        <v>96</v>
      </c>
      <c r="AO46" s="5" t="s">
        <v>96</v>
      </c>
      <c r="AQ46" s="5" t="s">
        <v>96</v>
      </c>
      <c r="AS46" s="5" t="s">
        <v>96</v>
      </c>
      <c r="AU46" s="5" t="s">
        <v>206</v>
      </c>
      <c r="AV46" s="6" t="s">
        <v>6893</v>
      </c>
      <c r="AW46" s="5" t="s">
        <v>96</v>
      </c>
      <c r="AY46" s="5" t="s">
        <v>206</v>
      </c>
      <c r="AZ46" s="6" t="s">
        <v>6341</v>
      </c>
      <c r="BA46" s="5" t="s">
        <v>206</v>
      </c>
      <c r="BB46" s="6" t="s">
        <v>6364</v>
      </c>
      <c r="BC46" s="5" t="s">
        <v>96</v>
      </c>
      <c r="BE46" s="5" t="s">
        <v>96</v>
      </c>
      <c r="BG46" s="5" t="s">
        <v>96</v>
      </c>
      <c r="BI46" s="5" t="s">
        <v>96</v>
      </c>
      <c r="BK46" s="6" t="str" cm="1">
        <f t="array" ref="BK4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I</v>
      </c>
      <c r="BL46" s="6" t="str" cm="1">
        <f t="array" ref="BL4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I : Interior Architecture</v>
      </c>
      <c r="BM46" s="5" t="s">
        <v>96</v>
      </c>
      <c r="BN46" s="5" t="s">
        <v>96</v>
      </c>
      <c r="BO46" s="5" t="s">
        <v>96</v>
      </c>
      <c r="BP46" s="5" t="s">
        <v>96</v>
      </c>
      <c r="BQ46" s="5" t="s">
        <v>96</v>
      </c>
      <c r="BR46" s="5" t="s">
        <v>206</v>
      </c>
      <c r="BS46" s="5" t="s">
        <v>96</v>
      </c>
      <c r="BT46" s="5" t="s">
        <v>96</v>
      </c>
      <c r="BU46" s="5" t="s">
        <v>206</v>
      </c>
      <c r="BV46" s="5" t="s">
        <v>96</v>
      </c>
      <c r="BW46" s="5" t="s">
        <v>96</v>
      </c>
      <c r="BX46" s="5" t="s">
        <v>96</v>
      </c>
      <c r="BY46" s="5" t="s">
        <v>96</v>
      </c>
      <c r="BZ46" s="5" t="s">
        <v>96</v>
      </c>
      <c r="CA46" s="5" t="s">
        <v>96</v>
      </c>
      <c r="CB46" s="5" t="s">
        <v>96</v>
      </c>
      <c r="CC46" s="5" t="s">
        <v>96</v>
      </c>
      <c r="CD46" s="5" t="s">
        <v>96</v>
      </c>
      <c r="CE46" s="5" t="s">
        <v>96</v>
      </c>
      <c r="CF46" s="5" t="s">
        <v>96</v>
      </c>
      <c r="CG46" s="5" t="s">
        <v>96</v>
      </c>
      <c r="CH46" s="5" t="s">
        <v>96</v>
      </c>
      <c r="CI46" s="5" t="s">
        <v>96</v>
      </c>
      <c r="CJ46" s="5" t="s">
        <v>96</v>
      </c>
      <c r="CK46" s="5" t="s">
        <v>96</v>
      </c>
      <c r="CL46" s="5" t="s">
        <v>96</v>
      </c>
      <c r="CM46" s="6" t="str" cm="1">
        <f t="array" ref="CM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6" s="5" t="str" cm="1">
        <f t="array" ref="CN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6" s="5" t="str" cm="1">
        <f t="array" ref="CO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6" s="5" t="str" cm="1">
        <f t="array" ref="CP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6" s="5" t="str" cm="1">
        <f t="array" ref="CQ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7" spans="2:95" ht="155" x14ac:dyDescent="0.35">
      <c r="B47" s="5" t="s">
        <v>239</v>
      </c>
      <c r="C47" s="6" t="s">
        <v>5876</v>
      </c>
      <c r="D47" s="6" t="s">
        <v>297</v>
      </c>
      <c r="E47" s="6" t="s">
        <v>7032</v>
      </c>
      <c r="F47" s="5" t="s">
        <v>209</v>
      </c>
      <c r="G47" s="5" t="s">
        <v>210</v>
      </c>
      <c r="H47" s="5" t="s">
        <v>211</v>
      </c>
      <c r="I47" s="5" t="s">
        <v>96</v>
      </c>
      <c r="J47" s="5" t="s">
        <v>96</v>
      </c>
      <c r="K47" s="5" t="s">
        <v>9</v>
      </c>
      <c r="L47" s="5" t="s">
        <v>225</v>
      </c>
      <c r="M47" s="5" t="s">
        <v>299</v>
      </c>
      <c r="N47" s="5" t="s">
        <v>300</v>
      </c>
      <c r="O47" s="5" t="s">
        <v>295</v>
      </c>
      <c r="P47" s="6" t="str" cm="1">
        <f t="array" ref="P4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47" s="6" t="str" cm="1">
        <f t="array" ref="Q4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47" s="6"/>
      <c r="S47" s="5" t="s">
        <v>96</v>
      </c>
      <c r="T47" s="6"/>
      <c r="U47" s="5" t="s">
        <v>96</v>
      </c>
      <c r="V47" s="6"/>
      <c r="W47" s="5" t="s">
        <v>206</v>
      </c>
      <c r="X47" s="6" t="s">
        <v>6867</v>
      </c>
      <c r="Y47" s="5" t="s">
        <v>206</v>
      </c>
      <c r="Z47" s="6" t="s">
        <v>6345</v>
      </c>
      <c r="AA47" s="5" t="s">
        <v>96</v>
      </c>
      <c r="AB47" s="6"/>
      <c r="AC47" s="5" t="s">
        <v>206</v>
      </c>
      <c r="AD47" s="6" t="s">
        <v>6330</v>
      </c>
      <c r="AE47" s="5" t="s">
        <v>96</v>
      </c>
      <c r="AG47" s="5" t="s">
        <v>206</v>
      </c>
      <c r="AH47" s="6" t="s">
        <v>6330</v>
      </c>
      <c r="AI47" s="5" t="s">
        <v>96</v>
      </c>
      <c r="AJ47" s="6"/>
      <c r="AK47" s="5" t="s">
        <v>206</v>
      </c>
      <c r="AL47" s="6" t="s">
        <v>6330</v>
      </c>
      <c r="AM47" s="5" t="s">
        <v>96</v>
      </c>
      <c r="AO47" s="5" t="s">
        <v>206</v>
      </c>
      <c r="AP47" s="6" t="s">
        <v>6330</v>
      </c>
      <c r="AQ47" s="5" t="s">
        <v>96</v>
      </c>
      <c r="AS47" s="5" t="s">
        <v>96</v>
      </c>
      <c r="AU47" s="5" t="s">
        <v>96</v>
      </c>
      <c r="AW47" s="5" t="s">
        <v>96</v>
      </c>
      <c r="AY47" s="5" t="s">
        <v>96</v>
      </c>
      <c r="BA47" s="5" t="s">
        <v>96</v>
      </c>
      <c r="BC47" s="5" t="s">
        <v>96</v>
      </c>
      <c r="BE47" s="5" t="s">
        <v>96</v>
      </c>
      <c r="BG47" s="5" t="s">
        <v>96</v>
      </c>
      <c r="BI47" s="5" t="s">
        <v>96</v>
      </c>
      <c r="BK47" s="6" t="s">
        <v>165</v>
      </c>
      <c r="BL47" s="6" t="s">
        <v>301</v>
      </c>
      <c r="BM47" s="5" t="s">
        <v>96</v>
      </c>
      <c r="BN47" s="5" t="s">
        <v>96</v>
      </c>
      <c r="BO47" s="5" t="s">
        <v>96</v>
      </c>
      <c r="BP47" s="5" t="s">
        <v>96</v>
      </c>
      <c r="BQ47" s="5" t="s">
        <v>96</v>
      </c>
      <c r="BR47" s="5" t="s">
        <v>96</v>
      </c>
      <c r="BS47" s="5" t="s">
        <v>96</v>
      </c>
      <c r="BT47" s="5" t="s">
        <v>96</v>
      </c>
      <c r="BU47" s="5" t="s">
        <v>96</v>
      </c>
      <c r="BV47" s="5" t="s">
        <v>96</v>
      </c>
      <c r="BW47" s="5" t="s">
        <v>96</v>
      </c>
      <c r="BX47" s="5" t="s">
        <v>96</v>
      </c>
      <c r="BY47" s="5" t="s">
        <v>96</v>
      </c>
      <c r="BZ47" s="5" t="s">
        <v>96</v>
      </c>
      <c r="CA47" s="5" t="s">
        <v>96</v>
      </c>
      <c r="CB47" s="5" t="s">
        <v>96</v>
      </c>
      <c r="CC47" s="5" t="s">
        <v>96</v>
      </c>
      <c r="CD47" s="5" t="s">
        <v>96</v>
      </c>
      <c r="CE47" s="5" t="s">
        <v>96</v>
      </c>
      <c r="CF47" s="5" t="s">
        <v>96</v>
      </c>
      <c r="CG47" s="5" t="s">
        <v>96</v>
      </c>
      <c r="CH47" s="5" t="s">
        <v>96</v>
      </c>
      <c r="CI47" s="5" t="s">
        <v>96</v>
      </c>
      <c r="CJ47" s="5" t="s">
        <v>206</v>
      </c>
      <c r="CK47" s="5" t="s">
        <v>96</v>
      </c>
      <c r="CL47" s="5" t="s">
        <v>96</v>
      </c>
      <c r="CM47" s="6" t="s">
        <v>298</v>
      </c>
      <c r="CN47" s="5" t="s">
        <v>298</v>
      </c>
      <c r="CO47" s="5" t="s">
        <v>298</v>
      </c>
      <c r="CP47" s="5" t="s">
        <v>298</v>
      </c>
      <c r="CQ47" s="5" t="s">
        <v>298</v>
      </c>
    </row>
    <row r="48" spans="2:95" ht="263.5" x14ac:dyDescent="0.35">
      <c r="B48" s="5" t="s">
        <v>239</v>
      </c>
      <c r="C48" s="6" t="s">
        <v>5978</v>
      </c>
      <c r="D48" s="6" t="s">
        <v>297</v>
      </c>
      <c r="E48" s="6" t="s">
        <v>7033</v>
      </c>
      <c r="F48" s="5" t="s">
        <v>209</v>
      </c>
      <c r="G48" s="5" t="s">
        <v>210</v>
      </c>
      <c r="H48" s="5" t="s">
        <v>211</v>
      </c>
      <c r="I48" s="5" t="s">
        <v>96</v>
      </c>
      <c r="J48" s="5" t="s">
        <v>96</v>
      </c>
      <c r="K48" s="5" t="s">
        <v>225</v>
      </c>
      <c r="L48" s="5" t="s">
        <v>9</v>
      </c>
      <c r="M48" s="5" t="str">
        <f>IF(O48="","",
IF(O48="PM_XX_XX_XX: Undefined","PM_XX: Undefined",
INDEX(tbl_Picklist_UniclassPM[Code and Title],
MATCH((LEFT(O48,5)),tbl_Picklist_UniclassPM[Code],0))
))</f>
        <v>PM_30 : Site, ground and environmental information</v>
      </c>
      <c r="N48" s="5" t="str">
        <f>IF(O48="","",
IF(O48="PM_XX_XX_XX: Undefined","PM_XX_XX: Undefined",
INDEX(tbl_Picklist_UniclassPM[Code and Title],
MATCH((LEFT(O48,8)),tbl_Picklist_UniclassPM[Code],0))
))</f>
        <v>PM_30_10 : Site survey information</v>
      </c>
      <c r="O48" s="5" t="s">
        <v>295</v>
      </c>
      <c r="P48" s="6" t="str" cm="1">
        <f t="array" ref="P4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
IE501</v>
      </c>
      <c r="Q48" s="6" t="str" cm="1">
        <f t="array" ref="Q4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
IE501 : General</v>
      </c>
      <c r="R48" s="6"/>
      <c r="S48" s="5" t="s">
        <v>96</v>
      </c>
      <c r="T48" s="6"/>
      <c r="U48" s="5" t="s">
        <v>96</v>
      </c>
      <c r="V48" s="6"/>
      <c r="W48" s="5" t="s">
        <v>96</v>
      </c>
      <c r="X48" s="6"/>
      <c r="Y48" s="5" t="s">
        <v>96</v>
      </c>
      <c r="Z48" s="6"/>
      <c r="AA48" s="5" t="s">
        <v>96</v>
      </c>
      <c r="AB48" s="6"/>
      <c r="AC48" s="5" t="s">
        <v>96</v>
      </c>
      <c r="AE48" s="5" t="s">
        <v>96</v>
      </c>
      <c r="AG48" s="5" t="s">
        <v>96</v>
      </c>
      <c r="AI48" s="5" t="s">
        <v>96</v>
      </c>
      <c r="AJ48" s="6"/>
      <c r="AK48" s="5" t="s">
        <v>96</v>
      </c>
      <c r="AM48" s="5" t="s">
        <v>96</v>
      </c>
      <c r="AO48" s="5" t="s">
        <v>96</v>
      </c>
      <c r="AQ48" s="5" t="s">
        <v>96</v>
      </c>
      <c r="AS48" s="5" t="s">
        <v>96</v>
      </c>
      <c r="AU48" s="5" t="s">
        <v>206</v>
      </c>
      <c r="AV48" s="6" t="s">
        <v>6894</v>
      </c>
      <c r="AW48" s="5" t="s">
        <v>96</v>
      </c>
      <c r="AY48" s="5" t="s">
        <v>206</v>
      </c>
      <c r="AZ48" s="6" t="s">
        <v>6341</v>
      </c>
      <c r="BA48" s="5" t="s">
        <v>206</v>
      </c>
      <c r="BB48" s="6" t="s">
        <v>6364</v>
      </c>
      <c r="BC48" s="5" t="s">
        <v>96</v>
      </c>
      <c r="BE48" s="5" t="s">
        <v>96</v>
      </c>
      <c r="BG48" s="5" t="s">
        <v>96</v>
      </c>
      <c r="BI48" s="5" t="s">
        <v>96</v>
      </c>
      <c r="BK48" s="6" t="str" cm="1">
        <f t="array" ref="BK4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48" s="6" t="str" cm="1">
        <f t="array" ref="BL4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48" s="5" t="s">
        <v>96</v>
      </c>
      <c r="BN48" s="5" t="s">
        <v>96</v>
      </c>
      <c r="BO48" s="5" t="s">
        <v>96</v>
      </c>
      <c r="BP48" s="5" t="s">
        <v>96</v>
      </c>
      <c r="BQ48" s="5" t="s">
        <v>96</v>
      </c>
      <c r="BR48" s="5" t="s">
        <v>96</v>
      </c>
      <c r="BS48" s="5" t="s">
        <v>96</v>
      </c>
      <c r="BT48" s="5" t="s">
        <v>96</v>
      </c>
      <c r="BU48" s="5" t="s">
        <v>96</v>
      </c>
      <c r="BV48" s="5" t="s">
        <v>96</v>
      </c>
      <c r="BW48" s="5" t="s">
        <v>96</v>
      </c>
      <c r="BX48" s="5" t="s">
        <v>96</v>
      </c>
      <c r="BY48" s="5" t="s">
        <v>96</v>
      </c>
      <c r="BZ48" s="5" t="s">
        <v>96</v>
      </c>
      <c r="CA48" s="5" t="s">
        <v>96</v>
      </c>
      <c r="CB48" s="5" t="s">
        <v>96</v>
      </c>
      <c r="CC48" s="5" t="s">
        <v>96</v>
      </c>
      <c r="CD48" s="5" t="s">
        <v>96</v>
      </c>
      <c r="CE48" s="5" t="s">
        <v>96</v>
      </c>
      <c r="CF48" s="5" t="s">
        <v>96</v>
      </c>
      <c r="CG48" s="5" t="s">
        <v>96</v>
      </c>
      <c r="CH48" s="5" t="s">
        <v>96</v>
      </c>
      <c r="CI48" s="5" t="s">
        <v>96</v>
      </c>
      <c r="CJ48" s="5" t="s">
        <v>206</v>
      </c>
      <c r="CK48" s="5" t="s">
        <v>96</v>
      </c>
      <c r="CL48" s="5" t="s">
        <v>96</v>
      </c>
      <c r="CM48" s="6" t="str" cm="1">
        <f t="array" ref="CM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8" s="5" t="str" cm="1">
        <f t="array" ref="CN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8" s="5" t="str" cm="1">
        <f t="array" ref="CO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8" s="5" t="str" cm="1">
        <f t="array" ref="CP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8" s="5" t="str" cm="1">
        <f t="array" ref="CQ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9" spans="2:95" ht="155" x14ac:dyDescent="0.35">
      <c r="B49" s="5" t="s">
        <v>239</v>
      </c>
      <c r="C49" s="6" t="s">
        <v>5900</v>
      </c>
      <c r="D49" s="6" t="s">
        <v>302</v>
      </c>
      <c r="E49" s="6" t="s">
        <v>7034</v>
      </c>
      <c r="F49" s="5" t="s">
        <v>209</v>
      </c>
      <c r="G49" s="5" t="s">
        <v>303</v>
      </c>
      <c r="H49" s="5" t="s">
        <v>223</v>
      </c>
      <c r="I49" s="5" t="s">
        <v>96</v>
      </c>
      <c r="J49" s="5" t="s">
        <v>294</v>
      </c>
      <c r="K49" s="5" t="s">
        <v>9</v>
      </c>
      <c r="L49" s="5" t="s">
        <v>213</v>
      </c>
      <c r="M49" s="5" t="str">
        <f>IF(O49="","",
IF(O49="PM_XX_XX_XX: Undefined","PM_XX: Undefined",
INDEX(tbl_Picklist_UniclassPM[Code and Title],
MATCH((LEFT(O49,5)),tbl_Picklist_UniclassPM[Code],0))
))</f>
        <v>PM_30 : Site, ground and environmental information</v>
      </c>
      <c r="N49" s="5" t="str">
        <f>IF(O49="","",
IF(O49="PM_XX_XX_XX: Undefined","PM_XX_XX: Undefined",
INDEX(tbl_Picklist_UniclassPM[Code and Title],
MATCH((LEFT(O49,8)),tbl_Picklist_UniclassPM[Code],0))
))</f>
        <v>PM_30_10 : Site survey information</v>
      </c>
      <c r="O49" s="5" t="s">
        <v>295</v>
      </c>
      <c r="P49" s="6" t="str" cm="1">
        <f t="array" ref="P4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49" s="6" t="str" cm="1">
        <f t="array" ref="Q4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49" s="6"/>
      <c r="S49" s="5" t="s">
        <v>96</v>
      </c>
      <c r="T49" s="6"/>
      <c r="U49" s="5" t="s">
        <v>96</v>
      </c>
      <c r="V49" s="6"/>
      <c r="W49" s="5" t="s">
        <v>96</v>
      </c>
      <c r="X49" s="6" t="s">
        <v>6365</v>
      </c>
      <c r="Y49" s="5" t="s">
        <v>206</v>
      </c>
      <c r="Z49" s="6" t="s">
        <v>6345</v>
      </c>
      <c r="AA49" s="5" t="s">
        <v>96</v>
      </c>
      <c r="AB49" s="6"/>
      <c r="AC49" s="5" t="s">
        <v>206</v>
      </c>
      <c r="AD49" s="6" t="s">
        <v>6330</v>
      </c>
      <c r="AE49" s="5" t="s">
        <v>96</v>
      </c>
      <c r="AG49" s="5" t="s">
        <v>206</v>
      </c>
      <c r="AH49" s="6" t="s">
        <v>6330</v>
      </c>
      <c r="AI49" s="5" t="s">
        <v>96</v>
      </c>
      <c r="AJ49" s="6"/>
      <c r="AK49" s="5" t="s">
        <v>206</v>
      </c>
      <c r="AL49" s="6" t="s">
        <v>6330</v>
      </c>
      <c r="AM49" s="5" t="s">
        <v>96</v>
      </c>
      <c r="AO49" s="5" t="s">
        <v>206</v>
      </c>
      <c r="AP49" s="6" t="s">
        <v>6330</v>
      </c>
      <c r="AQ49" s="5" t="s">
        <v>96</v>
      </c>
      <c r="AS49" s="5" t="s">
        <v>96</v>
      </c>
      <c r="AU49" s="5" t="s">
        <v>96</v>
      </c>
      <c r="AW49" s="5" t="s">
        <v>96</v>
      </c>
      <c r="AY49" s="5" t="s">
        <v>96</v>
      </c>
      <c r="BA49" s="5" t="s">
        <v>96</v>
      </c>
      <c r="BC49" s="5" t="s">
        <v>96</v>
      </c>
      <c r="BE49" s="5" t="s">
        <v>96</v>
      </c>
      <c r="BG49" s="5" t="s">
        <v>96</v>
      </c>
      <c r="BI49" s="5" t="s">
        <v>96</v>
      </c>
      <c r="BK49" s="6" t="str" cm="1">
        <f t="array" ref="BK4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S</v>
      </c>
      <c r="BL49" s="6" t="str" cm="1">
        <f t="array" ref="BL4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S : Structural Engineering</v>
      </c>
      <c r="BM49" s="5" t="s">
        <v>206</v>
      </c>
      <c r="BN49" s="5" t="s">
        <v>206</v>
      </c>
      <c r="BO49" s="5" t="s">
        <v>96</v>
      </c>
      <c r="BP49" s="5" t="s">
        <v>96</v>
      </c>
      <c r="BQ49" s="5" t="s">
        <v>96</v>
      </c>
      <c r="BR49" s="5" t="s">
        <v>96</v>
      </c>
      <c r="BS49" s="5" t="s">
        <v>96</v>
      </c>
      <c r="BT49" s="5" t="s">
        <v>96</v>
      </c>
      <c r="BU49" s="5" t="s">
        <v>96</v>
      </c>
      <c r="BV49" s="5" t="s">
        <v>96</v>
      </c>
      <c r="BW49" s="5" t="s">
        <v>96</v>
      </c>
      <c r="BX49" s="5" t="s">
        <v>96</v>
      </c>
      <c r="BY49" s="5" t="s">
        <v>96</v>
      </c>
      <c r="BZ49" s="5" t="s">
        <v>96</v>
      </c>
      <c r="CA49" s="5" t="s">
        <v>96</v>
      </c>
      <c r="CB49" s="5" t="s">
        <v>96</v>
      </c>
      <c r="CC49" s="5" t="s">
        <v>96</v>
      </c>
      <c r="CD49" s="5" t="s">
        <v>96</v>
      </c>
      <c r="CE49" s="5" t="s">
        <v>206</v>
      </c>
      <c r="CF49" s="5" t="s">
        <v>96</v>
      </c>
      <c r="CG49" s="5" t="s">
        <v>96</v>
      </c>
      <c r="CH49" s="5" t="s">
        <v>96</v>
      </c>
      <c r="CI49" s="5" t="s">
        <v>96</v>
      </c>
      <c r="CJ49" s="5" t="s">
        <v>96</v>
      </c>
      <c r="CK49" s="5" t="s">
        <v>96</v>
      </c>
      <c r="CL49" s="5" t="s">
        <v>96</v>
      </c>
      <c r="CM49" s="6" t="str" cm="1">
        <f t="array" ref="CM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9" s="5" t="str" cm="1">
        <f t="array" ref="CN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9" s="5" t="str" cm="1">
        <f t="array" ref="CO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9" s="5" t="str" cm="1">
        <f t="array" ref="CP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9" s="5" t="str" cm="1">
        <f t="array" ref="CQ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0" spans="2:95" ht="155" x14ac:dyDescent="0.35">
      <c r="B50" s="5" t="s">
        <v>239</v>
      </c>
      <c r="C50" s="6" t="s">
        <v>5877</v>
      </c>
      <c r="D50" s="6" t="s">
        <v>304</v>
      </c>
      <c r="E50" s="6" t="s">
        <v>7035</v>
      </c>
      <c r="F50" s="5" t="s">
        <v>209</v>
      </c>
      <c r="G50" s="5" t="s">
        <v>210</v>
      </c>
      <c r="H50" s="5" t="s">
        <v>223</v>
      </c>
      <c r="I50" s="5" t="s">
        <v>96</v>
      </c>
      <c r="J50" s="5" t="s">
        <v>294</v>
      </c>
      <c r="K50" s="5" t="s">
        <v>9</v>
      </c>
      <c r="L50" s="5" t="s">
        <v>213</v>
      </c>
      <c r="M50" s="5" t="str">
        <f>IF(O50="","",
IF(O50="PM_XX_XX_XX: Undefined","PM_XX: Undefined",
INDEX(tbl_Picklist_UniclassPM[Code and Title],
MATCH((LEFT(O50,5)),tbl_Picklist_UniclassPM[Code],0))
))</f>
        <v>PM_30 : Site, ground and environmental information</v>
      </c>
      <c r="N50" s="5" t="str">
        <f>IF(O50="","",
IF(O50="PM_XX_XX_XX: Undefined","PM_XX_XX: Undefined",
INDEX(tbl_Picklist_UniclassPM[Code and Title],
MATCH((LEFT(O50,8)),tbl_Picklist_UniclassPM[Code],0))
))</f>
        <v>PM_30_10 : Site survey information</v>
      </c>
      <c r="O50" s="5" t="s">
        <v>305</v>
      </c>
      <c r="P50" s="6" t="str" cm="1">
        <f t="array" ref="P5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50" s="6" t="str" cm="1">
        <f t="array" ref="Q5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50" s="6"/>
      <c r="S50" s="5" t="s">
        <v>96</v>
      </c>
      <c r="T50" s="6"/>
      <c r="U50" s="5" t="s">
        <v>96</v>
      </c>
      <c r="V50" s="6"/>
      <c r="W50" s="5" t="s">
        <v>206</v>
      </c>
      <c r="X50" s="6" t="s">
        <v>6366</v>
      </c>
      <c r="Y50" s="5" t="s">
        <v>206</v>
      </c>
      <c r="Z50" s="6" t="s">
        <v>6345</v>
      </c>
      <c r="AA50" s="5" t="s">
        <v>96</v>
      </c>
      <c r="AB50" s="6"/>
      <c r="AC50" s="5" t="s">
        <v>206</v>
      </c>
      <c r="AD50" s="6" t="s">
        <v>6330</v>
      </c>
      <c r="AE50" s="5" t="s">
        <v>96</v>
      </c>
      <c r="AG50" s="5" t="s">
        <v>206</v>
      </c>
      <c r="AH50" s="6" t="s">
        <v>6330</v>
      </c>
      <c r="AI50" s="5" t="s">
        <v>96</v>
      </c>
      <c r="AJ50" s="6"/>
      <c r="AK50" s="5" t="s">
        <v>206</v>
      </c>
      <c r="AL50" s="6" t="s">
        <v>6330</v>
      </c>
      <c r="AM50" s="5" t="s">
        <v>96</v>
      </c>
      <c r="AO50" s="5" t="s">
        <v>206</v>
      </c>
      <c r="AP50" s="6" t="s">
        <v>6330</v>
      </c>
      <c r="AQ50" s="5" t="s">
        <v>96</v>
      </c>
      <c r="AS50" s="5" t="s">
        <v>96</v>
      </c>
      <c r="AU50" s="5" t="s">
        <v>96</v>
      </c>
      <c r="AW50" s="5" t="s">
        <v>96</v>
      </c>
      <c r="AY50" s="5" t="s">
        <v>96</v>
      </c>
      <c r="BA50" s="5" t="s">
        <v>96</v>
      </c>
      <c r="BC50" s="5" t="s">
        <v>96</v>
      </c>
      <c r="BE50" s="5" t="s">
        <v>96</v>
      </c>
      <c r="BG50" s="5" t="s">
        <v>96</v>
      </c>
      <c r="BI50" s="5" t="s">
        <v>96</v>
      </c>
      <c r="BK50" s="6" t="str" cm="1">
        <f t="array" ref="BK5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T</v>
      </c>
      <c r="BL50" s="6" t="str" cm="1">
        <f t="array" ref="BL5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T : Town and Country Planning and Building Control</v>
      </c>
      <c r="BM50" s="5" t="s">
        <v>206</v>
      </c>
      <c r="BN50" s="5" t="s">
        <v>206</v>
      </c>
      <c r="BO50" s="5" t="s">
        <v>96</v>
      </c>
      <c r="BP50" s="5" t="s">
        <v>96</v>
      </c>
      <c r="BQ50" s="5" t="s">
        <v>96</v>
      </c>
      <c r="BR50" s="5" t="s">
        <v>96</v>
      </c>
      <c r="BS50" s="5" t="s">
        <v>96</v>
      </c>
      <c r="BT50" s="5" t="s">
        <v>96</v>
      </c>
      <c r="BU50" s="5" t="s">
        <v>96</v>
      </c>
      <c r="BV50" s="5" t="s">
        <v>96</v>
      </c>
      <c r="BW50" s="5" t="s">
        <v>96</v>
      </c>
      <c r="BX50" s="5" t="s">
        <v>96</v>
      </c>
      <c r="BY50" s="5" t="s">
        <v>96</v>
      </c>
      <c r="BZ50" s="5" t="s">
        <v>96</v>
      </c>
      <c r="CA50" s="5" t="s">
        <v>96</v>
      </c>
      <c r="CB50" s="5" t="s">
        <v>96</v>
      </c>
      <c r="CC50" s="5" t="s">
        <v>96</v>
      </c>
      <c r="CD50" s="5" t="s">
        <v>96</v>
      </c>
      <c r="CE50" s="5" t="s">
        <v>96</v>
      </c>
      <c r="CF50" s="5" t="s">
        <v>206</v>
      </c>
      <c r="CG50" s="5" t="s">
        <v>96</v>
      </c>
      <c r="CH50" s="5" t="s">
        <v>96</v>
      </c>
      <c r="CI50" s="5" t="s">
        <v>96</v>
      </c>
      <c r="CJ50" s="5" t="s">
        <v>96</v>
      </c>
      <c r="CK50" s="5" t="s">
        <v>96</v>
      </c>
      <c r="CL50" s="5" t="s">
        <v>96</v>
      </c>
      <c r="CM50" s="6" t="str" cm="1">
        <f t="array" ref="CM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0" s="5" t="str" cm="1">
        <f t="array" ref="CN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0" s="5" t="str" cm="1">
        <f t="array" ref="CO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0" s="5" t="str" cm="1">
        <f t="array" ref="CP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0" s="5" t="str" cm="1">
        <f t="array" ref="CQ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1" spans="2:95" ht="139.5" x14ac:dyDescent="0.35">
      <c r="B51" s="5" t="s">
        <v>206</v>
      </c>
      <c r="C51" s="6" t="s">
        <v>5841</v>
      </c>
      <c r="D51" s="6" t="s">
        <v>306</v>
      </c>
      <c r="E51" s="6" t="s">
        <v>7036</v>
      </c>
      <c r="F51" s="5" t="s">
        <v>209</v>
      </c>
      <c r="G51" s="5" t="s">
        <v>251</v>
      </c>
      <c r="H51" s="5" t="s">
        <v>223</v>
      </c>
      <c r="I51" s="5" t="s">
        <v>108</v>
      </c>
      <c r="J51" s="5" t="s">
        <v>96</v>
      </c>
      <c r="K51" s="5" t="s">
        <v>9</v>
      </c>
      <c r="L51" s="5" t="s">
        <v>225</v>
      </c>
      <c r="M51" s="5" t="str">
        <f>IF(O51="","",
IF(O51="PM_XX_XX_XX: Undefined","PM_XX: Undefined",
INDEX(tbl_Picklist_UniclassPM[Code and Title],
MATCH((LEFT(O51,5)),tbl_Picklist_UniclassPM[Code],0))
))</f>
        <v>PM_30 : Site, ground and environmental information</v>
      </c>
      <c r="N51" s="5" t="str">
        <f>IF(O51="","",
IF(O51="PM_XX_XX_XX: Undefined","PM_XX_XX: Undefined",
INDEX(tbl_Picklist_UniclassPM[Code and Title],
MATCH((LEFT(O51,8)),tbl_Picklist_UniclassPM[Code],0))
))</f>
        <v>PM_30_10 : Site survey information</v>
      </c>
      <c r="O51" s="5" t="s">
        <v>307</v>
      </c>
      <c r="P51" s="6" t="str" cm="1">
        <f t="array" ref="P5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51" s="6" t="str" cm="1">
        <f t="array" ref="Q5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51" s="6"/>
      <c r="S51" s="5" t="s">
        <v>96</v>
      </c>
      <c r="T51" s="6"/>
      <c r="U51" s="5" t="s">
        <v>206</v>
      </c>
      <c r="V51" s="6" t="s">
        <v>6851</v>
      </c>
      <c r="W51" s="5" t="s">
        <v>96</v>
      </c>
      <c r="X51" s="6"/>
      <c r="Y51" s="5" t="s">
        <v>206</v>
      </c>
      <c r="Z51" s="6" t="s">
        <v>6345</v>
      </c>
      <c r="AA51" s="5" t="s">
        <v>96</v>
      </c>
      <c r="AB51" s="6"/>
      <c r="AC51" s="5" t="s">
        <v>206</v>
      </c>
      <c r="AD51" s="6" t="s">
        <v>6330</v>
      </c>
      <c r="AE51" s="5" t="s">
        <v>96</v>
      </c>
      <c r="AG51" s="5" t="s">
        <v>206</v>
      </c>
      <c r="AH51" s="6" t="s">
        <v>6330</v>
      </c>
      <c r="AI51" s="5" t="s">
        <v>96</v>
      </c>
      <c r="AJ51" s="6"/>
      <c r="AK51" s="5" t="s">
        <v>206</v>
      </c>
      <c r="AL51" s="6" t="s">
        <v>6330</v>
      </c>
      <c r="AM51" s="5" t="s">
        <v>96</v>
      </c>
      <c r="AO51" s="5" t="s">
        <v>206</v>
      </c>
      <c r="AP51" s="6" t="s">
        <v>6330</v>
      </c>
      <c r="AQ51" s="5" t="s">
        <v>96</v>
      </c>
      <c r="AS51" s="5" t="s">
        <v>96</v>
      </c>
      <c r="AU51" s="5" t="s">
        <v>96</v>
      </c>
      <c r="AW51" s="5" t="s">
        <v>96</v>
      </c>
      <c r="AY51" s="5" t="s">
        <v>96</v>
      </c>
      <c r="BA51" s="5" t="s">
        <v>96</v>
      </c>
      <c r="BC51" s="5" t="s">
        <v>96</v>
      </c>
      <c r="BE51" s="5" t="s">
        <v>96</v>
      </c>
      <c r="BG51" s="5" t="s">
        <v>96</v>
      </c>
      <c r="BI51" s="5" t="s">
        <v>96</v>
      </c>
      <c r="BK51" s="6" t="str" cm="1">
        <f t="array" ref="BK5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51" s="6" t="str" cm="1">
        <f t="array" ref="BL5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51" s="5" t="s">
        <v>96</v>
      </c>
      <c r="BN51" s="5" t="s">
        <v>96</v>
      </c>
      <c r="BO51" s="5" t="s">
        <v>96</v>
      </c>
      <c r="BP51" s="5" t="s">
        <v>96</v>
      </c>
      <c r="BQ51" s="5" t="s">
        <v>96</v>
      </c>
      <c r="BR51" s="5" t="s">
        <v>96</v>
      </c>
      <c r="BS51" s="5" t="s">
        <v>96</v>
      </c>
      <c r="BT51" s="5" t="s">
        <v>96</v>
      </c>
      <c r="BU51" s="5" t="s">
        <v>96</v>
      </c>
      <c r="BV51" s="5" t="s">
        <v>96</v>
      </c>
      <c r="BW51" s="5" t="s">
        <v>96</v>
      </c>
      <c r="BX51" s="5" t="s">
        <v>96</v>
      </c>
      <c r="BY51" s="5" t="s">
        <v>96</v>
      </c>
      <c r="BZ51" s="5" t="s">
        <v>96</v>
      </c>
      <c r="CA51" s="5" t="s">
        <v>96</v>
      </c>
      <c r="CB51" s="5" t="s">
        <v>96</v>
      </c>
      <c r="CC51" s="5" t="s">
        <v>96</v>
      </c>
      <c r="CD51" s="5" t="s">
        <v>96</v>
      </c>
      <c r="CE51" s="5" t="s">
        <v>96</v>
      </c>
      <c r="CF51" s="5" t="s">
        <v>96</v>
      </c>
      <c r="CG51" s="5" t="s">
        <v>96</v>
      </c>
      <c r="CH51" s="5" t="s">
        <v>96</v>
      </c>
      <c r="CI51" s="5" t="s">
        <v>96</v>
      </c>
      <c r="CJ51" s="5" t="s">
        <v>206</v>
      </c>
      <c r="CK51" s="5" t="s">
        <v>96</v>
      </c>
      <c r="CL51" s="5" t="s">
        <v>96</v>
      </c>
      <c r="CM51" s="6" t="str" cm="1">
        <f t="array" ref="CM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1" s="5" t="str" cm="1">
        <f t="array" ref="CN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1" s="5" t="str" cm="1">
        <f t="array" ref="CO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1" s="5" t="str" cm="1">
        <f t="array" ref="CP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1" s="5" t="str" cm="1">
        <f t="array" ref="CQ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2" spans="2:95" ht="46.5" x14ac:dyDescent="0.35">
      <c r="B52" s="5" t="s">
        <v>239</v>
      </c>
      <c r="C52" s="6" t="s">
        <v>6075</v>
      </c>
      <c r="D52" s="6" t="s">
        <v>308</v>
      </c>
      <c r="E52" s="6" t="s">
        <v>7037</v>
      </c>
      <c r="F52" s="5" t="s">
        <v>209</v>
      </c>
      <c r="G52" s="5" t="s">
        <v>210</v>
      </c>
      <c r="H52" s="5" t="s">
        <v>223</v>
      </c>
      <c r="I52" s="5" t="s">
        <v>96</v>
      </c>
      <c r="J52" s="5" t="s">
        <v>96</v>
      </c>
      <c r="K52" s="5" t="s">
        <v>9</v>
      </c>
      <c r="L52" s="5" t="s">
        <v>9</v>
      </c>
      <c r="M52" s="5" t="str">
        <f>IF(O52="","",
IF(O52="PM_XX_XX_XX: Undefined","PM_XX: Undefined",
INDEX(tbl_Picklist_UniclassPM[Code and Title],
MATCH((LEFT(O52,5)),tbl_Picklist_UniclassPM[Code],0))
))</f>
        <v>PM_30 : Site, ground and environmental information</v>
      </c>
      <c r="N52" s="5" t="str">
        <f>IF(O52="","",
IF(O52="PM_XX_XX_XX: Undefined","PM_XX_XX: Undefined",
INDEX(tbl_Picklist_UniclassPM[Code and Title],
MATCH((LEFT(O52,8)),tbl_Picklist_UniclassPM[Code],0))
))</f>
        <v>PM_30_10 : Site survey information</v>
      </c>
      <c r="O52" s="5" t="s">
        <v>309</v>
      </c>
      <c r="P52" s="6" t="str" cm="1">
        <f t="array" ref="P5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52" s="6" t="str" cm="1">
        <f t="array" ref="Q5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52" s="6"/>
      <c r="S52" s="5" t="s">
        <v>96</v>
      </c>
      <c r="T52" s="6"/>
      <c r="U52" s="5" t="s">
        <v>96</v>
      </c>
      <c r="V52" s="6"/>
      <c r="W52" s="5" t="s">
        <v>96</v>
      </c>
      <c r="X52" s="6"/>
      <c r="Y52" s="5" t="s">
        <v>96</v>
      </c>
      <c r="Z52" s="6"/>
      <c r="AA52" s="5" t="s">
        <v>96</v>
      </c>
      <c r="AB52" s="6"/>
      <c r="AC52" s="5" t="s">
        <v>96</v>
      </c>
      <c r="AE52" s="5" t="s">
        <v>96</v>
      </c>
      <c r="AG52" s="5" t="s">
        <v>96</v>
      </c>
      <c r="AI52" s="5" t="s">
        <v>96</v>
      </c>
      <c r="AJ52" s="6"/>
      <c r="AK52" s="5" t="s">
        <v>96</v>
      </c>
      <c r="AM52" s="5" t="s">
        <v>96</v>
      </c>
      <c r="AO52" s="5" t="s">
        <v>96</v>
      </c>
      <c r="AQ52" s="5" t="s">
        <v>96</v>
      </c>
      <c r="AS52" s="5" t="s">
        <v>96</v>
      </c>
      <c r="AU52" s="5" t="s">
        <v>96</v>
      </c>
      <c r="AW52" s="5" t="s">
        <v>96</v>
      </c>
      <c r="AY52" s="5" t="s">
        <v>206</v>
      </c>
      <c r="AZ52" s="6" t="s">
        <v>6367</v>
      </c>
      <c r="BA52" s="5" t="s">
        <v>96</v>
      </c>
      <c r="BC52" s="5" t="s">
        <v>96</v>
      </c>
      <c r="BE52" s="5" t="s">
        <v>96</v>
      </c>
      <c r="BG52" s="5" t="s">
        <v>96</v>
      </c>
      <c r="BI52" s="5" t="s">
        <v>96</v>
      </c>
      <c r="BK52" s="6" t="str" cm="1">
        <f t="array" ref="BK5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
X</v>
      </c>
      <c r="BL52" s="6" t="str" cm="1">
        <f t="array" ref="BL5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
X : Non-Discipline Specific or Not Applicable</v>
      </c>
      <c r="BM52" s="5" t="s">
        <v>96</v>
      </c>
      <c r="BN52" s="5" t="s">
        <v>206</v>
      </c>
      <c r="BO52" s="5" t="s">
        <v>96</v>
      </c>
      <c r="BP52" s="5" t="s">
        <v>96</v>
      </c>
      <c r="BQ52" s="5" t="s">
        <v>96</v>
      </c>
      <c r="BR52" s="5" t="s">
        <v>96</v>
      </c>
      <c r="BS52" s="5" t="s">
        <v>96</v>
      </c>
      <c r="BT52" s="5" t="s">
        <v>96</v>
      </c>
      <c r="BU52" s="5" t="s">
        <v>96</v>
      </c>
      <c r="BV52" s="5" t="s">
        <v>96</v>
      </c>
      <c r="BW52" s="5" t="s">
        <v>96</v>
      </c>
      <c r="BX52" s="5" t="s">
        <v>96</v>
      </c>
      <c r="BY52" s="5" t="s">
        <v>96</v>
      </c>
      <c r="BZ52" s="5" t="s">
        <v>96</v>
      </c>
      <c r="CA52" s="5" t="s">
        <v>96</v>
      </c>
      <c r="CB52" s="5" t="s">
        <v>96</v>
      </c>
      <c r="CC52" s="5" t="s">
        <v>96</v>
      </c>
      <c r="CD52" s="5" t="s">
        <v>96</v>
      </c>
      <c r="CE52" s="5" t="s">
        <v>96</v>
      </c>
      <c r="CF52" s="5" t="s">
        <v>96</v>
      </c>
      <c r="CG52" s="5" t="s">
        <v>96</v>
      </c>
      <c r="CH52" s="5" t="s">
        <v>96</v>
      </c>
      <c r="CI52" s="5" t="s">
        <v>96</v>
      </c>
      <c r="CJ52" s="5" t="s">
        <v>206</v>
      </c>
      <c r="CK52" s="5" t="s">
        <v>96</v>
      </c>
      <c r="CL52" s="5" t="s">
        <v>96</v>
      </c>
      <c r="CM52" s="6" t="str" cm="1">
        <f t="array" ref="CM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2" s="5" t="str" cm="1">
        <f t="array" ref="CN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2" s="5" t="str" cm="1">
        <f t="array" ref="CO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2" s="5" t="str" cm="1">
        <f t="array" ref="CP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2" s="5" t="str" cm="1">
        <f t="array" ref="CQ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3" spans="2:95" ht="139.5" x14ac:dyDescent="0.35">
      <c r="B53" s="5" t="s">
        <v>239</v>
      </c>
      <c r="C53" s="6" t="s">
        <v>5878</v>
      </c>
      <c r="D53" s="6" t="s">
        <v>311</v>
      </c>
      <c r="E53" s="6" t="s">
        <v>7038</v>
      </c>
      <c r="F53" s="5" t="s">
        <v>209</v>
      </c>
      <c r="G53" s="5" t="s">
        <v>312</v>
      </c>
      <c r="H53" s="5" t="s">
        <v>313</v>
      </c>
      <c r="I53" s="5" t="s">
        <v>96</v>
      </c>
      <c r="J53" s="5" t="s">
        <v>96</v>
      </c>
      <c r="K53" s="5" t="s">
        <v>9</v>
      </c>
      <c r="L53" s="5" t="s">
        <v>213</v>
      </c>
      <c r="M53" s="5" t="str">
        <f>IF(O53="","",
IF(O53="PM_XX_XX_XX: Undefined","PM_XX: Undefined",
INDEX(tbl_Picklist_UniclassPM[Code and Title],
MATCH((LEFT(O53,5)),tbl_Picklist_UniclassPM[Code],0))
))</f>
        <v>PM_30 : Site, ground and environmental information</v>
      </c>
      <c r="N53" s="5" t="str">
        <f>IF(O53="","",
IF(O53="PM_XX_XX_XX: Undefined","PM_XX_XX: Undefined",
INDEX(tbl_Picklist_UniclassPM[Code and Title],
MATCH((LEFT(O53,8)),tbl_Picklist_UniclassPM[Code],0))
))</f>
        <v>PM_30_10 : Site survey information</v>
      </c>
      <c r="O53" s="5" t="s">
        <v>314</v>
      </c>
      <c r="P53" s="6" t="str" cm="1">
        <f t="array" ref="P5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53" s="6" t="str" cm="1">
        <f t="array" ref="Q5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53" s="6"/>
      <c r="S53" s="5" t="s">
        <v>96</v>
      </c>
      <c r="T53" s="6"/>
      <c r="U53" s="5" t="s">
        <v>96</v>
      </c>
      <c r="V53" s="6"/>
      <c r="W53" s="5" t="s">
        <v>206</v>
      </c>
      <c r="X53" s="6" t="s">
        <v>6868</v>
      </c>
      <c r="Y53" s="5" t="s">
        <v>206</v>
      </c>
      <c r="Z53" s="6" t="s">
        <v>6345</v>
      </c>
      <c r="AA53" s="5" t="s">
        <v>96</v>
      </c>
      <c r="AB53" s="6"/>
      <c r="AC53" s="5" t="s">
        <v>206</v>
      </c>
      <c r="AD53" s="6" t="s">
        <v>6330</v>
      </c>
      <c r="AE53" s="5" t="s">
        <v>96</v>
      </c>
      <c r="AG53" s="5" t="s">
        <v>206</v>
      </c>
      <c r="AH53" s="6" t="s">
        <v>6330</v>
      </c>
      <c r="AI53" s="5" t="s">
        <v>96</v>
      </c>
      <c r="AJ53" s="6"/>
      <c r="AK53" s="5" t="s">
        <v>206</v>
      </c>
      <c r="AL53" s="6" t="s">
        <v>6330</v>
      </c>
      <c r="AM53" s="5" t="s">
        <v>96</v>
      </c>
      <c r="AO53" s="5" t="s">
        <v>206</v>
      </c>
      <c r="AP53" s="6" t="s">
        <v>6330</v>
      </c>
      <c r="AQ53" s="5" t="s">
        <v>96</v>
      </c>
      <c r="AS53" s="5" t="s">
        <v>96</v>
      </c>
      <c r="AU53" s="5" t="s">
        <v>96</v>
      </c>
      <c r="AW53" s="5" t="s">
        <v>96</v>
      </c>
      <c r="AY53" s="5" t="s">
        <v>96</v>
      </c>
      <c r="BA53" s="5" t="s">
        <v>96</v>
      </c>
      <c r="BC53" s="5" t="s">
        <v>96</v>
      </c>
      <c r="BE53" s="5" t="s">
        <v>96</v>
      </c>
      <c r="BG53" s="5" t="s">
        <v>96</v>
      </c>
      <c r="BI53" s="5" t="s">
        <v>96</v>
      </c>
      <c r="BK53" s="6" t="str" cm="1">
        <f t="array" ref="BK5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v>
      </c>
      <c r="BL53" s="6" t="str" cm="1">
        <f t="array" ref="BL5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v>
      </c>
      <c r="BM53" s="5" t="s">
        <v>96</v>
      </c>
      <c r="BN53" s="5" t="s">
        <v>206</v>
      </c>
      <c r="BO53" s="5" t="s">
        <v>96</v>
      </c>
      <c r="BP53" s="5" t="s">
        <v>96</v>
      </c>
      <c r="BQ53" s="5" t="s">
        <v>96</v>
      </c>
      <c r="BR53" s="5" t="s">
        <v>96</v>
      </c>
      <c r="BS53" s="5" t="s">
        <v>96</v>
      </c>
      <c r="BT53" s="5" t="s">
        <v>96</v>
      </c>
      <c r="BU53" s="5" t="s">
        <v>96</v>
      </c>
      <c r="BV53" s="5" t="s">
        <v>96</v>
      </c>
      <c r="BW53" s="5" t="s">
        <v>96</v>
      </c>
      <c r="BX53" s="5" t="s">
        <v>96</v>
      </c>
      <c r="BY53" s="5" t="s">
        <v>96</v>
      </c>
      <c r="BZ53" s="5" t="s">
        <v>96</v>
      </c>
      <c r="CA53" s="5" t="s">
        <v>96</v>
      </c>
      <c r="CB53" s="5" t="s">
        <v>96</v>
      </c>
      <c r="CC53" s="5" t="s">
        <v>96</v>
      </c>
      <c r="CD53" s="5" t="s">
        <v>96</v>
      </c>
      <c r="CE53" s="5" t="s">
        <v>96</v>
      </c>
      <c r="CF53" s="5" t="s">
        <v>96</v>
      </c>
      <c r="CG53" s="5" t="s">
        <v>96</v>
      </c>
      <c r="CH53" s="5" t="s">
        <v>96</v>
      </c>
      <c r="CI53" s="5" t="s">
        <v>96</v>
      </c>
      <c r="CJ53" s="5" t="s">
        <v>96</v>
      </c>
      <c r="CK53" s="5" t="s">
        <v>96</v>
      </c>
      <c r="CL53" s="5" t="s">
        <v>96</v>
      </c>
      <c r="CM53" s="6" t="str" cm="1">
        <f t="array" ref="CM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3" s="5" t="str" cm="1">
        <f t="array" ref="CN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3" s="5" t="str" cm="1">
        <f t="array" ref="CO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3" s="5" t="str" cm="1">
        <f t="array" ref="CP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3" s="5" t="str" cm="1">
        <f t="array" ref="CQ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4" spans="2:95" ht="124" x14ac:dyDescent="0.35">
      <c r="B54" s="5" t="s">
        <v>206</v>
      </c>
      <c r="C54" s="6" t="s">
        <v>5842</v>
      </c>
      <c r="D54" s="6" t="s">
        <v>315</v>
      </c>
      <c r="E54" s="6" t="s">
        <v>7039</v>
      </c>
      <c r="F54" s="5" t="s">
        <v>209</v>
      </c>
      <c r="G54" s="5" t="s">
        <v>251</v>
      </c>
      <c r="H54" s="5" t="s">
        <v>223</v>
      </c>
      <c r="I54" s="5" t="s">
        <v>96</v>
      </c>
      <c r="J54" s="5" t="s">
        <v>96</v>
      </c>
      <c r="K54" s="5" t="s">
        <v>9</v>
      </c>
      <c r="L54" s="5" t="s">
        <v>225</v>
      </c>
      <c r="M54" s="5" t="str">
        <f>IF(O54="","",
IF(O54="PM_XX_XX_XX: Undefined","PM_XX: Undefined",
INDEX(tbl_Picklist_UniclassPM[Code and Title],
MATCH((LEFT(O54,5)),tbl_Picklist_UniclassPM[Code],0))
))</f>
        <v>PM_30 : Site, ground and environmental information</v>
      </c>
      <c r="N54" s="5" t="str">
        <f>IF(O54="","",
IF(O54="PM_XX_XX_XX: Undefined","PM_XX_XX: Undefined",
INDEX(tbl_Picklist_UniclassPM[Code and Title],
MATCH((LEFT(O54,8)),tbl_Picklist_UniclassPM[Code],0))
))</f>
        <v>PM_30_10 : Site survey information</v>
      </c>
      <c r="O54" s="5" t="s">
        <v>316</v>
      </c>
      <c r="P54" s="6" t="str" cm="1">
        <f t="array" ref="P5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54" s="6" t="str" cm="1">
        <f t="array" ref="Q5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54" s="6"/>
      <c r="S54" s="5" t="s">
        <v>96</v>
      </c>
      <c r="T54" s="6"/>
      <c r="U54" s="5" t="s">
        <v>206</v>
      </c>
      <c r="V54" s="6" t="s">
        <v>6368</v>
      </c>
      <c r="W54" s="5" t="s">
        <v>96</v>
      </c>
      <c r="X54" s="6"/>
      <c r="Y54" s="5" t="s">
        <v>206</v>
      </c>
      <c r="Z54" s="6" t="s">
        <v>6345</v>
      </c>
      <c r="AA54" s="5" t="s">
        <v>96</v>
      </c>
      <c r="AB54" s="6"/>
      <c r="AC54" s="5" t="s">
        <v>206</v>
      </c>
      <c r="AD54" s="6" t="s">
        <v>6330</v>
      </c>
      <c r="AE54" s="5" t="s">
        <v>96</v>
      </c>
      <c r="AG54" s="5" t="s">
        <v>206</v>
      </c>
      <c r="AH54" s="6" t="s">
        <v>6330</v>
      </c>
      <c r="AI54" s="5" t="s">
        <v>96</v>
      </c>
      <c r="AJ54" s="6"/>
      <c r="AK54" s="5" t="s">
        <v>206</v>
      </c>
      <c r="AL54" s="6" t="s">
        <v>6330</v>
      </c>
      <c r="AM54" s="5" t="s">
        <v>96</v>
      </c>
      <c r="AO54" s="5" t="s">
        <v>206</v>
      </c>
      <c r="AP54" s="6" t="s">
        <v>6330</v>
      </c>
      <c r="AQ54" s="5" t="s">
        <v>96</v>
      </c>
      <c r="AS54" s="5" t="s">
        <v>96</v>
      </c>
      <c r="AU54" s="5" t="s">
        <v>96</v>
      </c>
      <c r="AW54" s="5" t="s">
        <v>96</v>
      </c>
      <c r="AY54" s="5" t="s">
        <v>96</v>
      </c>
      <c r="BA54" s="5" t="s">
        <v>96</v>
      </c>
      <c r="BC54" s="5" t="s">
        <v>96</v>
      </c>
      <c r="BE54" s="5" t="s">
        <v>96</v>
      </c>
      <c r="BG54" s="5" t="s">
        <v>96</v>
      </c>
      <c r="BI54" s="5" t="s">
        <v>96</v>
      </c>
      <c r="BK54" s="6" t="str" cm="1">
        <f t="array" ref="BK5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54" s="6" t="str" cm="1">
        <f t="array" ref="BL5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54" s="5" t="s">
        <v>96</v>
      </c>
      <c r="BN54" s="5" t="s">
        <v>96</v>
      </c>
      <c r="BO54" s="5" t="s">
        <v>96</v>
      </c>
      <c r="BP54" s="5" t="s">
        <v>96</v>
      </c>
      <c r="BQ54" s="5" t="s">
        <v>96</v>
      </c>
      <c r="BR54" s="5" t="s">
        <v>96</v>
      </c>
      <c r="BS54" s="5" t="s">
        <v>96</v>
      </c>
      <c r="BT54" s="5" t="s">
        <v>96</v>
      </c>
      <c r="BU54" s="5" t="s">
        <v>96</v>
      </c>
      <c r="BV54" s="5" t="s">
        <v>96</v>
      </c>
      <c r="BW54" s="5" t="s">
        <v>96</v>
      </c>
      <c r="BX54" s="5" t="s">
        <v>96</v>
      </c>
      <c r="BY54" s="5" t="s">
        <v>96</v>
      </c>
      <c r="BZ54" s="5" t="s">
        <v>96</v>
      </c>
      <c r="CA54" s="5" t="s">
        <v>96</v>
      </c>
      <c r="CB54" s="5" t="s">
        <v>96</v>
      </c>
      <c r="CC54" s="5" t="s">
        <v>96</v>
      </c>
      <c r="CD54" s="5" t="s">
        <v>96</v>
      </c>
      <c r="CE54" s="5" t="s">
        <v>96</v>
      </c>
      <c r="CF54" s="5" t="s">
        <v>96</v>
      </c>
      <c r="CG54" s="5" t="s">
        <v>96</v>
      </c>
      <c r="CH54" s="5" t="s">
        <v>96</v>
      </c>
      <c r="CI54" s="5" t="s">
        <v>96</v>
      </c>
      <c r="CJ54" s="5" t="s">
        <v>206</v>
      </c>
      <c r="CK54" s="5" t="s">
        <v>96</v>
      </c>
      <c r="CL54" s="5" t="s">
        <v>96</v>
      </c>
      <c r="CM54" s="6" t="str" cm="1">
        <f t="array" ref="CM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4" s="5" t="str" cm="1">
        <f t="array" ref="CN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4" s="5" t="str" cm="1">
        <f t="array" ref="CO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4" s="5" t="str" cm="1">
        <f t="array" ref="CP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4" s="5" t="str" cm="1">
        <f t="array" ref="CQ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5" spans="2:95" ht="156" customHeight="1" x14ac:dyDescent="0.35">
      <c r="B55" s="5" t="s">
        <v>239</v>
      </c>
      <c r="C55" s="6" t="s">
        <v>5879</v>
      </c>
      <c r="D55" s="6" t="s">
        <v>317</v>
      </c>
      <c r="E55" s="6" t="s">
        <v>7038</v>
      </c>
      <c r="F55" s="5" t="s">
        <v>209</v>
      </c>
      <c r="G55" s="5" t="s">
        <v>318</v>
      </c>
      <c r="H55" s="5" t="s">
        <v>319</v>
      </c>
      <c r="I55" s="5" t="s">
        <v>97</v>
      </c>
      <c r="J55" s="5" t="s">
        <v>96</v>
      </c>
      <c r="K55" s="5" t="s">
        <v>9</v>
      </c>
      <c r="L55" s="5" t="s">
        <v>213</v>
      </c>
      <c r="M55" s="5" t="str">
        <f>IF(O55="","",
IF(O55="PM_XX_XX_XX: Undefined","PM_XX: Undefined",
INDEX(tbl_Picklist_UniclassPM[Code and Title],
MATCH((LEFT(O55,5)),tbl_Picklist_UniclassPM[Code],0))
))</f>
        <v>PM_30 : Site, ground and environmental information</v>
      </c>
      <c r="N55" s="5" t="str">
        <f>IF(O55="","",
IF(O55="PM_XX_XX_XX: Undefined","PM_XX_XX: Undefined",
INDEX(tbl_Picklist_UniclassPM[Code and Title],
MATCH((LEFT(O55,8)),tbl_Picklist_UniclassPM[Code],0))
))</f>
        <v>PM_30_10 : Site survey information</v>
      </c>
      <c r="O55" s="5" t="s">
        <v>320</v>
      </c>
      <c r="P55" s="6" t="str" cm="1">
        <f t="array" ref="P5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55" s="6" t="str" cm="1">
        <f t="array" ref="Q5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55" s="6"/>
      <c r="S55" s="5" t="s">
        <v>96</v>
      </c>
      <c r="T55" s="6"/>
      <c r="U55" s="5" t="s">
        <v>96</v>
      </c>
      <c r="V55" s="6"/>
      <c r="W55" s="5" t="s">
        <v>206</v>
      </c>
      <c r="X55" s="6" t="s">
        <v>6868</v>
      </c>
      <c r="Y55" s="5" t="s">
        <v>206</v>
      </c>
      <c r="Z55" s="6" t="s">
        <v>6345</v>
      </c>
      <c r="AA55" s="5" t="s">
        <v>96</v>
      </c>
      <c r="AB55" s="6"/>
      <c r="AC55" s="5" t="s">
        <v>206</v>
      </c>
      <c r="AD55" s="6" t="s">
        <v>6330</v>
      </c>
      <c r="AE55" s="5" t="s">
        <v>96</v>
      </c>
      <c r="AG55" s="5" t="s">
        <v>206</v>
      </c>
      <c r="AH55" s="6" t="s">
        <v>6330</v>
      </c>
      <c r="AI55" s="5" t="s">
        <v>96</v>
      </c>
      <c r="AJ55" s="6"/>
      <c r="AK55" s="5" t="s">
        <v>206</v>
      </c>
      <c r="AL55" s="6" t="s">
        <v>6330</v>
      </c>
      <c r="AM55" s="5" t="s">
        <v>96</v>
      </c>
      <c r="AO55" s="5" t="s">
        <v>206</v>
      </c>
      <c r="AP55" s="6" t="s">
        <v>6330</v>
      </c>
      <c r="AQ55" s="5" t="s">
        <v>96</v>
      </c>
      <c r="AS55" s="5" t="s">
        <v>96</v>
      </c>
      <c r="AU55" s="5" t="s">
        <v>96</v>
      </c>
      <c r="AW55" s="5" t="s">
        <v>96</v>
      </c>
      <c r="AY55" s="5" t="s">
        <v>96</v>
      </c>
      <c r="BA55" s="5" t="s">
        <v>96</v>
      </c>
      <c r="BC55" s="5" t="s">
        <v>96</v>
      </c>
      <c r="BE55" s="5" t="s">
        <v>96</v>
      </c>
      <c r="BG55" s="5" t="s">
        <v>96</v>
      </c>
      <c r="BI55" s="5" t="s">
        <v>96</v>
      </c>
      <c r="BK55" s="6" t="str" cm="1">
        <f t="array" ref="BK5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
Y</v>
      </c>
      <c r="BL55" s="6" t="str" cm="1">
        <f t="array" ref="BL5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
Y : Topographical Surveying</v>
      </c>
      <c r="BM55" s="5" t="s">
        <v>96</v>
      </c>
      <c r="BN55" s="5" t="s">
        <v>206</v>
      </c>
      <c r="BO55" s="5" t="s">
        <v>96</v>
      </c>
      <c r="BP55" s="5" t="s">
        <v>96</v>
      </c>
      <c r="BQ55" s="5" t="s">
        <v>96</v>
      </c>
      <c r="BR55" s="5" t="s">
        <v>96</v>
      </c>
      <c r="BS55" s="5" t="s">
        <v>96</v>
      </c>
      <c r="BT55" s="5" t="s">
        <v>96</v>
      </c>
      <c r="BU55" s="5" t="s">
        <v>96</v>
      </c>
      <c r="BV55" s="5" t="s">
        <v>96</v>
      </c>
      <c r="BW55" s="5" t="s">
        <v>96</v>
      </c>
      <c r="BX55" s="5" t="s">
        <v>96</v>
      </c>
      <c r="BY55" s="5" t="s">
        <v>96</v>
      </c>
      <c r="BZ55" s="5" t="s">
        <v>96</v>
      </c>
      <c r="CA55" s="5" t="s">
        <v>96</v>
      </c>
      <c r="CB55" s="5" t="s">
        <v>96</v>
      </c>
      <c r="CC55" s="5" t="s">
        <v>96</v>
      </c>
      <c r="CD55" s="5" t="s">
        <v>96</v>
      </c>
      <c r="CE55" s="5" t="s">
        <v>96</v>
      </c>
      <c r="CF55" s="5" t="s">
        <v>96</v>
      </c>
      <c r="CG55" s="5" t="s">
        <v>96</v>
      </c>
      <c r="CH55" s="5" t="s">
        <v>96</v>
      </c>
      <c r="CI55" s="5" t="s">
        <v>96</v>
      </c>
      <c r="CJ55" s="5" t="s">
        <v>96</v>
      </c>
      <c r="CK55" s="5" t="s">
        <v>206</v>
      </c>
      <c r="CL55" s="5" t="s">
        <v>96</v>
      </c>
      <c r="CM55" s="6" t="str" cm="1">
        <f t="array" ref="CM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5" s="5" t="str" cm="1">
        <f t="array" ref="CN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5" s="5" t="str" cm="1">
        <f t="array" ref="CO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5" s="5" t="str" cm="1">
        <f t="array" ref="CP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5" s="5" t="str" cm="1">
        <f t="array" ref="CQ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6" spans="2:95" ht="155" x14ac:dyDescent="0.35">
      <c r="B56" s="5" t="s">
        <v>206</v>
      </c>
      <c r="C56" s="6" t="s">
        <v>5880</v>
      </c>
      <c r="D56" s="6" t="s">
        <v>321</v>
      </c>
      <c r="E56" s="6" t="s">
        <v>7040</v>
      </c>
      <c r="F56" s="5" t="s">
        <v>209</v>
      </c>
      <c r="G56" s="5" t="s">
        <v>210</v>
      </c>
      <c r="H56" s="5" t="s">
        <v>223</v>
      </c>
      <c r="I56" s="5" t="s">
        <v>96</v>
      </c>
      <c r="J56" s="5" t="s">
        <v>322</v>
      </c>
      <c r="K56" s="5" t="s">
        <v>214</v>
      </c>
      <c r="L56" s="5" t="s">
        <v>213</v>
      </c>
      <c r="M56" s="5" t="str">
        <f>IF(O56="","",
IF(O56="PM_XX_XX_XX: Undefined","PM_XX: Undefined",
INDEX(tbl_Picklist_UniclassPM[Code and Title],
MATCH((LEFT(O56,5)),tbl_Picklist_UniclassPM[Code],0))
))</f>
        <v>PM_30 : Site, ground and environmental information</v>
      </c>
      <c r="N56" s="5" t="str">
        <f>IF(O56="","",
IF(O56="PM_XX_XX_XX: Undefined","PM_XX_XX: Undefined",
INDEX(tbl_Picklist_UniclassPM[Code and Title],
MATCH((LEFT(O56,8)),tbl_Picklist_UniclassPM[Code],0))
))</f>
        <v>PM_30_10 : Site survey information</v>
      </c>
      <c r="O56" s="5" t="s">
        <v>323</v>
      </c>
      <c r="P56" s="6" t="str" cm="1">
        <f t="array" ref="P5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56" s="6" t="str" cm="1">
        <f t="array" ref="Q5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56" s="6"/>
      <c r="S56" s="5" t="s">
        <v>96</v>
      </c>
      <c r="T56" s="6"/>
      <c r="U56" s="5" t="s">
        <v>96</v>
      </c>
      <c r="V56" s="6"/>
      <c r="W56" s="5" t="s">
        <v>206</v>
      </c>
      <c r="X56" s="6" t="s">
        <v>6869</v>
      </c>
      <c r="Y56" s="5" t="s">
        <v>206</v>
      </c>
      <c r="Z56" s="6" t="s">
        <v>6345</v>
      </c>
      <c r="AA56" s="5" t="s">
        <v>96</v>
      </c>
      <c r="AB56" s="6"/>
      <c r="AC56" s="5" t="s">
        <v>206</v>
      </c>
      <c r="AD56" s="6" t="s">
        <v>6330</v>
      </c>
      <c r="AE56" s="5" t="s">
        <v>96</v>
      </c>
      <c r="AG56" s="5" t="s">
        <v>206</v>
      </c>
      <c r="AH56" s="6" t="s">
        <v>6330</v>
      </c>
      <c r="AI56" s="5" t="s">
        <v>96</v>
      </c>
      <c r="AJ56" s="6"/>
      <c r="AK56" s="5" t="s">
        <v>206</v>
      </c>
      <c r="AL56" s="6" t="s">
        <v>6330</v>
      </c>
      <c r="AM56" s="5" t="s">
        <v>96</v>
      </c>
      <c r="AO56" s="5" t="s">
        <v>206</v>
      </c>
      <c r="AP56" s="6" t="s">
        <v>6330</v>
      </c>
      <c r="AQ56" s="5" t="s">
        <v>96</v>
      </c>
      <c r="AS56" s="5" t="s">
        <v>96</v>
      </c>
      <c r="AU56" s="5" t="s">
        <v>96</v>
      </c>
      <c r="AW56" s="5" t="s">
        <v>96</v>
      </c>
      <c r="AY56" s="5" t="s">
        <v>96</v>
      </c>
      <c r="BA56" s="5" t="s">
        <v>96</v>
      </c>
      <c r="BC56" s="5" t="s">
        <v>96</v>
      </c>
      <c r="BE56" s="5" t="s">
        <v>96</v>
      </c>
      <c r="BG56" s="5" t="s">
        <v>96</v>
      </c>
      <c r="BI56" s="5" t="s">
        <v>96</v>
      </c>
      <c r="BK56" s="6" t="str" cm="1">
        <f t="array" ref="BK5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56" s="6" t="str" cm="1">
        <f t="array" ref="BL5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56" s="5" t="s">
        <v>96</v>
      </c>
      <c r="BN56" s="5" t="s">
        <v>96</v>
      </c>
      <c r="BO56" s="5" t="s">
        <v>96</v>
      </c>
      <c r="BP56" s="5" t="s">
        <v>96</v>
      </c>
      <c r="BQ56" s="5" t="s">
        <v>96</v>
      </c>
      <c r="BR56" s="5" t="s">
        <v>96</v>
      </c>
      <c r="BS56" s="5" t="s">
        <v>96</v>
      </c>
      <c r="BT56" s="5" t="s">
        <v>96</v>
      </c>
      <c r="BU56" s="5" t="s">
        <v>96</v>
      </c>
      <c r="BV56" s="5" t="s">
        <v>96</v>
      </c>
      <c r="BW56" s="5" t="s">
        <v>96</v>
      </c>
      <c r="BX56" s="5" t="s">
        <v>96</v>
      </c>
      <c r="BY56" s="5" t="s">
        <v>96</v>
      </c>
      <c r="BZ56" s="5" t="s">
        <v>96</v>
      </c>
      <c r="CA56" s="5" t="s">
        <v>96</v>
      </c>
      <c r="CB56" s="5" t="s">
        <v>96</v>
      </c>
      <c r="CC56" s="5" t="s">
        <v>96</v>
      </c>
      <c r="CD56" s="5" t="s">
        <v>96</v>
      </c>
      <c r="CE56" s="5" t="s">
        <v>96</v>
      </c>
      <c r="CF56" s="5" t="s">
        <v>96</v>
      </c>
      <c r="CG56" s="5" t="s">
        <v>96</v>
      </c>
      <c r="CH56" s="5" t="s">
        <v>96</v>
      </c>
      <c r="CI56" s="5" t="s">
        <v>96</v>
      </c>
      <c r="CJ56" s="5" t="s">
        <v>206</v>
      </c>
      <c r="CK56" s="5" t="s">
        <v>96</v>
      </c>
      <c r="CL56" s="5" t="s">
        <v>96</v>
      </c>
      <c r="CM56" s="6" t="str" cm="1">
        <f t="array" ref="CM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6" s="5" t="str" cm="1">
        <f t="array" ref="CN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6" s="5" t="str" cm="1">
        <f t="array" ref="CO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6" s="5" t="str" cm="1">
        <f t="array" ref="CP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6" s="5" t="str" cm="1">
        <f t="array" ref="CQ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7" spans="2:95" ht="201.5" x14ac:dyDescent="0.35">
      <c r="B57" s="5" t="s">
        <v>206</v>
      </c>
      <c r="C57" s="6" t="s">
        <v>5843</v>
      </c>
      <c r="D57" s="6" t="s">
        <v>324</v>
      </c>
      <c r="E57" s="6" t="s">
        <v>7041</v>
      </c>
      <c r="F57" s="5" t="s">
        <v>209</v>
      </c>
      <c r="G57" s="5" t="s">
        <v>303</v>
      </c>
      <c r="H57" s="5" t="s">
        <v>325</v>
      </c>
      <c r="I57" s="5" t="s">
        <v>267</v>
      </c>
      <c r="J57" s="5" t="s">
        <v>294</v>
      </c>
      <c r="K57" s="5" t="s">
        <v>9</v>
      </c>
      <c r="L57" s="5" t="s">
        <v>213</v>
      </c>
      <c r="M57" s="5" t="str">
        <f>IF(O57="","",
IF(O57="PM_XX_XX_XX: Undefined","PM_XX: Undefined",
INDEX(tbl_Picklist_UniclassPM[Code and Title],
MATCH((LEFT(O57,5)),tbl_Picklist_UniclassPM[Code],0))
))</f>
        <v>PM_30 : Site, ground and environmental information</v>
      </c>
      <c r="N57" s="5" t="str">
        <f>IF(O57="","",
IF(O57="PM_XX_XX_XX: Undefined","PM_XX_XX: Undefined",
INDEX(tbl_Picklist_UniclassPM[Code and Title],
MATCH((LEFT(O57,8)),tbl_Picklist_UniclassPM[Code],0))
))</f>
        <v>PM_30_10 : Site survey information</v>
      </c>
      <c r="O57" s="5" t="s">
        <v>326</v>
      </c>
      <c r="P57" s="6" t="str" cm="1">
        <f t="array" ref="P5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57" s="6" t="str" cm="1">
        <f t="array" ref="Q5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57" s="6" t="s">
        <v>274</v>
      </c>
      <c r="S57" s="5" t="s">
        <v>96</v>
      </c>
      <c r="T57" s="6"/>
      <c r="U57" s="5" t="s">
        <v>206</v>
      </c>
      <c r="V57" s="6" t="s">
        <v>6389</v>
      </c>
      <c r="W57" s="5" t="s">
        <v>96</v>
      </c>
      <c r="X57" s="6"/>
      <c r="Y57" s="5" t="s">
        <v>206</v>
      </c>
      <c r="Z57" s="6" t="s">
        <v>6345</v>
      </c>
      <c r="AA57" s="5" t="s">
        <v>96</v>
      </c>
      <c r="AB57" s="6"/>
      <c r="AC57" s="5" t="s">
        <v>206</v>
      </c>
      <c r="AD57" s="6" t="s">
        <v>6330</v>
      </c>
      <c r="AE57" s="5" t="s">
        <v>96</v>
      </c>
      <c r="AG57" s="5" t="s">
        <v>206</v>
      </c>
      <c r="AH57" s="6" t="s">
        <v>6330</v>
      </c>
      <c r="AI57" s="5" t="s">
        <v>96</v>
      </c>
      <c r="AJ57" s="6"/>
      <c r="AK57" s="5" t="s">
        <v>206</v>
      </c>
      <c r="AL57" s="6" t="s">
        <v>6330</v>
      </c>
      <c r="AM57" s="5" t="s">
        <v>96</v>
      </c>
      <c r="AO57" s="5" t="s">
        <v>206</v>
      </c>
      <c r="AP57" s="6" t="s">
        <v>6330</v>
      </c>
      <c r="AQ57" s="5" t="s">
        <v>96</v>
      </c>
      <c r="AS57" s="5" t="s">
        <v>96</v>
      </c>
      <c r="AU57" s="5" t="s">
        <v>96</v>
      </c>
      <c r="AW57" s="5" t="s">
        <v>96</v>
      </c>
      <c r="AY57" s="5" t="s">
        <v>96</v>
      </c>
      <c r="BA57" s="5" t="s">
        <v>96</v>
      </c>
      <c r="BC57" s="5" t="s">
        <v>96</v>
      </c>
      <c r="BE57" s="5" t="s">
        <v>96</v>
      </c>
      <c r="BG57" s="5" t="s">
        <v>96</v>
      </c>
      <c r="BI57" s="5" t="s">
        <v>96</v>
      </c>
      <c r="BK57" s="6" t="str" cm="1">
        <f t="array" ref="BK5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Y</v>
      </c>
      <c r="BL57" s="6" t="str" cm="1">
        <f t="array" ref="BL5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Y : Topographical Surveying</v>
      </c>
      <c r="BM57" s="5" t="s">
        <v>96</v>
      </c>
      <c r="BN57" s="5" t="s">
        <v>96</v>
      </c>
      <c r="BO57" s="5" t="s">
        <v>96</v>
      </c>
      <c r="BP57" s="5" t="s">
        <v>96</v>
      </c>
      <c r="BQ57" s="5" t="s">
        <v>96</v>
      </c>
      <c r="BR57" s="5" t="s">
        <v>96</v>
      </c>
      <c r="BS57" s="5" t="s">
        <v>96</v>
      </c>
      <c r="BT57" s="5" t="s">
        <v>96</v>
      </c>
      <c r="BU57" s="5" t="s">
        <v>96</v>
      </c>
      <c r="BV57" s="5" t="s">
        <v>96</v>
      </c>
      <c r="BW57" s="5" t="s">
        <v>96</v>
      </c>
      <c r="BX57" s="5" t="s">
        <v>96</v>
      </c>
      <c r="BY57" s="5" t="s">
        <v>96</v>
      </c>
      <c r="BZ57" s="5" t="s">
        <v>96</v>
      </c>
      <c r="CA57" s="5" t="s">
        <v>96</v>
      </c>
      <c r="CB57" s="5" t="s">
        <v>96</v>
      </c>
      <c r="CC57" s="5" t="s">
        <v>96</v>
      </c>
      <c r="CD57" s="5" t="s">
        <v>96</v>
      </c>
      <c r="CE57" s="5" t="s">
        <v>96</v>
      </c>
      <c r="CF57" s="5" t="s">
        <v>96</v>
      </c>
      <c r="CG57" s="5" t="s">
        <v>96</v>
      </c>
      <c r="CH57" s="5" t="s">
        <v>96</v>
      </c>
      <c r="CI57" s="5" t="s">
        <v>96</v>
      </c>
      <c r="CJ57" s="5" t="s">
        <v>96</v>
      </c>
      <c r="CK57" s="5" t="s">
        <v>206</v>
      </c>
      <c r="CL57" s="5" t="s">
        <v>96</v>
      </c>
      <c r="CM57" s="6" t="str" cm="1">
        <f t="array" ref="CM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7" s="5" t="str" cm="1">
        <f t="array" ref="CN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7" s="5" t="str" cm="1">
        <f t="array" ref="CO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7" s="5" t="str" cm="1">
        <f t="array" ref="CP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7" s="5" t="str" cm="1">
        <f t="array" ref="CQ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8" spans="2:95" ht="139.5" x14ac:dyDescent="0.35">
      <c r="B58" s="5" t="s">
        <v>206</v>
      </c>
      <c r="C58" s="6" t="s">
        <v>5844</v>
      </c>
      <c r="D58" s="6" t="s">
        <v>327</v>
      </c>
      <c r="E58" s="6" t="s">
        <v>7042</v>
      </c>
      <c r="F58" s="5" t="s">
        <v>209</v>
      </c>
      <c r="G58" s="5" t="s">
        <v>210</v>
      </c>
      <c r="H58" s="5" t="s">
        <v>223</v>
      </c>
      <c r="I58" s="5" t="s">
        <v>96</v>
      </c>
      <c r="J58" s="5" t="s">
        <v>294</v>
      </c>
      <c r="K58" s="5" t="s">
        <v>9</v>
      </c>
      <c r="L58" s="5" t="s">
        <v>213</v>
      </c>
      <c r="M58" s="5" t="str">
        <f>IF(O58="","",
IF(O58="PM_XX_XX_XX: Undefined","PM_XX: Undefined",
INDEX(tbl_Picklist_UniclassPM[Code and Title],
MATCH((LEFT(O58,5)),tbl_Picklist_UniclassPM[Code],0))
))</f>
        <v>PM_30 : Site, ground and environmental information</v>
      </c>
      <c r="N58" s="5" t="str">
        <f>IF(O58="","",
IF(O58="PM_XX_XX_XX: Undefined","PM_XX_XX: Undefined",
INDEX(tbl_Picklist_UniclassPM[Code and Title],
MATCH((LEFT(O58,8)),tbl_Picklist_UniclassPM[Code],0))
))</f>
        <v>PM_30_10 : Site survey information</v>
      </c>
      <c r="O58" s="5" t="s">
        <v>328</v>
      </c>
      <c r="P58" s="6" t="str" cm="1">
        <f t="array" ref="P5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58" s="6" t="str" cm="1">
        <f t="array" ref="Q5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58" s="6"/>
      <c r="S58" s="5" t="s">
        <v>96</v>
      </c>
      <c r="T58" s="6"/>
      <c r="U58" s="5" t="s">
        <v>206</v>
      </c>
      <c r="V58" s="6" t="s">
        <v>6852</v>
      </c>
      <c r="W58" s="5" t="s">
        <v>96</v>
      </c>
      <c r="X58" s="6"/>
      <c r="Y58" s="5" t="s">
        <v>206</v>
      </c>
      <c r="Z58" s="6" t="s">
        <v>6345</v>
      </c>
      <c r="AA58" s="5" t="s">
        <v>96</v>
      </c>
      <c r="AB58" s="6"/>
      <c r="AC58" s="5" t="s">
        <v>206</v>
      </c>
      <c r="AD58" s="6" t="s">
        <v>6330</v>
      </c>
      <c r="AE58" s="5" t="s">
        <v>96</v>
      </c>
      <c r="AG58" s="5" t="s">
        <v>206</v>
      </c>
      <c r="AH58" s="6" t="s">
        <v>6330</v>
      </c>
      <c r="AI58" s="5" t="s">
        <v>96</v>
      </c>
      <c r="AJ58" s="6"/>
      <c r="AK58" s="5" t="s">
        <v>206</v>
      </c>
      <c r="AL58" s="6" t="s">
        <v>6330</v>
      </c>
      <c r="AM58" s="5" t="s">
        <v>96</v>
      </c>
      <c r="AO58" s="5" t="s">
        <v>206</v>
      </c>
      <c r="AP58" s="6" t="s">
        <v>6330</v>
      </c>
      <c r="AQ58" s="5" t="s">
        <v>96</v>
      </c>
      <c r="AS58" s="5" t="s">
        <v>96</v>
      </c>
      <c r="AU58" s="5" t="s">
        <v>96</v>
      </c>
      <c r="AW58" s="5" t="s">
        <v>96</v>
      </c>
      <c r="AY58" s="5" t="s">
        <v>96</v>
      </c>
      <c r="BA58" s="5" t="s">
        <v>96</v>
      </c>
      <c r="BC58" s="5" t="s">
        <v>96</v>
      </c>
      <c r="BE58" s="5" t="s">
        <v>96</v>
      </c>
      <c r="BG58" s="5" t="s">
        <v>96</v>
      </c>
      <c r="BI58" s="5" t="s">
        <v>96</v>
      </c>
      <c r="BK58" s="6" t="str" cm="1">
        <f t="array" ref="BK5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H</v>
      </c>
      <c r="BL58" s="6" t="str" cm="1">
        <f t="array" ref="BL5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H : Highways and Transport Engineering</v>
      </c>
      <c r="BM58" s="5" t="s">
        <v>96</v>
      </c>
      <c r="BN58" s="5" t="s">
        <v>96</v>
      </c>
      <c r="BO58" s="5" t="s">
        <v>96</v>
      </c>
      <c r="BP58" s="5" t="s">
        <v>96</v>
      </c>
      <c r="BQ58" s="5" t="s">
        <v>96</v>
      </c>
      <c r="BR58" s="5" t="s">
        <v>96</v>
      </c>
      <c r="BS58" s="5" t="s">
        <v>96</v>
      </c>
      <c r="BT58" s="5" t="s">
        <v>206</v>
      </c>
      <c r="BU58" s="5" t="s">
        <v>96</v>
      </c>
      <c r="BV58" s="5" t="s">
        <v>96</v>
      </c>
      <c r="BW58" s="5" t="s">
        <v>96</v>
      </c>
      <c r="BX58" s="5" t="s">
        <v>96</v>
      </c>
      <c r="BY58" s="5" t="s">
        <v>96</v>
      </c>
      <c r="BZ58" s="5" t="s">
        <v>96</v>
      </c>
      <c r="CA58" s="5" t="s">
        <v>96</v>
      </c>
      <c r="CB58" s="5" t="s">
        <v>96</v>
      </c>
      <c r="CC58" s="5" t="s">
        <v>96</v>
      </c>
      <c r="CD58" s="5" t="s">
        <v>96</v>
      </c>
      <c r="CE58" s="5" t="s">
        <v>96</v>
      </c>
      <c r="CF58" s="5" t="s">
        <v>96</v>
      </c>
      <c r="CG58" s="5" t="s">
        <v>96</v>
      </c>
      <c r="CH58" s="5" t="s">
        <v>96</v>
      </c>
      <c r="CI58" s="5" t="s">
        <v>96</v>
      </c>
      <c r="CJ58" s="5" t="s">
        <v>96</v>
      </c>
      <c r="CK58" s="5" t="s">
        <v>96</v>
      </c>
      <c r="CL58" s="5" t="s">
        <v>96</v>
      </c>
      <c r="CM58" s="6" t="str" cm="1">
        <f t="array" ref="CM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8" s="5" t="str" cm="1">
        <f t="array" ref="CN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8" s="5" t="str" cm="1">
        <f t="array" ref="CO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8" s="5" t="str" cm="1">
        <f t="array" ref="CP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8" s="5" t="str" cm="1">
        <f t="array" ref="CQ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9" spans="2:95" ht="217" x14ac:dyDescent="0.35">
      <c r="B59" s="5" t="s">
        <v>206</v>
      </c>
      <c r="C59" s="6" t="s">
        <v>5845</v>
      </c>
      <c r="D59" s="6" t="s">
        <v>329</v>
      </c>
      <c r="E59" s="6" t="s">
        <v>7043</v>
      </c>
      <c r="F59" s="5" t="s">
        <v>209</v>
      </c>
      <c r="G59" s="5" t="s">
        <v>303</v>
      </c>
      <c r="H59" s="5" t="s">
        <v>325</v>
      </c>
      <c r="I59" s="5" t="s">
        <v>267</v>
      </c>
      <c r="J59" s="5" t="s">
        <v>294</v>
      </c>
      <c r="K59" s="5" t="s">
        <v>9</v>
      </c>
      <c r="L59" s="5" t="s">
        <v>213</v>
      </c>
      <c r="M59" s="5" t="str">
        <f>IF(O59="","",
IF(O59="PM_XX_XX_XX: Undefined","PM_XX: Undefined",
INDEX(tbl_Picklist_UniclassPM[Code and Title],
MATCH((LEFT(O59,5)),tbl_Picklist_UniclassPM[Code],0))
))</f>
        <v>PM_30 : Site, ground and environmental information</v>
      </c>
      <c r="N59" s="5" t="str">
        <f>IF(O59="","",
IF(O59="PM_XX_XX_XX: Undefined","PM_XX_XX: Undefined",
INDEX(tbl_Picklist_UniclassPM[Code and Title],
MATCH((LEFT(O59,8)),tbl_Picklist_UniclassPM[Code],0))
))</f>
        <v>PM_30_10 : Site survey information</v>
      </c>
      <c r="O59" s="5" t="s">
        <v>330</v>
      </c>
      <c r="P59" s="6" t="str" cm="1">
        <f t="array" ref="P5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59" s="6" t="str" cm="1">
        <f t="array" ref="Q5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59" s="6" t="s">
        <v>274</v>
      </c>
      <c r="S59" s="5" t="s">
        <v>96</v>
      </c>
      <c r="T59" s="6"/>
      <c r="U59" s="5" t="s">
        <v>206</v>
      </c>
      <c r="V59" s="6" t="s">
        <v>6390</v>
      </c>
      <c r="W59" s="5" t="s">
        <v>96</v>
      </c>
      <c r="X59" s="6"/>
      <c r="Y59" s="5" t="s">
        <v>206</v>
      </c>
      <c r="Z59" s="6" t="s">
        <v>6345</v>
      </c>
      <c r="AA59" s="5" t="s">
        <v>96</v>
      </c>
      <c r="AB59" s="6"/>
      <c r="AC59" s="5" t="s">
        <v>206</v>
      </c>
      <c r="AD59" s="6" t="s">
        <v>6330</v>
      </c>
      <c r="AE59" s="5" t="s">
        <v>96</v>
      </c>
      <c r="AG59" s="5" t="s">
        <v>206</v>
      </c>
      <c r="AH59" s="6" t="s">
        <v>6330</v>
      </c>
      <c r="AI59" s="5" t="s">
        <v>96</v>
      </c>
      <c r="AJ59" s="6"/>
      <c r="AK59" s="5" t="s">
        <v>206</v>
      </c>
      <c r="AL59" s="6" t="s">
        <v>6330</v>
      </c>
      <c r="AM59" s="5" t="s">
        <v>96</v>
      </c>
      <c r="AO59" s="5" t="s">
        <v>206</v>
      </c>
      <c r="AP59" s="6" t="s">
        <v>6330</v>
      </c>
      <c r="AQ59" s="5" t="s">
        <v>96</v>
      </c>
      <c r="AS59" s="5" t="s">
        <v>96</v>
      </c>
      <c r="AU59" s="5" t="s">
        <v>96</v>
      </c>
      <c r="AW59" s="5" t="s">
        <v>96</v>
      </c>
      <c r="AY59" s="5" t="s">
        <v>96</v>
      </c>
      <c r="BA59" s="5" t="s">
        <v>96</v>
      </c>
      <c r="BC59" s="5" t="s">
        <v>96</v>
      </c>
      <c r="BE59" s="5" t="s">
        <v>96</v>
      </c>
      <c r="BG59" s="5" t="s">
        <v>96</v>
      </c>
      <c r="BI59" s="5" t="s">
        <v>96</v>
      </c>
      <c r="BK59" s="6" t="str" cm="1">
        <f t="array" ref="BK5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E;
P;
Y</v>
      </c>
      <c r="BL59" s="6" t="str" cm="1">
        <f t="array" ref="BL5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E : Electrical Engineering;
P : Public Health Engineering;
Y : Topographical Surveying</v>
      </c>
      <c r="BM59" s="5" t="s">
        <v>96</v>
      </c>
      <c r="BN59" s="5" t="s">
        <v>96</v>
      </c>
      <c r="BO59" s="5" t="s">
        <v>206</v>
      </c>
      <c r="BP59" s="5" t="s">
        <v>96</v>
      </c>
      <c r="BQ59" s="5" t="s">
        <v>206</v>
      </c>
      <c r="BR59" s="5" t="s">
        <v>96</v>
      </c>
      <c r="BS59" s="5" t="s">
        <v>96</v>
      </c>
      <c r="BT59" s="5" t="s">
        <v>96</v>
      </c>
      <c r="BU59" s="5" t="s">
        <v>96</v>
      </c>
      <c r="BV59" s="5" t="s">
        <v>96</v>
      </c>
      <c r="BW59" s="5" t="s">
        <v>96</v>
      </c>
      <c r="BX59" s="5" t="s">
        <v>96</v>
      </c>
      <c r="BY59" s="5" t="s">
        <v>96</v>
      </c>
      <c r="BZ59" s="5" t="s">
        <v>96</v>
      </c>
      <c r="CA59" s="5" t="s">
        <v>96</v>
      </c>
      <c r="CB59" s="5" t="s">
        <v>206</v>
      </c>
      <c r="CC59" s="5" t="s">
        <v>96</v>
      </c>
      <c r="CD59" s="5" t="s">
        <v>96</v>
      </c>
      <c r="CE59" s="5" t="s">
        <v>96</v>
      </c>
      <c r="CF59" s="5" t="s">
        <v>96</v>
      </c>
      <c r="CG59" s="5" t="s">
        <v>96</v>
      </c>
      <c r="CH59" s="5" t="s">
        <v>96</v>
      </c>
      <c r="CI59" s="5" t="s">
        <v>96</v>
      </c>
      <c r="CJ59" s="5" t="s">
        <v>96</v>
      </c>
      <c r="CK59" s="5" t="s">
        <v>206</v>
      </c>
      <c r="CL59" s="5" t="s">
        <v>96</v>
      </c>
      <c r="CM59" s="6" t="str" cm="1">
        <f t="array" ref="CM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9" s="5" t="str" cm="1">
        <f t="array" ref="CN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9" s="5" t="str" cm="1">
        <f t="array" ref="CO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9" s="5" t="str" cm="1">
        <f t="array" ref="CP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9" s="5" t="str" cm="1">
        <f t="array" ref="CQ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60" spans="2:95" ht="139.5" x14ac:dyDescent="0.35">
      <c r="B60" s="5" t="s">
        <v>206</v>
      </c>
      <c r="C60" s="6" t="s">
        <v>5846</v>
      </c>
      <c r="D60" s="6" t="s">
        <v>331</v>
      </c>
      <c r="E60" s="6" t="s">
        <v>7044</v>
      </c>
      <c r="F60" s="5" t="s">
        <v>209</v>
      </c>
      <c r="G60" s="5" t="s">
        <v>210</v>
      </c>
      <c r="H60" s="5" t="s">
        <v>223</v>
      </c>
      <c r="I60" s="5" t="s">
        <v>96</v>
      </c>
      <c r="J60" s="5" t="s">
        <v>294</v>
      </c>
      <c r="K60" s="5" t="s">
        <v>9</v>
      </c>
      <c r="L60" s="5" t="s">
        <v>213</v>
      </c>
      <c r="M60" s="5" t="str">
        <f>IF(O60="","",
IF(O60="PM_XX_XX_XX: Undefined","PM_XX: Undefined",
INDEX(tbl_Picklist_UniclassPM[Code and Title],
MATCH((LEFT(O60,5)),tbl_Picklist_UniclassPM[Code],0))
))</f>
        <v>PM_30 : Site, ground and environmental information</v>
      </c>
      <c r="N60" s="5" t="str">
        <f>IF(O60="","",
IF(O60="PM_XX_XX_XX: Undefined","PM_XX_XX: Undefined",
INDEX(tbl_Picklist_UniclassPM[Code and Title],
MATCH((LEFT(O60,8)),tbl_Picklist_UniclassPM[Code],0))
))</f>
        <v>PM_30_20 : Ground investigation and survey reports</v>
      </c>
      <c r="O60" s="5" t="s">
        <v>332</v>
      </c>
      <c r="P60" s="6" t="str" cm="1">
        <f t="array" ref="P6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60" s="6" t="str" cm="1">
        <f t="array" ref="Q6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60" s="6"/>
      <c r="S60" s="5" t="s">
        <v>96</v>
      </c>
      <c r="T60" s="6"/>
      <c r="U60" s="5" t="s">
        <v>206</v>
      </c>
      <c r="V60" s="6" t="s">
        <v>6369</v>
      </c>
      <c r="W60" s="5" t="s">
        <v>96</v>
      </c>
      <c r="X60" s="6"/>
      <c r="Y60" s="5" t="s">
        <v>206</v>
      </c>
      <c r="Z60" s="6" t="s">
        <v>6345</v>
      </c>
      <c r="AA60" s="5" t="s">
        <v>96</v>
      </c>
      <c r="AB60" s="6"/>
      <c r="AC60" s="5" t="s">
        <v>206</v>
      </c>
      <c r="AD60" s="6" t="s">
        <v>6330</v>
      </c>
      <c r="AE60" s="5" t="s">
        <v>96</v>
      </c>
      <c r="AG60" s="5" t="s">
        <v>206</v>
      </c>
      <c r="AH60" s="6" t="s">
        <v>6330</v>
      </c>
      <c r="AI60" s="5" t="s">
        <v>96</v>
      </c>
      <c r="AJ60" s="6"/>
      <c r="AK60" s="5" t="s">
        <v>206</v>
      </c>
      <c r="AL60" s="6" t="s">
        <v>6330</v>
      </c>
      <c r="AM60" s="5" t="s">
        <v>96</v>
      </c>
      <c r="AO60" s="5" t="s">
        <v>206</v>
      </c>
      <c r="AP60" s="6" t="s">
        <v>6330</v>
      </c>
      <c r="AQ60" s="5" t="s">
        <v>96</v>
      </c>
      <c r="AS60" s="5" t="s">
        <v>96</v>
      </c>
      <c r="AU60" s="5" t="s">
        <v>96</v>
      </c>
      <c r="AW60" s="5" t="s">
        <v>96</v>
      </c>
      <c r="AY60" s="5" t="s">
        <v>96</v>
      </c>
      <c r="BA60" s="5" t="s">
        <v>96</v>
      </c>
      <c r="BC60" s="5" t="s">
        <v>96</v>
      </c>
      <c r="BE60" s="5" t="s">
        <v>96</v>
      </c>
      <c r="BG60" s="5" t="s">
        <v>96</v>
      </c>
      <c r="BI60" s="5" t="s">
        <v>96</v>
      </c>
      <c r="BK60" s="6" t="str" cm="1">
        <f t="array" ref="BK6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v>
      </c>
      <c r="BL60" s="6" t="str" cm="1">
        <f t="array" ref="BL6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v>
      </c>
      <c r="BM60" s="5" t="s">
        <v>96</v>
      </c>
      <c r="BN60" s="5" t="s">
        <v>96</v>
      </c>
      <c r="BO60" s="5" t="s">
        <v>96</v>
      </c>
      <c r="BP60" s="5" t="s">
        <v>96</v>
      </c>
      <c r="BQ60" s="5" t="s">
        <v>96</v>
      </c>
      <c r="BR60" s="5" t="s">
        <v>96</v>
      </c>
      <c r="BS60" s="5" t="s">
        <v>96</v>
      </c>
      <c r="BT60" s="5" t="s">
        <v>96</v>
      </c>
      <c r="BU60" s="5" t="s">
        <v>96</v>
      </c>
      <c r="BV60" s="5" t="s">
        <v>96</v>
      </c>
      <c r="BW60" s="5" t="s">
        <v>96</v>
      </c>
      <c r="BX60" s="5" t="s">
        <v>96</v>
      </c>
      <c r="BY60" s="5" t="s">
        <v>96</v>
      </c>
      <c r="BZ60" s="5" t="s">
        <v>96</v>
      </c>
      <c r="CA60" s="5" t="s">
        <v>206</v>
      </c>
      <c r="CB60" s="5" t="s">
        <v>96</v>
      </c>
      <c r="CC60" s="5" t="s">
        <v>96</v>
      </c>
      <c r="CD60" s="5" t="s">
        <v>96</v>
      </c>
      <c r="CE60" s="5" t="s">
        <v>96</v>
      </c>
      <c r="CF60" s="5" t="s">
        <v>96</v>
      </c>
      <c r="CG60" s="5" t="s">
        <v>96</v>
      </c>
      <c r="CH60" s="5" t="s">
        <v>96</v>
      </c>
      <c r="CI60" s="5" t="s">
        <v>96</v>
      </c>
      <c r="CJ60" s="5" t="s">
        <v>96</v>
      </c>
      <c r="CK60" s="5" t="s">
        <v>96</v>
      </c>
      <c r="CL60" s="5" t="s">
        <v>96</v>
      </c>
      <c r="CM60" s="6" t="str" cm="1">
        <f t="array" ref="CM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60" s="5" t="str" cm="1">
        <f t="array" ref="CN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60" s="5" t="str" cm="1">
        <f t="array" ref="CO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60" s="5" t="str" cm="1">
        <f t="array" ref="CP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60" s="5" t="str" cm="1">
        <f t="array" ref="CQ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61" spans="2:95" ht="155" x14ac:dyDescent="0.35">
      <c r="B61" s="5" t="s">
        <v>206</v>
      </c>
      <c r="C61" s="6" t="s">
        <v>5847</v>
      </c>
      <c r="D61" s="6" t="s">
        <v>333</v>
      </c>
      <c r="E61" s="6" t="s">
        <v>7045</v>
      </c>
      <c r="F61" s="5" t="s">
        <v>209</v>
      </c>
      <c r="G61" s="5" t="s">
        <v>303</v>
      </c>
      <c r="H61" s="5" t="s">
        <v>223</v>
      </c>
      <c r="I61" s="5" t="s">
        <v>96</v>
      </c>
      <c r="J61" s="5" t="s">
        <v>294</v>
      </c>
      <c r="K61" s="5" t="s">
        <v>9</v>
      </c>
      <c r="L61" s="5" t="s">
        <v>213</v>
      </c>
      <c r="M61" s="5" t="str">
        <f>IF(O61="","",
IF(O61="PM_XX_XX_XX: Undefined","PM_XX: Undefined",
INDEX(tbl_Picklist_UniclassPM[Code and Title],
MATCH((LEFT(O61,5)),tbl_Picklist_UniclassPM[Code],0))
))</f>
        <v>PM_30 : Site, ground and environmental information</v>
      </c>
      <c r="N61" s="5" t="str">
        <f>IF(O61="","",
IF(O61="PM_XX_XX_XX: Undefined","PM_XX_XX: Undefined",
INDEX(tbl_Picklist_UniclassPM[Code and Title],
MATCH((LEFT(O61,8)),tbl_Picklist_UniclassPM[Code],0))
))</f>
        <v>PM_30_20 : Ground investigation and survey reports</v>
      </c>
      <c r="O61" s="5" t="s">
        <v>334</v>
      </c>
      <c r="P61" s="6" t="str" cm="1">
        <f t="array" ref="P6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61" s="6" t="str" cm="1">
        <f t="array" ref="Q6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61" s="6"/>
      <c r="S61" s="5" t="s">
        <v>96</v>
      </c>
      <c r="T61" s="6"/>
      <c r="U61" s="5" t="s">
        <v>206</v>
      </c>
      <c r="V61" s="6" t="s">
        <v>6375</v>
      </c>
      <c r="W61" s="5" t="s">
        <v>96</v>
      </c>
      <c r="X61" s="6"/>
      <c r="Y61" s="5" t="s">
        <v>206</v>
      </c>
      <c r="Z61" s="6" t="s">
        <v>6345</v>
      </c>
      <c r="AA61" s="5" t="s">
        <v>96</v>
      </c>
      <c r="AB61" s="6"/>
      <c r="AC61" s="5" t="s">
        <v>206</v>
      </c>
      <c r="AD61" s="6" t="s">
        <v>6330</v>
      </c>
      <c r="AE61" s="5" t="s">
        <v>96</v>
      </c>
      <c r="AG61" s="5" t="s">
        <v>206</v>
      </c>
      <c r="AH61" s="6" t="s">
        <v>6330</v>
      </c>
      <c r="AI61" s="5" t="s">
        <v>96</v>
      </c>
      <c r="AJ61" s="6"/>
      <c r="AK61" s="5" t="s">
        <v>206</v>
      </c>
      <c r="AL61" s="6" t="s">
        <v>6330</v>
      </c>
      <c r="AM61" s="5" t="s">
        <v>96</v>
      </c>
      <c r="AO61" s="5" t="s">
        <v>206</v>
      </c>
      <c r="AP61" s="6" t="s">
        <v>6330</v>
      </c>
      <c r="AQ61" s="5" t="s">
        <v>96</v>
      </c>
      <c r="AS61" s="5" t="s">
        <v>96</v>
      </c>
      <c r="AU61" s="5" t="s">
        <v>96</v>
      </c>
      <c r="AW61" s="5" t="s">
        <v>96</v>
      </c>
      <c r="AY61" s="5" t="s">
        <v>96</v>
      </c>
      <c r="BA61" s="5" t="s">
        <v>96</v>
      </c>
      <c r="BC61" s="5" t="s">
        <v>96</v>
      </c>
      <c r="BE61" s="5" t="s">
        <v>96</v>
      </c>
      <c r="BG61" s="5" t="s">
        <v>96</v>
      </c>
      <c r="BI61" s="5" t="s">
        <v>96</v>
      </c>
      <c r="BK61" s="6" t="str" cm="1">
        <f t="array" ref="BK6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G</v>
      </c>
      <c r="BL61" s="6" t="str" cm="1">
        <f t="array" ref="BL6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G : Ground Engineering</v>
      </c>
      <c r="BM61" s="5" t="s">
        <v>96</v>
      </c>
      <c r="BN61" s="5" t="s">
        <v>96</v>
      </c>
      <c r="BO61" s="5" t="s">
        <v>206</v>
      </c>
      <c r="BP61" s="5" t="s">
        <v>96</v>
      </c>
      <c r="BQ61" s="5" t="s">
        <v>96</v>
      </c>
      <c r="BR61" s="5" t="s">
        <v>96</v>
      </c>
      <c r="BS61" s="5" t="s">
        <v>206</v>
      </c>
      <c r="BT61" s="5" t="s">
        <v>96</v>
      </c>
      <c r="BU61" s="5" t="s">
        <v>96</v>
      </c>
      <c r="BV61" s="5" t="s">
        <v>96</v>
      </c>
      <c r="BW61" s="5" t="s">
        <v>96</v>
      </c>
      <c r="BX61" s="5" t="s">
        <v>96</v>
      </c>
      <c r="BY61" s="5" t="s">
        <v>96</v>
      </c>
      <c r="BZ61" s="5" t="s">
        <v>96</v>
      </c>
      <c r="CA61" s="5" t="s">
        <v>96</v>
      </c>
      <c r="CB61" s="5" t="s">
        <v>96</v>
      </c>
      <c r="CC61" s="5" t="s">
        <v>96</v>
      </c>
      <c r="CD61" s="5" t="s">
        <v>96</v>
      </c>
      <c r="CE61" s="5" t="s">
        <v>96</v>
      </c>
      <c r="CF61" s="5" t="s">
        <v>96</v>
      </c>
      <c r="CG61" s="5" t="s">
        <v>96</v>
      </c>
      <c r="CH61" s="5" t="s">
        <v>96</v>
      </c>
      <c r="CI61" s="5" t="s">
        <v>96</v>
      </c>
      <c r="CJ61" s="5" t="s">
        <v>96</v>
      </c>
      <c r="CK61" s="5" t="s">
        <v>96</v>
      </c>
      <c r="CL61" s="5" t="s">
        <v>96</v>
      </c>
      <c r="CM61" s="6" t="str" cm="1">
        <f t="array" ref="CM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61" s="5" t="str" cm="1">
        <f t="array" ref="CN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61" s="5" t="str" cm="1">
        <f t="array" ref="CO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61" s="5" t="str" cm="1">
        <f t="array" ref="CP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61" s="5" t="str" cm="1">
        <f t="array" ref="CQ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62" spans="2:95" ht="186" x14ac:dyDescent="0.35">
      <c r="B62" s="5" t="s">
        <v>206</v>
      </c>
      <c r="C62" s="6" t="s">
        <v>5848</v>
      </c>
      <c r="D62" s="6" t="s">
        <v>335</v>
      </c>
      <c r="E62" s="6" t="s">
        <v>7046</v>
      </c>
      <c r="F62" s="5" t="s">
        <v>209</v>
      </c>
      <c r="G62" s="5" t="s">
        <v>303</v>
      </c>
      <c r="H62" s="5" t="s">
        <v>325</v>
      </c>
      <c r="I62" s="5" t="s">
        <v>267</v>
      </c>
      <c r="J62" s="5" t="s">
        <v>294</v>
      </c>
      <c r="K62" s="5" t="s">
        <v>9</v>
      </c>
      <c r="L62" s="5" t="s">
        <v>213</v>
      </c>
      <c r="M62" s="5" t="str">
        <f>IF(O62="","",
IF(O62="PM_XX_XX_XX: Undefined","PM_XX: Undefined",
INDEX(tbl_Picklist_UniclassPM[Code and Title],
MATCH((LEFT(O62,5)),tbl_Picklist_UniclassPM[Code],0))
))</f>
        <v>PM_30 : Site, ground and environmental information</v>
      </c>
      <c r="N62" s="5" t="str">
        <f>IF(O62="","",
IF(O62="PM_XX_XX_XX: Undefined","PM_XX_XX: Undefined",
INDEX(tbl_Picklist_UniclassPM[Code and Title],
MATCH((LEFT(O62,8)),tbl_Picklist_UniclassPM[Code],0))
))</f>
        <v>PM_30_20 : Ground investigation and survey reports</v>
      </c>
      <c r="O62" s="5" t="s">
        <v>334</v>
      </c>
      <c r="P62" s="6" t="str" cm="1">
        <f t="array" ref="P6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62" s="6" t="str" cm="1">
        <f t="array" ref="Q6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62" s="6" t="s">
        <v>274</v>
      </c>
      <c r="S62" s="5" t="s">
        <v>96</v>
      </c>
      <c r="T62" s="6"/>
      <c r="U62" s="5" t="s">
        <v>206</v>
      </c>
      <c r="V62" s="6" t="s">
        <v>6370</v>
      </c>
      <c r="W62" s="5" t="s">
        <v>96</v>
      </c>
      <c r="X62" s="6"/>
      <c r="Y62" s="5" t="s">
        <v>206</v>
      </c>
      <c r="Z62" s="6" t="s">
        <v>6345</v>
      </c>
      <c r="AA62" s="5" t="s">
        <v>96</v>
      </c>
      <c r="AB62" s="6"/>
      <c r="AC62" s="5" t="s">
        <v>206</v>
      </c>
      <c r="AD62" s="6" t="s">
        <v>6330</v>
      </c>
      <c r="AE62" s="5" t="s">
        <v>96</v>
      </c>
      <c r="AG62" s="5" t="s">
        <v>206</v>
      </c>
      <c r="AH62" s="6" t="s">
        <v>6330</v>
      </c>
      <c r="AI62" s="5" t="s">
        <v>96</v>
      </c>
      <c r="AJ62" s="6"/>
      <c r="AK62" s="5" t="s">
        <v>206</v>
      </c>
      <c r="AL62" s="6" t="s">
        <v>6330</v>
      </c>
      <c r="AM62" s="5" t="s">
        <v>96</v>
      </c>
      <c r="AO62" s="5" t="s">
        <v>206</v>
      </c>
      <c r="AP62" s="6" t="s">
        <v>6330</v>
      </c>
      <c r="AQ62" s="5" t="s">
        <v>96</v>
      </c>
      <c r="AS62" s="5" t="s">
        <v>96</v>
      </c>
      <c r="AU62" s="5" t="s">
        <v>96</v>
      </c>
      <c r="AW62" s="5" t="s">
        <v>96</v>
      </c>
      <c r="AY62" s="5" t="s">
        <v>96</v>
      </c>
      <c r="BA62" s="5" t="s">
        <v>96</v>
      </c>
      <c r="BC62" s="5" t="s">
        <v>96</v>
      </c>
      <c r="BE62" s="5" t="s">
        <v>96</v>
      </c>
      <c r="BG62" s="5" t="s">
        <v>96</v>
      </c>
      <c r="BI62" s="5" t="s">
        <v>96</v>
      </c>
      <c r="BK62" s="6" t="str" cm="1">
        <f t="array" ref="BK6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62" s="6" t="str" cm="1">
        <f t="array" ref="BL6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62" s="5" t="s">
        <v>96</v>
      </c>
      <c r="BN62" s="5" t="s">
        <v>96</v>
      </c>
      <c r="BO62" s="5" t="s">
        <v>96</v>
      </c>
      <c r="BP62" s="5" t="s">
        <v>96</v>
      </c>
      <c r="BQ62" s="5" t="s">
        <v>96</v>
      </c>
      <c r="BR62" s="5" t="s">
        <v>96</v>
      </c>
      <c r="BS62" s="5" t="s">
        <v>96</v>
      </c>
      <c r="BT62" s="5" t="s">
        <v>96</v>
      </c>
      <c r="BU62" s="5" t="s">
        <v>96</v>
      </c>
      <c r="BV62" s="5" t="s">
        <v>96</v>
      </c>
      <c r="BW62" s="5" t="s">
        <v>96</v>
      </c>
      <c r="BX62" s="5" t="s">
        <v>206</v>
      </c>
      <c r="BY62" s="5" t="s">
        <v>96</v>
      </c>
      <c r="BZ62" s="5" t="s">
        <v>96</v>
      </c>
      <c r="CA62" s="5" t="s">
        <v>96</v>
      </c>
      <c r="CB62" s="5" t="s">
        <v>96</v>
      </c>
      <c r="CC62" s="5" t="s">
        <v>96</v>
      </c>
      <c r="CD62" s="5" t="s">
        <v>96</v>
      </c>
      <c r="CE62" s="5" t="s">
        <v>96</v>
      </c>
      <c r="CF62" s="5" t="s">
        <v>96</v>
      </c>
      <c r="CG62" s="5" t="s">
        <v>96</v>
      </c>
      <c r="CH62" s="5" t="s">
        <v>96</v>
      </c>
      <c r="CI62" s="5" t="s">
        <v>96</v>
      </c>
      <c r="CJ62" s="5" t="s">
        <v>96</v>
      </c>
      <c r="CK62" s="5" t="s">
        <v>96</v>
      </c>
      <c r="CL62" s="5" t="s">
        <v>96</v>
      </c>
      <c r="CM62" s="6" t="str" cm="1">
        <f t="array" ref="CM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62" s="5" t="str" cm="1">
        <f t="array" ref="CN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62" s="5" t="str" cm="1">
        <f t="array" ref="CO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62" s="5" t="str" cm="1">
        <f t="array" ref="CP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62" s="5" t="str" cm="1">
        <f t="array" ref="CQ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63" spans="2:95" ht="139.5" x14ac:dyDescent="0.35">
      <c r="B63" s="5" t="s">
        <v>206</v>
      </c>
      <c r="C63" s="6" t="s">
        <v>5849</v>
      </c>
      <c r="D63" s="6" t="s">
        <v>336</v>
      </c>
      <c r="E63" s="6" t="s">
        <v>7047</v>
      </c>
      <c r="F63" s="5" t="s">
        <v>209</v>
      </c>
      <c r="G63" s="5" t="s">
        <v>210</v>
      </c>
      <c r="H63" s="5" t="s">
        <v>223</v>
      </c>
      <c r="I63" s="5" t="s">
        <v>96</v>
      </c>
      <c r="J63" s="5" t="s">
        <v>294</v>
      </c>
      <c r="K63" s="5" t="s">
        <v>9</v>
      </c>
      <c r="L63" s="5" t="s">
        <v>213</v>
      </c>
      <c r="M63" s="5" t="str">
        <f>IF(O63="","",
IF(O63="PM_XX_XX_XX: Undefined","PM_XX: Undefined",
INDEX(tbl_Picklist_UniclassPM[Code and Title],
MATCH((LEFT(O63,5)),tbl_Picklist_UniclassPM[Code],0))
))</f>
        <v>PM_30 : Site, ground and environmental information</v>
      </c>
      <c r="N63" s="5" t="str">
        <f>IF(O63="","",
IF(O63="PM_XX_XX_XX: Undefined","PM_XX_XX: Undefined",
INDEX(tbl_Picklist_UniclassPM[Code and Title],
MATCH((LEFT(O63,8)),tbl_Picklist_UniclassPM[Code],0))
))</f>
        <v>PM_30_20 : Ground investigation and survey reports</v>
      </c>
      <c r="O63" s="5" t="s">
        <v>337</v>
      </c>
      <c r="P63" s="6" t="str" cm="1">
        <f t="array" ref="P6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63" s="6" t="str" cm="1">
        <f t="array" ref="Q6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63" s="6"/>
      <c r="S63" s="5" t="s">
        <v>96</v>
      </c>
      <c r="T63" s="6"/>
      <c r="U63" s="5" t="s">
        <v>206</v>
      </c>
      <c r="V63" s="6" t="s">
        <v>6391</v>
      </c>
      <c r="W63" s="5" t="s">
        <v>96</v>
      </c>
      <c r="X63" s="6"/>
      <c r="Y63" s="5" t="s">
        <v>206</v>
      </c>
      <c r="Z63" s="6" t="s">
        <v>6345</v>
      </c>
      <c r="AA63" s="5" t="s">
        <v>96</v>
      </c>
      <c r="AB63" s="6"/>
      <c r="AC63" s="5" t="s">
        <v>206</v>
      </c>
      <c r="AD63" s="6" t="s">
        <v>6330</v>
      </c>
      <c r="AE63" s="5" t="s">
        <v>96</v>
      </c>
      <c r="AG63" s="5" t="s">
        <v>206</v>
      </c>
      <c r="AH63" s="6" t="s">
        <v>6330</v>
      </c>
      <c r="AI63" s="5" t="s">
        <v>96</v>
      </c>
      <c r="AJ63" s="6"/>
      <c r="AK63" s="5" t="s">
        <v>206</v>
      </c>
      <c r="AL63" s="6" t="s">
        <v>6330</v>
      </c>
      <c r="AM63" s="5" t="s">
        <v>96</v>
      </c>
      <c r="AO63" s="5" t="s">
        <v>206</v>
      </c>
      <c r="AP63" s="6" t="s">
        <v>6330</v>
      </c>
      <c r="AQ63" s="5" t="s">
        <v>96</v>
      </c>
      <c r="AS63" s="5" t="s">
        <v>96</v>
      </c>
      <c r="AU63" s="5" t="s">
        <v>96</v>
      </c>
      <c r="AW63" s="5" t="s">
        <v>96</v>
      </c>
      <c r="AY63" s="5" t="s">
        <v>96</v>
      </c>
      <c r="BA63" s="5" t="s">
        <v>96</v>
      </c>
      <c r="BC63" s="5" t="s">
        <v>96</v>
      </c>
      <c r="BE63" s="5" t="s">
        <v>96</v>
      </c>
      <c r="BG63" s="5" t="s">
        <v>96</v>
      </c>
      <c r="BI63" s="5" t="s">
        <v>96</v>
      </c>
      <c r="BK63" s="6" t="str" cm="1">
        <f t="array" ref="BK6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G;
M;
Z</v>
      </c>
      <c r="BL63" s="6" t="str" cm="1">
        <f t="array" ref="BL6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G : Ground Engineering;
M : Mechanical Engineering;
Z : Multiple Disciplines</v>
      </c>
      <c r="BM63" s="5" t="s">
        <v>96</v>
      </c>
      <c r="BN63" s="5" t="s">
        <v>96</v>
      </c>
      <c r="BO63" s="5" t="s">
        <v>96</v>
      </c>
      <c r="BP63" s="5" t="s">
        <v>96</v>
      </c>
      <c r="BQ63" s="5" t="s">
        <v>206</v>
      </c>
      <c r="BR63" s="5" t="s">
        <v>96</v>
      </c>
      <c r="BS63" s="5" t="s">
        <v>206</v>
      </c>
      <c r="BT63" s="5" t="s">
        <v>96</v>
      </c>
      <c r="BU63" s="5" t="s">
        <v>96</v>
      </c>
      <c r="BV63" s="5" t="s">
        <v>96</v>
      </c>
      <c r="BW63" s="5" t="s">
        <v>96</v>
      </c>
      <c r="BX63" s="5" t="s">
        <v>96</v>
      </c>
      <c r="BY63" s="5" t="s">
        <v>206</v>
      </c>
      <c r="BZ63" s="5" t="s">
        <v>96</v>
      </c>
      <c r="CA63" s="5" t="s">
        <v>96</v>
      </c>
      <c r="CB63" s="5" t="s">
        <v>96</v>
      </c>
      <c r="CC63" s="5" t="s">
        <v>96</v>
      </c>
      <c r="CD63" s="5" t="s">
        <v>96</v>
      </c>
      <c r="CE63" s="5" t="s">
        <v>96</v>
      </c>
      <c r="CF63" s="5" t="s">
        <v>96</v>
      </c>
      <c r="CG63" s="5" t="s">
        <v>96</v>
      </c>
      <c r="CH63" s="5" t="s">
        <v>96</v>
      </c>
      <c r="CI63" s="5" t="s">
        <v>96</v>
      </c>
      <c r="CJ63" s="5" t="s">
        <v>96</v>
      </c>
      <c r="CK63" s="5" t="s">
        <v>96</v>
      </c>
      <c r="CL63" s="5" t="s">
        <v>206</v>
      </c>
      <c r="CM63" s="6" t="str" cm="1">
        <f t="array" ref="CM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63" s="5" t="str" cm="1">
        <f t="array" ref="CN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63" s="5" t="str" cm="1">
        <f t="array" ref="CO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63" s="5" t="str" cm="1">
        <f t="array" ref="CP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63" s="5" t="str" cm="1">
        <f t="array" ref="CQ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64" spans="2:95" ht="139.5" x14ac:dyDescent="0.35">
      <c r="B64" s="5" t="s">
        <v>206</v>
      </c>
      <c r="C64" s="6" t="s">
        <v>5881</v>
      </c>
      <c r="D64" s="6" t="s">
        <v>338</v>
      </c>
      <c r="E64" s="6" t="s">
        <v>7048</v>
      </c>
      <c r="F64" s="5" t="s">
        <v>209</v>
      </c>
      <c r="G64" s="5" t="s">
        <v>303</v>
      </c>
      <c r="H64" s="5" t="s">
        <v>325</v>
      </c>
      <c r="I64" s="5" t="s">
        <v>96</v>
      </c>
      <c r="J64" s="5" t="s">
        <v>294</v>
      </c>
      <c r="K64" s="5" t="s">
        <v>9</v>
      </c>
      <c r="L64" s="5" t="s">
        <v>213</v>
      </c>
      <c r="M64" s="5" t="str">
        <f>IF(O64="","",
IF(O64="PM_XX_XX_XX: Undefined","PM_XX: Undefined",
INDEX(tbl_Picklist_UniclassPM[Code and Title],
MATCH((LEFT(O64,5)),tbl_Picklist_UniclassPM[Code],0))
))</f>
        <v>PM_30 : Site, ground and environmental information</v>
      </c>
      <c r="N64" s="5" t="str">
        <f>IF(O64="","",
IF(O64="PM_XX_XX_XX: Undefined","PM_XX_XX: Undefined",
INDEX(tbl_Picklist_UniclassPM[Code and Title],
MATCH((LEFT(O64,8)),tbl_Picklist_UniclassPM[Code],0))
))</f>
        <v>PM_30_20 : Ground investigation and survey reports</v>
      </c>
      <c r="O64" s="5" t="s">
        <v>339</v>
      </c>
      <c r="P64" s="6" t="str" cm="1">
        <f t="array" ref="P6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64" s="6" t="str" cm="1">
        <f t="array" ref="Q6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64" s="6"/>
      <c r="S64" s="5" t="s">
        <v>96</v>
      </c>
      <c r="T64" s="6"/>
      <c r="U64" s="5" t="s">
        <v>96</v>
      </c>
      <c r="V64" s="6"/>
      <c r="W64" s="5" t="s">
        <v>206</v>
      </c>
      <c r="X64" s="6" t="s">
        <v>6371</v>
      </c>
      <c r="Y64" s="5" t="s">
        <v>206</v>
      </c>
      <c r="Z64" s="6" t="s">
        <v>6345</v>
      </c>
      <c r="AA64" s="5" t="s">
        <v>96</v>
      </c>
      <c r="AB64" s="6"/>
      <c r="AC64" s="5" t="s">
        <v>206</v>
      </c>
      <c r="AD64" s="6" t="s">
        <v>6330</v>
      </c>
      <c r="AE64" s="5" t="s">
        <v>96</v>
      </c>
      <c r="AG64" s="5" t="s">
        <v>206</v>
      </c>
      <c r="AH64" s="6" t="s">
        <v>6330</v>
      </c>
      <c r="AI64" s="5" t="s">
        <v>96</v>
      </c>
      <c r="AJ64" s="6"/>
      <c r="AK64" s="5" t="s">
        <v>206</v>
      </c>
      <c r="AL64" s="6" t="s">
        <v>6330</v>
      </c>
      <c r="AM64" s="5" t="s">
        <v>96</v>
      </c>
      <c r="AO64" s="5" t="s">
        <v>206</v>
      </c>
      <c r="AP64" s="6" t="s">
        <v>6330</v>
      </c>
      <c r="AQ64" s="5" t="s">
        <v>96</v>
      </c>
      <c r="AS64" s="5" t="s">
        <v>96</v>
      </c>
      <c r="AU64" s="5" t="s">
        <v>96</v>
      </c>
      <c r="AW64" s="5" t="s">
        <v>96</v>
      </c>
      <c r="AY64" s="5" t="s">
        <v>96</v>
      </c>
      <c r="BA64" s="5" t="s">
        <v>96</v>
      </c>
      <c r="BC64" s="5" t="s">
        <v>96</v>
      </c>
      <c r="BE64" s="5" t="s">
        <v>96</v>
      </c>
      <c r="BG64" s="5" t="s">
        <v>96</v>
      </c>
      <c r="BI64" s="5" t="s">
        <v>96</v>
      </c>
      <c r="BK64" s="6" t="str" cm="1">
        <f t="array" ref="BK6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P</v>
      </c>
      <c r="BL64" s="6" t="str" cm="1">
        <f t="array" ref="BL6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P : Public Health Engineering</v>
      </c>
      <c r="BM64" s="5" t="s">
        <v>96</v>
      </c>
      <c r="BN64" s="5" t="s">
        <v>96</v>
      </c>
      <c r="BO64" s="5" t="s">
        <v>206</v>
      </c>
      <c r="BP64" s="5" t="s">
        <v>96</v>
      </c>
      <c r="BQ64" s="5" t="s">
        <v>96</v>
      </c>
      <c r="BR64" s="5" t="s">
        <v>96</v>
      </c>
      <c r="BS64" s="5" t="s">
        <v>96</v>
      </c>
      <c r="BT64" s="5" t="s">
        <v>96</v>
      </c>
      <c r="BU64" s="5" t="s">
        <v>96</v>
      </c>
      <c r="BV64" s="5" t="s">
        <v>96</v>
      </c>
      <c r="BW64" s="5" t="s">
        <v>96</v>
      </c>
      <c r="BX64" s="5" t="s">
        <v>96</v>
      </c>
      <c r="BY64" s="5" t="s">
        <v>96</v>
      </c>
      <c r="BZ64" s="5" t="s">
        <v>96</v>
      </c>
      <c r="CA64" s="5" t="s">
        <v>96</v>
      </c>
      <c r="CB64" s="5" t="s">
        <v>206</v>
      </c>
      <c r="CC64" s="5" t="s">
        <v>96</v>
      </c>
      <c r="CD64" s="5" t="s">
        <v>96</v>
      </c>
      <c r="CE64" s="5" t="s">
        <v>96</v>
      </c>
      <c r="CF64" s="5" t="s">
        <v>96</v>
      </c>
      <c r="CG64" s="5" t="s">
        <v>96</v>
      </c>
      <c r="CH64" s="5" t="s">
        <v>96</v>
      </c>
      <c r="CI64" s="5" t="s">
        <v>96</v>
      </c>
      <c r="CJ64" s="5" t="s">
        <v>96</v>
      </c>
      <c r="CK64" s="5" t="s">
        <v>96</v>
      </c>
      <c r="CL64" s="5" t="s">
        <v>96</v>
      </c>
      <c r="CM64" s="6" t="str" cm="1">
        <f t="array" ref="CM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64" s="5" t="str" cm="1">
        <f t="array" ref="CN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64" s="5" t="str" cm="1">
        <f t="array" ref="CO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64" s="5" t="str" cm="1">
        <f t="array" ref="CP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64" s="5" t="str" cm="1">
        <f t="array" ref="CQ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65" spans="2:95" ht="139.5" x14ac:dyDescent="0.35">
      <c r="B65" s="5" t="s">
        <v>206</v>
      </c>
      <c r="C65" s="6" t="s">
        <v>6076</v>
      </c>
      <c r="D65" s="6" t="s">
        <v>338</v>
      </c>
      <c r="E65" s="6" t="s">
        <v>7049</v>
      </c>
      <c r="F65" s="5" t="s">
        <v>209</v>
      </c>
      <c r="G65" s="5" t="s">
        <v>303</v>
      </c>
      <c r="H65" s="5" t="s">
        <v>325</v>
      </c>
      <c r="I65" s="5" t="s">
        <v>96</v>
      </c>
      <c r="J65" s="5" t="s">
        <v>294</v>
      </c>
      <c r="K65" s="5" t="s">
        <v>225</v>
      </c>
      <c r="L65" s="5" t="s">
        <v>9</v>
      </c>
      <c r="M65" s="5" t="str">
        <f>IF(O65="","",
IF(O65="PM_XX_XX_XX: Undefined","PM_XX: Undefined",
INDEX(tbl_Picklist_UniclassPM[Code and Title],
MATCH((LEFT(O65,5)),tbl_Picklist_UniclassPM[Code],0))
))</f>
        <v>PM_30 : Site, ground and environmental information</v>
      </c>
      <c r="N65" s="5" t="str">
        <f>IF(O65="","",
IF(O65="PM_XX_XX_XX: Undefined","PM_XX_XX: Undefined",
INDEX(tbl_Picklist_UniclassPM[Code and Title],
MATCH((LEFT(O65,8)),tbl_Picklist_UniclassPM[Code],0))
))</f>
        <v>PM_30_20 : Ground investigation and survey reports</v>
      </c>
      <c r="O65" s="5" t="s">
        <v>339</v>
      </c>
      <c r="P65" s="6" t="str" cm="1">
        <f t="array" ref="P6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IE521;
IE601</v>
      </c>
      <c r="Q65" s="6" t="str" cm="1">
        <f t="array" ref="Q6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IE521 : Stage submission (Pre-Handover);
IE601 : Post-Handover</v>
      </c>
      <c r="R65" s="6"/>
      <c r="S65" s="5" t="s">
        <v>96</v>
      </c>
      <c r="T65" s="6"/>
      <c r="U65" s="5" t="s">
        <v>96</v>
      </c>
      <c r="V65" s="6"/>
      <c r="W65" s="5" t="s">
        <v>96</v>
      </c>
      <c r="X65" s="6"/>
      <c r="Y65" s="5" t="s">
        <v>96</v>
      </c>
      <c r="Z65" s="6"/>
      <c r="AA65" s="5" t="s">
        <v>96</v>
      </c>
      <c r="AB65" s="6"/>
      <c r="AC65" s="5" t="s">
        <v>96</v>
      </c>
      <c r="AE65" s="5" t="s">
        <v>96</v>
      </c>
      <c r="AG65" s="5" t="s">
        <v>96</v>
      </c>
      <c r="AI65" s="5" t="s">
        <v>96</v>
      </c>
      <c r="AJ65" s="6"/>
      <c r="AK65" s="5" t="s">
        <v>96</v>
      </c>
      <c r="AM65" s="5" t="s">
        <v>96</v>
      </c>
      <c r="AO65" s="5" t="s">
        <v>96</v>
      </c>
      <c r="AQ65" s="5" t="s">
        <v>96</v>
      </c>
      <c r="AS65" s="5" t="s">
        <v>96</v>
      </c>
      <c r="AU65" s="5" t="s">
        <v>96</v>
      </c>
      <c r="AW65" s="5" t="s">
        <v>96</v>
      </c>
      <c r="AY65" s="5" t="s">
        <v>206</v>
      </c>
      <c r="AZ65" s="6" t="s">
        <v>6372</v>
      </c>
      <c r="BA65" s="5" t="s">
        <v>96</v>
      </c>
      <c r="BC65" s="5" t="s">
        <v>96</v>
      </c>
      <c r="BE65" s="5" t="s">
        <v>206</v>
      </c>
      <c r="BF65" s="6" t="s">
        <v>6373</v>
      </c>
      <c r="BG65" s="5" t="s">
        <v>206</v>
      </c>
      <c r="BH65" s="6" t="s">
        <v>6374</v>
      </c>
      <c r="BI65" s="5" t="s">
        <v>96</v>
      </c>
      <c r="BK65" s="6" t="str" cm="1">
        <f t="array" ref="BK6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P</v>
      </c>
      <c r="BL65" s="6" t="str" cm="1">
        <f t="array" ref="BL6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P : Public Health Engineering</v>
      </c>
      <c r="BM65" s="5" t="s">
        <v>96</v>
      </c>
      <c r="BN65" s="5" t="s">
        <v>96</v>
      </c>
      <c r="BO65" s="5" t="s">
        <v>206</v>
      </c>
      <c r="BP65" s="5" t="s">
        <v>96</v>
      </c>
      <c r="BQ65" s="5" t="s">
        <v>96</v>
      </c>
      <c r="BR65" s="5" t="s">
        <v>96</v>
      </c>
      <c r="BS65" s="5" t="s">
        <v>96</v>
      </c>
      <c r="BT65" s="5" t="s">
        <v>96</v>
      </c>
      <c r="BU65" s="5" t="s">
        <v>96</v>
      </c>
      <c r="BV65" s="5" t="s">
        <v>96</v>
      </c>
      <c r="BW65" s="5" t="s">
        <v>96</v>
      </c>
      <c r="BX65" s="5" t="s">
        <v>96</v>
      </c>
      <c r="BY65" s="5" t="s">
        <v>96</v>
      </c>
      <c r="BZ65" s="5" t="s">
        <v>96</v>
      </c>
      <c r="CA65" s="5" t="s">
        <v>96</v>
      </c>
      <c r="CB65" s="5" t="s">
        <v>206</v>
      </c>
      <c r="CC65" s="5" t="s">
        <v>96</v>
      </c>
      <c r="CD65" s="5" t="s">
        <v>96</v>
      </c>
      <c r="CE65" s="5" t="s">
        <v>96</v>
      </c>
      <c r="CF65" s="5" t="s">
        <v>96</v>
      </c>
      <c r="CG65" s="5" t="s">
        <v>96</v>
      </c>
      <c r="CH65" s="5" t="s">
        <v>96</v>
      </c>
      <c r="CI65" s="5" t="s">
        <v>96</v>
      </c>
      <c r="CJ65" s="5" t="s">
        <v>96</v>
      </c>
      <c r="CK65" s="5" t="s">
        <v>96</v>
      </c>
      <c r="CL65" s="5" t="s">
        <v>96</v>
      </c>
      <c r="CM65" s="6" t="str" cm="1">
        <f t="array" ref="CM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65" s="5" t="str" cm="1">
        <f t="array" ref="CN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65" s="5" t="str" cm="1">
        <f t="array" ref="CO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65" s="5" t="str" cm="1">
        <f t="array" ref="CP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65" s="5" t="str" cm="1">
        <f t="array" ref="CQ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66" spans="2:95" ht="139.5" x14ac:dyDescent="0.35">
      <c r="B66" s="5" t="s">
        <v>206</v>
      </c>
      <c r="C66" s="6" t="s">
        <v>5882</v>
      </c>
      <c r="D66" s="6" t="s">
        <v>340</v>
      </c>
      <c r="E66" s="6" t="s">
        <v>7050</v>
      </c>
      <c r="F66" s="5" t="s">
        <v>209</v>
      </c>
      <c r="G66" s="5" t="s">
        <v>210</v>
      </c>
      <c r="H66" s="5" t="s">
        <v>325</v>
      </c>
      <c r="I66" s="5" t="s">
        <v>96</v>
      </c>
      <c r="J66" s="5" t="s">
        <v>294</v>
      </c>
      <c r="K66" s="5" t="s">
        <v>9</v>
      </c>
      <c r="L66" s="5" t="s">
        <v>213</v>
      </c>
      <c r="M66" s="5" t="str">
        <f>IF(O66="","",
IF(O66="PM_XX_XX_XX: Undefined","PM_XX: Undefined",
INDEX(tbl_Picklist_UniclassPM[Code and Title],
MATCH((LEFT(O66,5)),tbl_Picklist_UniclassPM[Code],0))
))</f>
        <v>PM_30 : Site, ground and environmental information</v>
      </c>
      <c r="N66" s="5" t="str">
        <f>IF(O66="","",
IF(O66="PM_XX_XX_XX: Undefined","PM_XX_XX: Undefined",
INDEX(tbl_Picklist_UniclassPM[Code and Title],
MATCH((LEFT(O66,8)),tbl_Picklist_UniclassPM[Code],0))
))</f>
        <v>PM_30_30 : Environmental information</v>
      </c>
      <c r="O66" s="5" t="s">
        <v>341</v>
      </c>
      <c r="P66" s="6" t="str" cm="1">
        <f t="array" ref="P6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66" s="6" t="str" cm="1">
        <f t="array" ref="Q6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66" s="6"/>
      <c r="S66" s="5" t="s">
        <v>96</v>
      </c>
      <c r="T66" s="6"/>
      <c r="U66" s="5" t="s">
        <v>96</v>
      </c>
      <c r="V66" s="6"/>
      <c r="W66" s="5" t="s">
        <v>206</v>
      </c>
      <c r="X66" s="6" t="s">
        <v>6376</v>
      </c>
      <c r="Y66" s="5" t="s">
        <v>206</v>
      </c>
      <c r="Z66" s="6" t="s">
        <v>6345</v>
      </c>
      <c r="AA66" s="5" t="s">
        <v>96</v>
      </c>
      <c r="AB66" s="6"/>
      <c r="AC66" s="5" t="s">
        <v>206</v>
      </c>
      <c r="AD66" s="6" t="s">
        <v>6330</v>
      </c>
      <c r="AE66" s="5" t="s">
        <v>96</v>
      </c>
      <c r="AG66" s="5" t="s">
        <v>206</v>
      </c>
      <c r="AH66" s="6" t="s">
        <v>6330</v>
      </c>
      <c r="AI66" s="5" t="s">
        <v>96</v>
      </c>
      <c r="AJ66" s="6"/>
      <c r="AK66" s="5" t="s">
        <v>206</v>
      </c>
      <c r="AL66" s="6" t="s">
        <v>6330</v>
      </c>
      <c r="AM66" s="5" t="s">
        <v>96</v>
      </c>
      <c r="AO66" s="5" t="s">
        <v>206</v>
      </c>
      <c r="AP66" s="6" t="s">
        <v>6330</v>
      </c>
      <c r="AQ66" s="5" t="s">
        <v>96</v>
      </c>
      <c r="AS66" s="5" t="s">
        <v>96</v>
      </c>
      <c r="AU66" s="5" t="s">
        <v>96</v>
      </c>
      <c r="AW66" s="5" t="s">
        <v>96</v>
      </c>
      <c r="AY66" s="5" t="s">
        <v>96</v>
      </c>
      <c r="BA66" s="5" t="s">
        <v>96</v>
      </c>
      <c r="BC66" s="5" t="s">
        <v>96</v>
      </c>
      <c r="BE66" s="5" t="s">
        <v>96</v>
      </c>
      <c r="BG66" s="5" t="s">
        <v>96</v>
      </c>
      <c r="BI66" s="5" t="s">
        <v>96</v>
      </c>
      <c r="BK66" s="6" t="str" cm="1">
        <f t="array" ref="BK6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J</v>
      </c>
      <c r="BL66" s="6" t="str" cm="1">
        <f t="array" ref="BL6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J : Acoustic Engineering</v>
      </c>
      <c r="BM66" s="5" t="s">
        <v>96</v>
      </c>
      <c r="BN66" s="5" t="s">
        <v>96</v>
      </c>
      <c r="BO66" s="5" t="s">
        <v>96</v>
      </c>
      <c r="BP66" s="5" t="s">
        <v>96</v>
      </c>
      <c r="BQ66" s="5" t="s">
        <v>96</v>
      </c>
      <c r="BR66" s="5" t="s">
        <v>96</v>
      </c>
      <c r="BS66" s="5" t="s">
        <v>96</v>
      </c>
      <c r="BT66" s="5" t="s">
        <v>96</v>
      </c>
      <c r="BU66" s="5" t="s">
        <v>96</v>
      </c>
      <c r="BV66" s="5" t="s">
        <v>206</v>
      </c>
      <c r="BW66" s="5" t="s">
        <v>96</v>
      </c>
      <c r="BX66" s="5" t="s">
        <v>96</v>
      </c>
      <c r="BY66" s="5" t="s">
        <v>96</v>
      </c>
      <c r="BZ66" s="5" t="s">
        <v>96</v>
      </c>
      <c r="CA66" s="5" t="s">
        <v>96</v>
      </c>
      <c r="CB66" s="5" t="s">
        <v>96</v>
      </c>
      <c r="CC66" s="5" t="s">
        <v>96</v>
      </c>
      <c r="CD66" s="5" t="s">
        <v>96</v>
      </c>
      <c r="CE66" s="5" t="s">
        <v>96</v>
      </c>
      <c r="CF66" s="5" t="s">
        <v>96</v>
      </c>
      <c r="CG66" s="5" t="s">
        <v>96</v>
      </c>
      <c r="CH66" s="5" t="s">
        <v>96</v>
      </c>
      <c r="CI66" s="5" t="s">
        <v>96</v>
      </c>
      <c r="CJ66" s="5" t="s">
        <v>96</v>
      </c>
      <c r="CK66" s="5" t="s">
        <v>96</v>
      </c>
      <c r="CL66" s="5" t="s">
        <v>96</v>
      </c>
      <c r="CM66" s="6" t="str" cm="1">
        <f t="array" ref="CM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66" s="5" t="str" cm="1">
        <f t="array" ref="CN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66" s="5" t="str" cm="1">
        <f t="array" ref="CO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66" s="5" t="str" cm="1">
        <f t="array" ref="CP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66" s="5" t="str" cm="1">
        <f t="array" ref="CQ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67" spans="2:95" ht="139.5" x14ac:dyDescent="0.35">
      <c r="B67" s="5" t="s">
        <v>206</v>
      </c>
      <c r="C67" s="6" t="s">
        <v>5883</v>
      </c>
      <c r="D67" s="6" t="s">
        <v>342</v>
      </c>
      <c r="E67" s="6" t="s">
        <v>7051</v>
      </c>
      <c r="F67" s="5" t="s">
        <v>209</v>
      </c>
      <c r="G67" s="5" t="s">
        <v>210</v>
      </c>
      <c r="H67" s="5" t="s">
        <v>223</v>
      </c>
      <c r="I67" s="5" t="s">
        <v>96</v>
      </c>
      <c r="J67" s="5" t="s">
        <v>294</v>
      </c>
      <c r="K67" s="5" t="s">
        <v>9</v>
      </c>
      <c r="L67" s="5" t="s">
        <v>213</v>
      </c>
      <c r="M67" s="5" t="str">
        <f>IF(O67="","",
IF(O67="PM_XX_XX_XX: Undefined","PM_XX: Undefined",
INDEX(tbl_Picklist_UniclassPM[Code and Title],
MATCH((LEFT(O67,5)),tbl_Picklist_UniclassPM[Code],0))
))</f>
        <v>PM_30 : Site, ground and environmental information</v>
      </c>
      <c r="N67" s="5" t="str">
        <f>IF(O67="","",
IF(O67="PM_XX_XX_XX: Undefined","PM_XX_XX: Undefined",
INDEX(tbl_Picklist_UniclassPM[Code and Title],
MATCH((LEFT(O67,8)),tbl_Picklist_UniclassPM[Code],0))
))</f>
        <v>PM_30_30 : Environmental information</v>
      </c>
      <c r="O67" s="5" t="s">
        <v>343</v>
      </c>
      <c r="P67" s="6" t="str" cm="1">
        <f t="array" ref="P6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67" s="6" t="str" cm="1">
        <f t="array" ref="Q6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67" s="6"/>
      <c r="S67" s="5" t="s">
        <v>96</v>
      </c>
      <c r="T67" s="6"/>
      <c r="U67" s="5" t="s">
        <v>96</v>
      </c>
      <c r="V67" s="6"/>
      <c r="W67" s="5" t="s">
        <v>206</v>
      </c>
      <c r="X67" s="6" t="s">
        <v>6377</v>
      </c>
      <c r="Y67" s="5" t="s">
        <v>206</v>
      </c>
      <c r="Z67" s="6" t="s">
        <v>6345</v>
      </c>
      <c r="AA67" s="5" t="s">
        <v>96</v>
      </c>
      <c r="AB67" s="6"/>
      <c r="AC67" s="5" t="s">
        <v>206</v>
      </c>
      <c r="AD67" s="6" t="s">
        <v>6330</v>
      </c>
      <c r="AE67" s="5" t="s">
        <v>96</v>
      </c>
      <c r="AG67" s="5" t="s">
        <v>206</v>
      </c>
      <c r="AH67" s="6" t="s">
        <v>6330</v>
      </c>
      <c r="AI67" s="5" t="s">
        <v>96</v>
      </c>
      <c r="AJ67" s="6"/>
      <c r="AK67" s="5" t="s">
        <v>206</v>
      </c>
      <c r="AL67" s="6" t="s">
        <v>6330</v>
      </c>
      <c r="AM67" s="5" t="s">
        <v>96</v>
      </c>
      <c r="AO67" s="5" t="s">
        <v>206</v>
      </c>
      <c r="AP67" s="6" t="s">
        <v>6330</v>
      </c>
      <c r="AQ67" s="5" t="s">
        <v>96</v>
      </c>
      <c r="AS67" s="5" t="s">
        <v>96</v>
      </c>
      <c r="AU67" s="5" t="s">
        <v>96</v>
      </c>
      <c r="AW67" s="5" t="s">
        <v>96</v>
      </c>
      <c r="AY67" s="5" t="s">
        <v>96</v>
      </c>
      <c r="BA67" s="5" t="s">
        <v>96</v>
      </c>
      <c r="BC67" s="5" t="s">
        <v>96</v>
      </c>
      <c r="BE67" s="5" t="s">
        <v>96</v>
      </c>
      <c r="BG67" s="5" t="s">
        <v>96</v>
      </c>
      <c r="BI67" s="5" t="s">
        <v>96</v>
      </c>
      <c r="BK67" s="6" t="str" cm="1">
        <f t="array" ref="BK6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v>
      </c>
      <c r="BL67" s="6" t="str" cm="1">
        <f t="array" ref="BL6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v>
      </c>
      <c r="BM67" s="5" t="s">
        <v>96</v>
      </c>
      <c r="BN67" s="5" t="s">
        <v>96</v>
      </c>
      <c r="BO67" s="5" t="s">
        <v>96</v>
      </c>
      <c r="BP67" s="5" t="s">
        <v>96</v>
      </c>
      <c r="BQ67" s="5" t="s">
        <v>96</v>
      </c>
      <c r="BR67" s="5" t="s">
        <v>96</v>
      </c>
      <c r="BS67" s="5" t="s">
        <v>96</v>
      </c>
      <c r="BT67" s="5" t="s">
        <v>96</v>
      </c>
      <c r="BU67" s="5" t="s">
        <v>96</v>
      </c>
      <c r="BV67" s="5" t="s">
        <v>96</v>
      </c>
      <c r="BW67" s="5" t="s">
        <v>96</v>
      </c>
      <c r="BX67" s="5" t="s">
        <v>96</v>
      </c>
      <c r="BY67" s="5" t="s">
        <v>96</v>
      </c>
      <c r="BZ67" s="5" t="s">
        <v>96</v>
      </c>
      <c r="CA67" s="5" t="s">
        <v>206</v>
      </c>
      <c r="CB67" s="5" t="s">
        <v>96</v>
      </c>
      <c r="CC67" s="5" t="s">
        <v>96</v>
      </c>
      <c r="CD67" s="5" t="s">
        <v>96</v>
      </c>
      <c r="CE67" s="5" t="s">
        <v>96</v>
      </c>
      <c r="CF67" s="5" t="s">
        <v>96</v>
      </c>
      <c r="CG67" s="5" t="s">
        <v>96</v>
      </c>
      <c r="CH67" s="5" t="s">
        <v>96</v>
      </c>
      <c r="CI67" s="5" t="s">
        <v>96</v>
      </c>
      <c r="CJ67" s="5" t="s">
        <v>96</v>
      </c>
      <c r="CK67" s="5" t="s">
        <v>96</v>
      </c>
      <c r="CL67" s="5" t="s">
        <v>96</v>
      </c>
      <c r="CM67" s="6" t="str" cm="1">
        <f t="array" ref="CM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67" s="5" t="str" cm="1">
        <f t="array" ref="CN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67" s="5" t="str" cm="1">
        <f t="array" ref="CO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67" s="5" t="str" cm="1">
        <f t="array" ref="CP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67" s="5" t="str" cm="1">
        <f t="array" ref="CQ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68" spans="2:95" ht="124" x14ac:dyDescent="0.35">
      <c r="B68" s="5" t="s">
        <v>206</v>
      </c>
      <c r="C68" s="6" t="s">
        <v>5884</v>
      </c>
      <c r="D68" s="6" t="s">
        <v>344</v>
      </c>
      <c r="E68" s="6" t="s">
        <v>7052</v>
      </c>
      <c r="F68" s="5" t="s">
        <v>209</v>
      </c>
      <c r="G68" s="5" t="s">
        <v>303</v>
      </c>
      <c r="H68" s="5" t="s">
        <v>325</v>
      </c>
      <c r="I68" s="5" t="s">
        <v>96</v>
      </c>
      <c r="J68" s="5" t="s">
        <v>294</v>
      </c>
      <c r="K68" s="5" t="s">
        <v>9</v>
      </c>
      <c r="L68" s="5" t="s">
        <v>213</v>
      </c>
      <c r="M68" s="5" t="str">
        <f>IF(O68="","",
IF(O68="PM_XX_XX_XX: Undefined","PM_XX: Undefined",
INDEX(tbl_Picklist_UniclassPM[Code and Title],
MATCH((LEFT(O68,5)),tbl_Picklist_UniclassPM[Code],0))
))</f>
        <v>PM_30 : Site, ground and environmental information</v>
      </c>
      <c r="N68" s="5" t="str">
        <f>IF(O68="","",
IF(O68="PM_XX_XX_XX: Undefined","PM_XX_XX: Undefined",
INDEX(tbl_Picklist_UniclassPM[Code and Title],
MATCH((LEFT(O68,8)),tbl_Picklist_UniclassPM[Code],0))
))</f>
        <v>PM_30_30 : Environmental information</v>
      </c>
      <c r="O68" s="5" t="s">
        <v>345</v>
      </c>
      <c r="P68" s="6" t="str" cm="1">
        <f t="array" ref="P6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68" s="6" t="str" cm="1">
        <f t="array" ref="Q6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68" s="6"/>
      <c r="S68" s="5" t="s">
        <v>96</v>
      </c>
      <c r="T68" s="6"/>
      <c r="U68" s="5" t="s">
        <v>96</v>
      </c>
      <c r="V68" s="6"/>
      <c r="W68" s="5" t="s">
        <v>206</v>
      </c>
      <c r="X68" s="6" t="s">
        <v>6378</v>
      </c>
      <c r="Y68" s="5" t="s">
        <v>206</v>
      </c>
      <c r="Z68" s="6" t="s">
        <v>6345</v>
      </c>
      <c r="AA68" s="5" t="s">
        <v>96</v>
      </c>
      <c r="AB68" s="6"/>
      <c r="AC68" s="5" t="s">
        <v>206</v>
      </c>
      <c r="AD68" s="6" t="s">
        <v>6330</v>
      </c>
      <c r="AE68" s="5" t="s">
        <v>96</v>
      </c>
      <c r="AG68" s="5" t="s">
        <v>206</v>
      </c>
      <c r="AH68" s="6" t="s">
        <v>6330</v>
      </c>
      <c r="AI68" s="5" t="s">
        <v>96</v>
      </c>
      <c r="AJ68" s="6"/>
      <c r="AK68" s="5" t="s">
        <v>206</v>
      </c>
      <c r="AL68" s="6" t="s">
        <v>6330</v>
      </c>
      <c r="AM68" s="5" t="s">
        <v>96</v>
      </c>
      <c r="AO68" s="5" t="s">
        <v>206</v>
      </c>
      <c r="AP68" s="6" t="s">
        <v>6330</v>
      </c>
      <c r="AQ68" s="5" t="s">
        <v>96</v>
      </c>
      <c r="AS68" s="5" t="s">
        <v>96</v>
      </c>
      <c r="AU68" s="5" t="s">
        <v>96</v>
      </c>
      <c r="AW68" s="5" t="s">
        <v>96</v>
      </c>
      <c r="AY68" s="5" t="s">
        <v>96</v>
      </c>
      <c r="BA68" s="5" t="s">
        <v>96</v>
      </c>
      <c r="BC68" s="5" t="s">
        <v>96</v>
      </c>
      <c r="BE68" s="5" t="s">
        <v>96</v>
      </c>
      <c r="BG68" s="5" t="s">
        <v>96</v>
      </c>
      <c r="BI68" s="5" t="s">
        <v>96</v>
      </c>
      <c r="BK68" s="6" t="str" cm="1">
        <f t="array" ref="BK6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68" s="6" t="str" cm="1">
        <f t="array" ref="BL6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68" s="5" t="s">
        <v>96</v>
      </c>
      <c r="BN68" s="5" t="s">
        <v>96</v>
      </c>
      <c r="BO68" s="5" t="s">
        <v>96</v>
      </c>
      <c r="BP68" s="5" t="s">
        <v>96</v>
      </c>
      <c r="BQ68" s="5" t="s">
        <v>96</v>
      </c>
      <c r="BR68" s="5" t="s">
        <v>96</v>
      </c>
      <c r="BS68" s="5" t="s">
        <v>96</v>
      </c>
      <c r="BT68" s="5" t="s">
        <v>96</v>
      </c>
      <c r="BU68" s="5" t="s">
        <v>96</v>
      </c>
      <c r="BV68" s="5" t="s">
        <v>96</v>
      </c>
      <c r="BW68" s="5" t="s">
        <v>96</v>
      </c>
      <c r="BX68" s="5" t="s">
        <v>206</v>
      </c>
      <c r="BY68" s="5" t="s">
        <v>96</v>
      </c>
      <c r="BZ68" s="5" t="s">
        <v>96</v>
      </c>
      <c r="CA68" s="5" t="s">
        <v>96</v>
      </c>
      <c r="CB68" s="5" t="s">
        <v>96</v>
      </c>
      <c r="CC68" s="5" t="s">
        <v>96</v>
      </c>
      <c r="CD68" s="5" t="s">
        <v>96</v>
      </c>
      <c r="CE68" s="5" t="s">
        <v>96</v>
      </c>
      <c r="CF68" s="5" t="s">
        <v>96</v>
      </c>
      <c r="CG68" s="5" t="s">
        <v>96</v>
      </c>
      <c r="CH68" s="5" t="s">
        <v>96</v>
      </c>
      <c r="CI68" s="5" t="s">
        <v>96</v>
      </c>
      <c r="CJ68" s="5" t="s">
        <v>96</v>
      </c>
      <c r="CK68" s="5" t="s">
        <v>96</v>
      </c>
      <c r="CL68" s="5" t="s">
        <v>96</v>
      </c>
      <c r="CM68" s="6" t="str" cm="1">
        <f t="array" ref="CM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68" s="5" t="str" cm="1">
        <f t="array" ref="CN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68" s="5" t="str" cm="1">
        <f t="array" ref="CO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68" s="5" t="str" cm="1">
        <f t="array" ref="CP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68" s="5" t="str" cm="1">
        <f t="array" ref="CQ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69" spans="2:95" ht="62" x14ac:dyDescent="0.35">
      <c r="B69" s="5" t="s">
        <v>206</v>
      </c>
      <c r="C69" s="6" t="s">
        <v>5979</v>
      </c>
      <c r="D69" s="6" t="s">
        <v>344</v>
      </c>
      <c r="E69" s="6" t="s">
        <v>7053</v>
      </c>
      <c r="F69" s="5" t="s">
        <v>209</v>
      </c>
      <c r="G69" s="5" t="s">
        <v>303</v>
      </c>
      <c r="H69" s="5" t="s">
        <v>325</v>
      </c>
      <c r="I69" s="5" t="s">
        <v>96</v>
      </c>
      <c r="J69" s="5" t="s">
        <v>96</v>
      </c>
      <c r="K69" s="5" t="s">
        <v>225</v>
      </c>
      <c r="L69" s="5" t="s">
        <v>9</v>
      </c>
      <c r="M69" s="5" t="str">
        <f>IF(O69="","",
IF(O69="PM_XX_XX_XX: Undefined","PM_XX: Undefined",
INDEX(tbl_Picklist_UniclassPM[Code and Title],
MATCH((LEFT(O69,5)),tbl_Picklist_UniclassPM[Code],0))
))</f>
        <v>PM_30 : Site, ground and environmental information</v>
      </c>
      <c r="N69" s="5" t="str">
        <f>IF(O69="","",
IF(O69="PM_XX_XX_XX: Undefined","PM_XX_XX: Undefined",
INDEX(tbl_Picklist_UniclassPM[Code and Title],
MATCH((LEFT(O69,8)),tbl_Picklist_UniclassPM[Code],0))
))</f>
        <v>PM_30_30 : Environmental information</v>
      </c>
      <c r="O69" s="5" t="s">
        <v>345</v>
      </c>
      <c r="P69" s="6" t="str" cm="1">
        <f t="array" ref="P6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69" s="6" t="str" cm="1">
        <f t="array" ref="Q6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69" s="6"/>
      <c r="S69" s="5" t="s">
        <v>96</v>
      </c>
      <c r="T69" s="6"/>
      <c r="U69" s="5" t="s">
        <v>96</v>
      </c>
      <c r="V69" s="6"/>
      <c r="W69" s="5" t="s">
        <v>96</v>
      </c>
      <c r="X69" s="6"/>
      <c r="Y69" s="5" t="s">
        <v>96</v>
      </c>
      <c r="Z69" s="6"/>
      <c r="AA69" s="5" t="s">
        <v>96</v>
      </c>
      <c r="AB69" s="6"/>
      <c r="AC69" s="5" t="s">
        <v>96</v>
      </c>
      <c r="AE69" s="5" t="s">
        <v>96</v>
      </c>
      <c r="AG69" s="5" t="s">
        <v>96</v>
      </c>
      <c r="AI69" s="5" t="s">
        <v>96</v>
      </c>
      <c r="AJ69" s="6"/>
      <c r="AK69" s="5" t="s">
        <v>96</v>
      </c>
      <c r="AM69" s="5" t="s">
        <v>96</v>
      </c>
      <c r="AO69" s="5" t="s">
        <v>96</v>
      </c>
      <c r="AQ69" s="5" t="s">
        <v>96</v>
      </c>
      <c r="AS69" s="5" t="s">
        <v>96</v>
      </c>
      <c r="AU69" s="5" t="s">
        <v>206</v>
      </c>
      <c r="AV69" s="6" t="s">
        <v>6379</v>
      </c>
      <c r="AW69" s="5" t="s">
        <v>96</v>
      </c>
      <c r="AY69" s="5" t="s">
        <v>96</v>
      </c>
      <c r="BA69" s="5" t="s">
        <v>96</v>
      </c>
      <c r="BC69" s="5" t="s">
        <v>96</v>
      </c>
      <c r="BE69" s="5" t="s">
        <v>96</v>
      </c>
      <c r="BG69" s="5" t="s">
        <v>96</v>
      </c>
      <c r="BI69" s="5" t="s">
        <v>96</v>
      </c>
      <c r="BK69" s="6" t="str" cm="1">
        <f t="array" ref="BK6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69" s="6" t="str" cm="1">
        <f t="array" ref="BL6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69" s="5" t="s">
        <v>96</v>
      </c>
      <c r="BN69" s="5" t="s">
        <v>96</v>
      </c>
      <c r="BO69" s="5" t="s">
        <v>96</v>
      </c>
      <c r="BP69" s="5" t="s">
        <v>96</v>
      </c>
      <c r="BQ69" s="5" t="s">
        <v>96</v>
      </c>
      <c r="BR69" s="5" t="s">
        <v>96</v>
      </c>
      <c r="BS69" s="5" t="s">
        <v>96</v>
      </c>
      <c r="BT69" s="5" t="s">
        <v>96</v>
      </c>
      <c r="BU69" s="5" t="s">
        <v>96</v>
      </c>
      <c r="BV69" s="5" t="s">
        <v>96</v>
      </c>
      <c r="BW69" s="5" t="s">
        <v>96</v>
      </c>
      <c r="BX69" s="5" t="s">
        <v>206</v>
      </c>
      <c r="BY69" s="5" t="s">
        <v>96</v>
      </c>
      <c r="BZ69" s="5" t="s">
        <v>96</v>
      </c>
      <c r="CA69" s="5" t="s">
        <v>96</v>
      </c>
      <c r="CB69" s="5" t="s">
        <v>96</v>
      </c>
      <c r="CC69" s="5" t="s">
        <v>96</v>
      </c>
      <c r="CD69" s="5" t="s">
        <v>96</v>
      </c>
      <c r="CE69" s="5" t="s">
        <v>96</v>
      </c>
      <c r="CF69" s="5" t="s">
        <v>96</v>
      </c>
      <c r="CG69" s="5" t="s">
        <v>96</v>
      </c>
      <c r="CH69" s="5" t="s">
        <v>96</v>
      </c>
      <c r="CI69" s="5" t="s">
        <v>96</v>
      </c>
      <c r="CJ69" s="5" t="s">
        <v>96</v>
      </c>
      <c r="CK69" s="5" t="s">
        <v>96</v>
      </c>
      <c r="CL69" s="5" t="s">
        <v>96</v>
      </c>
      <c r="CM69" s="6" t="str" cm="1">
        <f t="array" ref="CM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69" s="5" t="str" cm="1">
        <f t="array" ref="CN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69" s="5" t="str" cm="1">
        <f t="array" ref="CO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69" s="5" t="str" cm="1">
        <f t="array" ref="CP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69" s="5" t="str" cm="1">
        <f t="array" ref="CQ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70" spans="2:95" ht="279" x14ac:dyDescent="0.35">
      <c r="B70" s="5" t="s">
        <v>206</v>
      </c>
      <c r="C70" s="6" t="s">
        <v>5980</v>
      </c>
      <c r="D70" s="6" t="s">
        <v>346</v>
      </c>
      <c r="E70" s="6" t="s">
        <v>7054</v>
      </c>
      <c r="F70" s="5" t="s">
        <v>209</v>
      </c>
      <c r="G70" s="5" t="s">
        <v>210</v>
      </c>
      <c r="H70" s="5" t="s">
        <v>223</v>
      </c>
      <c r="I70" s="5" t="s">
        <v>96</v>
      </c>
      <c r="J70" s="5" t="s">
        <v>96</v>
      </c>
      <c r="K70" s="5" t="s">
        <v>225</v>
      </c>
      <c r="L70" s="5" t="s">
        <v>9</v>
      </c>
      <c r="M70" s="5" t="str">
        <f>IF(O70="","",
IF(O70="PM_XX_XX_XX: Undefined","PM_XX: Undefined",
INDEX(tbl_Picklist_UniclassPM[Code and Title],
MATCH((LEFT(O70,5)),tbl_Picklist_UniclassPM[Code],0))
))</f>
        <v>PM_30 : Site, ground and environmental information</v>
      </c>
      <c r="N70" s="5" t="str">
        <f>IF(O70="","",
IF(O70="PM_XX_XX_XX: Undefined","PM_XX_XX: Undefined",
INDEX(tbl_Picklist_UniclassPM[Code and Title],
MATCH((LEFT(O70,8)),tbl_Picklist_UniclassPM[Code],0))
))</f>
        <v>PM_30_30 : Environmental information</v>
      </c>
      <c r="O70" s="5" t="s">
        <v>345</v>
      </c>
      <c r="P70" s="6" t="str" cm="1">
        <f t="array" ref="P7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70" s="6" t="str" cm="1">
        <f t="array" ref="Q7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70" s="6"/>
      <c r="S70" s="5" t="s">
        <v>96</v>
      </c>
      <c r="T70" s="6"/>
      <c r="U70" s="5" t="s">
        <v>96</v>
      </c>
      <c r="V70" s="6"/>
      <c r="W70" s="5" t="s">
        <v>96</v>
      </c>
      <c r="X70" s="6"/>
      <c r="Y70" s="5" t="s">
        <v>96</v>
      </c>
      <c r="Z70" s="6"/>
      <c r="AA70" s="5" t="s">
        <v>96</v>
      </c>
      <c r="AB70" s="6"/>
      <c r="AC70" s="5" t="s">
        <v>96</v>
      </c>
      <c r="AE70" s="5" t="s">
        <v>96</v>
      </c>
      <c r="AG70" s="5" t="s">
        <v>96</v>
      </c>
      <c r="AI70" s="5" t="s">
        <v>96</v>
      </c>
      <c r="AJ70" s="6"/>
      <c r="AK70" s="5" t="s">
        <v>96</v>
      </c>
      <c r="AM70" s="5" t="s">
        <v>96</v>
      </c>
      <c r="AO70" s="5" t="s">
        <v>96</v>
      </c>
      <c r="AQ70" s="5" t="s">
        <v>96</v>
      </c>
      <c r="AS70" s="5" t="s">
        <v>96</v>
      </c>
      <c r="AU70" s="5" t="s">
        <v>206</v>
      </c>
      <c r="AV70" s="6" t="s">
        <v>6380</v>
      </c>
      <c r="AW70" s="5" t="s">
        <v>96</v>
      </c>
      <c r="AY70" s="5" t="s">
        <v>96</v>
      </c>
      <c r="BA70" s="5" t="s">
        <v>96</v>
      </c>
      <c r="BC70" s="5" t="s">
        <v>96</v>
      </c>
      <c r="BE70" s="5" t="s">
        <v>96</v>
      </c>
      <c r="BG70" s="5" t="s">
        <v>96</v>
      </c>
      <c r="BI70" s="5" t="s">
        <v>96</v>
      </c>
      <c r="BK70" s="6" t="str" cm="1">
        <f t="array" ref="BK7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70" s="6" t="str" cm="1">
        <f t="array" ref="BL7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70" s="5" t="s">
        <v>96</v>
      </c>
      <c r="BN70" s="5" t="s">
        <v>96</v>
      </c>
      <c r="BO70" s="5" t="s">
        <v>96</v>
      </c>
      <c r="BP70" s="5" t="s">
        <v>96</v>
      </c>
      <c r="BQ70" s="5" t="s">
        <v>96</v>
      </c>
      <c r="BR70" s="5" t="s">
        <v>96</v>
      </c>
      <c r="BS70" s="5" t="s">
        <v>96</v>
      </c>
      <c r="BT70" s="5" t="s">
        <v>96</v>
      </c>
      <c r="BU70" s="5" t="s">
        <v>96</v>
      </c>
      <c r="BV70" s="5" t="s">
        <v>96</v>
      </c>
      <c r="BW70" s="5" t="s">
        <v>96</v>
      </c>
      <c r="BX70" s="5" t="s">
        <v>206</v>
      </c>
      <c r="BY70" s="5" t="s">
        <v>96</v>
      </c>
      <c r="BZ70" s="5" t="s">
        <v>96</v>
      </c>
      <c r="CA70" s="5" t="s">
        <v>96</v>
      </c>
      <c r="CB70" s="5" t="s">
        <v>96</v>
      </c>
      <c r="CC70" s="5" t="s">
        <v>96</v>
      </c>
      <c r="CD70" s="5" t="s">
        <v>96</v>
      </c>
      <c r="CE70" s="5" t="s">
        <v>96</v>
      </c>
      <c r="CF70" s="5" t="s">
        <v>96</v>
      </c>
      <c r="CG70" s="5" t="s">
        <v>96</v>
      </c>
      <c r="CH70" s="5" t="s">
        <v>96</v>
      </c>
      <c r="CI70" s="5" t="s">
        <v>96</v>
      </c>
      <c r="CJ70" s="5" t="s">
        <v>96</v>
      </c>
      <c r="CK70" s="5" t="s">
        <v>96</v>
      </c>
      <c r="CL70" s="5" t="s">
        <v>96</v>
      </c>
      <c r="CM70" s="6" t="str" cm="1">
        <f t="array" ref="CM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70" s="5" t="str" cm="1">
        <f t="array" ref="CN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70" s="5" t="str" cm="1">
        <f t="array" ref="CO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70" s="5" t="str" cm="1">
        <f t="array" ref="CP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70" s="5" t="str" cm="1">
        <f t="array" ref="CQ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71" spans="2:95" ht="310" x14ac:dyDescent="0.35">
      <c r="B71" s="5" t="s">
        <v>206</v>
      </c>
      <c r="C71" s="6" t="s">
        <v>5981</v>
      </c>
      <c r="D71" s="6" t="s">
        <v>347</v>
      </c>
      <c r="E71" s="6" t="s">
        <v>7055</v>
      </c>
      <c r="F71" s="5" t="s">
        <v>209</v>
      </c>
      <c r="G71" s="5" t="s">
        <v>303</v>
      </c>
      <c r="H71" s="5" t="s">
        <v>325</v>
      </c>
      <c r="I71" s="5" t="s">
        <v>96</v>
      </c>
      <c r="J71" s="5" t="s">
        <v>96</v>
      </c>
      <c r="K71" s="5" t="s">
        <v>225</v>
      </c>
      <c r="L71" s="5" t="s">
        <v>9</v>
      </c>
      <c r="M71" s="5" t="str">
        <f>IF(O71="","",
IF(O71="PM_XX_XX_XX: Undefined","PM_XX: Undefined",
INDEX(tbl_Picklist_UniclassPM[Code and Title],
MATCH((LEFT(O71,5)),tbl_Picklist_UniclassPM[Code],0))
))</f>
        <v>PM_30 : Site, ground and environmental information</v>
      </c>
      <c r="N71" s="5" t="str">
        <f>IF(O71="","",
IF(O71="PM_XX_XX_XX: Undefined","PM_XX_XX: Undefined",
INDEX(tbl_Picklist_UniclassPM[Code and Title],
MATCH((LEFT(O71,8)),tbl_Picklist_UniclassPM[Code],0))
))</f>
        <v>PM_30_30 : Environmental information</v>
      </c>
      <c r="O71" s="5" t="s">
        <v>345</v>
      </c>
      <c r="P71" s="6" t="str" cm="1">
        <f t="array" ref="P7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71" s="6" t="str" cm="1">
        <f t="array" ref="Q7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71" s="6"/>
      <c r="S71" s="5" t="s">
        <v>96</v>
      </c>
      <c r="T71" s="6"/>
      <c r="U71" s="5" t="s">
        <v>96</v>
      </c>
      <c r="V71" s="6"/>
      <c r="W71" s="5" t="s">
        <v>96</v>
      </c>
      <c r="X71" s="6"/>
      <c r="Y71" s="5" t="s">
        <v>96</v>
      </c>
      <c r="Z71" s="6"/>
      <c r="AA71" s="5" t="s">
        <v>96</v>
      </c>
      <c r="AB71" s="6"/>
      <c r="AC71" s="5" t="s">
        <v>96</v>
      </c>
      <c r="AE71" s="5" t="s">
        <v>96</v>
      </c>
      <c r="AG71" s="5" t="s">
        <v>96</v>
      </c>
      <c r="AI71" s="5" t="s">
        <v>96</v>
      </c>
      <c r="AJ71" s="6"/>
      <c r="AK71" s="5" t="s">
        <v>96</v>
      </c>
      <c r="AM71" s="5" t="s">
        <v>96</v>
      </c>
      <c r="AO71" s="5" t="s">
        <v>96</v>
      </c>
      <c r="AQ71" s="5" t="s">
        <v>96</v>
      </c>
      <c r="AS71" s="5" t="s">
        <v>96</v>
      </c>
      <c r="AU71" s="5" t="s">
        <v>206</v>
      </c>
      <c r="AV71" s="6" t="s">
        <v>6381</v>
      </c>
      <c r="AW71" s="5" t="s">
        <v>96</v>
      </c>
      <c r="AY71" s="5" t="s">
        <v>96</v>
      </c>
      <c r="BA71" s="5" t="s">
        <v>96</v>
      </c>
      <c r="BC71" s="5" t="s">
        <v>96</v>
      </c>
      <c r="BE71" s="5" t="s">
        <v>96</v>
      </c>
      <c r="BG71" s="5" t="s">
        <v>96</v>
      </c>
      <c r="BI71" s="5" t="s">
        <v>96</v>
      </c>
      <c r="BK71" s="6" t="str" cm="1">
        <f t="array" ref="BK7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71" s="6" t="str" cm="1">
        <f t="array" ref="BL7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71" s="5" t="s">
        <v>96</v>
      </c>
      <c r="BN71" s="5" t="s">
        <v>96</v>
      </c>
      <c r="BO71" s="5" t="s">
        <v>96</v>
      </c>
      <c r="BP71" s="5" t="s">
        <v>96</v>
      </c>
      <c r="BQ71" s="5" t="s">
        <v>96</v>
      </c>
      <c r="BR71" s="5" t="s">
        <v>96</v>
      </c>
      <c r="BS71" s="5" t="s">
        <v>96</v>
      </c>
      <c r="BT71" s="5" t="s">
        <v>96</v>
      </c>
      <c r="BU71" s="5" t="s">
        <v>96</v>
      </c>
      <c r="BV71" s="5" t="s">
        <v>96</v>
      </c>
      <c r="BW71" s="5" t="s">
        <v>96</v>
      </c>
      <c r="BX71" s="5" t="s">
        <v>206</v>
      </c>
      <c r="BY71" s="5" t="s">
        <v>96</v>
      </c>
      <c r="BZ71" s="5" t="s">
        <v>96</v>
      </c>
      <c r="CA71" s="5" t="s">
        <v>96</v>
      </c>
      <c r="CB71" s="5" t="s">
        <v>96</v>
      </c>
      <c r="CC71" s="5" t="s">
        <v>96</v>
      </c>
      <c r="CD71" s="5" t="s">
        <v>96</v>
      </c>
      <c r="CE71" s="5" t="s">
        <v>96</v>
      </c>
      <c r="CF71" s="5" t="s">
        <v>96</v>
      </c>
      <c r="CG71" s="5" t="s">
        <v>96</v>
      </c>
      <c r="CH71" s="5" t="s">
        <v>96</v>
      </c>
      <c r="CI71" s="5" t="s">
        <v>96</v>
      </c>
      <c r="CJ71" s="5" t="s">
        <v>96</v>
      </c>
      <c r="CK71" s="5" t="s">
        <v>96</v>
      </c>
      <c r="CL71" s="5" t="s">
        <v>96</v>
      </c>
      <c r="CM71" s="6" t="str" cm="1">
        <f t="array" ref="CM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71" s="5" t="str" cm="1">
        <f t="array" ref="CN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71" s="5" t="str" cm="1">
        <f t="array" ref="CO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71" s="5" t="str" cm="1">
        <f t="array" ref="CP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71" s="5" t="str" cm="1">
        <f t="array" ref="CQ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72" spans="2:95" ht="387.5" x14ac:dyDescent="0.35">
      <c r="B72" s="5" t="s">
        <v>206</v>
      </c>
      <c r="C72" s="6" t="s">
        <v>5982</v>
      </c>
      <c r="D72" s="6" t="s">
        <v>348</v>
      </c>
      <c r="E72" s="6" t="s">
        <v>7056</v>
      </c>
      <c r="F72" s="5" t="s">
        <v>209</v>
      </c>
      <c r="G72" s="5" t="s">
        <v>251</v>
      </c>
      <c r="H72" s="5" t="s">
        <v>325</v>
      </c>
      <c r="I72" s="5" t="s">
        <v>96</v>
      </c>
      <c r="J72" s="5" t="s">
        <v>96</v>
      </c>
      <c r="K72" s="5" t="s">
        <v>225</v>
      </c>
      <c r="L72" s="5" t="s">
        <v>9</v>
      </c>
      <c r="M72" s="5" t="str">
        <f>IF(O72="","",
IF(O72="PM_XX_XX_XX: Undefined","PM_XX: Undefined",
INDEX(tbl_Picklist_UniclassPM[Code and Title],
MATCH((LEFT(O72,5)),tbl_Picklist_UniclassPM[Code],0))
))</f>
        <v>PM_30 : Site, ground and environmental information</v>
      </c>
      <c r="N72" s="5" t="str">
        <f>IF(O72="","",
IF(O72="PM_XX_XX_XX: Undefined","PM_XX_XX: Undefined",
INDEX(tbl_Picklist_UniclassPM[Code and Title],
MATCH((LEFT(O72,8)),tbl_Picklist_UniclassPM[Code],0))
))</f>
        <v>PM_30_30 : Environmental information</v>
      </c>
      <c r="O72" s="5" t="s">
        <v>345</v>
      </c>
      <c r="P72" s="6" t="str" cm="1">
        <f t="array" ref="P7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72" s="6" t="str" cm="1">
        <f t="array" ref="Q7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72" s="6"/>
      <c r="S72" s="5" t="s">
        <v>96</v>
      </c>
      <c r="T72" s="6"/>
      <c r="U72" s="5" t="s">
        <v>96</v>
      </c>
      <c r="V72" s="6"/>
      <c r="W72" s="5" t="s">
        <v>96</v>
      </c>
      <c r="X72" s="6"/>
      <c r="Y72" s="5" t="s">
        <v>96</v>
      </c>
      <c r="Z72" s="6"/>
      <c r="AA72" s="5" t="s">
        <v>96</v>
      </c>
      <c r="AB72" s="6"/>
      <c r="AC72" s="5" t="s">
        <v>96</v>
      </c>
      <c r="AE72" s="5" t="s">
        <v>96</v>
      </c>
      <c r="AG72" s="5" t="s">
        <v>96</v>
      </c>
      <c r="AI72" s="5" t="s">
        <v>96</v>
      </c>
      <c r="AJ72" s="6"/>
      <c r="AK72" s="5" t="s">
        <v>96</v>
      </c>
      <c r="AM72" s="5" t="s">
        <v>96</v>
      </c>
      <c r="AO72" s="5" t="s">
        <v>96</v>
      </c>
      <c r="AQ72" s="5" t="s">
        <v>96</v>
      </c>
      <c r="AS72" s="5" t="s">
        <v>96</v>
      </c>
      <c r="AU72" s="5" t="s">
        <v>206</v>
      </c>
      <c r="AV72" s="6" t="s">
        <v>6382</v>
      </c>
      <c r="AW72" s="5" t="s">
        <v>96</v>
      </c>
      <c r="AY72" s="5" t="s">
        <v>96</v>
      </c>
      <c r="BA72" s="5" t="s">
        <v>96</v>
      </c>
      <c r="BC72" s="5" t="s">
        <v>96</v>
      </c>
      <c r="BE72" s="5" t="s">
        <v>96</v>
      </c>
      <c r="BG72" s="5" t="s">
        <v>96</v>
      </c>
      <c r="BI72" s="5" t="s">
        <v>96</v>
      </c>
      <c r="BK72" s="6" t="str" cm="1">
        <f t="array" ref="BK7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72" s="6" t="str" cm="1">
        <f t="array" ref="BL7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72" s="5" t="s">
        <v>96</v>
      </c>
      <c r="BN72" s="5" t="s">
        <v>96</v>
      </c>
      <c r="BO72" s="5" t="s">
        <v>96</v>
      </c>
      <c r="BP72" s="5" t="s">
        <v>96</v>
      </c>
      <c r="BQ72" s="5" t="s">
        <v>96</v>
      </c>
      <c r="BR72" s="5" t="s">
        <v>96</v>
      </c>
      <c r="BS72" s="5" t="s">
        <v>96</v>
      </c>
      <c r="BT72" s="5" t="s">
        <v>96</v>
      </c>
      <c r="BU72" s="5" t="s">
        <v>96</v>
      </c>
      <c r="BV72" s="5" t="s">
        <v>96</v>
      </c>
      <c r="BW72" s="5" t="s">
        <v>96</v>
      </c>
      <c r="BX72" s="5" t="s">
        <v>206</v>
      </c>
      <c r="BY72" s="5" t="s">
        <v>96</v>
      </c>
      <c r="BZ72" s="5" t="s">
        <v>96</v>
      </c>
      <c r="CA72" s="5" t="s">
        <v>96</v>
      </c>
      <c r="CB72" s="5" t="s">
        <v>96</v>
      </c>
      <c r="CC72" s="5" t="s">
        <v>96</v>
      </c>
      <c r="CD72" s="5" t="s">
        <v>96</v>
      </c>
      <c r="CE72" s="5" t="s">
        <v>96</v>
      </c>
      <c r="CF72" s="5" t="s">
        <v>96</v>
      </c>
      <c r="CG72" s="5" t="s">
        <v>96</v>
      </c>
      <c r="CH72" s="5" t="s">
        <v>96</v>
      </c>
      <c r="CI72" s="5" t="s">
        <v>96</v>
      </c>
      <c r="CJ72" s="5" t="s">
        <v>96</v>
      </c>
      <c r="CK72" s="5" t="s">
        <v>96</v>
      </c>
      <c r="CL72" s="5" t="s">
        <v>96</v>
      </c>
      <c r="CM72" s="6" t="str" cm="1">
        <f t="array" ref="CM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72" s="5" t="str" cm="1">
        <f t="array" ref="CN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72" s="5" t="str" cm="1">
        <f t="array" ref="CO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72" s="5" t="str" cm="1">
        <f t="array" ref="CP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72" s="5" t="str" cm="1">
        <f t="array" ref="CQ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73" spans="2:95" ht="186" x14ac:dyDescent="0.35">
      <c r="B73" s="5" t="s">
        <v>206</v>
      </c>
      <c r="C73" s="6" t="s">
        <v>5850</v>
      </c>
      <c r="D73" s="6" t="s">
        <v>349</v>
      </c>
      <c r="E73" s="6" t="s">
        <v>7057</v>
      </c>
      <c r="F73" s="5" t="s">
        <v>209</v>
      </c>
      <c r="G73" s="5" t="s">
        <v>303</v>
      </c>
      <c r="H73" s="5" t="s">
        <v>325</v>
      </c>
      <c r="I73" s="5" t="s">
        <v>96</v>
      </c>
      <c r="J73" s="5" t="s">
        <v>294</v>
      </c>
      <c r="K73" s="5" t="s">
        <v>9</v>
      </c>
      <c r="L73" s="5" t="s">
        <v>213</v>
      </c>
      <c r="M73" s="5" t="str">
        <f>IF(O73="","",
IF(O73="PM_XX_XX_XX: Undefined","PM_XX: Undefined",
INDEX(tbl_Picklist_UniclassPM[Code and Title],
MATCH((LEFT(O73,5)),tbl_Picklist_UniclassPM[Code],0))
))</f>
        <v>PM_30 : Site, ground and environmental information</v>
      </c>
      <c r="N73" s="5" t="str">
        <f>IF(O73="","",
IF(O73="PM_XX_XX_XX: Undefined","PM_XX_XX: Undefined",
INDEX(tbl_Picklist_UniclassPM[Code and Title],
MATCH((LEFT(O73,8)),tbl_Picklist_UniclassPM[Code],0))
))</f>
        <v>PM_30_30 : Environmental information</v>
      </c>
      <c r="O73" s="5" t="s">
        <v>350</v>
      </c>
      <c r="P73" s="6" t="str" cm="1">
        <f t="array" ref="P7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73" s="6" t="str" cm="1">
        <f t="array" ref="Q7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73" s="6" t="s">
        <v>274</v>
      </c>
      <c r="S73" s="5" t="s">
        <v>96</v>
      </c>
      <c r="T73" s="6"/>
      <c r="U73" s="5" t="s">
        <v>206</v>
      </c>
      <c r="V73" s="6" t="s">
        <v>6853</v>
      </c>
      <c r="W73" s="5" t="s">
        <v>96</v>
      </c>
      <c r="X73" s="6"/>
      <c r="Y73" s="5" t="s">
        <v>206</v>
      </c>
      <c r="Z73" s="6" t="s">
        <v>6345</v>
      </c>
      <c r="AA73" s="5" t="s">
        <v>96</v>
      </c>
      <c r="AB73" s="6"/>
      <c r="AC73" s="5" t="s">
        <v>206</v>
      </c>
      <c r="AD73" s="6" t="s">
        <v>6330</v>
      </c>
      <c r="AE73" s="5" t="s">
        <v>96</v>
      </c>
      <c r="AG73" s="5" t="s">
        <v>206</v>
      </c>
      <c r="AH73" s="6" t="s">
        <v>6330</v>
      </c>
      <c r="AI73" s="5" t="s">
        <v>96</v>
      </c>
      <c r="AJ73" s="6"/>
      <c r="AK73" s="5" t="s">
        <v>206</v>
      </c>
      <c r="AL73" s="6" t="s">
        <v>6330</v>
      </c>
      <c r="AM73" s="5" t="s">
        <v>96</v>
      </c>
      <c r="AO73" s="5" t="s">
        <v>206</v>
      </c>
      <c r="AP73" s="6" t="s">
        <v>6330</v>
      </c>
      <c r="AQ73" s="5" t="s">
        <v>96</v>
      </c>
      <c r="AS73" s="5" t="s">
        <v>96</v>
      </c>
      <c r="AU73" s="5" t="s">
        <v>96</v>
      </c>
      <c r="AW73" s="5" t="s">
        <v>96</v>
      </c>
      <c r="AY73" s="5" t="s">
        <v>96</v>
      </c>
      <c r="BA73" s="5" t="s">
        <v>96</v>
      </c>
      <c r="BC73" s="5" t="s">
        <v>96</v>
      </c>
      <c r="BE73" s="5" t="s">
        <v>96</v>
      </c>
      <c r="BG73" s="5" t="s">
        <v>96</v>
      </c>
      <c r="BI73" s="5" t="s">
        <v>96</v>
      </c>
      <c r="BK73" s="6" t="str" cm="1">
        <f t="array" ref="BK7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73" s="6" t="str" cm="1">
        <f t="array" ref="BL7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73" s="5" t="s">
        <v>96</v>
      </c>
      <c r="BN73" s="5" t="s">
        <v>96</v>
      </c>
      <c r="BO73" s="5" t="s">
        <v>96</v>
      </c>
      <c r="BP73" s="5" t="s">
        <v>96</v>
      </c>
      <c r="BQ73" s="5" t="s">
        <v>96</v>
      </c>
      <c r="BR73" s="5" t="s">
        <v>96</v>
      </c>
      <c r="BS73" s="5" t="s">
        <v>96</v>
      </c>
      <c r="BT73" s="5" t="s">
        <v>96</v>
      </c>
      <c r="BU73" s="5" t="s">
        <v>96</v>
      </c>
      <c r="BV73" s="5" t="s">
        <v>96</v>
      </c>
      <c r="BW73" s="5" t="s">
        <v>96</v>
      </c>
      <c r="BX73" s="5" t="s">
        <v>206</v>
      </c>
      <c r="BY73" s="5" t="s">
        <v>96</v>
      </c>
      <c r="BZ73" s="5" t="s">
        <v>96</v>
      </c>
      <c r="CA73" s="5" t="s">
        <v>96</v>
      </c>
      <c r="CB73" s="5" t="s">
        <v>96</v>
      </c>
      <c r="CC73" s="5" t="s">
        <v>96</v>
      </c>
      <c r="CD73" s="5" t="s">
        <v>96</v>
      </c>
      <c r="CE73" s="5" t="s">
        <v>96</v>
      </c>
      <c r="CF73" s="5" t="s">
        <v>96</v>
      </c>
      <c r="CG73" s="5" t="s">
        <v>96</v>
      </c>
      <c r="CH73" s="5" t="s">
        <v>96</v>
      </c>
      <c r="CI73" s="5" t="s">
        <v>96</v>
      </c>
      <c r="CJ73" s="5" t="s">
        <v>96</v>
      </c>
      <c r="CK73" s="5" t="s">
        <v>96</v>
      </c>
      <c r="CL73" s="5" t="s">
        <v>96</v>
      </c>
      <c r="CM73" s="6" t="str" cm="1">
        <f t="array" ref="CM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73" s="5" t="str" cm="1">
        <f t="array" ref="CN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73" s="5" t="str" cm="1">
        <f t="array" ref="CO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73" s="5" t="str" cm="1">
        <f t="array" ref="CP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73" s="5" t="str" cm="1">
        <f t="array" ref="CQ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74" spans="2:95" ht="108.5" x14ac:dyDescent="0.35">
      <c r="B74" s="5" t="s">
        <v>206</v>
      </c>
      <c r="C74" s="6" t="s">
        <v>5983</v>
      </c>
      <c r="D74" s="6" t="s">
        <v>351</v>
      </c>
      <c r="E74" s="6" t="s">
        <v>7058</v>
      </c>
      <c r="F74" s="5" t="s">
        <v>209</v>
      </c>
      <c r="G74" s="5" t="s">
        <v>303</v>
      </c>
      <c r="H74" s="5" t="s">
        <v>325</v>
      </c>
      <c r="I74" s="5" t="s">
        <v>96</v>
      </c>
      <c r="J74" s="5" t="s">
        <v>96</v>
      </c>
      <c r="K74" s="5" t="s">
        <v>225</v>
      </c>
      <c r="L74" s="5" t="s">
        <v>9</v>
      </c>
      <c r="M74" s="5" t="str">
        <f>IF(O74="","",
IF(O74="PM_XX_XX_XX: Undefined","PM_XX: Undefined",
INDEX(tbl_Picklist_UniclassPM[Code and Title],
MATCH((LEFT(O74,5)),tbl_Picklist_UniclassPM[Code],0))
))</f>
        <v>PM_30 : Site, ground and environmental information</v>
      </c>
      <c r="N74" s="5" t="str">
        <f>IF(O74="","",
IF(O74="PM_XX_XX_XX: Undefined","PM_XX_XX: Undefined",
INDEX(tbl_Picklist_UniclassPM[Code and Title],
MATCH((LEFT(O74,8)),tbl_Picklist_UniclassPM[Code],0))
))</f>
        <v>PM_30_30 : Environmental information</v>
      </c>
      <c r="O74" s="5" t="s">
        <v>350</v>
      </c>
      <c r="P74" s="6" t="str" cm="1">
        <f t="array" ref="P7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74" s="6" t="str" cm="1">
        <f t="array" ref="Q7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74" s="6" t="s">
        <v>274</v>
      </c>
      <c r="S74" s="5" t="s">
        <v>96</v>
      </c>
      <c r="T74" s="6"/>
      <c r="U74" s="5" t="s">
        <v>96</v>
      </c>
      <c r="V74" s="6"/>
      <c r="W74" s="5" t="s">
        <v>96</v>
      </c>
      <c r="X74" s="6"/>
      <c r="Y74" s="5" t="s">
        <v>96</v>
      </c>
      <c r="Z74" s="6"/>
      <c r="AA74" s="5" t="s">
        <v>96</v>
      </c>
      <c r="AB74" s="6"/>
      <c r="AC74" s="5" t="s">
        <v>96</v>
      </c>
      <c r="AE74" s="5" t="s">
        <v>96</v>
      </c>
      <c r="AG74" s="5" t="s">
        <v>96</v>
      </c>
      <c r="AI74" s="5" t="s">
        <v>96</v>
      </c>
      <c r="AJ74" s="6"/>
      <c r="AK74" s="5" t="s">
        <v>96</v>
      </c>
      <c r="AM74" s="5" t="s">
        <v>96</v>
      </c>
      <c r="AO74" s="5" t="s">
        <v>96</v>
      </c>
      <c r="AQ74" s="5" t="s">
        <v>96</v>
      </c>
      <c r="AS74" s="5" t="s">
        <v>96</v>
      </c>
      <c r="AU74" s="5" t="s">
        <v>206</v>
      </c>
      <c r="AV74" s="6" t="s">
        <v>6383</v>
      </c>
      <c r="AW74" s="5" t="s">
        <v>96</v>
      </c>
      <c r="AY74" s="5" t="s">
        <v>96</v>
      </c>
      <c r="BA74" s="5" t="s">
        <v>96</v>
      </c>
      <c r="BC74" s="5" t="s">
        <v>96</v>
      </c>
      <c r="BE74" s="5" t="s">
        <v>96</v>
      </c>
      <c r="BG74" s="5" t="s">
        <v>96</v>
      </c>
      <c r="BI74" s="5" t="s">
        <v>96</v>
      </c>
      <c r="BK74" s="6" t="str" cm="1">
        <f t="array" ref="BK7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74" s="6" t="str" cm="1">
        <f t="array" ref="BL7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74" s="5" t="s">
        <v>96</v>
      </c>
      <c r="BN74" s="5" t="s">
        <v>96</v>
      </c>
      <c r="BO74" s="5" t="s">
        <v>96</v>
      </c>
      <c r="BP74" s="5" t="s">
        <v>96</v>
      </c>
      <c r="BQ74" s="5" t="s">
        <v>96</v>
      </c>
      <c r="BR74" s="5" t="s">
        <v>96</v>
      </c>
      <c r="BS74" s="5" t="s">
        <v>96</v>
      </c>
      <c r="BT74" s="5" t="s">
        <v>96</v>
      </c>
      <c r="BU74" s="5" t="s">
        <v>96</v>
      </c>
      <c r="BV74" s="5" t="s">
        <v>96</v>
      </c>
      <c r="BW74" s="5" t="s">
        <v>96</v>
      </c>
      <c r="BX74" s="5" t="s">
        <v>206</v>
      </c>
      <c r="BY74" s="5" t="s">
        <v>96</v>
      </c>
      <c r="BZ74" s="5" t="s">
        <v>96</v>
      </c>
      <c r="CA74" s="5" t="s">
        <v>96</v>
      </c>
      <c r="CB74" s="5" t="s">
        <v>96</v>
      </c>
      <c r="CC74" s="5" t="s">
        <v>96</v>
      </c>
      <c r="CD74" s="5" t="s">
        <v>96</v>
      </c>
      <c r="CE74" s="5" t="s">
        <v>96</v>
      </c>
      <c r="CF74" s="5" t="s">
        <v>96</v>
      </c>
      <c r="CG74" s="5" t="s">
        <v>96</v>
      </c>
      <c r="CH74" s="5" t="s">
        <v>96</v>
      </c>
      <c r="CI74" s="5" t="s">
        <v>96</v>
      </c>
      <c r="CJ74" s="5" t="s">
        <v>96</v>
      </c>
      <c r="CK74" s="5" t="s">
        <v>96</v>
      </c>
      <c r="CL74" s="5" t="s">
        <v>96</v>
      </c>
      <c r="CM74" s="6" t="str" cm="1">
        <f t="array" ref="CM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74" s="5" t="str" cm="1">
        <f t="array" ref="CN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74" s="5" t="str" cm="1">
        <f t="array" ref="CO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74" s="5" t="str" cm="1">
        <f t="array" ref="CP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74" s="5" t="str" cm="1">
        <f t="array" ref="CQ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75" spans="2:95" ht="155" x14ac:dyDescent="0.35">
      <c r="B75" s="5" t="s">
        <v>206</v>
      </c>
      <c r="C75" s="6" t="s">
        <v>5885</v>
      </c>
      <c r="D75" s="6" t="s">
        <v>352</v>
      </c>
      <c r="E75" s="6" t="s">
        <v>7059</v>
      </c>
      <c r="F75" s="5" t="s">
        <v>209</v>
      </c>
      <c r="G75" s="5" t="s">
        <v>234</v>
      </c>
      <c r="H75" s="5" t="s">
        <v>235</v>
      </c>
      <c r="I75" s="5" t="s">
        <v>96</v>
      </c>
      <c r="J75" s="5" t="s">
        <v>236</v>
      </c>
      <c r="K75" s="5" t="s">
        <v>9</v>
      </c>
      <c r="L75" s="5" t="s">
        <v>213</v>
      </c>
      <c r="M75" s="5" t="str">
        <f>IF(O75="","",
IF(O75="PM_XX_XX_XX: Undefined","PM_XX: Undefined",
INDEX(tbl_Picklist_UniclassPM[Code and Title],
MATCH((LEFT(O75,5)),tbl_Picklist_UniclassPM[Code],0))
))</f>
        <v>PM_30 : Site, ground and environmental information</v>
      </c>
      <c r="N75" s="5" t="str">
        <f>IF(O75="","",
IF(O75="PM_XX_XX_XX: Undefined","PM_XX_XX: Undefined",
INDEX(tbl_Picklist_UniclassPM[Code and Title],
MATCH((LEFT(O75,8)),tbl_Picklist_UniclassPM[Code],0))
))</f>
        <v>PM_30_30 : Environmental information</v>
      </c>
      <c r="O75" s="5" t="s">
        <v>350</v>
      </c>
      <c r="P75" s="6" t="str" cm="1">
        <f t="array" ref="P7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75" s="6" t="str" cm="1">
        <f t="array" ref="Q7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75" s="6"/>
      <c r="S75" s="5" t="s">
        <v>96</v>
      </c>
      <c r="T75" s="6"/>
      <c r="U75" s="5" t="s">
        <v>96</v>
      </c>
      <c r="V75" s="6"/>
      <c r="W75" s="5" t="s">
        <v>206</v>
      </c>
      <c r="X75" s="6" t="s">
        <v>6384</v>
      </c>
      <c r="Y75" s="5" t="s">
        <v>206</v>
      </c>
      <c r="Z75" s="6" t="s">
        <v>6345</v>
      </c>
      <c r="AA75" s="5" t="s">
        <v>96</v>
      </c>
      <c r="AB75" s="6"/>
      <c r="AC75" s="5" t="s">
        <v>206</v>
      </c>
      <c r="AD75" s="6" t="s">
        <v>6330</v>
      </c>
      <c r="AE75" s="5" t="s">
        <v>96</v>
      </c>
      <c r="AG75" s="5" t="s">
        <v>206</v>
      </c>
      <c r="AH75" s="6" t="s">
        <v>6330</v>
      </c>
      <c r="AI75" s="5" t="s">
        <v>96</v>
      </c>
      <c r="AJ75" s="6"/>
      <c r="AK75" s="5" t="s">
        <v>206</v>
      </c>
      <c r="AL75" s="6" t="s">
        <v>6330</v>
      </c>
      <c r="AM75" s="5" t="s">
        <v>96</v>
      </c>
      <c r="AO75" s="5" t="s">
        <v>206</v>
      </c>
      <c r="AP75" s="6" t="s">
        <v>6330</v>
      </c>
      <c r="AQ75" s="5" t="s">
        <v>96</v>
      </c>
      <c r="AS75" s="5" t="s">
        <v>96</v>
      </c>
      <c r="AU75" s="5" t="s">
        <v>96</v>
      </c>
      <c r="AW75" s="5" t="s">
        <v>96</v>
      </c>
      <c r="AY75" s="5" t="s">
        <v>96</v>
      </c>
      <c r="BA75" s="5" t="s">
        <v>96</v>
      </c>
      <c r="BC75" s="5" t="s">
        <v>96</v>
      </c>
      <c r="BE75" s="5" t="s">
        <v>96</v>
      </c>
      <c r="BG75" s="5" t="s">
        <v>96</v>
      </c>
      <c r="BI75" s="5" t="s">
        <v>96</v>
      </c>
      <c r="BK75" s="6" t="str" cm="1">
        <f t="array" ref="BK7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75" s="6" t="str" cm="1">
        <f t="array" ref="BL7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75" s="5" t="s">
        <v>96</v>
      </c>
      <c r="BN75" s="5" t="s">
        <v>96</v>
      </c>
      <c r="BO75" s="5" t="s">
        <v>96</v>
      </c>
      <c r="BP75" s="5" t="s">
        <v>96</v>
      </c>
      <c r="BQ75" s="5" t="s">
        <v>96</v>
      </c>
      <c r="BR75" s="5" t="s">
        <v>96</v>
      </c>
      <c r="BS75" s="5" t="s">
        <v>96</v>
      </c>
      <c r="BT75" s="5" t="s">
        <v>96</v>
      </c>
      <c r="BU75" s="5" t="s">
        <v>96</v>
      </c>
      <c r="BV75" s="5" t="s">
        <v>96</v>
      </c>
      <c r="BW75" s="5" t="s">
        <v>96</v>
      </c>
      <c r="BX75" s="5" t="s">
        <v>206</v>
      </c>
      <c r="BY75" s="5" t="s">
        <v>96</v>
      </c>
      <c r="BZ75" s="5" t="s">
        <v>96</v>
      </c>
      <c r="CA75" s="5" t="s">
        <v>96</v>
      </c>
      <c r="CB75" s="5" t="s">
        <v>96</v>
      </c>
      <c r="CC75" s="5" t="s">
        <v>96</v>
      </c>
      <c r="CD75" s="5" t="s">
        <v>96</v>
      </c>
      <c r="CE75" s="5" t="s">
        <v>96</v>
      </c>
      <c r="CF75" s="5" t="s">
        <v>96</v>
      </c>
      <c r="CG75" s="5" t="s">
        <v>96</v>
      </c>
      <c r="CH75" s="5" t="s">
        <v>96</v>
      </c>
      <c r="CI75" s="5" t="s">
        <v>96</v>
      </c>
      <c r="CJ75" s="5" t="s">
        <v>96</v>
      </c>
      <c r="CK75" s="5" t="s">
        <v>96</v>
      </c>
      <c r="CL75" s="5" t="s">
        <v>96</v>
      </c>
      <c r="CM75" s="6" t="str" cm="1">
        <f t="array" ref="CM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75" s="5" t="str" cm="1">
        <f t="array" ref="CN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75" s="5" t="str" cm="1">
        <f t="array" ref="CO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75" s="5" t="str" cm="1">
        <f t="array" ref="CP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75" s="5" t="str" cm="1">
        <f t="array" ref="CQ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76" spans="2:95" ht="170.5" x14ac:dyDescent="0.35">
      <c r="B76" s="5" t="s">
        <v>206</v>
      </c>
      <c r="C76" s="6" t="s">
        <v>5984</v>
      </c>
      <c r="D76" s="6" t="s">
        <v>352</v>
      </c>
      <c r="E76" s="6" t="s">
        <v>7060</v>
      </c>
      <c r="F76" s="5" t="s">
        <v>209</v>
      </c>
      <c r="G76" s="5" t="s">
        <v>234</v>
      </c>
      <c r="H76" s="5" t="s">
        <v>235</v>
      </c>
      <c r="I76" s="5" t="s">
        <v>96</v>
      </c>
      <c r="J76" s="5" t="s">
        <v>236</v>
      </c>
      <c r="K76" s="5" t="s">
        <v>225</v>
      </c>
      <c r="L76" s="5" t="s">
        <v>9</v>
      </c>
      <c r="M76" s="5" t="str">
        <f>IF(O76="","",
IF(O76="PM_XX_XX_XX: Undefined","PM_XX: Undefined",
INDEX(tbl_Picklist_UniclassPM[Code and Title],
MATCH((LEFT(O76,5)),tbl_Picklist_UniclassPM[Code],0))
))</f>
        <v>PM_30 : Site, ground and environmental information</v>
      </c>
      <c r="N76" s="5" t="str">
        <f>IF(O76="","",
IF(O76="PM_XX_XX_XX: Undefined","PM_XX_XX: Undefined",
INDEX(tbl_Picklist_UniclassPM[Code and Title],
MATCH((LEFT(O76,8)),tbl_Picklist_UniclassPM[Code],0))
))</f>
        <v>PM_30_30 : Environmental information</v>
      </c>
      <c r="O76" s="5" t="s">
        <v>350</v>
      </c>
      <c r="P76" s="6" t="str" cm="1">
        <f t="array" ref="P7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76" s="6" t="str" cm="1">
        <f t="array" ref="Q7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76" s="6"/>
      <c r="S76" s="5" t="s">
        <v>96</v>
      </c>
      <c r="T76" s="6"/>
      <c r="U76" s="5" t="s">
        <v>96</v>
      </c>
      <c r="V76" s="6"/>
      <c r="W76" s="5" t="s">
        <v>96</v>
      </c>
      <c r="X76" s="6"/>
      <c r="Y76" s="5" t="s">
        <v>96</v>
      </c>
      <c r="Z76" s="6"/>
      <c r="AA76" s="5" t="s">
        <v>96</v>
      </c>
      <c r="AB76" s="6"/>
      <c r="AC76" s="5" t="s">
        <v>96</v>
      </c>
      <c r="AE76" s="5" t="s">
        <v>96</v>
      </c>
      <c r="AG76" s="5" t="s">
        <v>96</v>
      </c>
      <c r="AI76" s="5" t="s">
        <v>96</v>
      </c>
      <c r="AJ76" s="6"/>
      <c r="AK76" s="5" t="s">
        <v>96</v>
      </c>
      <c r="AM76" s="5" t="s">
        <v>96</v>
      </c>
      <c r="AO76" s="5" t="s">
        <v>96</v>
      </c>
      <c r="AQ76" s="5" t="s">
        <v>96</v>
      </c>
      <c r="AS76" s="5" t="s">
        <v>96</v>
      </c>
      <c r="AU76" s="5" t="s">
        <v>206</v>
      </c>
      <c r="AV76" s="6" t="s">
        <v>6385</v>
      </c>
      <c r="AW76" s="5" t="s">
        <v>96</v>
      </c>
      <c r="AY76" s="5" t="s">
        <v>96</v>
      </c>
      <c r="BA76" s="5" t="s">
        <v>96</v>
      </c>
      <c r="BC76" s="5" t="s">
        <v>96</v>
      </c>
      <c r="BE76" s="5" t="s">
        <v>96</v>
      </c>
      <c r="BG76" s="5" t="s">
        <v>96</v>
      </c>
      <c r="BI76" s="5" t="s">
        <v>96</v>
      </c>
      <c r="BK76" s="6" t="str" cm="1">
        <f t="array" ref="BK7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76" s="6" t="str" cm="1">
        <f t="array" ref="BL7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76" s="5" t="s">
        <v>96</v>
      </c>
      <c r="BN76" s="5" t="s">
        <v>96</v>
      </c>
      <c r="BO76" s="5" t="s">
        <v>96</v>
      </c>
      <c r="BP76" s="5" t="s">
        <v>96</v>
      </c>
      <c r="BQ76" s="5" t="s">
        <v>96</v>
      </c>
      <c r="BR76" s="5" t="s">
        <v>96</v>
      </c>
      <c r="BS76" s="5" t="s">
        <v>96</v>
      </c>
      <c r="BT76" s="5" t="s">
        <v>96</v>
      </c>
      <c r="BU76" s="5" t="s">
        <v>96</v>
      </c>
      <c r="BV76" s="5" t="s">
        <v>96</v>
      </c>
      <c r="BW76" s="5" t="s">
        <v>96</v>
      </c>
      <c r="BX76" s="5" t="s">
        <v>206</v>
      </c>
      <c r="BY76" s="5" t="s">
        <v>96</v>
      </c>
      <c r="BZ76" s="5" t="s">
        <v>96</v>
      </c>
      <c r="CA76" s="5" t="s">
        <v>96</v>
      </c>
      <c r="CB76" s="5" t="s">
        <v>96</v>
      </c>
      <c r="CC76" s="5" t="s">
        <v>96</v>
      </c>
      <c r="CD76" s="5" t="s">
        <v>96</v>
      </c>
      <c r="CE76" s="5" t="s">
        <v>96</v>
      </c>
      <c r="CF76" s="5" t="s">
        <v>96</v>
      </c>
      <c r="CG76" s="5" t="s">
        <v>96</v>
      </c>
      <c r="CH76" s="5" t="s">
        <v>96</v>
      </c>
      <c r="CI76" s="5" t="s">
        <v>96</v>
      </c>
      <c r="CJ76" s="5" t="s">
        <v>96</v>
      </c>
      <c r="CK76" s="5" t="s">
        <v>96</v>
      </c>
      <c r="CL76" s="5" t="s">
        <v>96</v>
      </c>
      <c r="CM76" s="6" t="str" cm="1">
        <f t="array" ref="CM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76" s="5" t="str" cm="1">
        <f t="array" ref="CN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76" s="5" t="str" cm="1">
        <f t="array" ref="CO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76" s="5" t="str" cm="1">
        <f t="array" ref="CP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76" s="5" t="str" cm="1">
        <f t="array" ref="CQ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77" spans="2:95" ht="93" x14ac:dyDescent="0.35">
      <c r="B77" s="5" t="s">
        <v>206</v>
      </c>
      <c r="C77" s="6" t="s">
        <v>5901</v>
      </c>
      <c r="D77" s="6" t="s">
        <v>353</v>
      </c>
      <c r="E77" s="6" t="s">
        <v>7061</v>
      </c>
      <c r="F77" s="5" t="s">
        <v>209</v>
      </c>
      <c r="G77" s="5" t="s">
        <v>234</v>
      </c>
      <c r="H77" s="5" t="s">
        <v>235</v>
      </c>
      <c r="I77" s="5" t="s">
        <v>96</v>
      </c>
      <c r="J77" s="5" t="s">
        <v>236</v>
      </c>
      <c r="K77" s="5" t="s">
        <v>9</v>
      </c>
      <c r="L77" s="5" t="s">
        <v>213</v>
      </c>
      <c r="M77" s="5" t="str">
        <f>IF(O77="","",
IF(O77="PM_XX_XX_XX: Undefined","PM_XX: Undefined",
INDEX(tbl_Picklist_UniclassPM[Code and Title],
MATCH((LEFT(O77,5)),tbl_Picklist_UniclassPM[Code],0))
))</f>
        <v>PM_30 : Site, ground and environmental information</v>
      </c>
      <c r="N77" s="5" t="str">
        <f>IF(O77="","",
IF(O77="PM_XX_XX_XX: Undefined","PM_XX_XX: Undefined",
INDEX(tbl_Picklist_UniclassPM[Code and Title],
MATCH((LEFT(O77,8)),tbl_Picklist_UniclassPM[Code],0))
))</f>
        <v>PM_30_30 : Environmental information</v>
      </c>
      <c r="O77" s="5" t="s">
        <v>350</v>
      </c>
      <c r="P77" s="6" t="str" cm="1">
        <f t="array" ref="P7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77" s="6" t="str" cm="1">
        <f t="array" ref="Q7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77" s="6"/>
      <c r="S77" s="5" t="s">
        <v>96</v>
      </c>
      <c r="T77" s="6"/>
      <c r="U77" s="5" t="s">
        <v>96</v>
      </c>
      <c r="V77" s="6"/>
      <c r="W77" s="5" t="s">
        <v>96</v>
      </c>
      <c r="X77" s="6"/>
      <c r="Y77" s="5" t="s">
        <v>206</v>
      </c>
      <c r="Z77" s="6" t="s">
        <v>6776</v>
      </c>
      <c r="AA77" s="5" t="s">
        <v>96</v>
      </c>
      <c r="AB77" s="6"/>
      <c r="AC77" s="5" t="s">
        <v>206</v>
      </c>
      <c r="AD77" s="6" t="s">
        <v>6330</v>
      </c>
      <c r="AE77" s="5" t="s">
        <v>96</v>
      </c>
      <c r="AG77" s="5" t="s">
        <v>206</v>
      </c>
      <c r="AH77" s="6" t="s">
        <v>6330</v>
      </c>
      <c r="AI77" s="5" t="s">
        <v>96</v>
      </c>
      <c r="AJ77" s="6"/>
      <c r="AK77" s="5" t="s">
        <v>206</v>
      </c>
      <c r="AL77" s="6" t="s">
        <v>6330</v>
      </c>
      <c r="AM77" s="5" t="s">
        <v>96</v>
      </c>
      <c r="AO77" s="5" t="s">
        <v>206</v>
      </c>
      <c r="AP77" s="6" t="s">
        <v>6330</v>
      </c>
      <c r="AQ77" s="5" t="s">
        <v>96</v>
      </c>
      <c r="AS77" s="5" t="s">
        <v>96</v>
      </c>
      <c r="AU77" s="5" t="s">
        <v>96</v>
      </c>
      <c r="AW77" s="5" t="s">
        <v>96</v>
      </c>
      <c r="AY77" s="5" t="s">
        <v>96</v>
      </c>
      <c r="BA77" s="5" t="s">
        <v>96</v>
      </c>
      <c r="BC77" s="5" t="s">
        <v>96</v>
      </c>
      <c r="BE77" s="5" t="s">
        <v>96</v>
      </c>
      <c r="BG77" s="5" t="s">
        <v>96</v>
      </c>
      <c r="BI77" s="5" t="s">
        <v>96</v>
      </c>
      <c r="BK77" s="6" t="str" cm="1">
        <f t="array" ref="BK7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77" s="6" t="str" cm="1">
        <f t="array" ref="BL7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77" s="5" t="s">
        <v>96</v>
      </c>
      <c r="BN77" s="5" t="s">
        <v>96</v>
      </c>
      <c r="BO77" s="5" t="s">
        <v>96</v>
      </c>
      <c r="BP77" s="5" t="s">
        <v>96</v>
      </c>
      <c r="BQ77" s="5" t="s">
        <v>96</v>
      </c>
      <c r="BR77" s="5" t="s">
        <v>96</v>
      </c>
      <c r="BS77" s="5" t="s">
        <v>96</v>
      </c>
      <c r="BT77" s="5" t="s">
        <v>96</v>
      </c>
      <c r="BU77" s="5" t="s">
        <v>96</v>
      </c>
      <c r="BV77" s="5" t="s">
        <v>96</v>
      </c>
      <c r="BW77" s="5" t="s">
        <v>96</v>
      </c>
      <c r="BX77" s="5" t="s">
        <v>206</v>
      </c>
      <c r="BY77" s="5" t="s">
        <v>96</v>
      </c>
      <c r="BZ77" s="5" t="s">
        <v>96</v>
      </c>
      <c r="CA77" s="5" t="s">
        <v>96</v>
      </c>
      <c r="CB77" s="5" t="s">
        <v>96</v>
      </c>
      <c r="CC77" s="5" t="s">
        <v>96</v>
      </c>
      <c r="CD77" s="5" t="s">
        <v>96</v>
      </c>
      <c r="CE77" s="5" t="s">
        <v>96</v>
      </c>
      <c r="CF77" s="5" t="s">
        <v>96</v>
      </c>
      <c r="CG77" s="5" t="s">
        <v>96</v>
      </c>
      <c r="CH77" s="5" t="s">
        <v>96</v>
      </c>
      <c r="CI77" s="5" t="s">
        <v>96</v>
      </c>
      <c r="CJ77" s="5" t="s">
        <v>96</v>
      </c>
      <c r="CK77" s="5" t="s">
        <v>96</v>
      </c>
      <c r="CL77" s="5" t="s">
        <v>96</v>
      </c>
      <c r="CM77" s="6" t="str" cm="1">
        <f t="array" ref="CM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77" s="5" t="str" cm="1">
        <f t="array" ref="CN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77" s="5" t="str" cm="1">
        <f t="array" ref="CO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77" s="5" t="str" cm="1">
        <f t="array" ref="CP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77" s="5" t="str" cm="1">
        <f t="array" ref="CQ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78" spans="2:95" ht="62" x14ac:dyDescent="0.35">
      <c r="B78" s="5" t="s">
        <v>206</v>
      </c>
      <c r="C78" s="6" t="s">
        <v>5985</v>
      </c>
      <c r="D78" s="6" t="s">
        <v>353</v>
      </c>
      <c r="E78" s="6" t="s">
        <v>7062</v>
      </c>
      <c r="F78" s="5" t="s">
        <v>209</v>
      </c>
      <c r="G78" s="5" t="s">
        <v>234</v>
      </c>
      <c r="H78" s="5" t="s">
        <v>235</v>
      </c>
      <c r="I78" s="5" t="s">
        <v>96</v>
      </c>
      <c r="J78" s="5" t="s">
        <v>236</v>
      </c>
      <c r="K78" s="5" t="s">
        <v>225</v>
      </c>
      <c r="L78" s="5" t="s">
        <v>9</v>
      </c>
      <c r="M78" s="5" t="str">
        <f>IF(O78="","",
IF(O78="PM_XX_XX_XX: Undefined","PM_XX: Undefined",
INDEX(tbl_Picklist_UniclassPM[Code and Title],
MATCH((LEFT(O78,5)),tbl_Picklist_UniclassPM[Code],0))
))</f>
        <v>PM_30 : Site, ground and environmental information</v>
      </c>
      <c r="N78" s="5" t="str">
        <f>IF(O78="","",
IF(O78="PM_XX_XX_XX: Undefined","PM_XX_XX: Undefined",
INDEX(tbl_Picklist_UniclassPM[Code and Title],
MATCH((LEFT(O78,8)),tbl_Picklist_UniclassPM[Code],0))
))</f>
        <v>PM_30_30 : Environmental information</v>
      </c>
      <c r="O78" s="5" t="s">
        <v>350</v>
      </c>
      <c r="P78" s="6" t="str" cm="1">
        <f t="array" ref="P7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78" s="6" t="str" cm="1">
        <f t="array" ref="Q7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78" s="6"/>
      <c r="S78" s="5" t="s">
        <v>96</v>
      </c>
      <c r="T78" s="6"/>
      <c r="U78" s="5" t="s">
        <v>96</v>
      </c>
      <c r="V78" s="6"/>
      <c r="W78" s="5" t="s">
        <v>96</v>
      </c>
      <c r="X78" s="6"/>
      <c r="Y78" s="5" t="s">
        <v>96</v>
      </c>
      <c r="Z78" s="6"/>
      <c r="AA78" s="5" t="s">
        <v>96</v>
      </c>
      <c r="AB78" s="6"/>
      <c r="AC78" s="5" t="s">
        <v>96</v>
      </c>
      <c r="AE78" s="5" t="s">
        <v>96</v>
      </c>
      <c r="AG78" s="5" t="s">
        <v>96</v>
      </c>
      <c r="AI78" s="5" t="s">
        <v>96</v>
      </c>
      <c r="AJ78" s="6"/>
      <c r="AK78" s="5" t="s">
        <v>96</v>
      </c>
      <c r="AM78" s="5" t="s">
        <v>96</v>
      </c>
      <c r="AO78" s="5" t="s">
        <v>96</v>
      </c>
      <c r="AQ78" s="5" t="s">
        <v>96</v>
      </c>
      <c r="AS78" s="5" t="s">
        <v>96</v>
      </c>
      <c r="AU78" s="5" t="s">
        <v>206</v>
      </c>
      <c r="AV78" s="6" t="s">
        <v>6777</v>
      </c>
      <c r="AW78" s="5" t="s">
        <v>96</v>
      </c>
      <c r="AY78" s="5" t="s">
        <v>96</v>
      </c>
      <c r="BA78" s="5" t="s">
        <v>96</v>
      </c>
      <c r="BC78" s="5" t="s">
        <v>96</v>
      </c>
      <c r="BE78" s="5" t="s">
        <v>96</v>
      </c>
      <c r="BG78" s="5" t="s">
        <v>96</v>
      </c>
      <c r="BI78" s="5" t="s">
        <v>96</v>
      </c>
      <c r="BK78" s="6" t="str" cm="1">
        <f t="array" ref="BK7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78" s="6" t="str" cm="1">
        <f t="array" ref="BL7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78" s="5" t="s">
        <v>96</v>
      </c>
      <c r="BN78" s="5" t="s">
        <v>96</v>
      </c>
      <c r="BO78" s="5" t="s">
        <v>96</v>
      </c>
      <c r="BP78" s="5" t="s">
        <v>96</v>
      </c>
      <c r="BQ78" s="5" t="s">
        <v>96</v>
      </c>
      <c r="BR78" s="5" t="s">
        <v>96</v>
      </c>
      <c r="BS78" s="5" t="s">
        <v>96</v>
      </c>
      <c r="BT78" s="5" t="s">
        <v>96</v>
      </c>
      <c r="BU78" s="5" t="s">
        <v>96</v>
      </c>
      <c r="BV78" s="5" t="s">
        <v>96</v>
      </c>
      <c r="BW78" s="5" t="s">
        <v>96</v>
      </c>
      <c r="BX78" s="5" t="s">
        <v>206</v>
      </c>
      <c r="BY78" s="5" t="s">
        <v>96</v>
      </c>
      <c r="BZ78" s="5" t="s">
        <v>96</v>
      </c>
      <c r="CA78" s="5" t="s">
        <v>96</v>
      </c>
      <c r="CB78" s="5" t="s">
        <v>96</v>
      </c>
      <c r="CC78" s="5" t="s">
        <v>96</v>
      </c>
      <c r="CD78" s="5" t="s">
        <v>96</v>
      </c>
      <c r="CE78" s="5" t="s">
        <v>96</v>
      </c>
      <c r="CF78" s="5" t="s">
        <v>96</v>
      </c>
      <c r="CG78" s="5" t="s">
        <v>96</v>
      </c>
      <c r="CH78" s="5" t="s">
        <v>96</v>
      </c>
      <c r="CI78" s="5" t="s">
        <v>96</v>
      </c>
      <c r="CJ78" s="5" t="s">
        <v>96</v>
      </c>
      <c r="CK78" s="5" t="s">
        <v>96</v>
      </c>
      <c r="CL78" s="5" t="s">
        <v>96</v>
      </c>
      <c r="CM78" s="6" t="str" cm="1">
        <f t="array" ref="CM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78" s="5" t="str" cm="1">
        <f t="array" ref="CN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78" s="5" t="str" cm="1">
        <f t="array" ref="CO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78" s="5" t="str" cm="1">
        <f t="array" ref="CP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78" s="5" t="str" cm="1">
        <f t="array" ref="CQ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79" spans="2:95" ht="403" x14ac:dyDescent="0.35">
      <c r="B79" s="5" t="s">
        <v>206</v>
      </c>
      <c r="C79" s="6" t="s">
        <v>5986</v>
      </c>
      <c r="D79" s="6" t="s">
        <v>354</v>
      </c>
      <c r="E79" s="6" t="s">
        <v>7063</v>
      </c>
      <c r="F79" s="5" t="s">
        <v>209</v>
      </c>
      <c r="G79" s="5" t="s">
        <v>210</v>
      </c>
      <c r="H79" s="5" t="s">
        <v>223</v>
      </c>
      <c r="I79" s="5" t="s">
        <v>96</v>
      </c>
      <c r="J79" s="5" t="s">
        <v>96</v>
      </c>
      <c r="K79" s="5" t="s">
        <v>225</v>
      </c>
      <c r="L79" s="5" t="s">
        <v>9</v>
      </c>
      <c r="M79" s="5" t="str">
        <f>IF(O79="","",
IF(O79="PM_XX_XX_XX: Undefined","PM_XX: Undefined",
INDEX(tbl_Picklist_UniclassPM[Code and Title],
MATCH((LEFT(O79,5)),tbl_Picklist_UniclassPM[Code],0))
))</f>
        <v>PM_30 : Site, ground and environmental information</v>
      </c>
      <c r="N79" s="5" t="str">
        <f>IF(O79="","",
IF(O79="PM_XX_XX_XX: Undefined","PM_XX_XX: Undefined",
INDEX(tbl_Picklist_UniclassPM[Code and Title],
MATCH((LEFT(O79,8)),tbl_Picklist_UniclassPM[Code],0))
))</f>
        <v>PM_30_30 : Environmental information</v>
      </c>
      <c r="O79" s="5" t="s">
        <v>350</v>
      </c>
      <c r="P79" s="6" t="str" cm="1">
        <f t="array" ref="P7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79" s="6" t="str" cm="1">
        <f t="array" ref="Q7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79" s="6"/>
      <c r="S79" s="5" t="s">
        <v>96</v>
      </c>
      <c r="T79" s="6"/>
      <c r="U79" s="5" t="s">
        <v>96</v>
      </c>
      <c r="V79" s="6"/>
      <c r="W79" s="5" t="s">
        <v>96</v>
      </c>
      <c r="X79" s="6"/>
      <c r="Y79" s="5" t="s">
        <v>96</v>
      </c>
      <c r="Z79" s="6"/>
      <c r="AA79" s="5" t="s">
        <v>96</v>
      </c>
      <c r="AB79" s="6"/>
      <c r="AC79" s="5" t="s">
        <v>96</v>
      </c>
      <c r="AE79" s="5" t="s">
        <v>96</v>
      </c>
      <c r="AG79" s="5" t="s">
        <v>96</v>
      </c>
      <c r="AI79" s="5" t="s">
        <v>96</v>
      </c>
      <c r="AJ79" s="6"/>
      <c r="AK79" s="5" t="s">
        <v>96</v>
      </c>
      <c r="AM79" s="5" t="s">
        <v>96</v>
      </c>
      <c r="AO79" s="5" t="s">
        <v>96</v>
      </c>
      <c r="AQ79" s="5" t="s">
        <v>96</v>
      </c>
      <c r="AS79" s="5" t="s">
        <v>96</v>
      </c>
      <c r="AU79" s="5" t="s">
        <v>206</v>
      </c>
      <c r="AV79" s="6" t="s">
        <v>6386</v>
      </c>
      <c r="AW79" s="5" t="s">
        <v>96</v>
      </c>
      <c r="AY79" s="5" t="s">
        <v>96</v>
      </c>
      <c r="BA79" s="5" t="s">
        <v>96</v>
      </c>
      <c r="BC79" s="5" t="s">
        <v>96</v>
      </c>
      <c r="BE79" s="5" t="s">
        <v>96</v>
      </c>
      <c r="BG79" s="5" t="s">
        <v>96</v>
      </c>
      <c r="BI79" s="5" t="s">
        <v>96</v>
      </c>
      <c r="BK79" s="6" t="str" cm="1">
        <f t="array" ref="BK7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79" s="6" t="str" cm="1">
        <f t="array" ref="BL7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79" s="5" t="s">
        <v>96</v>
      </c>
      <c r="BN79" s="5" t="s">
        <v>96</v>
      </c>
      <c r="BO79" s="5" t="s">
        <v>96</v>
      </c>
      <c r="BP79" s="5" t="s">
        <v>96</v>
      </c>
      <c r="BQ79" s="5" t="s">
        <v>96</v>
      </c>
      <c r="BR79" s="5" t="s">
        <v>96</v>
      </c>
      <c r="BS79" s="5" t="s">
        <v>96</v>
      </c>
      <c r="BT79" s="5" t="s">
        <v>96</v>
      </c>
      <c r="BU79" s="5" t="s">
        <v>96</v>
      </c>
      <c r="BV79" s="5" t="s">
        <v>96</v>
      </c>
      <c r="BW79" s="5" t="s">
        <v>96</v>
      </c>
      <c r="BX79" s="5" t="s">
        <v>206</v>
      </c>
      <c r="BY79" s="5" t="s">
        <v>96</v>
      </c>
      <c r="BZ79" s="5" t="s">
        <v>96</v>
      </c>
      <c r="CA79" s="5" t="s">
        <v>96</v>
      </c>
      <c r="CB79" s="5" t="s">
        <v>96</v>
      </c>
      <c r="CC79" s="5" t="s">
        <v>96</v>
      </c>
      <c r="CD79" s="5" t="s">
        <v>96</v>
      </c>
      <c r="CE79" s="5" t="s">
        <v>96</v>
      </c>
      <c r="CF79" s="5" t="s">
        <v>96</v>
      </c>
      <c r="CG79" s="5" t="s">
        <v>96</v>
      </c>
      <c r="CH79" s="5" t="s">
        <v>96</v>
      </c>
      <c r="CI79" s="5" t="s">
        <v>96</v>
      </c>
      <c r="CJ79" s="5" t="s">
        <v>96</v>
      </c>
      <c r="CK79" s="5" t="s">
        <v>96</v>
      </c>
      <c r="CL79" s="5" t="s">
        <v>96</v>
      </c>
      <c r="CM79" s="6" t="str" cm="1">
        <f t="array" ref="CM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79" s="5" t="str" cm="1">
        <f t="array" ref="CN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79" s="5" t="str" cm="1">
        <f t="array" ref="CO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79" s="5" t="str" cm="1">
        <f t="array" ref="CP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79" s="5" t="str" cm="1">
        <f t="array" ref="CQ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80" spans="2:95" ht="186" x14ac:dyDescent="0.35">
      <c r="B80" s="5" t="s">
        <v>206</v>
      </c>
      <c r="C80" s="6" t="s">
        <v>5987</v>
      </c>
      <c r="D80" s="6" t="s">
        <v>6833</v>
      </c>
      <c r="E80" s="6" t="s">
        <v>7064</v>
      </c>
      <c r="F80" s="5" t="s">
        <v>209</v>
      </c>
      <c r="G80" s="5" t="s">
        <v>210</v>
      </c>
      <c r="H80" s="5" t="s">
        <v>223</v>
      </c>
      <c r="I80" s="5" t="s">
        <v>96</v>
      </c>
      <c r="J80" s="5" t="s">
        <v>96</v>
      </c>
      <c r="K80" s="5" t="s">
        <v>225</v>
      </c>
      <c r="L80" s="5" t="s">
        <v>9</v>
      </c>
      <c r="M80" s="5" t="str">
        <f>IF(O80="","",
IF(O80="PM_XX_XX_XX: Undefined","PM_XX: Undefined",
INDEX(tbl_Picklist_UniclassPM[Code and Title],
MATCH((LEFT(O80,5)),tbl_Picklist_UniclassPM[Code],0))
))</f>
        <v>PM_30 : Site, ground and environmental information</v>
      </c>
      <c r="N80" s="5" t="str">
        <f>IF(O80="","",
IF(O80="PM_XX_XX_XX: Undefined","PM_XX_XX: Undefined",
INDEX(tbl_Picklist_UniclassPM[Code and Title],
MATCH((LEFT(O80,8)),tbl_Picklist_UniclassPM[Code],0))
))</f>
        <v>PM_30_30 : Environmental information</v>
      </c>
      <c r="O80" s="5" t="s">
        <v>350</v>
      </c>
      <c r="P80" s="6" t="str" cm="1">
        <f t="array" ref="P8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80" s="6" t="str" cm="1">
        <f t="array" ref="Q8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80" s="6"/>
      <c r="S80" s="5" t="s">
        <v>96</v>
      </c>
      <c r="T80" s="6"/>
      <c r="U80" s="5" t="s">
        <v>96</v>
      </c>
      <c r="V80" s="6"/>
      <c r="W80" s="5" t="s">
        <v>96</v>
      </c>
      <c r="X80" s="6"/>
      <c r="Y80" s="5" t="s">
        <v>96</v>
      </c>
      <c r="Z80" s="6"/>
      <c r="AA80" s="5" t="s">
        <v>96</v>
      </c>
      <c r="AB80" s="6"/>
      <c r="AC80" s="5" t="s">
        <v>96</v>
      </c>
      <c r="AE80" s="5" t="s">
        <v>96</v>
      </c>
      <c r="AG80" s="5" t="s">
        <v>96</v>
      </c>
      <c r="AI80" s="5" t="s">
        <v>96</v>
      </c>
      <c r="AJ80" s="6"/>
      <c r="AK80" s="5" t="s">
        <v>96</v>
      </c>
      <c r="AM80" s="5" t="s">
        <v>96</v>
      </c>
      <c r="AO80" s="5" t="s">
        <v>96</v>
      </c>
      <c r="AQ80" s="5" t="s">
        <v>96</v>
      </c>
      <c r="AS80" s="5" t="s">
        <v>96</v>
      </c>
      <c r="AU80" s="5" t="s">
        <v>206</v>
      </c>
      <c r="AV80" s="6" t="s">
        <v>6895</v>
      </c>
      <c r="AW80" s="5" t="s">
        <v>96</v>
      </c>
      <c r="AY80" s="5" t="s">
        <v>96</v>
      </c>
      <c r="BA80" s="5" t="s">
        <v>96</v>
      </c>
      <c r="BC80" s="5" t="s">
        <v>96</v>
      </c>
      <c r="BE80" s="5" t="s">
        <v>96</v>
      </c>
      <c r="BG80" s="5" t="s">
        <v>96</v>
      </c>
      <c r="BI80" s="5" t="s">
        <v>96</v>
      </c>
      <c r="BK80" s="6" t="str" cm="1">
        <f t="array" ref="BK8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80" s="6" t="str" cm="1">
        <f t="array" ref="BL8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80" s="5" t="s">
        <v>96</v>
      </c>
      <c r="BN80" s="5" t="s">
        <v>96</v>
      </c>
      <c r="BO80" s="5" t="s">
        <v>96</v>
      </c>
      <c r="BP80" s="5" t="s">
        <v>96</v>
      </c>
      <c r="BQ80" s="5" t="s">
        <v>96</v>
      </c>
      <c r="BR80" s="5" t="s">
        <v>96</v>
      </c>
      <c r="BS80" s="5" t="s">
        <v>96</v>
      </c>
      <c r="BT80" s="5" t="s">
        <v>96</v>
      </c>
      <c r="BU80" s="5" t="s">
        <v>96</v>
      </c>
      <c r="BV80" s="5" t="s">
        <v>96</v>
      </c>
      <c r="BW80" s="5" t="s">
        <v>96</v>
      </c>
      <c r="BX80" s="5" t="s">
        <v>206</v>
      </c>
      <c r="BY80" s="5" t="s">
        <v>96</v>
      </c>
      <c r="BZ80" s="5" t="s">
        <v>96</v>
      </c>
      <c r="CA80" s="5" t="s">
        <v>96</v>
      </c>
      <c r="CB80" s="5" t="s">
        <v>96</v>
      </c>
      <c r="CC80" s="5" t="s">
        <v>96</v>
      </c>
      <c r="CD80" s="5" t="s">
        <v>96</v>
      </c>
      <c r="CE80" s="5" t="s">
        <v>96</v>
      </c>
      <c r="CF80" s="5" t="s">
        <v>96</v>
      </c>
      <c r="CG80" s="5" t="s">
        <v>96</v>
      </c>
      <c r="CH80" s="5" t="s">
        <v>96</v>
      </c>
      <c r="CI80" s="5" t="s">
        <v>96</v>
      </c>
      <c r="CJ80" s="5" t="s">
        <v>96</v>
      </c>
      <c r="CK80" s="5" t="s">
        <v>96</v>
      </c>
      <c r="CL80" s="5" t="s">
        <v>96</v>
      </c>
      <c r="CM80" s="6" t="str" cm="1">
        <f t="array" ref="CM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80" s="5" t="str" cm="1">
        <f t="array" ref="CN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80" s="5" t="str" cm="1">
        <f t="array" ref="CO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80" s="5" t="str" cm="1">
        <f t="array" ref="CP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80" s="5" t="str" cm="1">
        <f t="array" ref="CQ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81" spans="2:95" ht="93" x14ac:dyDescent="0.35">
      <c r="B81" s="5" t="s">
        <v>206</v>
      </c>
      <c r="C81" s="6" t="s">
        <v>5902</v>
      </c>
      <c r="D81" s="6" t="s">
        <v>355</v>
      </c>
      <c r="E81" s="6" t="s">
        <v>7065</v>
      </c>
      <c r="F81" s="5" t="s">
        <v>209</v>
      </c>
      <c r="G81" s="5" t="s">
        <v>234</v>
      </c>
      <c r="H81" s="5" t="s">
        <v>235</v>
      </c>
      <c r="I81" s="5" t="s">
        <v>96</v>
      </c>
      <c r="J81" s="5" t="s">
        <v>236</v>
      </c>
      <c r="K81" s="5" t="s">
        <v>9</v>
      </c>
      <c r="L81" s="5" t="s">
        <v>213</v>
      </c>
      <c r="M81" s="5" t="str">
        <f>IF(O81="","",
IF(O81="PM_XX_XX_XX: Undefined","PM_XX: Undefined",
INDEX(tbl_Picklist_UniclassPM[Code and Title],
MATCH((LEFT(O81,5)),tbl_Picklist_UniclassPM[Code],0))
))</f>
        <v>PM_30 : Site, ground and environmental information</v>
      </c>
      <c r="N81" s="5" t="str">
        <f>IF(O81="","",
IF(O81="PM_XX_XX_XX: Undefined","PM_XX_XX: Undefined",
INDEX(tbl_Picklist_UniclassPM[Code and Title],
MATCH((LEFT(O81,8)),tbl_Picklist_UniclassPM[Code],0))
))</f>
        <v>PM_30_30 : Environmental information</v>
      </c>
      <c r="O81" s="5" t="s">
        <v>356</v>
      </c>
      <c r="P81" s="6" t="str" cm="1">
        <f t="array" ref="P8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81" s="6" t="str" cm="1">
        <f t="array" ref="Q8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81" s="6"/>
      <c r="S81" s="5" t="s">
        <v>96</v>
      </c>
      <c r="T81" s="6"/>
      <c r="U81" s="5" t="s">
        <v>96</v>
      </c>
      <c r="V81" s="6"/>
      <c r="W81" s="5" t="s">
        <v>96</v>
      </c>
      <c r="X81" s="6"/>
      <c r="Y81" s="5" t="s">
        <v>206</v>
      </c>
      <c r="Z81" s="6" t="s">
        <v>6778</v>
      </c>
      <c r="AA81" s="5" t="s">
        <v>96</v>
      </c>
      <c r="AB81" s="6"/>
      <c r="AC81" s="5" t="s">
        <v>206</v>
      </c>
      <c r="AD81" s="6" t="s">
        <v>6330</v>
      </c>
      <c r="AE81" s="5" t="s">
        <v>96</v>
      </c>
      <c r="AG81" s="5" t="s">
        <v>206</v>
      </c>
      <c r="AH81" s="6" t="s">
        <v>6330</v>
      </c>
      <c r="AI81" s="5" t="s">
        <v>96</v>
      </c>
      <c r="AJ81" s="6"/>
      <c r="AK81" s="5" t="s">
        <v>206</v>
      </c>
      <c r="AL81" s="6" t="s">
        <v>6330</v>
      </c>
      <c r="AM81" s="5" t="s">
        <v>96</v>
      </c>
      <c r="AO81" s="5" t="s">
        <v>206</v>
      </c>
      <c r="AP81" s="6" t="s">
        <v>6330</v>
      </c>
      <c r="AQ81" s="5" t="s">
        <v>96</v>
      </c>
      <c r="AS81" s="5" t="s">
        <v>96</v>
      </c>
      <c r="AU81" s="5" t="s">
        <v>96</v>
      </c>
      <c r="AW81" s="5" t="s">
        <v>96</v>
      </c>
      <c r="AY81" s="5" t="s">
        <v>96</v>
      </c>
      <c r="BA81" s="5" t="s">
        <v>96</v>
      </c>
      <c r="BC81" s="5" t="s">
        <v>96</v>
      </c>
      <c r="BE81" s="5" t="s">
        <v>96</v>
      </c>
      <c r="BG81" s="5" t="s">
        <v>96</v>
      </c>
      <c r="BI81" s="5" t="s">
        <v>96</v>
      </c>
      <c r="BK81" s="6" t="str" cm="1">
        <f t="array" ref="BK8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81" s="6" t="str" cm="1">
        <f t="array" ref="BL8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81" s="5" t="s">
        <v>96</v>
      </c>
      <c r="BN81" s="5" t="s">
        <v>96</v>
      </c>
      <c r="BO81" s="5" t="s">
        <v>96</v>
      </c>
      <c r="BP81" s="5" t="s">
        <v>96</v>
      </c>
      <c r="BQ81" s="5" t="s">
        <v>96</v>
      </c>
      <c r="BR81" s="5" t="s">
        <v>96</v>
      </c>
      <c r="BS81" s="5" t="s">
        <v>96</v>
      </c>
      <c r="BT81" s="5" t="s">
        <v>96</v>
      </c>
      <c r="BU81" s="5" t="s">
        <v>96</v>
      </c>
      <c r="BV81" s="5" t="s">
        <v>96</v>
      </c>
      <c r="BW81" s="5" t="s">
        <v>96</v>
      </c>
      <c r="BX81" s="5" t="s">
        <v>206</v>
      </c>
      <c r="BY81" s="5" t="s">
        <v>96</v>
      </c>
      <c r="BZ81" s="5" t="s">
        <v>96</v>
      </c>
      <c r="CA81" s="5" t="s">
        <v>96</v>
      </c>
      <c r="CB81" s="5" t="s">
        <v>96</v>
      </c>
      <c r="CC81" s="5" t="s">
        <v>96</v>
      </c>
      <c r="CD81" s="5" t="s">
        <v>96</v>
      </c>
      <c r="CE81" s="5" t="s">
        <v>96</v>
      </c>
      <c r="CF81" s="5" t="s">
        <v>96</v>
      </c>
      <c r="CG81" s="5" t="s">
        <v>96</v>
      </c>
      <c r="CH81" s="5" t="s">
        <v>96</v>
      </c>
      <c r="CI81" s="5" t="s">
        <v>96</v>
      </c>
      <c r="CJ81" s="5" t="s">
        <v>96</v>
      </c>
      <c r="CK81" s="5" t="s">
        <v>96</v>
      </c>
      <c r="CL81" s="5" t="s">
        <v>96</v>
      </c>
      <c r="CM81" s="6" t="str" cm="1">
        <f t="array" ref="CM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81" s="5" t="str" cm="1">
        <f t="array" ref="CN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81" s="5" t="str" cm="1">
        <f t="array" ref="CO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81" s="5" t="str" cm="1">
        <f t="array" ref="CP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81" s="5" t="str" cm="1">
        <f t="array" ref="CQ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82" spans="2:95" ht="108.5" x14ac:dyDescent="0.35">
      <c r="B82" s="5" t="s">
        <v>206</v>
      </c>
      <c r="C82" s="6" t="s">
        <v>5988</v>
      </c>
      <c r="D82" s="6" t="s">
        <v>355</v>
      </c>
      <c r="E82" s="6" t="s">
        <v>7066</v>
      </c>
      <c r="F82" s="5" t="s">
        <v>209</v>
      </c>
      <c r="G82" s="5" t="s">
        <v>234</v>
      </c>
      <c r="H82" s="5" t="s">
        <v>235</v>
      </c>
      <c r="I82" s="5" t="s">
        <v>96</v>
      </c>
      <c r="J82" s="5" t="s">
        <v>236</v>
      </c>
      <c r="K82" s="5" t="s">
        <v>225</v>
      </c>
      <c r="L82" s="5" t="s">
        <v>9</v>
      </c>
      <c r="M82" s="5" t="str">
        <f>IF(O82="","",
IF(O82="PM_XX_XX_XX: Undefined","PM_XX: Undefined",
INDEX(tbl_Picklist_UniclassPM[Code and Title],
MATCH((LEFT(O82,5)),tbl_Picklist_UniclassPM[Code],0))
))</f>
        <v>PM_30 : Site, ground and environmental information</v>
      </c>
      <c r="N82" s="5" t="str">
        <f>IF(O82="","",
IF(O82="PM_XX_XX_XX: Undefined","PM_XX_XX: Undefined",
INDEX(tbl_Picklist_UniclassPM[Code and Title],
MATCH((LEFT(O82,8)),tbl_Picklist_UniclassPM[Code],0))
))</f>
        <v>PM_30_30 : Environmental information</v>
      </c>
      <c r="O82" s="5" t="s">
        <v>356</v>
      </c>
      <c r="P82" s="6" t="str" cm="1">
        <f t="array" ref="P8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82" s="6" t="str" cm="1">
        <f t="array" ref="Q8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82" s="6"/>
      <c r="S82" s="5" t="s">
        <v>96</v>
      </c>
      <c r="T82" s="6"/>
      <c r="U82" s="5" t="s">
        <v>96</v>
      </c>
      <c r="V82" s="6"/>
      <c r="W82" s="5" t="s">
        <v>96</v>
      </c>
      <c r="X82" s="6"/>
      <c r="Y82" s="5" t="s">
        <v>96</v>
      </c>
      <c r="Z82" s="6"/>
      <c r="AA82" s="5" t="s">
        <v>96</v>
      </c>
      <c r="AB82" s="6"/>
      <c r="AC82" s="5" t="s">
        <v>96</v>
      </c>
      <c r="AE82" s="5" t="s">
        <v>96</v>
      </c>
      <c r="AG82" s="5" t="s">
        <v>96</v>
      </c>
      <c r="AI82" s="5" t="s">
        <v>96</v>
      </c>
      <c r="AJ82" s="6"/>
      <c r="AK82" s="5" t="s">
        <v>96</v>
      </c>
      <c r="AM82" s="5" t="s">
        <v>96</v>
      </c>
      <c r="AO82" s="5" t="s">
        <v>96</v>
      </c>
      <c r="AQ82" s="5" t="s">
        <v>96</v>
      </c>
      <c r="AS82" s="5" t="s">
        <v>96</v>
      </c>
      <c r="AU82" s="5" t="s">
        <v>206</v>
      </c>
      <c r="AV82" s="6" t="s">
        <v>6779</v>
      </c>
      <c r="AW82" s="5" t="s">
        <v>96</v>
      </c>
      <c r="AY82" s="5" t="s">
        <v>96</v>
      </c>
      <c r="BA82" s="5" t="s">
        <v>96</v>
      </c>
      <c r="BC82" s="5" t="s">
        <v>96</v>
      </c>
      <c r="BE82" s="5" t="s">
        <v>96</v>
      </c>
      <c r="BG82" s="5" t="s">
        <v>96</v>
      </c>
      <c r="BI82" s="5" t="s">
        <v>96</v>
      </c>
      <c r="BK82" s="6" t="str" cm="1">
        <f t="array" ref="BK8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82" s="6" t="str" cm="1">
        <f t="array" ref="BL8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82" s="5" t="s">
        <v>96</v>
      </c>
      <c r="BN82" s="5" t="s">
        <v>96</v>
      </c>
      <c r="BO82" s="5" t="s">
        <v>96</v>
      </c>
      <c r="BP82" s="5" t="s">
        <v>96</v>
      </c>
      <c r="BQ82" s="5" t="s">
        <v>96</v>
      </c>
      <c r="BR82" s="5" t="s">
        <v>96</v>
      </c>
      <c r="BS82" s="5" t="s">
        <v>96</v>
      </c>
      <c r="BT82" s="5" t="s">
        <v>96</v>
      </c>
      <c r="BU82" s="5" t="s">
        <v>96</v>
      </c>
      <c r="BV82" s="5" t="s">
        <v>96</v>
      </c>
      <c r="BW82" s="5" t="s">
        <v>96</v>
      </c>
      <c r="BX82" s="5" t="s">
        <v>206</v>
      </c>
      <c r="BY82" s="5" t="s">
        <v>96</v>
      </c>
      <c r="BZ82" s="5" t="s">
        <v>96</v>
      </c>
      <c r="CA82" s="5" t="s">
        <v>96</v>
      </c>
      <c r="CB82" s="5" t="s">
        <v>96</v>
      </c>
      <c r="CC82" s="5" t="s">
        <v>96</v>
      </c>
      <c r="CD82" s="5" t="s">
        <v>96</v>
      </c>
      <c r="CE82" s="5" t="s">
        <v>96</v>
      </c>
      <c r="CF82" s="5" t="s">
        <v>96</v>
      </c>
      <c r="CG82" s="5" t="s">
        <v>96</v>
      </c>
      <c r="CH82" s="5" t="s">
        <v>96</v>
      </c>
      <c r="CI82" s="5" t="s">
        <v>96</v>
      </c>
      <c r="CJ82" s="5" t="s">
        <v>96</v>
      </c>
      <c r="CK82" s="5" t="s">
        <v>96</v>
      </c>
      <c r="CL82" s="5" t="s">
        <v>96</v>
      </c>
      <c r="CM82" s="6" t="str" cm="1">
        <f t="array" ref="CM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82" s="5" t="str" cm="1">
        <f t="array" ref="CN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82" s="5" t="str" cm="1">
        <f t="array" ref="CO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82" s="5" t="str" cm="1">
        <f t="array" ref="CP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82" s="5" t="str" cm="1">
        <f t="array" ref="CQ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83" spans="2:95" ht="409.5" x14ac:dyDescent="0.35">
      <c r="B83" s="5" t="s">
        <v>239</v>
      </c>
      <c r="C83" s="6" t="s">
        <v>5989</v>
      </c>
      <c r="D83" s="6" t="s">
        <v>357</v>
      </c>
      <c r="E83" s="6" t="s">
        <v>7067</v>
      </c>
      <c r="F83" s="5" t="s">
        <v>209</v>
      </c>
      <c r="G83" s="5" t="s">
        <v>210</v>
      </c>
      <c r="H83" s="5" t="s">
        <v>223</v>
      </c>
      <c r="I83" s="5" t="s">
        <v>96</v>
      </c>
      <c r="J83" s="5" t="s">
        <v>96</v>
      </c>
      <c r="K83" s="5" t="s">
        <v>225</v>
      </c>
      <c r="L83" s="5" t="s">
        <v>9</v>
      </c>
      <c r="M83" s="5" t="str">
        <f>IF(O83="","",
IF(O83="PM_XX_XX_XX: Undefined","PM_XX: Undefined",
INDEX(tbl_Picklist_UniclassPM[Code and Title],
MATCH((LEFT(O83,5)),tbl_Picklist_UniclassPM[Code],0))
))</f>
        <v>PM_30 : Site, ground and environmental information</v>
      </c>
      <c r="N83" s="5" t="str">
        <f>IF(O83="","",
IF(O83="PM_XX_XX_XX: Undefined","PM_XX_XX: Undefined",
INDEX(tbl_Picklist_UniclassPM[Code and Title],
MATCH((LEFT(O83,8)),tbl_Picklist_UniclassPM[Code],0))
))</f>
        <v>PM_30_30 : Environmental information</v>
      </c>
      <c r="O83" s="5" t="s">
        <v>358</v>
      </c>
      <c r="P83" s="6" t="str" cm="1">
        <f t="array" ref="P8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83" s="6" t="str" cm="1">
        <f t="array" ref="Q8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83" s="6"/>
      <c r="S83" s="5" t="s">
        <v>96</v>
      </c>
      <c r="T83" s="6"/>
      <c r="U83" s="5" t="s">
        <v>96</v>
      </c>
      <c r="V83" s="6"/>
      <c r="W83" s="5" t="s">
        <v>96</v>
      </c>
      <c r="X83" s="6"/>
      <c r="Y83" s="5" t="s">
        <v>96</v>
      </c>
      <c r="Z83" s="6"/>
      <c r="AA83" s="5" t="s">
        <v>96</v>
      </c>
      <c r="AB83" s="6"/>
      <c r="AC83" s="5" t="s">
        <v>96</v>
      </c>
      <c r="AE83" s="5" t="s">
        <v>96</v>
      </c>
      <c r="AG83" s="5" t="s">
        <v>96</v>
      </c>
      <c r="AI83" s="5" t="s">
        <v>96</v>
      </c>
      <c r="AJ83" s="6"/>
      <c r="AK83" s="5" t="s">
        <v>96</v>
      </c>
      <c r="AM83" s="5" t="s">
        <v>96</v>
      </c>
      <c r="AO83" s="5" t="s">
        <v>96</v>
      </c>
      <c r="AQ83" s="5" t="s">
        <v>96</v>
      </c>
      <c r="AS83" s="5" t="s">
        <v>96</v>
      </c>
      <c r="AU83" s="5" t="s">
        <v>206</v>
      </c>
      <c r="AV83" s="6" t="s">
        <v>6387</v>
      </c>
      <c r="AW83" s="5" t="s">
        <v>96</v>
      </c>
      <c r="AY83" s="5" t="s">
        <v>96</v>
      </c>
      <c r="BA83" s="5" t="s">
        <v>96</v>
      </c>
      <c r="BC83" s="5" t="s">
        <v>96</v>
      </c>
      <c r="BE83" s="5" t="s">
        <v>96</v>
      </c>
      <c r="BG83" s="5" t="s">
        <v>96</v>
      </c>
      <c r="BI83" s="5" t="s">
        <v>96</v>
      </c>
      <c r="BK83" s="6" t="str" cm="1">
        <f t="array" ref="BK8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83" s="6" t="str" cm="1">
        <f t="array" ref="BL8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83" s="5" t="s">
        <v>96</v>
      </c>
      <c r="BN83" s="5" t="s">
        <v>96</v>
      </c>
      <c r="BO83" s="5" t="s">
        <v>96</v>
      </c>
      <c r="BP83" s="5" t="s">
        <v>96</v>
      </c>
      <c r="BQ83" s="5" t="s">
        <v>96</v>
      </c>
      <c r="BR83" s="5" t="s">
        <v>96</v>
      </c>
      <c r="BS83" s="5" t="s">
        <v>96</v>
      </c>
      <c r="BT83" s="5" t="s">
        <v>96</v>
      </c>
      <c r="BU83" s="5" t="s">
        <v>96</v>
      </c>
      <c r="BV83" s="5" t="s">
        <v>96</v>
      </c>
      <c r="BW83" s="5" t="s">
        <v>96</v>
      </c>
      <c r="BX83" s="5" t="s">
        <v>206</v>
      </c>
      <c r="BY83" s="5" t="s">
        <v>96</v>
      </c>
      <c r="BZ83" s="5" t="s">
        <v>96</v>
      </c>
      <c r="CA83" s="5" t="s">
        <v>96</v>
      </c>
      <c r="CB83" s="5" t="s">
        <v>96</v>
      </c>
      <c r="CC83" s="5" t="s">
        <v>96</v>
      </c>
      <c r="CD83" s="5" t="s">
        <v>96</v>
      </c>
      <c r="CE83" s="5" t="s">
        <v>96</v>
      </c>
      <c r="CF83" s="5" t="s">
        <v>96</v>
      </c>
      <c r="CG83" s="5" t="s">
        <v>96</v>
      </c>
      <c r="CH83" s="5" t="s">
        <v>96</v>
      </c>
      <c r="CI83" s="5" t="s">
        <v>96</v>
      </c>
      <c r="CJ83" s="5" t="s">
        <v>96</v>
      </c>
      <c r="CK83" s="5" t="s">
        <v>96</v>
      </c>
      <c r="CL83" s="5" t="s">
        <v>96</v>
      </c>
      <c r="CM83" s="6" t="str" cm="1">
        <f t="array" ref="CM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83" s="5" t="str" cm="1">
        <f t="array" ref="CN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83" s="5" t="str" cm="1">
        <f t="array" ref="CO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83" s="5" t="str" cm="1">
        <f t="array" ref="CP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83" s="5" t="str" cm="1">
        <f t="array" ref="CQ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84" spans="2:95" ht="139.5" x14ac:dyDescent="0.35">
      <c r="B84" s="5" t="s">
        <v>206</v>
      </c>
      <c r="C84" s="6" t="s">
        <v>5851</v>
      </c>
      <c r="D84" s="6" t="s">
        <v>359</v>
      </c>
      <c r="E84" s="6" t="s">
        <v>7068</v>
      </c>
      <c r="F84" s="5" t="s">
        <v>209</v>
      </c>
      <c r="G84" s="5" t="s">
        <v>210</v>
      </c>
      <c r="H84" s="5" t="s">
        <v>223</v>
      </c>
      <c r="I84" s="5" t="s">
        <v>96</v>
      </c>
      <c r="J84" s="5" t="s">
        <v>294</v>
      </c>
      <c r="K84" s="5" t="s">
        <v>9</v>
      </c>
      <c r="L84" s="5" t="s">
        <v>213</v>
      </c>
      <c r="M84" s="5" t="str">
        <f>IF(O84="","",
IF(O84="PM_XX_XX_XX: Undefined","PM_XX: Undefined",
INDEX(tbl_Picklist_UniclassPM[Code and Title],
MATCH((LEFT(O84,5)),tbl_Picklist_UniclassPM[Code],0))
))</f>
        <v>PM_30 : Site, ground and environmental information</v>
      </c>
      <c r="N84" s="5" t="str">
        <f>IF(O84="","",
IF(O84="PM_XX_XX_XX: Undefined","PM_XX_XX: Undefined",
INDEX(tbl_Picklist_UniclassPM[Code and Title],
MATCH((LEFT(O84,8)),tbl_Picklist_UniclassPM[Code],0))
))</f>
        <v>PM_30_30 : Environmental information</v>
      </c>
      <c r="O84" s="5" t="s">
        <v>360</v>
      </c>
      <c r="P84" s="6" t="str" cm="1">
        <f t="array" ref="P8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84" s="6" t="str" cm="1">
        <f t="array" ref="Q8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84" s="6"/>
      <c r="S84" s="5" t="s">
        <v>96</v>
      </c>
      <c r="T84" s="6"/>
      <c r="U84" s="5" t="s">
        <v>206</v>
      </c>
      <c r="V84" s="6" t="s">
        <v>6854</v>
      </c>
      <c r="W84" s="5" t="s">
        <v>96</v>
      </c>
      <c r="X84" s="6"/>
      <c r="Y84" s="5" t="s">
        <v>206</v>
      </c>
      <c r="Z84" s="6" t="s">
        <v>6345</v>
      </c>
      <c r="AA84" s="5" t="s">
        <v>96</v>
      </c>
      <c r="AB84" s="6"/>
      <c r="AC84" s="5" t="s">
        <v>206</v>
      </c>
      <c r="AD84" s="6" t="s">
        <v>6330</v>
      </c>
      <c r="AE84" s="5" t="s">
        <v>96</v>
      </c>
      <c r="AG84" s="5" t="s">
        <v>206</v>
      </c>
      <c r="AH84" s="6" t="s">
        <v>6330</v>
      </c>
      <c r="AI84" s="5" t="s">
        <v>96</v>
      </c>
      <c r="AJ84" s="6"/>
      <c r="AK84" s="5" t="s">
        <v>206</v>
      </c>
      <c r="AL84" s="6" t="s">
        <v>6330</v>
      </c>
      <c r="AM84" s="5" t="s">
        <v>96</v>
      </c>
      <c r="AO84" s="5" t="s">
        <v>206</v>
      </c>
      <c r="AP84" s="6" t="s">
        <v>6330</v>
      </c>
      <c r="AQ84" s="5" t="s">
        <v>96</v>
      </c>
      <c r="AS84" s="5" t="s">
        <v>96</v>
      </c>
      <c r="AU84" s="5" t="s">
        <v>96</v>
      </c>
      <c r="AW84" s="5" t="s">
        <v>96</v>
      </c>
      <c r="AY84" s="5" t="s">
        <v>96</v>
      </c>
      <c r="BA84" s="5" t="s">
        <v>96</v>
      </c>
      <c r="BC84" s="5" t="s">
        <v>96</v>
      </c>
      <c r="BE84" s="5" t="s">
        <v>96</v>
      </c>
      <c r="BG84" s="5" t="s">
        <v>96</v>
      </c>
      <c r="BI84" s="5" t="s">
        <v>96</v>
      </c>
      <c r="BK84" s="6" t="str" cm="1">
        <f t="array" ref="BK8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W</v>
      </c>
      <c r="BL84" s="6" t="str" cm="1">
        <f t="array" ref="BL8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W : Water Engineering</v>
      </c>
      <c r="BM84" s="5" t="s">
        <v>96</v>
      </c>
      <c r="BN84" s="5" t="s">
        <v>96</v>
      </c>
      <c r="BO84" s="5" t="s">
        <v>206</v>
      </c>
      <c r="BP84" s="5" t="s">
        <v>96</v>
      </c>
      <c r="BQ84" s="5" t="s">
        <v>96</v>
      </c>
      <c r="BR84" s="5" t="s">
        <v>96</v>
      </c>
      <c r="BS84" s="5" t="s">
        <v>96</v>
      </c>
      <c r="BT84" s="5" t="s">
        <v>96</v>
      </c>
      <c r="BU84" s="5" t="s">
        <v>96</v>
      </c>
      <c r="BV84" s="5" t="s">
        <v>96</v>
      </c>
      <c r="BW84" s="5" t="s">
        <v>96</v>
      </c>
      <c r="BX84" s="5" t="s">
        <v>96</v>
      </c>
      <c r="BY84" s="5" t="s">
        <v>96</v>
      </c>
      <c r="BZ84" s="5" t="s">
        <v>96</v>
      </c>
      <c r="CA84" s="5" t="s">
        <v>96</v>
      </c>
      <c r="CB84" s="5" t="s">
        <v>96</v>
      </c>
      <c r="CC84" s="5" t="s">
        <v>96</v>
      </c>
      <c r="CD84" s="5" t="s">
        <v>96</v>
      </c>
      <c r="CE84" s="5" t="s">
        <v>96</v>
      </c>
      <c r="CF84" s="5" t="s">
        <v>96</v>
      </c>
      <c r="CG84" s="5" t="s">
        <v>96</v>
      </c>
      <c r="CH84" s="5" t="s">
        <v>96</v>
      </c>
      <c r="CI84" s="5" t="s">
        <v>206</v>
      </c>
      <c r="CJ84" s="5" t="s">
        <v>96</v>
      </c>
      <c r="CK84" s="5" t="s">
        <v>96</v>
      </c>
      <c r="CL84" s="5" t="s">
        <v>96</v>
      </c>
      <c r="CM84" s="6" t="str" cm="1">
        <f t="array" ref="CM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84" s="5" t="str" cm="1">
        <f t="array" ref="CN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84" s="5" t="str" cm="1">
        <f t="array" ref="CO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84" s="5" t="str" cm="1">
        <f t="array" ref="CP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84" s="5" t="str" cm="1">
        <f t="array" ref="CQ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85" spans="2:95" ht="155" x14ac:dyDescent="0.35">
      <c r="B85" s="5" t="s">
        <v>239</v>
      </c>
      <c r="C85" s="6" t="s">
        <v>5852</v>
      </c>
      <c r="D85" s="6" t="s">
        <v>361</v>
      </c>
      <c r="E85" s="6" t="s">
        <v>7069</v>
      </c>
      <c r="F85" s="5" t="s">
        <v>209</v>
      </c>
      <c r="G85" s="5" t="s">
        <v>303</v>
      </c>
      <c r="H85" s="5" t="s">
        <v>325</v>
      </c>
      <c r="I85" s="5" t="s">
        <v>96</v>
      </c>
      <c r="J85" s="5" t="s">
        <v>294</v>
      </c>
      <c r="K85" s="5" t="s">
        <v>9</v>
      </c>
      <c r="L85" s="5" t="s">
        <v>213</v>
      </c>
      <c r="M85" s="5" t="str">
        <f>IF(O85="","",
IF(O85="PM_XX_XX_XX: Undefined","PM_XX: Undefined",
INDEX(tbl_Picklist_UniclassPM[Code and Title],
MATCH((LEFT(O85,5)),tbl_Picklist_UniclassPM[Code],0))
))</f>
        <v>PM_30 : Site, ground and environmental information</v>
      </c>
      <c r="N85" s="5" t="str">
        <f>IF(O85="","",
IF(O85="PM_XX_XX_XX: Undefined","PM_XX_XX: Undefined",
INDEX(tbl_Picklist_UniclassPM[Code and Title],
MATCH((LEFT(O85,8)),tbl_Picklist_UniclassPM[Code],0))
))</f>
        <v>PM_30_30 : Environmental information</v>
      </c>
      <c r="O85" s="5" t="s">
        <v>362</v>
      </c>
      <c r="P85" s="6" t="str" cm="1">
        <f t="array" ref="P8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85" s="6" t="str" cm="1">
        <f t="array" ref="Q8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85" s="6"/>
      <c r="S85" s="5" t="s">
        <v>96</v>
      </c>
      <c r="T85" s="6"/>
      <c r="U85" s="5" t="s">
        <v>206</v>
      </c>
      <c r="V85" s="6" t="s">
        <v>6388</v>
      </c>
      <c r="W85" s="5" t="s">
        <v>96</v>
      </c>
      <c r="X85" s="6"/>
      <c r="Y85" s="5" t="s">
        <v>206</v>
      </c>
      <c r="Z85" s="6" t="s">
        <v>6345</v>
      </c>
      <c r="AA85" s="5" t="s">
        <v>96</v>
      </c>
      <c r="AB85" s="6"/>
      <c r="AC85" s="5" t="s">
        <v>206</v>
      </c>
      <c r="AD85" s="6" t="s">
        <v>6330</v>
      </c>
      <c r="AE85" s="5" t="s">
        <v>96</v>
      </c>
      <c r="AG85" s="5" t="s">
        <v>206</v>
      </c>
      <c r="AH85" s="6" t="s">
        <v>6330</v>
      </c>
      <c r="AI85" s="5" t="s">
        <v>96</v>
      </c>
      <c r="AJ85" s="6"/>
      <c r="AK85" s="5" t="s">
        <v>206</v>
      </c>
      <c r="AL85" s="6" t="s">
        <v>6330</v>
      </c>
      <c r="AM85" s="5" t="s">
        <v>96</v>
      </c>
      <c r="AO85" s="5" t="s">
        <v>206</v>
      </c>
      <c r="AP85" s="6" t="s">
        <v>6330</v>
      </c>
      <c r="AQ85" s="5" t="s">
        <v>96</v>
      </c>
      <c r="AS85" s="5" t="s">
        <v>96</v>
      </c>
      <c r="AU85" s="5" t="s">
        <v>96</v>
      </c>
      <c r="AW85" s="5" t="s">
        <v>96</v>
      </c>
      <c r="AY85" s="5" t="s">
        <v>96</v>
      </c>
      <c r="BA85" s="5" t="s">
        <v>96</v>
      </c>
      <c r="BC85" s="5" t="s">
        <v>96</v>
      </c>
      <c r="BE85" s="5" t="s">
        <v>96</v>
      </c>
      <c r="BG85" s="5" t="s">
        <v>96</v>
      </c>
      <c r="BI85" s="5" t="s">
        <v>96</v>
      </c>
      <c r="BK85" s="6" t="str" cm="1">
        <f t="array" ref="BK8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v>
      </c>
      <c r="BL85" s="6" t="str" cm="1">
        <f t="array" ref="BL8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v>
      </c>
      <c r="BM85" s="5" t="s">
        <v>96</v>
      </c>
      <c r="BN85" s="5" t="s">
        <v>206</v>
      </c>
      <c r="BO85" s="5" t="s">
        <v>96</v>
      </c>
      <c r="BP85" s="5" t="s">
        <v>96</v>
      </c>
      <c r="BQ85" s="5" t="s">
        <v>96</v>
      </c>
      <c r="BR85" s="5" t="s">
        <v>96</v>
      </c>
      <c r="BS85" s="5" t="s">
        <v>96</v>
      </c>
      <c r="BT85" s="5" t="s">
        <v>96</v>
      </c>
      <c r="BU85" s="5" t="s">
        <v>96</v>
      </c>
      <c r="BV85" s="5" t="s">
        <v>96</v>
      </c>
      <c r="BW85" s="5" t="s">
        <v>96</v>
      </c>
      <c r="BX85" s="5" t="s">
        <v>96</v>
      </c>
      <c r="BY85" s="5" t="s">
        <v>96</v>
      </c>
      <c r="BZ85" s="5" t="s">
        <v>96</v>
      </c>
      <c r="CA85" s="5" t="s">
        <v>96</v>
      </c>
      <c r="CB85" s="5" t="s">
        <v>96</v>
      </c>
      <c r="CC85" s="5" t="s">
        <v>96</v>
      </c>
      <c r="CD85" s="5" t="s">
        <v>96</v>
      </c>
      <c r="CE85" s="5" t="s">
        <v>96</v>
      </c>
      <c r="CF85" s="5" t="s">
        <v>96</v>
      </c>
      <c r="CG85" s="5" t="s">
        <v>96</v>
      </c>
      <c r="CH85" s="5" t="s">
        <v>96</v>
      </c>
      <c r="CI85" s="5" t="s">
        <v>96</v>
      </c>
      <c r="CJ85" s="5" t="s">
        <v>96</v>
      </c>
      <c r="CK85" s="5" t="s">
        <v>96</v>
      </c>
      <c r="CL85" s="5" t="s">
        <v>96</v>
      </c>
      <c r="CM85" s="6" t="str" cm="1">
        <f t="array" ref="CM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85" s="5" t="str" cm="1">
        <f t="array" ref="CN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85" s="5" t="str" cm="1">
        <f t="array" ref="CO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85" s="5" t="str" cm="1">
        <f t="array" ref="CP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85" s="5" t="str" cm="1">
        <f t="array" ref="CQ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86" spans="2:95" ht="139.5" x14ac:dyDescent="0.35">
      <c r="B86" s="5" t="s">
        <v>239</v>
      </c>
      <c r="C86" s="6" t="s">
        <v>5886</v>
      </c>
      <c r="D86" s="6" t="s">
        <v>363</v>
      </c>
      <c r="E86" s="6" t="s">
        <v>7070</v>
      </c>
      <c r="F86" s="5" t="s">
        <v>209</v>
      </c>
      <c r="G86" s="5" t="s">
        <v>303</v>
      </c>
      <c r="H86" s="5" t="s">
        <v>325</v>
      </c>
      <c r="I86" s="5" t="s">
        <v>96</v>
      </c>
      <c r="J86" s="5" t="s">
        <v>294</v>
      </c>
      <c r="K86" s="5" t="s">
        <v>9</v>
      </c>
      <c r="L86" s="5" t="s">
        <v>213</v>
      </c>
      <c r="M86" s="5" t="str">
        <f>IF(O86="","",
IF(O86="PM_XX_XX_XX: Undefined","PM_XX: Undefined",
INDEX(tbl_Picklist_UniclassPM[Code and Title],
MATCH((LEFT(O86,5)),tbl_Picklist_UniclassPM[Code],0))
))</f>
        <v>PM_30 : Site, ground and environmental information</v>
      </c>
      <c r="N86" s="5" t="str">
        <f>IF(O86="","",
IF(O86="PM_XX_XX_XX: Undefined","PM_XX_XX: Undefined",
INDEX(tbl_Picklist_UniclassPM[Code and Title],
MATCH((LEFT(O86,8)),tbl_Picklist_UniclassPM[Code],0))
))</f>
        <v>PM_30_30 : Environmental information</v>
      </c>
      <c r="O86" s="5" t="s">
        <v>362</v>
      </c>
      <c r="P86" s="6" t="str" cm="1">
        <f t="array" ref="P8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86" s="6" t="str" cm="1">
        <f t="array" ref="Q8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86" s="6"/>
      <c r="S86" s="5" t="s">
        <v>96</v>
      </c>
      <c r="T86" s="6"/>
      <c r="U86" s="5" t="s">
        <v>96</v>
      </c>
      <c r="V86" s="6"/>
      <c r="W86" s="5" t="s">
        <v>206</v>
      </c>
      <c r="X86" s="6" t="s">
        <v>6870</v>
      </c>
      <c r="Y86" s="5" t="s">
        <v>206</v>
      </c>
      <c r="Z86" s="6" t="s">
        <v>6345</v>
      </c>
      <c r="AA86" s="5" t="s">
        <v>96</v>
      </c>
      <c r="AB86" s="6"/>
      <c r="AC86" s="5" t="s">
        <v>206</v>
      </c>
      <c r="AD86" s="6" t="s">
        <v>6330</v>
      </c>
      <c r="AE86" s="5" t="s">
        <v>96</v>
      </c>
      <c r="AG86" s="5" t="s">
        <v>206</v>
      </c>
      <c r="AH86" s="6" t="s">
        <v>6330</v>
      </c>
      <c r="AI86" s="5" t="s">
        <v>96</v>
      </c>
      <c r="AJ86" s="6"/>
      <c r="AK86" s="5" t="s">
        <v>206</v>
      </c>
      <c r="AL86" s="6" t="s">
        <v>6330</v>
      </c>
      <c r="AM86" s="5" t="s">
        <v>96</v>
      </c>
      <c r="AO86" s="5" t="s">
        <v>206</v>
      </c>
      <c r="AP86" s="6" t="s">
        <v>6330</v>
      </c>
      <c r="AQ86" s="5" t="s">
        <v>96</v>
      </c>
      <c r="AS86" s="5" t="s">
        <v>96</v>
      </c>
      <c r="AU86" s="5" t="s">
        <v>96</v>
      </c>
      <c r="AW86" s="5" t="s">
        <v>96</v>
      </c>
      <c r="AY86" s="5" t="s">
        <v>96</v>
      </c>
      <c r="BA86" s="5" t="s">
        <v>96</v>
      </c>
      <c r="BC86" s="5" t="s">
        <v>96</v>
      </c>
      <c r="BE86" s="5" t="s">
        <v>96</v>
      </c>
      <c r="BG86" s="5" t="s">
        <v>96</v>
      </c>
      <c r="BI86" s="5" t="s">
        <v>96</v>
      </c>
      <c r="BK86" s="6" t="str" cm="1">
        <f t="array" ref="BK8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v>
      </c>
      <c r="BL86" s="6" t="str" cm="1">
        <f t="array" ref="BL8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v>
      </c>
      <c r="BM86" s="5" t="s">
        <v>96</v>
      </c>
      <c r="BN86" s="5" t="s">
        <v>206</v>
      </c>
      <c r="BO86" s="5" t="s">
        <v>96</v>
      </c>
      <c r="BP86" s="5" t="s">
        <v>96</v>
      </c>
      <c r="BQ86" s="5" t="s">
        <v>96</v>
      </c>
      <c r="BR86" s="5" t="s">
        <v>96</v>
      </c>
      <c r="BS86" s="5" t="s">
        <v>96</v>
      </c>
      <c r="BT86" s="5" t="s">
        <v>96</v>
      </c>
      <c r="BU86" s="5" t="s">
        <v>96</v>
      </c>
      <c r="BV86" s="5" t="s">
        <v>96</v>
      </c>
      <c r="BW86" s="5" t="s">
        <v>96</v>
      </c>
      <c r="BX86" s="5" t="s">
        <v>96</v>
      </c>
      <c r="BY86" s="5" t="s">
        <v>96</v>
      </c>
      <c r="BZ86" s="5" t="s">
        <v>96</v>
      </c>
      <c r="CA86" s="5" t="s">
        <v>96</v>
      </c>
      <c r="CB86" s="5" t="s">
        <v>96</v>
      </c>
      <c r="CC86" s="5" t="s">
        <v>96</v>
      </c>
      <c r="CD86" s="5" t="s">
        <v>96</v>
      </c>
      <c r="CE86" s="5" t="s">
        <v>96</v>
      </c>
      <c r="CF86" s="5" t="s">
        <v>96</v>
      </c>
      <c r="CG86" s="5" t="s">
        <v>96</v>
      </c>
      <c r="CH86" s="5" t="s">
        <v>96</v>
      </c>
      <c r="CI86" s="5" t="s">
        <v>96</v>
      </c>
      <c r="CJ86" s="5" t="s">
        <v>96</v>
      </c>
      <c r="CK86" s="5" t="s">
        <v>96</v>
      </c>
      <c r="CL86" s="5" t="s">
        <v>96</v>
      </c>
      <c r="CM86" s="6" t="str" cm="1">
        <f t="array" ref="CM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86" s="5" t="str" cm="1">
        <f t="array" ref="CN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86" s="5" t="str" cm="1">
        <f t="array" ref="CO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86" s="5" t="str" cm="1">
        <f t="array" ref="CP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86" s="5" t="str" cm="1">
        <f t="array" ref="CQ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87" spans="2:95" ht="139.5" x14ac:dyDescent="0.35">
      <c r="B87" s="5" t="s">
        <v>239</v>
      </c>
      <c r="C87" s="6" t="s">
        <v>5887</v>
      </c>
      <c r="D87" s="6" t="s">
        <v>364</v>
      </c>
      <c r="E87" s="6" t="s">
        <v>7071</v>
      </c>
      <c r="F87" s="5" t="s">
        <v>209</v>
      </c>
      <c r="G87" s="5" t="s">
        <v>303</v>
      </c>
      <c r="H87" s="5" t="s">
        <v>325</v>
      </c>
      <c r="I87" s="5" t="s">
        <v>96</v>
      </c>
      <c r="J87" s="5" t="s">
        <v>294</v>
      </c>
      <c r="K87" s="5" t="s">
        <v>9</v>
      </c>
      <c r="L87" s="5" t="s">
        <v>213</v>
      </c>
      <c r="M87" s="5" t="str">
        <f>IF(O87="","",
IF(O87="PM_XX_XX_XX: Undefined","PM_XX: Undefined",
INDEX(tbl_Picklist_UniclassPM[Code and Title],
MATCH((LEFT(O87,5)),tbl_Picklist_UniclassPM[Code],0))
))</f>
        <v>PM_30 : Site, ground and environmental information</v>
      </c>
      <c r="N87" s="5" t="str">
        <f>IF(O87="","",
IF(O87="PM_XX_XX_XX: Undefined","PM_XX_XX: Undefined",
INDEX(tbl_Picklist_UniclassPM[Code and Title],
MATCH((LEFT(O87,8)),tbl_Picklist_UniclassPM[Code],0))
))</f>
        <v>PM_30_40 : Hazardous substances information</v>
      </c>
      <c r="O87" s="5" t="s">
        <v>365</v>
      </c>
      <c r="P87" s="6" t="str" cm="1">
        <f t="array" ref="P8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87" s="6" t="str" cm="1">
        <f t="array" ref="Q8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87" s="6"/>
      <c r="S87" s="5" t="s">
        <v>96</v>
      </c>
      <c r="T87" s="6"/>
      <c r="U87" s="5" t="s">
        <v>96</v>
      </c>
      <c r="V87" s="6"/>
      <c r="W87" s="5" t="s">
        <v>206</v>
      </c>
      <c r="X87" s="6" t="s">
        <v>6872</v>
      </c>
      <c r="Y87" s="5" t="s">
        <v>206</v>
      </c>
      <c r="Z87" s="6" t="s">
        <v>6345</v>
      </c>
      <c r="AA87" s="5" t="s">
        <v>96</v>
      </c>
      <c r="AB87" s="6"/>
      <c r="AC87" s="5" t="s">
        <v>206</v>
      </c>
      <c r="AD87" s="6" t="s">
        <v>6330</v>
      </c>
      <c r="AE87" s="5" t="s">
        <v>96</v>
      </c>
      <c r="AG87" s="5" t="s">
        <v>206</v>
      </c>
      <c r="AH87" s="6" t="s">
        <v>6330</v>
      </c>
      <c r="AI87" s="5" t="s">
        <v>96</v>
      </c>
      <c r="AJ87" s="6"/>
      <c r="AK87" s="5" t="s">
        <v>206</v>
      </c>
      <c r="AL87" s="6" t="s">
        <v>6330</v>
      </c>
      <c r="AM87" s="5" t="s">
        <v>96</v>
      </c>
      <c r="AO87" s="5" t="s">
        <v>206</v>
      </c>
      <c r="AP87" s="6" t="s">
        <v>6330</v>
      </c>
      <c r="AQ87" s="5" t="s">
        <v>96</v>
      </c>
      <c r="AS87" s="5" t="s">
        <v>96</v>
      </c>
      <c r="AU87" s="5" t="s">
        <v>96</v>
      </c>
      <c r="AW87" s="5" t="s">
        <v>96</v>
      </c>
      <c r="AY87" s="5" t="s">
        <v>96</v>
      </c>
      <c r="BA87" s="5" t="s">
        <v>96</v>
      </c>
      <c r="BC87" s="5" t="s">
        <v>96</v>
      </c>
      <c r="BE87" s="5" t="s">
        <v>96</v>
      </c>
      <c r="BG87" s="5" t="s">
        <v>96</v>
      </c>
      <c r="BI87" s="5" t="s">
        <v>96</v>
      </c>
      <c r="BK87" s="6" t="str" cm="1">
        <f t="array" ref="BK8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v>
      </c>
      <c r="BL87" s="6" t="str" cm="1">
        <f t="array" ref="BL8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v>
      </c>
      <c r="BM87" s="5" t="s">
        <v>96</v>
      </c>
      <c r="BN87" s="5" t="s">
        <v>206</v>
      </c>
      <c r="BO87" s="5" t="s">
        <v>96</v>
      </c>
      <c r="BP87" s="5" t="s">
        <v>96</v>
      </c>
      <c r="BQ87" s="5" t="s">
        <v>96</v>
      </c>
      <c r="BR87" s="5" t="s">
        <v>96</v>
      </c>
      <c r="BS87" s="5" t="s">
        <v>96</v>
      </c>
      <c r="BT87" s="5" t="s">
        <v>96</v>
      </c>
      <c r="BU87" s="5" t="s">
        <v>96</v>
      </c>
      <c r="BV87" s="5" t="s">
        <v>96</v>
      </c>
      <c r="BW87" s="5" t="s">
        <v>96</v>
      </c>
      <c r="BX87" s="5" t="s">
        <v>96</v>
      </c>
      <c r="BY87" s="5" t="s">
        <v>96</v>
      </c>
      <c r="BZ87" s="5" t="s">
        <v>96</v>
      </c>
      <c r="CA87" s="5" t="s">
        <v>96</v>
      </c>
      <c r="CB87" s="5" t="s">
        <v>96</v>
      </c>
      <c r="CC87" s="5" t="s">
        <v>96</v>
      </c>
      <c r="CD87" s="5" t="s">
        <v>96</v>
      </c>
      <c r="CE87" s="5" t="s">
        <v>96</v>
      </c>
      <c r="CF87" s="5" t="s">
        <v>96</v>
      </c>
      <c r="CG87" s="5" t="s">
        <v>96</v>
      </c>
      <c r="CH87" s="5" t="s">
        <v>96</v>
      </c>
      <c r="CI87" s="5" t="s">
        <v>96</v>
      </c>
      <c r="CJ87" s="5" t="s">
        <v>96</v>
      </c>
      <c r="CK87" s="5" t="s">
        <v>96</v>
      </c>
      <c r="CL87" s="5" t="s">
        <v>96</v>
      </c>
      <c r="CM87" s="6" t="str" cm="1">
        <f t="array" ref="CM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87" s="5" t="str" cm="1">
        <f t="array" ref="CN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87" s="5" t="str" cm="1">
        <f t="array" ref="CO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87" s="5" t="str" cm="1">
        <f t="array" ref="CP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87" s="5" t="str" cm="1">
        <f t="array" ref="CQ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88" spans="2:95" ht="139.5" x14ac:dyDescent="0.35">
      <c r="B88" s="5" t="s">
        <v>206</v>
      </c>
      <c r="C88" s="6" t="s">
        <v>5853</v>
      </c>
      <c r="D88" s="6" t="s">
        <v>366</v>
      </c>
      <c r="E88" s="6" t="s">
        <v>7072</v>
      </c>
      <c r="F88" s="5" t="s">
        <v>209</v>
      </c>
      <c r="G88" s="5" t="s">
        <v>210</v>
      </c>
      <c r="H88" s="5" t="s">
        <v>223</v>
      </c>
      <c r="I88" s="5" t="s">
        <v>96</v>
      </c>
      <c r="J88" s="5" t="s">
        <v>294</v>
      </c>
      <c r="K88" s="5" t="s">
        <v>9</v>
      </c>
      <c r="L88" s="5" t="s">
        <v>213</v>
      </c>
      <c r="M88" s="5" t="str">
        <f>IF(O88="","",
IF(O88="PM_XX_XX_XX: Undefined","PM_XX: Undefined",
INDEX(tbl_Picklist_UniclassPM[Code and Title],
MATCH((LEFT(O88,5)),tbl_Picklist_UniclassPM[Code],0))
))</f>
        <v>PM_30 : Site, ground and environmental information</v>
      </c>
      <c r="N88" s="5" t="str">
        <f>IF(O88="","",
IF(O88="PM_XX_XX_XX: Undefined","PM_XX_XX: Undefined",
INDEX(tbl_Picklist_UniclassPM[Code and Title],
MATCH((LEFT(O88,8)),tbl_Picklist_UniclassPM[Code],0))
))</f>
        <v>PM_30_40 : Hazardous substances information</v>
      </c>
      <c r="O88" s="5" t="s">
        <v>367</v>
      </c>
      <c r="P88" s="6" t="str" cm="1">
        <f t="array" ref="P8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88" s="6" t="str" cm="1">
        <f t="array" ref="Q8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88" s="6"/>
      <c r="S88" s="5" t="s">
        <v>96</v>
      </c>
      <c r="T88" s="6"/>
      <c r="U88" s="5" t="s">
        <v>206</v>
      </c>
      <c r="V88" s="6" t="s">
        <v>6855</v>
      </c>
      <c r="W88" s="5" t="s">
        <v>96</v>
      </c>
      <c r="X88" s="6"/>
      <c r="Y88" s="5" t="s">
        <v>206</v>
      </c>
      <c r="Z88" s="6" t="s">
        <v>6345</v>
      </c>
      <c r="AA88" s="5" t="s">
        <v>96</v>
      </c>
      <c r="AB88" s="6"/>
      <c r="AC88" s="5" t="s">
        <v>206</v>
      </c>
      <c r="AD88" s="6" t="s">
        <v>6330</v>
      </c>
      <c r="AE88" s="5" t="s">
        <v>96</v>
      </c>
      <c r="AG88" s="5" t="s">
        <v>206</v>
      </c>
      <c r="AH88" s="6" t="s">
        <v>6330</v>
      </c>
      <c r="AI88" s="5" t="s">
        <v>96</v>
      </c>
      <c r="AJ88" s="6"/>
      <c r="AK88" s="5" t="s">
        <v>206</v>
      </c>
      <c r="AL88" s="6" t="s">
        <v>6330</v>
      </c>
      <c r="AM88" s="5" t="s">
        <v>96</v>
      </c>
      <c r="AO88" s="5" t="s">
        <v>206</v>
      </c>
      <c r="AP88" s="6" t="s">
        <v>6330</v>
      </c>
      <c r="AQ88" s="5" t="s">
        <v>96</v>
      </c>
      <c r="AS88" s="5" t="s">
        <v>96</v>
      </c>
      <c r="AU88" s="5" t="s">
        <v>96</v>
      </c>
      <c r="AW88" s="5" t="s">
        <v>96</v>
      </c>
      <c r="AY88" s="5" t="s">
        <v>96</v>
      </c>
      <c r="BA88" s="5" t="s">
        <v>96</v>
      </c>
      <c r="BC88" s="5" t="s">
        <v>96</v>
      </c>
      <c r="BE88" s="5" t="s">
        <v>96</v>
      </c>
      <c r="BG88" s="5" t="s">
        <v>96</v>
      </c>
      <c r="BI88" s="5" t="s">
        <v>96</v>
      </c>
      <c r="BK88" s="6" t="str" cm="1">
        <f t="array" ref="BK8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v>
      </c>
      <c r="BL88" s="6" t="str" cm="1">
        <f t="array" ref="BL8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v>
      </c>
      <c r="BM88" s="5" t="s">
        <v>96</v>
      </c>
      <c r="BN88" s="5" t="s">
        <v>96</v>
      </c>
      <c r="BO88" s="5" t="s">
        <v>96</v>
      </c>
      <c r="BP88" s="5" t="s">
        <v>96</v>
      </c>
      <c r="BQ88" s="5" t="s">
        <v>96</v>
      </c>
      <c r="BR88" s="5" t="s">
        <v>96</v>
      </c>
      <c r="BS88" s="5" t="s">
        <v>96</v>
      </c>
      <c r="BT88" s="5" t="s">
        <v>96</v>
      </c>
      <c r="BU88" s="5" t="s">
        <v>96</v>
      </c>
      <c r="BV88" s="5" t="s">
        <v>96</v>
      </c>
      <c r="BW88" s="5" t="s">
        <v>96</v>
      </c>
      <c r="BX88" s="5" t="s">
        <v>96</v>
      </c>
      <c r="BY88" s="5" t="s">
        <v>96</v>
      </c>
      <c r="BZ88" s="5" t="s">
        <v>96</v>
      </c>
      <c r="CA88" s="5" t="s">
        <v>206</v>
      </c>
      <c r="CB88" s="5" t="s">
        <v>96</v>
      </c>
      <c r="CC88" s="5" t="s">
        <v>96</v>
      </c>
      <c r="CD88" s="5" t="s">
        <v>96</v>
      </c>
      <c r="CE88" s="5" t="s">
        <v>96</v>
      </c>
      <c r="CF88" s="5" t="s">
        <v>96</v>
      </c>
      <c r="CG88" s="5" t="s">
        <v>96</v>
      </c>
      <c r="CH88" s="5" t="s">
        <v>96</v>
      </c>
      <c r="CI88" s="5" t="s">
        <v>96</v>
      </c>
      <c r="CJ88" s="5" t="s">
        <v>96</v>
      </c>
      <c r="CK88" s="5" t="s">
        <v>96</v>
      </c>
      <c r="CL88" s="5" t="s">
        <v>96</v>
      </c>
      <c r="CM88" s="6" t="str" cm="1">
        <f t="array" ref="CM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88" s="5" t="str" cm="1">
        <f t="array" ref="CN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88" s="5" t="str" cm="1">
        <f t="array" ref="CO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88" s="5" t="str" cm="1">
        <f t="array" ref="CP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88" s="5" t="str" cm="1">
        <f t="array" ref="CQ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89" spans="2:95" ht="155" x14ac:dyDescent="0.35">
      <c r="B89" s="5" t="s">
        <v>239</v>
      </c>
      <c r="C89" s="6" t="s">
        <v>5854</v>
      </c>
      <c r="D89" s="6" t="s">
        <v>368</v>
      </c>
      <c r="E89" s="6" t="s">
        <v>7073</v>
      </c>
      <c r="F89" s="5" t="s">
        <v>209</v>
      </c>
      <c r="G89" s="5" t="s">
        <v>303</v>
      </c>
      <c r="H89" s="5" t="s">
        <v>223</v>
      </c>
      <c r="I89" s="5" t="s">
        <v>96</v>
      </c>
      <c r="J89" s="5" t="s">
        <v>294</v>
      </c>
      <c r="K89" s="5" t="s">
        <v>9</v>
      </c>
      <c r="L89" s="5" t="s">
        <v>213</v>
      </c>
      <c r="M89" s="5" t="str">
        <f>IF(O89="","",
IF(O89="PM_XX_XX_XX: Undefined","PM_XX: Undefined",
INDEX(tbl_Picklist_UniclassPM[Code and Title],
MATCH((LEFT(O89,5)),tbl_Picklist_UniclassPM[Code],0))
))</f>
        <v>PM_30 : Site, ground and environmental information</v>
      </c>
      <c r="N89" s="5" t="str">
        <f>IF(O89="","",
IF(O89="PM_XX_XX_XX: Undefined","PM_XX_XX: Undefined",
INDEX(tbl_Picklist_UniclassPM[Code and Title],
MATCH((LEFT(O89,8)),tbl_Picklist_UniclassPM[Code],0))
))</f>
        <v>PM_30_60 : Building survey reports</v>
      </c>
      <c r="O89" s="5" t="s">
        <v>369</v>
      </c>
      <c r="P89" s="6" t="str" cm="1">
        <f t="array" ref="P8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89" s="6" t="str" cm="1">
        <f t="array" ref="Q8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89" s="6"/>
      <c r="S89" s="5" t="s">
        <v>96</v>
      </c>
      <c r="T89" s="6"/>
      <c r="U89" s="5" t="s">
        <v>206</v>
      </c>
      <c r="V89" s="6" t="s">
        <v>6856</v>
      </c>
      <c r="W89" s="5" t="s">
        <v>96</v>
      </c>
      <c r="X89" s="6"/>
      <c r="Y89" s="5" t="s">
        <v>206</v>
      </c>
      <c r="Z89" s="6" t="s">
        <v>6345</v>
      </c>
      <c r="AA89" s="5" t="s">
        <v>96</v>
      </c>
      <c r="AB89" s="6"/>
      <c r="AC89" s="5" t="s">
        <v>206</v>
      </c>
      <c r="AD89" s="6" t="s">
        <v>6330</v>
      </c>
      <c r="AE89" s="5" t="s">
        <v>96</v>
      </c>
      <c r="AG89" s="5" t="s">
        <v>206</v>
      </c>
      <c r="AH89" s="6" t="s">
        <v>6330</v>
      </c>
      <c r="AI89" s="5" t="s">
        <v>96</v>
      </c>
      <c r="AJ89" s="6"/>
      <c r="AK89" s="5" t="s">
        <v>206</v>
      </c>
      <c r="AL89" s="6" t="s">
        <v>6330</v>
      </c>
      <c r="AM89" s="5" t="s">
        <v>96</v>
      </c>
      <c r="AO89" s="5" t="s">
        <v>206</v>
      </c>
      <c r="AP89" s="6" t="s">
        <v>6330</v>
      </c>
      <c r="AQ89" s="5" t="s">
        <v>96</v>
      </c>
      <c r="AS89" s="5" t="s">
        <v>96</v>
      </c>
      <c r="AU89" s="5" t="s">
        <v>96</v>
      </c>
      <c r="AW89" s="5" t="s">
        <v>96</v>
      </c>
      <c r="AY89" s="5" t="s">
        <v>96</v>
      </c>
      <c r="BA89" s="5" t="s">
        <v>96</v>
      </c>
      <c r="BC89" s="5" t="s">
        <v>96</v>
      </c>
      <c r="BE89" s="5" t="s">
        <v>96</v>
      </c>
      <c r="BG89" s="5" t="s">
        <v>96</v>
      </c>
      <c r="BI89" s="5" t="s">
        <v>96</v>
      </c>
      <c r="BK89" s="6" t="str" cm="1">
        <f t="array" ref="BK8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
S</v>
      </c>
      <c r="BL89" s="6" t="str" cm="1">
        <f t="array" ref="BL8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
S : Structural Engineering</v>
      </c>
      <c r="BM89" s="5" t="s">
        <v>96</v>
      </c>
      <c r="BN89" s="5" t="s">
        <v>206</v>
      </c>
      <c r="BO89" s="5" t="s">
        <v>96</v>
      </c>
      <c r="BP89" s="5" t="s">
        <v>96</v>
      </c>
      <c r="BQ89" s="5" t="s">
        <v>96</v>
      </c>
      <c r="BR89" s="5" t="s">
        <v>96</v>
      </c>
      <c r="BS89" s="5" t="s">
        <v>96</v>
      </c>
      <c r="BT89" s="5" t="s">
        <v>96</v>
      </c>
      <c r="BU89" s="5" t="s">
        <v>96</v>
      </c>
      <c r="BV89" s="5" t="s">
        <v>96</v>
      </c>
      <c r="BW89" s="5" t="s">
        <v>96</v>
      </c>
      <c r="BX89" s="5" t="s">
        <v>96</v>
      </c>
      <c r="BY89" s="5" t="s">
        <v>96</v>
      </c>
      <c r="BZ89" s="5" t="s">
        <v>96</v>
      </c>
      <c r="CA89" s="5" t="s">
        <v>96</v>
      </c>
      <c r="CB89" s="5" t="s">
        <v>96</v>
      </c>
      <c r="CC89" s="5" t="s">
        <v>96</v>
      </c>
      <c r="CD89" s="5" t="s">
        <v>96</v>
      </c>
      <c r="CE89" s="5" t="s">
        <v>206</v>
      </c>
      <c r="CF89" s="5" t="s">
        <v>96</v>
      </c>
      <c r="CG89" s="5" t="s">
        <v>96</v>
      </c>
      <c r="CH89" s="5" t="s">
        <v>96</v>
      </c>
      <c r="CI89" s="5" t="s">
        <v>96</v>
      </c>
      <c r="CJ89" s="5" t="s">
        <v>96</v>
      </c>
      <c r="CK89" s="5" t="s">
        <v>96</v>
      </c>
      <c r="CL89" s="5" t="s">
        <v>96</v>
      </c>
      <c r="CM89" s="6" t="str" cm="1">
        <f t="array" ref="CM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89" s="5" t="str" cm="1">
        <f t="array" ref="CN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89" s="5" t="str" cm="1">
        <f t="array" ref="CO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89" s="5" t="str" cm="1">
        <f t="array" ref="CP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89" s="5" t="str" cm="1">
        <f t="array" ref="CQ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90" spans="2:95" ht="155" x14ac:dyDescent="0.35">
      <c r="B90" s="5" t="s">
        <v>239</v>
      </c>
      <c r="C90" s="6" t="s">
        <v>5888</v>
      </c>
      <c r="D90" s="6" t="s">
        <v>370</v>
      </c>
      <c r="E90" s="6" t="s">
        <v>7074</v>
      </c>
      <c r="F90" s="5" t="s">
        <v>209</v>
      </c>
      <c r="G90" s="5" t="s">
        <v>303</v>
      </c>
      <c r="H90" s="5" t="s">
        <v>223</v>
      </c>
      <c r="I90" s="5" t="s">
        <v>96</v>
      </c>
      <c r="J90" s="5" t="s">
        <v>294</v>
      </c>
      <c r="K90" s="5" t="s">
        <v>9</v>
      </c>
      <c r="L90" s="5" t="s">
        <v>213</v>
      </c>
      <c r="M90" s="5" t="str">
        <f>IF(O90="","",
IF(O90="PM_XX_XX_XX: Undefined","PM_XX: Undefined",
INDEX(tbl_Picklist_UniclassPM[Code and Title],
MATCH((LEFT(O90,5)),tbl_Picklist_UniclassPM[Code],0))
))</f>
        <v>PM_30 : Site, ground and environmental information</v>
      </c>
      <c r="N90" s="5" t="str">
        <f>IF(O90="","",
IF(O90="PM_XX_XX_XX: Undefined","PM_XX_XX: Undefined",
INDEX(tbl_Picklist_UniclassPM[Code and Title],
MATCH((LEFT(O90,8)),tbl_Picklist_UniclassPM[Code],0))
))</f>
        <v>PM_30_60 : Building survey reports</v>
      </c>
      <c r="O90" s="5" t="s">
        <v>369</v>
      </c>
      <c r="P90" s="6" t="str" cm="1">
        <f t="array" ref="P9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v>
      </c>
      <c r="Q90" s="6" t="str" cm="1">
        <f t="array" ref="Q9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v>
      </c>
      <c r="R90" s="6"/>
      <c r="S90" s="5" t="s">
        <v>96</v>
      </c>
      <c r="T90" s="6"/>
      <c r="U90" s="5" t="s">
        <v>96</v>
      </c>
      <c r="V90" s="6"/>
      <c r="W90" s="5" t="s">
        <v>206</v>
      </c>
      <c r="X90" s="6" t="s">
        <v>6871</v>
      </c>
      <c r="Y90" s="5" t="s">
        <v>206</v>
      </c>
      <c r="Z90" s="6" t="s">
        <v>6345</v>
      </c>
      <c r="AA90" s="5" t="s">
        <v>96</v>
      </c>
      <c r="AB90" s="6"/>
      <c r="AC90" s="5" t="s">
        <v>206</v>
      </c>
      <c r="AD90" s="6" t="s">
        <v>6330</v>
      </c>
      <c r="AE90" s="5" t="s">
        <v>96</v>
      </c>
      <c r="AG90" s="5" t="s">
        <v>206</v>
      </c>
      <c r="AH90" s="6" t="s">
        <v>6330</v>
      </c>
      <c r="AI90" s="5" t="s">
        <v>96</v>
      </c>
      <c r="AJ90" s="6"/>
      <c r="AK90" s="5" t="s">
        <v>206</v>
      </c>
      <c r="AL90" s="6" t="s">
        <v>6330</v>
      </c>
      <c r="AM90" s="5" t="s">
        <v>96</v>
      </c>
      <c r="AO90" s="5" t="s">
        <v>206</v>
      </c>
      <c r="AP90" s="6" t="s">
        <v>6330</v>
      </c>
      <c r="AQ90" s="5" t="s">
        <v>96</v>
      </c>
      <c r="AS90" s="5" t="s">
        <v>96</v>
      </c>
      <c r="AU90" s="5" t="s">
        <v>96</v>
      </c>
      <c r="AW90" s="5" t="s">
        <v>96</v>
      </c>
      <c r="AY90" s="5" t="s">
        <v>96</v>
      </c>
      <c r="BA90" s="5" t="s">
        <v>96</v>
      </c>
      <c r="BC90" s="5" t="s">
        <v>96</v>
      </c>
      <c r="BE90" s="5" t="s">
        <v>96</v>
      </c>
      <c r="BG90" s="5" t="s">
        <v>96</v>
      </c>
      <c r="BI90" s="5" t="s">
        <v>96</v>
      </c>
      <c r="BK90" s="6" t="str" cm="1">
        <f t="array" ref="BK9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
S</v>
      </c>
      <c r="BL90" s="6" t="str" cm="1">
        <f t="array" ref="BL9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
S : Structural Engineering</v>
      </c>
      <c r="BM90" s="5" t="s">
        <v>96</v>
      </c>
      <c r="BN90" s="5" t="s">
        <v>206</v>
      </c>
      <c r="BO90" s="5" t="s">
        <v>96</v>
      </c>
      <c r="BP90" s="5" t="s">
        <v>96</v>
      </c>
      <c r="BQ90" s="5" t="s">
        <v>96</v>
      </c>
      <c r="BR90" s="5" t="s">
        <v>96</v>
      </c>
      <c r="BS90" s="5" t="s">
        <v>96</v>
      </c>
      <c r="BT90" s="5" t="s">
        <v>96</v>
      </c>
      <c r="BU90" s="5" t="s">
        <v>96</v>
      </c>
      <c r="BV90" s="5" t="s">
        <v>96</v>
      </c>
      <c r="BW90" s="5" t="s">
        <v>96</v>
      </c>
      <c r="BX90" s="5" t="s">
        <v>96</v>
      </c>
      <c r="BY90" s="5" t="s">
        <v>96</v>
      </c>
      <c r="BZ90" s="5" t="s">
        <v>96</v>
      </c>
      <c r="CA90" s="5" t="s">
        <v>96</v>
      </c>
      <c r="CB90" s="5" t="s">
        <v>96</v>
      </c>
      <c r="CC90" s="5" t="s">
        <v>96</v>
      </c>
      <c r="CD90" s="5" t="s">
        <v>96</v>
      </c>
      <c r="CE90" s="5" t="s">
        <v>206</v>
      </c>
      <c r="CF90" s="5" t="s">
        <v>96</v>
      </c>
      <c r="CG90" s="5" t="s">
        <v>96</v>
      </c>
      <c r="CH90" s="5" t="s">
        <v>96</v>
      </c>
      <c r="CI90" s="5" t="s">
        <v>96</v>
      </c>
      <c r="CJ90" s="5" t="s">
        <v>96</v>
      </c>
      <c r="CK90" s="5" t="s">
        <v>96</v>
      </c>
      <c r="CL90" s="5" t="s">
        <v>96</v>
      </c>
      <c r="CM90" s="6" t="str" cm="1">
        <f t="array" ref="CM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90" s="5" t="str" cm="1">
        <f t="array" ref="CN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90" s="5" t="str" cm="1">
        <f t="array" ref="CO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90" s="5" t="str" cm="1">
        <f t="array" ref="CP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90" s="5" t="str" cm="1">
        <f t="array" ref="CQ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91" spans="2:95" ht="186" customHeight="1" x14ac:dyDescent="0.35">
      <c r="B91" s="5" t="s">
        <v>206</v>
      </c>
      <c r="C91" s="6" t="s">
        <v>5990</v>
      </c>
      <c r="D91" s="6" t="s">
        <v>371</v>
      </c>
      <c r="E91" s="6" t="s">
        <v>7075</v>
      </c>
      <c r="F91" s="5" t="s">
        <v>209</v>
      </c>
      <c r="G91" s="5" t="s">
        <v>251</v>
      </c>
      <c r="H91" s="5" t="s">
        <v>325</v>
      </c>
      <c r="I91" s="5" t="s">
        <v>104</v>
      </c>
      <c r="J91" s="5" t="s">
        <v>96</v>
      </c>
      <c r="K91" s="5" t="s">
        <v>225</v>
      </c>
      <c r="L91" s="5" t="s">
        <v>9</v>
      </c>
      <c r="M91" s="5" t="str">
        <f>IF(O91="","",
IF(O91="PM_XX_XX_XX: Undefined","PM_XX: Undefined",
INDEX(tbl_Picklist_UniclassPM[Code and Title],
MATCH((LEFT(O91,5)),tbl_Picklist_UniclassPM[Code],0))
))</f>
        <v>PM_40 : Design and approvals information</v>
      </c>
      <c r="N91" s="5" t="str">
        <f>IF(O91="","",
IF(O91="PM_XX_XX_XX: Undefined","PM_XX_XX: Undefined",
INDEX(tbl_Picklist_UniclassPM[Code and Title],
MATCH((LEFT(O91,8)),tbl_Picklist_UniclassPM[Code],0))
))</f>
        <v>PM_40_20 : Design strategies</v>
      </c>
      <c r="O91" s="5" t="s">
        <v>372</v>
      </c>
      <c r="P91" s="6" t="str" cm="1">
        <f t="array" ref="P9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
IE521</v>
      </c>
      <c r="Q91" s="6" t="str" cm="1">
        <f t="array" ref="Q9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
IE521 : Stage submission (Pre-Handover)</v>
      </c>
      <c r="R91" s="6"/>
      <c r="S91" s="5" t="s">
        <v>96</v>
      </c>
      <c r="T91" s="6"/>
      <c r="U91" s="5" t="s">
        <v>96</v>
      </c>
      <c r="V91" s="6"/>
      <c r="W91" s="5" t="s">
        <v>96</v>
      </c>
      <c r="X91" s="6"/>
      <c r="Y91" s="5" t="s">
        <v>96</v>
      </c>
      <c r="Z91" s="6"/>
      <c r="AA91" s="5" t="s">
        <v>96</v>
      </c>
      <c r="AB91" s="6"/>
      <c r="AC91" s="5" t="s">
        <v>96</v>
      </c>
      <c r="AE91" s="5" t="s">
        <v>96</v>
      </c>
      <c r="AG91" s="5" t="s">
        <v>96</v>
      </c>
      <c r="AI91" s="5" t="s">
        <v>96</v>
      </c>
      <c r="AJ91" s="6"/>
      <c r="AK91" s="5" t="s">
        <v>96</v>
      </c>
      <c r="AM91" s="5" t="s">
        <v>96</v>
      </c>
      <c r="AO91" s="5" t="s">
        <v>96</v>
      </c>
      <c r="AQ91" s="5" t="s">
        <v>96</v>
      </c>
      <c r="AS91" s="5" t="s">
        <v>96</v>
      </c>
      <c r="AU91" s="5" t="s">
        <v>206</v>
      </c>
      <c r="AV91" s="6" t="s">
        <v>373</v>
      </c>
      <c r="AW91" s="5" t="s">
        <v>96</v>
      </c>
      <c r="AY91" s="5" t="s">
        <v>206</v>
      </c>
      <c r="AZ91" s="6" t="s">
        <v>6341</v>
      </c>
      <c r="BA91" s="5" t="s">
        <v>96</v>
      </c>
      <c r="BC91" s="5" t="s">
        <v>96</v>
      </c>
      <c r="BE91" s="5" t="s">
        <v>206</v>
      </c>
      <c r="BF91" s="6" t="s">
        <v>6392</v>
      </c>
      <c r="BG91" s="5" t="s">
        <v>96</v>
      </c>
      <c r="BI91" s="5" t="s">
        <v>96</v>
      </c>
      <c r="BK91" s="6" t="str" cm="1">
        <f t="array" ref="BK9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H;
I;
J;
K;
L;
M;
O;
P;
R;
S;
X;
Z</v>
      </c>
      <c r="BL91" s="6" t="str" cm="1">
        <f t="array" ref="BL9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H : Highways and Transport Engineering;
I : Interior Architecture;
J : Acoustic Engineering;
K : Fire Engineering;
L : Landscape Architecture;
M : Mechanical Engineering;
O : Other Discipline;
P : Public Health Engineering;
R : Project Management;
S : Structural Engineering;
X : Non-Discipline Specific or Not Applicable;
Z : Multiple Disciplines</v>
      </c>
      <c r="BM91" s="5" t="s">
        <v>206</v>
      </c>
      <c r="BN91" s="5" t="s">
        <v>96</v>
      </c>
      <c r="BO91" s="5" t="s">
        <v>206</v>
      </c>
      <c r="BP91" s="5" t="s">
        <v>96</v>
      </c>
      <c r="BQ91" s="5" t="s">
        <v>206</v>
      </c>
      <c r="BR91" s="5" t="s">
        <v>206</v>
      </c>
      <c r="BS91" s="5" t="s">
        <v>96</v>
      </c>
      <c r="BT91" s="5" t="s">
        <v>206</v>
      </c>
      <c r="BU91" s="5" t="s">
        <v>206</v>
      </c>
      <c r="BV91" s="5" t="s">
        <v>206</v>
      </c>
      <c r="BW91" s="5" t="s">
        <v>206</v>
      </c>
      <c r="BX91" s="5" t="s">
        <v>206</v>
      </c>
      <c r="BY91" s="5" t="s">
        <v>206</v>
      </c>
      <c r="BZ91" s="5" t="s">
        <v>96</v>
      </c>
      <c r="CA91" s="5" t="s">
        <v>206</v>
      </c>
      <c r="CB91" s="5" t="s">
        <v>206</v>
      </c>
      <c r="CC91" s="5" t="s">
        <v>96</v>
      </c>
      <c r="CD91" s="5" t="s">
        <v>206</v>
      </c>
      <c r="CE91" s="5" t="s">
        <v>206</v>
      </c>
      <c r="CF91" s="5" t="s">
        <v>96</v>
      </c>
      <c r="CG91" s="5" t="s">
        <v>96</v>
      </c>
      <c r="CH91" s="5" t="s">
        <v>96</v>
      </c>
      <c r="CI91" s="5" t="s">
        <v>96</v>
      </c>
      <c r="CJ91" s="5" t="s">
        <v>206</v>
      </c>
      <c r="CK91" s="5" t="s">
        <v>96</v>
      </c>
      <c r="CL91" s="5" t="s">
        <v>206</v>
      </c>
      <c r="CM91" s="6" t="str" cm="1">
        <f t="array" ref="CM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91" s="5" t="str" cm="1">
        <f t="array" ref="CN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91" s="5" t="str" cm="1">
        <f t="array" ref="CO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91" s="5" t="str" cm="1">
        <f t="array" ref="CP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91" s="5" t="str" cm="1">
        <f t="array" ref="CQ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92" spans="2:95" ht="124" x14ac:dyDescent="0.35">
      <c r="B92" s="5" t="s">
        <v>206</v>
      </c>
      <c r="C92" s="6" t="s">
        <v>5991</v>
      </c>
      <c r="D92" s="6" t="s">
        <v>374</v>
      </c>
      <c r="E92" s="6" t="s">
        <v>7076</v>
      </c>
      <c r="F92" s="5" t="s">
        <v>209</v>
      </c>
      <c r="G92" s="5" t="s">
        <v>251</v>
      </c>
      <c r="H92" s="5" t="s">
        <v>325</v>
      </c>
      <c r="I92" s="5" t="s">
        <v>267</v>
      </c>
      <c r="J92" s="5" t="s">
        <v>96</v>
      </c>
      <c r="K92" s="5" t="s">
        <v>225</v>
      </c>
      <c r="L92" s="5" t="s">
        <v>9</v>
      </c>
      <c r="M92" s="5" t="str">
        <f>IF(O92="","",
IF(O92="PM_XX_XX_XX: Undefined","PM_XX: Undefined",
INDEX(tbl_Picklist_UniclassPM[Code and Title],
MATCH((LEFT(O92,5)),tbl_Picklist_UniclassPM[Code],0))
))</f>
        <v>PM_40 : Design and approvals information</v>
      </c>
      <c r="N92" s="5" t="str">
        <f>IF(O92="","",
IF(O92="PM_XX_XX_XX: Undefined","PM_XX_XX: Undefined",
INDEX(tbl_Picklist_UniclassPM[Code and Title],
MATCH((LEFT(O92,8)),tbl_Picklist_UniclassPM[Code],0))
))</f>
        <v>PM_40_20 : Design strategies</v>
      </c>
      <c r="O92" s="5" t="s">
        <v>372</v>
      </c>
      <c r="P92" s="6" t="str" cm="1">
        <f t="array" ref="P9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92" s="6" t="str" cm="1">
        <f t="array" ref="Q9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92" s="6"/>
      <c r="S92" s="5" t="s">
        <v>96</v>
      </c>
      <c r="T92" s="6"/>
      <c r="U92" s="5" t="s">
        <v>96</v>
      </c>
      <c r="V92" s="6"/>
      <c r="W92" s="5" t="s">
        <v>96</v>
      </c>
      <c r="X92" s="6"/>
      <c r="Y92" s="5" t="s">
        <v>96</v>
      </c>
      <c r="Z92" s="6"/>
      <c r="AA92" s="5" t="s">
        <v>96</v>
      </c>
      <c r="AB92" s="6"/>
      <c r="AC92" s="5" t="s">
        <v>96</v>
      </c>
      <c r="AE92" s="5" t="s">
        <v>96</v>
      </c>
      <c r="AG92" s="5" t="s">
        <v>96</v>
      </c>
      <c r="AI92" s="5" t="s">
        <v>96</v>
      </c>
      <c r="AJ92" s="6"/>
      <c r="AK92" s="5" t="s">
        <v>96</v>
      </c>
      <c r="AM92" s="5" t="s">
        <v>96</v>
      </c>
      <c r="AO92" s="5" t="s">
        <v>96</v>
      </c>
      <c r="AQ92" s="5" t="s">
        <v>96</v>
      </c>
      <c r="AS92" s="5" t="s">
        <v>96</v>
      </c>
      <c r="AU92" s="5" t="s">
        <v>206</v>
      </c>
      <c r="AV92" s="6" t="s">
        <v>6393</v>
      </c>
      <c r="AW92" s="5" t="s">
        <v>96</v>
      </c>
      <c r="AY92" s="5" t="s">
        <v>96</v>
      </c>
      <c r="BA92" s="5" t="s">
        <v>96</v>
      </c>
      <c r="BC92" s="5" t="s">
        <v>96</v>
      </c>
      <c r="BE92" s="5" t="s">
        <v>96</v>
      </c>
      <c r="BG92" s="5" t="s">
        <v>96</v>
      </c>
      <c r="BI92" s="5" t="s">
        <v>96</v>
      </c>
      <c r="BK92" s="6" t="str" cm="1">
        <f t="array" ref="BK9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K;
L;
M;
X;
Z</v>
      </c>
      <c r="BL92" s="6" t="str" cm="1">
        <f t="array" ref="BL9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K : Fire Engineering;
L : Landscape Architecture;
M : Mechanical Engineering;
X : Non-Discipline Specific or Not Applicable;
Z : Multiple Disciplines</v>
      </c>
      <c r="BM92" s="5" t="s">
        <v>206</v>
      </c>
      <c r="BN92" s="5" t="s">
        <v>96</v>
      </c>
      <c r="BO92" s="5" t="s">
        <v>96</v>
      </c>
      <c r="BP92" s="5" t="s">
        <v>96</v>
      </c>
      <c r="BQ92" s="5" t="s">
        <v>206</v>
      </c>
      <c r="BR92" s="5" t="s">
        <v>96</v>
      </c>
      <c r="BS92" s="5" t="s">
        <v>96</v>
      </c>
      <c r="BT92" s="5" t="s">
        <v>96</v>
      </c>
      <c r="BU92" s="5" t="s">
        <v>96</v>
      </c>
      <c r="BV92" s="5" t="s">
        <v>96</v>
      </c>
      <c r="BW92" s="5" t="s">
        <v>206</v>
      </c>
      <c r="BX92" s="5" t="s">
        <v>206</v>
      </c>
      <c r="BY92" s="5" t="s">
        <v>206</v>
      </c>
      <c r="BZ92" s="5" t="s">
        <v>96</v>
      </c>
      <c r="CA92" s="5" t="s">
        <v>96</v>
      </c>
      <c r="CB92" s="5" t="s">
        <v>96</v>
      </c>
      <c r="CC92" s="5" t="s">
        <v>96</v>
      </c>
      <c r="CD92" s="5" t="s">
        <v>96</v>
      </c>
      <c r="CE92" s="5" t="s">
        <v>96</v>
      </c>
      <c r="CF92" s="5" t="s">
        <v>96</v>
      </c>
      <c r="CG92" s="5" t="s">
        <v>96</v>
      </c>
      <c r="CH92" s="5" t="s">
        <v>96</v>
      </c>
      <c r="CI92" s="5" t="s">
        <v>96</v>
      </c>
      <c r="CJ92" s="5" t="s">
        <v>206</v>
      </c>
      <c r="CK92" s="5" t="s">
        <v>96</v>
      </c>
      <c r="CL92" s="5" t="s">
        <v>206</v>
      </c>
      <c r="CM92" s="6" t="str" cm="1">
        <f t="array" ref="CM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92" s="5" t="str" cm="1">
        <f t="array" ref="CN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92" s="5" t="str" cm="1">
        <f t="array" ref="CO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92" s="5" t="str" cm="1">
        <f t="array" ref="CP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92" s="5" t="str" cm="1">
        <f t="array" ref="CQ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93" spans="2:95" ht="170.5" x14ac:dyDescent="0.35">
      <c r="B93" s="5" t="s">
        <v>206</v>
      </c>
      <c r="C93" s="6" t="s">
        <v>5992</v>
      </c>
      <c r="D93" s="6" t="s">
        <v>375</v>
      </c>
      <c r="E93" s="6" t="s">
        <v>7077</v>
      </c>
      <c r="F93" s="5" t="s">
        <v>209</v>
      </c>
      <c r="G93" s="5" t="s">
        <v>210</v>
      </c>
      <c r="H93" s="5" t="s">
        <v>223</v>
      </c>
      <c r="I93" s="5" t="s">
        <v>96</v>
      </c>
      <c r="J93" s="5" t="s">
        <v>96</v>
      </c>
      <c r="K93" s="5" t="s">
        <v>225</v>
      </c>
      <c r="L93" s="5" t="s">
        <v>9</v>
      </c>
      <c r="M93" s="5" t="str">
        <f>IF(O93="","",
IF(O93="PM_XX_XX_XX: Undefined","PM_XX: Undefined",
INDEX(tbl_Picklist_UniclassPM[Code and Title],
MATCH((LEFT(O93,5)),tbl_Picklist_UniclassPM[Code],0))
))</f>
        <v>PM_40 : Design and approvals information</v>
      </c>
      <c r="N93" s="5" t="str">
        <f>IF(O93="","",
IF(O93="PM_XX_XX_XX: Undefined","PM_XX_XX: Undefined",
INDEX(tbl_Picklist_UniclassPM[Code and Title],
MATCH((LEFT(O93,8)),tbl_Picklist_UniclassPM[Code],0))
))</f>
        <v>PM_40_20 : Design strategies</v>
      </c>
      <c r="O93" s="5" t="s">
        <v>376</v>
      </c>
      <c r="P93" s="6" t="str" cm="1">
        <f t="array" ref="P9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93" s="6" t="str" cm="1">
        <f t="array" ref="Q9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93" s="6"/>
      <c r="S93" s="5" t="s">
        <v>96</v>
      </c>
      <c r="T93" s="6"/>
      <c r="U93" s="5" t="s">
        <v>96</v>
      </c>
      <c r="V93" s="6"/>
      <c r="W93" s="5" t="s">
        <v>96</v>
      </c>
      <c r="X93" s="6"/>
      <c r="Y93" s="5" t="s">
        <v>96</v>
      </c>
      <c r="Z93" s="6"/>
      <c r="AA93" s="5" t="s">
        <v>96</v>
      </c>
      <c r="AB93" s="6"/>
      <c r="AC93" s="5" t="s">
        <v>96</v>
      </c>
      <c r="AE93" s="5" t="s">
        <v>96</v>
      </c>
      <c r="AG93" s="5" t="s">
        <v>96</v>
      </c>
      <c r="AI93" s="5" t="s">
        <v>96</v>
      </c>
      <c r="AJ93" s="6"/>
      <c r="AK93" s="5" t="s">
        <v>96</v>
      </c>
      <c r="AM93" s="5" t="s">
        <v>96</v>
      </c>
      <c r="AO93" s="5" t="s">
        <v>96</v>
      </c>
      <c r="AQ93" s="5" t="s">
        <v>96</v>
      </c>
      <c r="AS93" s="5" t="s">
        <v>96</v>
      </c>
      <c r="AU93" s="5" t="s">
        <v>206</v>
      </c>
      <c r="AV93" s="6" t="s">
        <v>6394</v>
      </c>
      <c r="AW93" s="5" t="s">
        <v>96</v>
      </c>
      <c r="AY93" s="5" t="s">
        <v>206</v>
      </c>
      <c r="AZ93" s="6" t="s">
        <v>6341</v>
      </c>
      <c r="BA93" s="5" t="s">
        <v>96</v>
      </c>
      <c r="BC93" s="5" t="s">
        <v>96</v>
      </c>
      <c r="BE93" s="5" t="s">
        <v>96</v>
      </c>
      <c r="BG93" s="5" t="s">
        <v>96</v>
      </c>
      <c r="BI93" s="5" t="s">
        <v>96</v>
      </c>
      <c r="BK93" s="6" t="str" cm="1">
        <f t="array" ref="BK9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J;
Z</v>
      </c>
      <c r="BL93" s="6" t="str" cm="1">
        <f t="array" ref="BL9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J : Acoustic Engineering;
Z : Multiple Disciplines</v>
      </c>
      <c r="BM93" s="5" t="s">
        <v>206</v>
      </c>
      <c r="BN93" s="5" t="s">
        <v>96</v>
      </c>
      <c r="BO93" s="5" t="s">
        <v>96</v>
      </c>
      <c r="BP93" s="5" t="s">
        <v>96</v>
      </c>
      <c r="BQ93" s="5" t="s">
        <v>96</v>
      </c>
      <c r="BR93" s="5" t="s">
        <v>96</v>
      </c>
      <c r="BS93" s="5" t="s">
        <v>96</v>
      </c>
      <c r="BT93" s="5" t="s">
        <v>96</v>
      </c>
      <c r="BU93" s="5" t="s">
        <v>96</v>
      </c>
      <c r="BV93" s="5" t="s">
        <v>206</v>
      </c>
      <c r="BW93" s="5" t="s">
        <v>96</v>
      </c>
      <c r="BX93" s="5" t="s">
        <v>96</v>
      </c>
      <c r="BY93" s="5" t="s">
        <v>96</v>
      </c>
      <c r="BZ93" s="5" t="s">
        <v>96</v>
      </c>
      <c r="CA93" s="5" t="s">
        <v>96</v>
      </c>
      <c r="CB93" s="5" t="s">
        <v>96</v>
      </c>
      <c r="CC93" s="5" t="s">
        <v>96</v>
      </c>
      <c r="CD93" s="5" t="s">
        <v>96</v>
      </c>
      <c r="CE93" s="5" t="s">
        <v>96</v>
      </c>
      <c r="CF93" s="5" t="s">
        <v>96</v>
      </c>
      <c r="CG93" s="5" t="s">
        <v>96</v>
      </c>
      <c r="CH93" s="5" t="s">
        <v>96</v>
      </c>
      <c r="CI93" s="5" t="s">
        <v>96</v>
      </c>
      <c r="CJ93" s="5" t="s">
        <v>96</v>
      </c>
      <c r="CK93" s="5" t="s">
        <v>96</v>
      </c>
      <c r="CL93" s="5" t="s">
        <v>206</v>
      </c>
      <c r="CM93" s="6" t="str" cm="1">
        <f t="array" ref="CM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93" s="5" t="str" cm="1">
        <f t="array" ref="CN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93" s="5" t="str" cm="1">
        <f t="array" ref="CO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93" s="5" t="str" cm="1">
        <f t="array" ref="CP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93" s="5" t="str" cm="1">
        <f t="array" ref="CQ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94" spans="2:95" ht="77.5" x14ac:dyDescent="0.35">
      <c r="B94" s="5" t="s">
        <v>206</v>
      </c>
      <c r="C94" s="6" t="s">
        <v>5993</v>
      </c>
      <c r="D94" s="6" t="s">
        <v>377</v>
      </c>
      <c r="E94" s="6" t="s">
        <v>7078</v>
      </c>
      <c r="F94" s="5" t="s">
        <v>209</v>
      </c>
      <c r="G94" s="5" t="s">
        <v>251</v>
      </c>
      <c r="H94" s="5" t="s">
        <v>325</v>
      </c>
      <c r="I94" s="5" t="s">
        <v>104</v>
      </c>
      <c r="J94" s="5" t="s">
        <v>96</v>
      </c>
      <c r="K94" s="5" t="s">
        <v>225</v>
      </c>
      <c r="L94" s="5" t="s">
        <v>9</v>
      </c>
      <c r="M94" s="5" t="str">
        <f>IF(O94="","",
IF(O94="PM_XX_XX_XX: Undefined","PM_XX: Undefined",
INDEX(tbl_Picklist_UniclassPM[Code and Title],
MATCH((LEFT(O94,5)),tbl_Picklist_UniclassPM[Code],0))
))</f>
        <v>PM_40 : Design and approvals information</v>
      </c>
      <c r="N94" s="5" t="str">
        <f>IF(O94="","",
IF(O94="PM_XX_XX_XX: Undefined","PM_XX_XX: Undefined",
INDEX(tbl_Picklist_UniclassPM[Code and Title],
MATCH((LEFT(O94,8)),tbl_Picklist_UniclassPM[Code],0))
))</f>
        <v>PM_40_20 : Design strategies</v>
      </c>
      <c r="O94" s="5" t="s">
        <v>376</v>
      </c>
      <c r="P94" s="6" t="str" cm="1">
        <f t="array" ref="P9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94" s="6" t="str" cm="1">
        <f t="array" ref="Q9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94" s="6"/>
      <c r="S94" s="5" t="s">
        <v>96</v>
      </c>
      <c r="T94" s="6"/>
      <c r="U94" s="5" t="s">
        <v>96</v>
      </c>
      <c r="V94" s="6"/>
      <c r="W94" s="5" t="s">
        <v>96</v>
      </c>
      <c r="X94" s="6"/>
      <c r="Y94" s="5" t="s">
        <v>96</v>
      </c>
      <c r="Z94" s="6"/>
      <c r="AA94" s="5" t="s">
        <v>96</v>
      </c>
      <c r="AB94" s="6"/>
      <c r="AC94" s="5" t="s">
        <v>96</v>
      </c>
      <c r="AE94" s="5" t="s">
        <v>96</v>
      </c>
      <c r="AG94" s="5" t="s">
        <v>96</v>
      </c>
      <c r="AI94" s="5" t="s">
        <v>96</v>
      </c>
      <c r="AJ94" s="6"/>
      <c r="AK94" s="5" t="s">
        <v>96</v>
      </c>
      <c r="AM94" s="5" t="s">
        <v>96</v>
      </c>
      <c r="AO94" s="5" t="s">
        <v>96</v>
      </c>
      <c r="AQ94" s="5" t="s">
        <v>96</v>
      </c>
      <c r="AS94" s="5" t="s">
        <v>96</v>
      </c>
      <c r="AU94" s="5" t="s">
        <v>206</v>
      </c>
      <c r="AV94" s="6" t="s">
        <v>6395</v>
      </c>
      <c r="AW94" s="5" t="s">
        <v>96</v>
      </c>
      <c r="AY94" s="5" t="s">
        <v>96</v>
      </c>
      <c r="BA94" s="5" t="s">
        <v>96</v>
      </c>
      <c r="BC94" s="5" t="s">
        <v>96</v>
      </c>
      <c r="BE94" s="5" t="s">
        <v>96</v>
      </c>
      <c r="BG94" s="5" t="s">
        <v>96</v>
      </c>
      <c r="BI94" s="5" t="s">
        <v>96</v>
      </c>
      <c r="BK94" s="6" t="str" cm="1">
        <f t="array" ref="BK9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J;
Z</v>
      </c>
      <c r="BL94" s="6" t="str" cm="1">
        <f t="array" ref="BL9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J : Acoustic Engineering;
Z : Multiple Disciplines</v>
      </c>
      <c r="BM94" s="5" t="s">
        <v>206</v>
      </c>
      <c r="BN94" s="5" t="s">
        <v>96</v>
      </c>
      <c r="BO94" s="5" t="s">
        <v>96</v>
      </c>
      <c r="BP94" s="5" t="s">
        <v>96</v>
      </c>
      <c r="BQ94" s="5" t="s">
        <v>96</v>
      </c>
      <c r="BR94" s="5" t="s">
        <v>96</v>
      </c>
      <c r="BS94" s="5" t="s">
        <v>96</v>
      </c>
      <c r="BT94" s="5" t="s">
        <v>96</v>
      </c>
      <c r="BU94" s="5" t="s">
        <v>96</v>
      </c>
      <c r="BV94" s="5" t="s">
        <v>206</v>
      </c>
      <c r="BW94" s="5" t="s">
        <v>96</v>
      </c>
      <c r="BX94" s="5" t="s">
        <v>96</v>
      </c>
      <c r="BY94" s="5" t="s">
        <v>96</v>
      </c>
      <c r="BZ94" s="5" t="s">
        <v>96</v>
      </c>
      <c r="CA94" s="5" t="s">
        <v>96</v>
      </c>
      <c r="CB94" s="5" t="s">
        <v>96</v>
      </c>
      <c r="CC94" s="5" t="s">
        <v>96</v>
      </c>
      <c r="CD94" s="5" t="s">
        <v>96</v>
      </c>
      <c r="CE94" s="5" t="s">
        <v>96</v>
      </c>
      <c r="CF94" s="5" t="s">
        <v>96</v>
      </c>
      <c r="CG94" s="5" t="s">
        <v>96</v>
      </c>
      <c r="CH94" s="5" t="s">
        <v>96</v>
      </c>
      <c r="CI94" s="5" t="s">
        <v>96</v>
      </c>
      <c r="CJ94" s="5" t="s">
        <v>96</v>
      </c>
      <c r="CK94" s="5" t="s">
        <v>96</v>
      </c>
      <c r="CL94" s="5" t="s">
        <v>206</v>
      </c>
      <c r="CM94" s="6" t="str" cm="1">
        <f t="array" ref="CM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94" s="5" t="str" cm="1">
        <f t="array" ref="CN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94" s="5" t="str" cm="1">
        <f t="array" ref="CO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94" s="5" t="str" cm="1">
        <f t="array" ref="CP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94" s="5" t="str" cm="1">
        <f t="array" ref="CQ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95" spans="2:95" ht="409.5" x14ac:dyDescent="0.35">
      <c r="B95" s="5" t="s">
        <v>206</v>
      </c>
      <c r="C95" s="6" t="s">
        <v>5942</v>
      </c>
      <c r="D95" s="6" t="s">
        <v>378</v>
      </c>
      <c r="E95" s="6" t="s">
        <v>7079</v>
      </c>
      <c r="F95" s="5" t="s">
        <v>209</v>
      </c>
      <c r="G95" s="5" t="s">
        <v>210</v>
      </c>
      <c r="H95" s="5" t="s">
        <v>223</v>
      </c>
      <c r="I95" s="5" t="s">
        <v>96</v>
      </c>
      <c r="J95" s="5" t="s">
        <v>96</v>
      </c>
      <c r="K95" s="5" t="s">
        <v>225</v>
      </c>
      <c r="L95" s="5" t="s">
        <v>9</v>
      </c>
      <c r="M95" s="5" t="str">
        <f>IF(O95="","",
IF(O95="PM_XX_XX_XX: Undefined","PM_XX: Undefined",
INDEX(tbl_Picklist_UniclassPM[Code and Title],
MATCH((LEFT(O95,5)),tbl_Picklist_UniclassPM[Code],0))
))</f>
        <v>PM_40 : Design and approvals information</v>
      </c>
      <c r="N95" s="5" t="str">
        <f>IF(O95="","",
IF(O95="PM_XX_XX_XX: Undefined","PM_XX_XX: Undefined",
INDEX(tbl_Picklist_UniclassPM[Code and Title],
MATCH((LEFT(O95,8)),tbl_Picklist_UniclassPM[Code],0))
))</f>
        <v>PM_40_20 : Design strategies</v>
      </c>
      <c r="O95" s="5" t="s">
        <v>379</v>
      </c>
      <c r="P95" s="6" t="str" cm="1">
        <f t="array" ref="P9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95" s="6" t="str" cm="1">
        <f t="array" ref="Q9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95" s="6" t="s">
        <v>380</v>
      </c>
      <c r="S95" s="5" t="s">
        <v>96</v>
      </c>
      <c r="T95" s="6"/>
      <c r="U95" s="5" t="s">
        <v>96</v>
      </c>
      <c r="V95" s="6"/>
      <c r="W95" s="5" t="s">
        <v>96</v>
      </c>
      <c r="X95" s="6"/>
      <c r="Y95" s="5" t="s">
        <v>96</v>
      </c>
      <c r="Z95" s="6"/>
      <c r="AA95" s="5" t="s">
        <v>96</v>
      </c>
      <c r="AB95" s="6"/>
      <c r="AC95" s="5" t="s">
        <v>96</v>
      </c>
      <c r="AE95" s="5" t="s">
        <v>96</v>
      </c>
      <c r="AG95" s="5" t="s">
        <v>96</v>
      </c>
      <c r="AI95" s="5" t="s">
        <v>206</v>
      </c>
      <c r="AJ95" s="6" t="s">
        <v>6396</v>
      </c>
      <c r="AK95" s="5" t="s">
        <v>96</v>
      </c>
      <c r="AM95" s="5" t="s">
        <v>96</v>
      </c>
      <c r="AO95" s="5" t="s">
        <v>96</v>
      </c>
      <c r="AQ95" s="5" t="s">
        <v>96</v>
      </c>
      <c r="AS95" s="5" t="s">
        <v>96</v>
      </c>
      <c r="AU95" s="5" t="s">
        <v>206</v>
      </c>
      <c r="AV95" s="6" t="s">
        <v>6397</v>
      </c>
      <c r="AW95" s="5" t="s">
        <v>96</v>
      </c>
      <c r="AY95" s="5" t="s">
        <v>206</v>
      </c>
      <c r="AZ95" s="6" t="s">
        <v>6398</v>
      </c>
      <c r="BA95" s="5" t="s">
        <v>96</v>
      </c>
      <c r="BC95" s="5" t="s">
        <v>96</v>
      </c>
      <c r="BE95" s="5" t="s">
        <v>96</v>
      </c>
      <c r="BG95" s="5" t="s">
        <v>96</v>
      </c>
      <c r="BI95" s="5" t="s">
        <v>96</v>
      </c>
      <c r="BK95" s="6" t="str" cm="1">
        <f t="array" ref="BK9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95" s="6" t="str" cm="1">
        <f t="array" ref="BL9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95" s="5" t="s">
        <v>96</v>
      </c>
      <c r="BN95" s="5" t="s">
        <v>96</v>
      </c>
      <c r="BO95" s="5" t="s">
        <v>96</v>
      </c>
      <c r="BP95" s="5" t="s">
        <v>96</v>
      </c>
      <c r="BQ95" s="5" t="s">
        <v>206</v>
      </c>
      <c r="BR95" s="5" t="s">
        <v>96</v>
      </c>
      <c r="BS95" s="5" t="s">
        <v>96</v>
      </c>
      <c r="BT95" s="5" t="s">
        <v>96</v>
      </c>
      <c r="BU95" s="5" t="s">
        <v>96</v>
      </c>
      <c r="BV95" s="5" t="s">
        <v>96</v>
      </c>
      <c r="BW95" s="5" t="s">
        <v>96</v>
      </c>
      <c r="BX95" s="5" t="s">
        <v>96</v>
      </c>
      <c r="BY95" s="5" t="s">
        <v>206</v>
      </c>
      <c r="BZ95" s="5" t="s">
        <v>96</v>
      </c>
      <c r="CA95" s="5" t="s">
        <v>96</v>
      </c>
      <c r="CB95" s="5" t="s">
        <v>96</v>
      </c>
      <c r="CC95" s="5" t="s">
        <v>96</v>
      </c>
      <c r="CD95" s="5" t="s">
        <v>96</v>
      </c>
      <c r="CE95" s="5" t="s">
        <v>96</v>
      </c>
      <c r="CF95" s="5" t="s">
        <v>96</v>
      </c>
      <c r="CG95" s="5" t="s">
        <v>96</v>
      </c>
      <c r="CH95" s="5" t="s">
        <v>96</v>
      </c>
      <c r="CI95" s="5" t="s">
        <v>96</v>
      </c>
      <c r="CJ95" s="5" t="s">
        <v>206</v>
      </c>
      <c r="CK95" s="5" t="s">
        <v>96</v>
      </c>
      <c r="CL95" s="5" t="s">
        <v>206</v>
      </c>
      <c r="CM95" s="6" t="str" cm="1">
        <f t="array" ref="CM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95" s="5" t="str" cm="1">
        <f t="array" ref="CN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95" s="5" t="str" cm="1">
        <f t="array" ref="CO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95" s="5" t="str" cm="1">
        <f t="array" ref="CP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95" s="5" t="str" cm="1">
        <f t="array" ref="CQ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96" spans="2:95" ht="77.5" x14ac:dyDescent="0.35">
      <c r="B96" s="5" t="s">
        <v>206</v>
      </c>
      <c r="C96" s="6" t="s">
        <v>6077</v>
      </c>
      <c r="D96" s="6" t="s">
        <v>381</v>
      </c>
      <c r="E96" s="6" t="s">
        <v>7080</v>
      </c>
      <c r="F96" s="5" t="s">
        <v>209</v>
      </c>
      <c r="G96" s="5" t="s">
        <v>210</v>
      </c>
      <c r="H96" s="5" t="s">
        <v>223</v>
      </c>
      <c r="I96" s="5" t="s">
        <v>96</v>
      </c>
      <c r="J96" s="5" t="s">
        <v>96</v>
      </c>
      <c r="K96" s="5" t="s">
        <v>225</v>
      </c>
      <c r="L96" s="5" t="s">
        <v>9</v>
      </c>
      <c r="M96" s="5" t="str">
        <f>IF(O96="","",
IF(O96="PM_XX_XX_XX: Undefined","PM_XX: Undefined",
INDEX(tbl_Picklist_UniclassPM[Code and Title],
MATCH((LEFT(O96,5)),tbl_Picklist_UniclassPM[Code],0))
))</f>
        <v>PM_40 : Design and approvals information</v>
      </c>
      <c r="N96" s="5" t="str">
        <f>IF(O96="","",
IF(O96="PM_XX_XX_XX: Undefined","PM_XX_XX: Undefined",
INDEX(tbl_Picklist_UniclassPM[Code and Title],
MATCH((LEFT(O96,8)),tbl_Picklist_UniclassPM[Code],0))
))</f>
        <v>PM_40_20 : Design strategies</v>
      </c>
      <c r="O96" s="5" t="s">
        <v>382</v>
      </c>
      <c r="P96" s="6" t="str" cm="1">
        <f t="array" ref="P9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96" s="6" t="str" cm="1">
        <f t="array" ref="Q9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96" s="6"/>
      <c r="S96" s="5" t="s">
        <v>96</v>
      </c>
      <c r="T96" s="6"/>
      <c r="U96" s="5" t="s">
        <v>96</v>
      </c>
      <c r="V96" s="6"/>
      <c r="W96" s="5" t="s">
        <v>96</v>
      </c>
      <c r="X96" s="6"/>
      <c r="Y96" s="5" t="s">
        <v>96</v>
      </c>
      <c r="Z96" s="6"/>
      <c r="AA96" s="5" t="s">
        <v>96</v>
      </c>
      <c r="AB96" s="6"/>
      <c r="AC96" s="5" t="s">
        <v>96</v>
      </c>
      <c r="AE96" s="5" t="s">
        <v>96</v>
      </c>
      <c r="AG96" s="5" t="s">
        <v>96</v>
      </c>
      <c r="AI96" s="5" t="s">
        <v>96</v>
      </c>
      <c r="AJ96" s="6"/>
      <c r="AK96" s="5" t="s">
        <v>96</v>
      </c>
      <c r="AM96" s="5" t="s">
        <v>96</v>
      </c>
      <c r="AO96" s="5" t="s">
        <v>96</v>
      </c>
      <c r="AQ96" s="5" t="s">
        <v>96</v>
      </c>
      <c r="AS96" s="5" t="s">
        <v>96</v>
      </c>
      <c r="AU96" s="5" t="s">
        <v>96</v>
      </c>
      <c r="AW96" s="5" t="s">
        <v>96</v>
      </c>
      <c r="AY96" s="5" t="s">
        <v>206</v>
      </c>
      <c r="AZ96" s="6" t="s">
        <v>6399</v>
      </c>
      <c r="BA96" s="5" t="s">
        <v>96</v>
      </c>
      <c r="BC96" s="5" t="s">
        <v>96</v>
      </c>
      <c r="BE96" s="5" t="s">
        <v>96</v>
      </c>
      <c r="BG96" s="5" t="s">
        <v>96</v>
      </c>
      <c r="BI96" s="5" t="s">
        <v>96</v>
      </c>
      <c r="BK96" s="6" t="str" cm="1">
        <f t="array" ref="BK9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96" s="6" t="str" cm="1">
        <f t="array" ref="BL9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96" s="5" t="s">
        <v>96</v>
      </c>
      <c r="BN96" s="5" t="s">
        <v>96</v>
      </c>
      <c r="BO96" s="5" t="s">
        <v>96</v>
      </c>
      <c r="BP96" s="5" t="s">
        <v>96</v>
      </c>
      <c r="BQ96" s="5" t="s">
        <v>206</v>
      </c>
      <c r="BR96" s="5" t="s">
        <v>96</v>
      </c>
      <c r="BS96" s="5" t="s">
        <v>96</v>
      </c>
      <c r="BT96" s="5" t="s">
        <v>96</v>
      </c>
      <c r="BU96" s="5" t="s">
        <v>96</v>
      </c>
      <c r="BV96" s="5" t="s">
        <v>96</v>
      </c>
      <c r="BW96" s="5" t="s">
        <v>96</v>
      </c>
      <c r="BX96" s="5" t="s">
        <v>96</v>
      </c>
      <c r="BY96" s="5" t="s">
        <v>206</v>
      </c>
      <c r="BZ96" s="5" t="s">
        <v>96</v>
      </c>
      <c r="CA96" s="5" t="s">
        <v>96</v>
      </c>
      <c r="CB96" s="5" t="s">
        <v>96</v>
      </c>
      <c r="CC96" s="5" t="s">
        <v>96</v>
      </c>
      <c r="CD96" s="5" t="s">
        <v>96</v>
      </c>
      <c r="CE96" s="5" t="s">
        <v>96</v>
      </c>
      <c r="CF96" s="5" t="s">
        <v>96</v>
      </c>
      <c r="CG96" s="5" t="s">
        <v>96</v>
      </c>
      <c r="CH96" s="5" t="s">
        <v>96</v>
      </c>
      <c r="CI96" s="5" t="s">
        <v>96</v>
      </c>
      <c r="CJ96" s="5" t="s">
        <v>206</v>
      </c>
      <c r="CK96" s="5" t="s">
        <v>96</v>
      </c>
      <c r="CL96" s="5" t="s">
        <v>206</v>
      </c>
      <c r="CM96" s="6" t="str" cm="1">
        <f t="array" ref="CM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96" s="5" t="str" cm="1">
        <f t="array" ref="CN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96" s="5" t="str" cm="1">
        <f t="array" ref="CO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96" s="5" t="str" cm="1">
        <f t="array" ref="CP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96" s="5" t="str" cm="1">
        <f t="array" ref="CQ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97" spans="2:95" ht="232.5" x14ac:dyDescent="0.35">
      <c r="B97" s="5" t="s">
        <v>206</v>
      </c>
      <c r="C97" s="6" t="s">
        <v>5943</v>
      </c>
      <c r="D97" s="6" t="s">
        <v>383</v>
      </c>
      <c r="E97" s="6" t="s">
        <v>7081</v>
      </c>
      <c r="F97" s="5" t="s">
        <v>209</v>
      </c>
      <c r="G97" s="5" t="s">
        <v>210</v>
      </c>
      <c r="H97" s="5" t="s">
        <v>223</v>
      </c>
      <c r="I97" s="5" t="s">
        <v>96</v>
      </c>
      <c r="J97" s="5" t="s">
        <v>96</v>
      </c>
      <c r="K97" s="5" t="s">
        <v>225</v>
      </c>
      <c r="L97" s="5" t="s">
        <v>9</v>
      </c>
      <c r="M97" s="5" t="str">
        <f>IF(O97="","",
IF(O97="PM_XX_XX_XX: Undefined","PM_XX: Undefined",
INDEX(tbl_Picklist_UniclassPM[Code and Title],
MATCH((LEFT(O97,5)),tbl_Picklist_UniclassPM[Code],0))
))</f>
        <v>PM_40 : Design and approvals information</v>
      </c>
      <c r="N97" s="5" t="str">
        <f>IF(O97="","",
IF(O97="PM_XX_XX_XX: Undefined","PM_XX_XX: Undefined",
INDEX(tbl_Picklist_UniclassPM[Code and Title],
MATCH((LEFT(O97,8)),tbl_Picklist_UniclassPM[Code],0))
))</f>
        <v>PM_40_20 : Design strategies</v>
      </c>
      <c r="O97" s="5" t="s">
        <v>384</v>
      </c>
      <c r="P97" s="6" t="str" cm="1">
        <f t="array" ref="P9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97" s="6" t="str" cm="1">
        <f t="array" ref="Q9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97" s="6"/>
      <c r="S97" s="5" t="s">
        <v>96</v>
      </c>
      <c r="T97" s="6"/>
      <c r="U97" s="5" t="s">
        <v>96</v>
      </c>
      <c r="V97" s="6"/>
      <c r="W97" s="5" t="s">
        <v>96</v>
      </c>
      <c r="X97" s="6"/>
      <c r="Y97" s="5" t="s">
        <v>96</v>
      </c>
      <c r="Z97" s="6"/>
      <c r="AA97" s="5" t="s">
        <v>96</v>
      </c>
      <c r="AB97" s="6"/>
      <c r="AC97" s="5" t="s">
        <v>96</v>
      </c>
      <c r="AE97" s="5" t="s">
        <v>96</v>
      </c>
      <c r="AG97" s="5" t="s">
        <v>96</v>
      </c>
      <c r="AI97" s="5" t="s">
        <v>206</v>
      </c>
      <c r="AJ97" s="6" t="s">
        <v>6400</v>
      </c>
      <c r="AK97" s="5" t="s">
        <v>96</v>
      </c>
      <c r="AM97" s="5" t="s">
        <v>96</v>
      </c>
      <c r="AO97" s="5" t="s">
        <v>96</v>
      </c>
      <c r="AQ97" s="5" t="s">
        <v>96</v>
      </c>
      <c r="AS97" s="5" t="s">
        <v>96</v>
      </c>
      <c r="AU97" s="5" t="s">
        <v>206</v>
      </c>
      <c r="AV97" s="6" t="s">
        <v>6401</v>
      </c>
      <c r="AW97" s="5" t="s">
        <v>96</v>
      </c>
      <c r="AY97" s="5" t="s">
        <v>206</v>
      </c>
      <c r="AZ97" s="6" t="s">
        <v>6341</v>
      </c>
      <c r="BA97" s="5" t="s">
        <v>96</v>
      </c>
      <c r="BC97" s="5" t="s">
        <v>96</v>
      </c>
      <c r="BE97" s="5" t="s">
        <v>96</v>
      </c>
      <c r="BG97" s="5" t="s">
        <v>96</v>
      </c>
      <c r="BI97" s="5" t="s">
        <v>96</v>
      </c>
      <c r="BK97" s="6" t="str" cm="1">
        <f t="array" ref="BK9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L;
M;
P;
Z</v>
      </c>
      <c r="BL97" s="6" t="str" cm="1">
        <f t="array" ref="BL9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L : Landscape Architecture;
M : Mechanical Engineering;
P : Public Health Engineering;
Z : Multiple Disciplines</v>
      </c>
      <c r="BM97" s="5" t="s">
        <v>96</v>
      </c>
      <c r="BN97" s="5" t="s">
        <v>96</v>
      </c>
      <c r="BO97" s="5" t="s">
        <v>206</v>
      </c>
      <c r="BP97" s="5" t="s">
        <v>96</v>
      </c>
      <c r="BQ97" s="5" t="s">
        <v>96</v>
      </c>
      <c r="BR97" s="5" t="s">
        <v>96</v>
      </c>
      <c r="BS97" s="5" t="s">
        <v>96</v>
      </c>
      <c r="BT97" s="5" t="s">
        <v>96</v>
      </c>
      <c r="BU97" s="5" t="s">
        <v>96</v>
      </c>
      <c r="BV97" s="5" t="s">
        <v>96</v>
      </c>
      <c r="BW97" s="5" t="s">
        <v>96</v>
      </c>
      <c r="BX97" s="5" t="s">
        <v>206</v>
      </c>
      <c r="BY97" s="5" t="s">
        <v>206</v>
      </c>
      <c r="BZ97" s="5" t="s">
        <v>96</v>
      </c>
      <c r="CA97" s="5" t="s">
        <v>96</v>
      </c>
      <c r="CB97" s="5" t="s">
        <v>206</v>
      </c>
      <c r="CC97" s="5" t="s">
        <v>96</v>
      </c>
      <c r="CD97" s="5" t="s">
        <v>96</v>
      </c>
      <c r="CE97" s="5" t="s">
        <v>96</v>
      </c>
      <c r="CF97" s="5" t="s">
        <v>96</v>
      </c>
      <c r="CG97" s="5" t="s">
        <v>96</v>
      </c>
      <c r="CH97" s="5" t="s">
        <v>96</v>
      </c>
      <c r="CI97" s="5" t="s">
        <v>96</v>
      </c>
      <c r="CJ97" s="5" t="s">
        <v>96</v>
      </c>
      <c r="CK97" s="5" t="s">
        <v>96</v>
      </c>
      <c r="CL97" s="5" t="s">
        <v>206</v>
      </c>
      <c r="CM97" s="6" t="str" cm="1">
        <f t="array" ref="CM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97" s="5" t="str" cm="1">
        <f t="array" ref="CN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97" s="5" t="str" cm="1">
        <f t="array" ref="CO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97" s="5" t="str" cm="1">
        <f t="array" ref="CP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97" s="5" t="str" cm="1">
        <f t="array" ref="CQ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98" spans="2:95" ht="310" x14ac:dyDescent="0.35">
      <c r="B98" s="5" t="s">
        <v>206</v>
      </c>
      <c r="C98" s="6" t="s">
        <v>5994</v>
      </c>
      <c r="D98" s="6" t="s">
        <v>385</v>
      </c>
      <c r="E98" s="6" t="s">
        <v>7460</v>
      </c>
      <c r="F98" s="5" t="s">
        <v>209</v>
      </c>
      <c r="G98" s="5" t="s">
        <v>210</v>
      </c>
      <c r="H98" s="5" t="s">
        <v>223</v>
      </c>
      <c r="I98" s="5" t="s">
        <v>96</v>
      </c>
      <c r="J98" s="5" t="s">
        <v>96</v>
      </c>
      <c r="K98" s="5" t="s">
        <v>225</v>
      </c>
      <c r="L98" s="5" t="s">
        <v>9</v>
      </c>
      <c r="M98" s="5" t="str">
        <f>IF(O98="","",
IF(O98="PM_XX_XX_XX: Undefined","PM_XX: Undefined",
INDEX(tbl_Picklist_UniclassPM[Code and Title],
MATCH((LEFT(O98,5)),tbl_Picklist_UniclassPM[Code],0))
))</f>
        <v>PM_40 : Design and approvals information</v>
      </c>
      <c r="N98" s="5" t="str">
        <f>IF(O98="","",
IF(O98="PM_XX_XX_XX: Undefined","PM_XX_XX: Undefined",
INDEX(tbl_Picklist_UniclassPM[Code and Title],
MATCH((LEFT(O98,8)),tbl_Picklist_UniclassPM[Code],0))
))</f>
        <v>PM_40_20 : Design strategies</v>
      </c>
      <c r="O98" s="5" t="s">
        <v>386</v>
      </c>
      <c r="P98" s="6" t="str" cm="1">
        <f t="array" ref="P9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
IE521;
IE601</v>
      </c>
      <c r="Q98" s="6" t="str" cm="1">
        <f t="array" ref="Q9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
IE521 : Stage submission (Pre-Handover);
IE601 : Post-Handover</v>
      </c>
      <c r="R98" s="6" t="s">
        <v>7466</v>
      </c>
      <c r="S98" s="5" t="s">
        <v>96</v>
      </c>
      <c r="T98" s="6"/>
      <c r="U98" s="5" t="s">
        <v>96</v>
      </c>
      <c r="V98" s="6"/>
      <c r="W98" s="5" t="s">
        <v>96</v>
      </c>
      <c r="X98" s="6"/>
      <c r="Y98" s="5" t="s">
        <v>96</v>
      </c>
      <c r="Z98" s="6"/>
      <c r="AA98" s="5" t="s">
        <v>96</v>
      </c>
      <c r="AB98" s="6"/>
      <c r="AC98" s="5" t="s">
        <v>96</v>
      </c>
      <c r="AE98" s="5" t="s">
        <v>96</v>
      </c>
      <c r="AG98" s="5" t="s">
        <v>96</v>
      </c>
      <c r="AI98" s="5" t="s">
        <v>96</v>
      </c>
      <c r="AJ98" s="6"/>
      <c r="AK98" s="5" t="s">
        <v>96</v>
      </c>
      <c r="AM98" s="5" t="s">
        <v>96</v>
      </c>
      <c r="AO98" s="5" t="s">
        <v>96</v>
      </c>
      <c r="AQ98" s="5" t="s">
        <v>96</v>
      </c>
      <c r="AS98" s="5" t="s">
        <v>96</v>
      </c>
      <c r="AU98" s="5" t="s">
        <v>206</v>
      </c>
      <c r="AV98" s="6" t="s">
        <v>6403</v>
      </c>
      <c r="AW98" s="5" t="s">
        <v>96</v>
      </c>
      <c r="AY98" s="5" t="s">
        <v>206</v>
      </c>
      <c r="AZ98" s="6" t="s">
        <v>6404</v>
      </c>
      <c r="BA98" s="5" t="s">
        <v>96</v>
      </c>
      <c r="BC98" s="5" t="s">
        <v>96</v>
      </c>
      <c r="BE98" s="5" t="s">
        <v>206</v>
      </c>
      <c r="BF98" s="6" t="s">
        <v>6402</v>
      </c>
      <c r="BG98" s="5" t="s">
        <v>206</v>
      </c>
      <c r="BH98" s="6" t="s">
        <v>6536</v>
      </c>
      <c r="BI98" s="5" t="s">
        <v>96</v>
      </c>
      <c r="BK98" s="6" t="str" cm="1">
        <f t="array" ref="BK9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K;
M;
Z</v>
      </c>
      <c r="BL98" s="6" t="str" cm="1">
        <f t="array" ref="BL9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K : Fire Engineering;
M : Mechanical Engineering;
Z : Multiple Disciplines</v>
      </c>
      <c r="BM98" s="5" t="s">
        <v>206</v>
      </c>
      <c r="BN98" s="5" t="s">
        <v>96</v>
      </c>
      <c r="BO98" s="5" t="s">
        <v>96</v>
      </c>
      <c r="BP98" s="5" t="s">
        <v>96</v>
      </c>
      <c r="BQ98" s="5" t="s">
        <v>206</v>
      </c>
      <c r="BR98" s="5" t="s">
        <v>96</v>
      </c>
      <c r="BS98" s="5" t="s">
        <v>96</v>
      </c>
      <c r="BT98" s="5" t="s">
        <v>96</v>
      </c>
      <c r="BU98" s="5" t="s">
        <v>96</v>
      </c>
      <c r="BV98" s="5" t="s">
        <v>96</v>
      </c>
      <c r="BW98" s="5" t="s">
        <v>206</v>
      </c>
      <c r="BX98" s="5" t="s">
        <v>96</v>
      </c>
      <c r="BY98" s="5" t="s">
        <v>206</v>
      </c>
      <c r="BZ98" s="5" t="s">
        <v>96</v>
      </c>
      <c r="CA98" s="5" t="s">
        <v>96</v>
      </c>
      <c r="CB98" s="5" t="s">
        <v>96</v>
      </c>
      <c r="CC98" s="5" t="s">
        <v>96</v>
      </c>
      <c r="CD98" s="5" t="s">
        <v>96</v>
      </c>
      <c r="CE98" s="5" t="s">
        <v>96</v>
      </c>
      <c r="CF98" s="5" t="s">
        <v>96</v>
      </c>
      <c r="CG98" s="5" t="s">
        <v>96</v>
      </c>
      <c r="CH98" s="5" t="s">
        <v>96</v>
      </c>
      <c r="CI98" s="5" t="s">
        <v>96</v>
      </c>
      <c r="CJ98" s="5" t="s">
        <v>96</v>
      </c>
      <c r="CK98" s="5" t="s">
        <v>96</v>
      </c>
      <c r="CL98" s="5" t="s">
        <v>206</v>
      </c>
      <c r="CM98" s="6" t="str" cm="1">
        <f t="array" ref="CM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98" s="5" t="str" cm="1">
        <f t="array" ref="CN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98" s="5" t="str" cm="1">
        <f t="array" ref="CO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98" s="5" t="str" cm="1">
        <f t="array" ref="CP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98" s="5" t="str" cm="1">
        <f t="array" ref="CQ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99" spans="2:95" ht="325.5" x14ac:dyDescent="0.35">
      <c r="B99" s="5" t="s">
        <v>206</v>
      </c>
      <c r="C99" s="6" t="s">
        <v>5995</v>
      </c>
      <c r="D99" s="6" t="s">
        <v>387</v>
      </c>
      <c r="E99" s="6" t="s">
        <v>7461</v>
      </c>
      <c r="F99" s="5" t="s">
        <v>209</v>
      </c>
      <c r="G99" s="5" t="s">
        <v>251</v>
      </c>
      <c r="H99" s="5" t="s">
        <v>325</v>
      </c>
      <c r="I99" s="5" t="s">
        <v>104</v>
      </c>
      <c r="J99" s="5" t="s">
        <v>96</v>
      </c>
      <c r="K99" s="5" t="s">
        <v>225</v>
      </c>
      <c r="L99" s="5" t="s">
        <v>9</v>
      </c>
      <c r="M99" s="5" t="str">
        <f>IF(O99="","",
IF(O99="PM_XX_XX_XX: Undefined","PM_XX: Undefined",
INDEX(tbl_Picklist_UniclassPM[Code and Title],
MATCH((LEFT(O99,5)),tbl_Picklist_UniclassPM[Code],0))
))</f>
        <v>PM_40 : Design and approvals information</v>
      </c>
      <c r="N99" s="5" t="str">
        <f>IF(O99="","",
IF(O99="PM_XX_XX_XX: Undefined","PM_XX_XX: Undefined",
INDEX(tbl_Picklist_UniclassPM[Code and Title],
MATCH((LEFT(O99,8)),tbl_Picklist_UniclassPM[Code],0))
))</f>
        <v>PM_40_20 : Design strategies</v>
      </c>
      <c r="O99" s="5" t="s">
        <v>386</v>
      </c>
      <c r="P99" s="6" t="str" cm="1">
        <f t="array" ref="P9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
IE521;
IE601</v>
      </c>
      <c r="Q99" s="6" t="str" cm="1">
        <f t="array" ref="Q9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
IE521 : Stage submission (Pre-Handover);
IE601 : Post-Handover</v>
      </c>
      <c r="R99" s="6" t="s">
        <v>7466</v>
      </c>
      <c r="S99" s="5" t="s">
        <v>96</v>
      </c>
      <c r="T99" s="6"/>
      <c r="U99" s="5" t="s">
        <v>96</v>
      </c>
      <c r="V99" s="6"/>
      <c r="W99" s="5" t="s">
        <v>96</v>
      </c>
      <c r="X99" s="6"/>
      <c r="Y99" s="5" t="s">
        <v>96</v>
      </c>
      <c r="Z99" s="6"/>
      <c r="AA99" s="5" t="s">
        <v>96</v>
      </c>
      <c r="AB99" s="6"/>
      <c r="AC99" s="5" t="s">
        <v>96</v>
      </c>
      <c r="AE99" s="5" t="s">
        <v>96</v>
      </c>
      <c r="AG99" s="5" t="s">
        <v>96</v>
      </c>
      <c r="AI99" s="5" t="s">
        <v>96</v>
      </c>
      <c r="AJ99" s="6"/>
      <c r="AK99" s="5" t="s">
        <v>96</v>
      </c>
      <c r="AM99" s="5" t="s">
        <v>96</v>
      </c>
      <c r="AO99" s="5" t="s">
        <v>96</v>
      </c>
      <c r="AQ99" s="5" t="s">
        <v>96</v>
      </c>
      <c r="AS99" s="5" t="s">
        <v>96</v>
      </c>
      <c r="AU99" s="5" t="s">
        <v>206</v>
      </c>
      <c r="AV99" s="6" t="s">
        <v>388</v>
      </c>
      <c r="AW99" s="5" t="s">
        <v>96</v>
      </c>
      <c r="AY99" s="5" t="s">
        <v>206</v>
      </c>
      <c r="AZ99" s="6" t="s">
        <v>6341</v>
      </c>
      <c r="BA99" s="5" t="s">
        <v>96</v>
      </c>
      <c r="BC99" s="5" t="s">
        <v>96</v>
      </c>
      <c r="BE99" s="5" t="s">
        <v>206</v>
      </c>
      <c r="BF99" s="6" t="s">
        <v>6402</v>
      </c>
      <c r="BG99" s="5" t="s">
        <v>206</v>
      </c>
      <c r="BH99" s="6" t="s">
        <v>6536</v>
      </c>
      <c r="BI99" s="5" t="s">
        <v>96</v>
      </c>
      <c r="BK99" s="6" t="str" cm="1">
        <f t="array" ref="BK9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K;
M;
Z</v>
      </c>
      <c r="BL99" s="6" t="str" cm="1">
        <f t="array" ref="BL9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K : Fire Engineering;
M : Mechanical Engineering;
Z : Multiple Disciplines</v>
      </c>
      <c r="BM99" s="5" t="s">
        <v>206</v>
      </c>
      <c r="BN99" s="5" t="s">
        <v>96</v>
      </c>
      <c r="BO99" s="5" t="s">
        <v>96</v>
      </c>
      <c r="BP99" s="5" t="s">
        <v>96</v>
      </c>
      <c r="BQ99" s="5" t="s">
        <v>206</v>
      </c>
      <c r="BR99" s="5" t="s">
        <v>96</v>
      </c>
      <c r="BS99" s="5" t="s">
        <v>96</v>
      </c>
      <c r="BT99" s="5" t="s">
        <v>96</v>
      </c>
      <c r="BU99" s="5" t="s">
        <v>96</v>
      </c>
      <c r="BV99" s="5" t="s">
        <v>96</v>
      </c>
      <c r="BW99" s="5" t="s">
        <v>206</v>
      </c>
      <c r="BX99" s="5" t="s">
        <v>96</v>
      </c>
      <c r="BY99" s="5" t="s">
        <v>206</v>
      </c>
      <c r="BZ99" s="5" t="s">
        <v>96</v>
      </c>
      <c r="CA99" s="5" t="s">
        <v>96</v>
      </c>
      <c r="CB99" s="5" t="s">
        <v>96</v>
      </c>
      <c r="CC99" s="5" t="s">
        <v>96</v>
      </c>
      <c r="CD99" s="5" t="s">
        <v>96</v>
      </c>
      <c r="CE99" s="5" t="s">
        <v>96</v>
      </c>
      <c r="CF99" s="5" t="s">
        <v>96</v>
      </c>
      <c r="CG99" s="5" t="s">
        <v>96</v>
      </c>
      <c r="CH99" s="5" t="s">
        <v>96</v>
      </c>
      <c r="CI99" s="5" t="s">
        <v>96</v>
      </c>
      <c r="CJ99" s="5" t="s">
        <v>96</v>
      </c>
      <c r="CK99" s="5" t="s">
        <v>96</v>
      </c>
      <c r="CL99" s="5" t="s">
        <v>206</v>
      </c>
      <c r="CM99" s="6" t="str" cm="1">
        <f t="array" ref="CM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99" s="5" t="str" cm="1">
        <f t="array" ref="CN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99" s="5" t="str" cm="1">
        <f t="array" ref="CO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99" s="5" t="str" cm="1">
        <f t="array" ref="CP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99" s="5" t="str" cm="1">
        <f t="array" ref="CQ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00" spans="2:95" ht="310" x14ac:dyDescent="0.35">
      <c r="B100" s="5" t="s">
        <v>206</v>
      </c>
      <c r="C100" s="6" t="s">
        <v>5996</v>
      </c>
      <c r="D100" s="6" t="s">
        <v>389</v>
      </c>
      <c r="E100" s="6" t="s">
        <v>7082</v>
      </c>
      <c r="F100" s="5" t="s">
        <v>209</v>
      </c>
      <c r="G100" s="5" t="s">
        <v>251</v>
      </c>
      <c r="H100" s="5" t="s">
        <v>325</v>
      </c>
      <c r="I100" s="5" t="s">
        <v>104</v>
      </c>
      <c r="J100" s="5" t="s">
        <v>96</v>
      </c>
      <c r="K100" s="5" t="s">
        <v>225</v>
      </c>
      <c r="L100" s="5" t="s">
        <v>9</v>
      </c>
      <c r="M100" s="5" t="str">
        <f>IF(O100="","",
IF(O100="PM_XX_XX_XX: Undefined","PM_XX: Undefined",
INDEX(tbl_Picklist_UniclassPM[Code and Title],
MATCH((LEFT(O100,5)),tbl_Picklist_UniclassPM[Code],0))
))</f>
        <v>PM_40 : Design and approvals information</v>
      </c>
      <c r="N100" s="5" t="str">
        <f>IF(O100="","",
IF(O100="PM_XX_XX_XX: Undefined","PM_XX_XX: Undefined",
INDEX(tbl_Picklist_UniclassPM[Code and Title],
MATCH((LEFT(O100,8)),tbl_Picklist_UniclassPM[Code],0))
))</f>
        <v>PM_40_20 : Design strategies</v>
      </c>
      <c r="O100" s="5" t="s">
        <v>390</v>
      </c>
      <c r="P100" s="6" t="str" cm="1">
        <f t="array" ref="P10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00" s="6" t="str" cm="1">
        <f t="array" ref="Q10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00" s="6"/>
      <c r="S100" s="5" t="s">
        <v>96</v>
      </c>
      <c r="T100" s="6"/>
      <c r="U100" s="5" t="s">
        <v>96</v>
      </c>
      <c r="V100" s="6"/>
      <c r="W100" s="5" t="s">
        <v>96</v>
      </c>
      <c r="X100" s="6"/>
      <c r="Y100" s="5" t="s">
        <v>96</v>
      </c>
      <c r="Z100" s="6"/>
      <c r="AA100" s="5" t="s">
        <v>96</v>
      </c>
      <c r="AB100" s="6"/>
      <c r="AC100" s="5" t="s">
        <v>96</v>
      </c>
      <c r="AE100" s="5" t="s">
        <v>96</v>
      </c>
      <c r="AG100" s="5" t="s">
        <v>96</v>
      </c>
      <c r="AI100" s="5" t="s">
        <v>96</v>
      </c>
      <c r="AJ100" s="6"/>
      <c r="AK100" s="5" t="s">
        <v>96</v>
      </c>
      <c r="AM100" s="5" t="s">
        <v>96</v>
      </c>
      <c r="AO100" s="5" t="s">
        <v>96</v>
      </c>
      <c r="AQ100" s="5" t="s">
        <v>96</v>
      </c>
      <c r="AS100" s="5" t="s">
        <v>96</v>
      </c>
      <c r="AU100" s="5" t="s">
        <v>206</v>
      </c>
      <c r="AV100" s="6" t="s">
        <v>391</v>
      </c>
      <c r="AW100" s="5" t="s">
        <v>96</v>
      </c>
      <c r="AY100" s="5" t="s">
        <v>206</v>
      </c>
      <c r="AZ100" s="6" t="s">
        <v>6341</v>
      </c>
      <c r="BA100" s="5" t="s">
        <v>96</v>
      </c>
      <c r="BC100" s="5" t="s">
        <v>96</v>
      </c>
      <c r="BE100" s="5" t="s">
        <v>96</v>
      </c>
      <c r="BG100" s="5" t="s">
        <v>96</v>
      </c>
      <c r="BI100" s="5" t="s">
        <v>96</v>
      </c>
      <c r="BK100" s="6" t="str" cm="1">
        <f t="array" ref="BK10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H;
I;
J;
K;
L;
M;
O;
P;
R;
S;
X;
Z</v>
      </c>
      <c r="BL100" s="6" t="str" cm="1">
        <f t="array" ref="BL10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H : Highways and Transport Engineering;
I : Interior Architecture;
J : Acoustic Engineering;
K : Fire Engineering;
L : Landscape Architecture;
M : Mechanical Engineering;
O : Other Discipline;
P : Public Health Engineering;
R : Project Management;
S : Structural Engineering;
X : Non-Discipline Specific or Not Applicable;
Z : Multiple Disciplines</v>
      </c>
      <c r="BM100" s="5" t="s">
        <v>206</v>
      </c>
      <c r="BN100" s="5" t="s">
        <v>96</v>
      </c>
      <c r="BO100" s="5" t="s">
        <v>206</v>
      </c>
      <c r="BP100" s="5" t="s">
        <v>96</v>
      </c>
      <c r="BQ100" s="5" t="s">
        <v>206</v>
      </c>
      <c r="BR100" s="5" t="s">
        <v>206</v>
      </c>
      <c r="BS100" s="5" t="s">
        <v>96</v>
      </c>
      <c r="BT100" s="5" t="s">
        <v>206</v>
      </c>
      <c r="BU100" s="5" t="s">
        <v>206</v>
      </c>
      <c r="BV100" s="5" t="s">
        <v>206</v>
      </c>
      <c r="BW100" s="5" t="s">
        <v>206</v>
      </c>
      <c r="BX100" s="5" t="s">
        <v>206</v>
      </c>
      <c r="BY100" s="5" t="s">
        <v>206</v>
      </c>
      <c r="BZ100" s="5" t="s">
        <v>96</v>
      </c>
      <c r="CA100" s="5" t="s">
        <v>206</v>
      </c>
      <c r="CB100" s="5" t="s">
        <v>206</v>
      </c>
      <c r="CC100" s="5" t="s">
        <v>96</v>
      </c>
      <c r="CD100" s="5" t="s">
        <v>206</v>
      </c>
      <c r="CE100" s="5" t="s">
        <v>206</v>
      </c>
      <c r="CF100" s="5" t="s">
        <v>96</v>
      </c>
      <c r="CG100" s="5" t="s">
        <v>96</v>
      </c>
      <c r="CH100" s="5" t="s">
        <v>96</v>
      </c>
      <c r="CI100" s="5" t="s">
        <v>96</v>
      </c>
      <c r="CJ100" s="5" t="s">
        <v>206</v>
      </c>
      <c r="CK100" s="5" t="s">
        <v>96</v>
      </c>
      <c r="CL100" s="5" t="s">
        <v>206</v>
      </c>
      <c r="CM100" s="6" t="str" cm="1">
        <f t="array" ref="CM1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00" s="5" t="str" cm="1">
        <f t="array" ref="CN1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00" s="5" t="str" cm="1">
        <f t="array" ref="CO1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00" s="5" t="str" cm="1">
        <f t="array" ref="CP1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00" s="5" t="str" cm="1">
        <f t="array" ref="CQ1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01" spans="2:95" ht="409.5" x14ac:dyDescent="0.35">
      <c r="B101" s="5" t="s">
        <v>206</v>
      </c>
      <c r="C101" s="6" t="s">
        <v>5944</v>
      </c>
      <c r="D101" s="6" t="s">
        <v>392</v>
      </c>
      <c r="E101" s="6" t="s">
        <v>7083</v>
      </c>
      <c r="F101" s="5" t="s">
        <v>209</v>
      </c>
      <c r="G101" s="5" t="s">
        <v>210</v>
      </c>
      <c r="H101" s="5" t="s">
        <v>223</v>
      </c>
      <c r="I101" s="5" t="s">
        <v>96</v>
      </c>
      <c r="J101" s="5" t="s">
        <v>96</v>
      </c>
      <c r="K101" s="5" t="s">
        <v>225</v>
      </c>
      <c r="L101" s="5" t="s">
        <v>9</v>
      </c>
      <c r="M101" s="5" t="str">
        <f>IF(O101="","",
IF(O101="PM_XX_XX_XX: Undefined","PM_XX: Undefined",
INDEX(tbl_Picklist_UniclassPM[Code and Title],
MATCH((LEFT(O101,5)),tbl_Picklist_UniclassPM[Code],0))
))</f>
        <v>PM_40 : Design and approvals information</v>
      </c>
      <c r="N101" s="5" t="str">
        <f>IF(O101="","",
IF(O101="PM_XX_XX_XX: Undefined","PM_XX_XX: Undefined",
INDEX(tbl_Picklist_UniclassPM[Code and Title],
MATCH((LEFT(O101,8)),tbl_Picklist_UniclassPM[Code],0))
))</f>
        <v>PM_40_20 : Design strategies</v>
      </c>
      <c r="O101" s="5" t="s">
        <v>393</v>
      </c>
      <c r="P101" s="6" t="str" cm="1">
        <f t="array" ref="P10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01" s="6" t="str" cm="1">
        <f t="array" ref="Q10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01" s="6"/>
      <c r="S101" s="5" t="s">
        <v>96</v>
      </c>
      <c r="T101" s="6"/>
      <c r="U101" s="5" t="s">
        <v>96</v>
      </c>
      <c r="V101" s="6"/>
      <c r="W101" s="5" t="s">
        <v>96</v>
      </c>
      <c r="X101" s="6"/>
      <c r="Y101" s="5" t="s">
        <v>96</v>
      </c>
      <c r="Z101" s="6"/>
      <c r="AA101" s="5" t="s">
        <v>96</v>
      </c>
      <c r="AB101" s="6"/>
      <c r="AC101" s="5" t="s">
        <v>96</v>
      </c>
      <c r="AE101" s="5" t="s">
        <v>96</v>
      </c>
      <c r="AG101" s="5" t="s">
        <v>96</v>
      </c>
      <c r="AI101" s="5" t="s">
        <v>206</v>
      </c>
      <c r="AJ101" s="6" t="s">
        <v>6405</v>
      </c>
      <c r="AK101" s="5" t="s">
        <v>96</v>
      </c>
      <c r="AM101" s="5" t="s">
        <v>96</v>
      </c>
      <c r="AO101" s="5" t="s">
        <v>96</v>
      </c>
      <c r="AQ101" s="5" t="s">
        <v>96</v>
      </c>
      <c r="AS101" s="5" t="s">
        <v>96</v>
      </c>
      <c r="AU101" s="5" t="s">
        <v>206</v>
      </c>
      <c r="AV101" s="6" t="s">
        <v>6406</v>
      </c>
      <c r="AW101" s="5" t="s">
        <v>96</v>
      </c>
      <c r="AY101" s="5" t="s">
        <v>206</v>
      </c>
      <c r="AZ101" s="6" t="s">
        <v>6341</v>
      </c>
      <c r="BA101" s="5" t="s">
        <v>96</v>
      </c>
      <c r="BC101" s="5" t="s">
        <v>96</v>
      </c>
      <c r="BE101" s="5" t="s">
        <v>96</v>
      </c>
      <c r="BG101" s="5" t="s">
        <v>96</v>
      </c>
      <c r="BI101" s="5" t="s">
        <v>96</v>
      </c>
      <c r="BK101" s="6" t="str" cm="1">
        <f t="array" ref="BK10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L;
Z</v>
      </c>
      <c r="BL101" s="6" t="str" cm="1">
        <f t="array" ref="BL10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L : Landscape Architecture;
Z : Multiple Disciplines</v>
      </c>
      <c r="BM101" s="5" t="s">
        <v>96</v>
      </c>
      <c r="BN101" s="5" t="s">
        <v>96</v>
      </c>
      <c r="BO101" s="5" t="s">
        <v>206</v>
      </c>
      <c r="BP101" s="5" t="s">
        <v>96</v>
      </c>
      <c r="BQ101" s="5" t="s">
        <v>96</v>
      </c>
      <c r="BR101" s="5" t="s">
        <v>96</v>
      </c>
      <c r="BS101" s="5" t="s">
        <v>96</v>
      </c>
      <c r="BT101" s="5" t="s">
        <v>96</v>
      </c>
      <c r="BU101" s="5" t="s">
        <v>96</v>
      </c>
      <c r="BV101" s="5" t="s">
        <v>96</v>
      </c>
      <c r="BW101" s="5" t="s">
        <v>96</v>
      </c>
      <c r="BX101" s="5" t="s">
        <v>206</v>
      </c>
      <c r="BY101" s="5" t="s">
        <v>96</v>
      </c>
      <c r="BZ101" s="5" t="s">
        <v>96</v>
      </c>
      <c r="CA101" s="5" t="s">
        <v>96</v>
      </c>
      <c r="CB101" s="5" t="s">
        <v>96</v>
      </c>
      <c r="CC101" s="5" t="s">
        <v>96</v>
      </c>
      <c r="CD101" s="5" t="s">
        <v>96</v>
      </c>
      <c r="CE101" s="5" t="s">
        <v>96</v>
      </c>
      <c r="CF101" s="5" t="s">
        <v>96</v>
      </c>
      <c r="CG101" s="5" t="s">
        <v>96</v>
      </c>
      <c r="CH101" s="5" t="s">
        <v>96</v>
      </c>
      <c r="CI101" s="5" t="s">
        <v>96</v>
      </c>
      <c r="CJ101" s="5" t="s">
        <v>96</v>
      </c>
      <c r="CK101" s="5" t="s">
        <v>96</v>
      </c>
      <c r="CL101" s="5" t="s">
        <v>206</v>
      </c>
      <c r="CM101" s="6" t="str" cm="1">
        <f t="array" ref="CM1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01" s="5" t="str" cm="1">
        <f t="array" ref="CN1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01" s="5" t="str" cm="1">
        <f t="array" ref="CO1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01" s="5" t="str" cm="1">
        <f t="array" ref="CP1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01" s="5" t="str" cm="1">
        <f t="array" ref="CQ1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02" spans="2:95" ht="248" x14ac:dyDescent="0.35">
      <c r="B102" s="5" t="s">
        <v>239</v>
      </c>
      <c r="C102" s="6" t="s">
        <v>5903</v>
      </c>
      <c r="D102" s="6" t="s">
        <v>394</v>
      </c>
      <c r="E102" s="6" t="s">
        <v>7084</v>
      </c>
      <c r="F102" s="5" t="s">
        <v>209</v>
      </c>
      <c r="G102" s="5" t="s">
        <v>210</v>
      </c>
      <c r="H102" s="5" t="s">
        <v>223</v>
      </c>
      <c r="I102" s="5" t="s">
        <v>96</v>
      </c>
      <c r="J102" s="5" t="s">
        <v>96</v>
      </c>
      <c r="K102" s="5" t="s">
        <v>9</v>
      </c>
      <c r="L102" s="5" t="s">
        <v>225</v>
      </c>
      <c r="M102" s="5" t="str">
        <f>IF(O102="","",
IF(O102="PM_XX_XX_XX: Undefined","PM_XX: Undefined",
INDEX(tbl_Picklist_UniclassPM[Code and Title],
MATCH((LEFT(O102,5)),tbl_Picklist_UniclassPM[Code],0))
))</f>
        <v>PM_40 : Design and approvals information</v>
      </c>
      <c r="N102" s="5" t="str">
        <f>IF(O102="","",
IF(O102="PM_XX_XX_XX: Undefined","PM_XX_XX: Undefined",
INDEX(tbl_Picklist_UniclassPM[Code and Title],
MATCH((LEFT(O102,8)),tbl_Picklist_UniclassPM[Code],0))
))</f>
        <v>PM_40_20 : Design strategies</v>
      </c>
      <c r="O102" s="5" t="s">
        <v>395</v>
      </c>
      <c r="P102" s="6" t="str" cm="1">
        <f t="array" ref="P10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102" s="6" t="str" cm="1">
        <f t="array" ref="Q10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102" s="6"/>
      <c r="S102" s="5" t="s">
        <v>96</v>
      </c>
      <c r="T102" s="6"/>
      <c r="U102" s="5" t="s">
        <v>96</v>
      </c>
      <c r="V102" s="6"/>
      <c r="W102" s="5" t="s">
        <v>96</v>
      </c>
      <c r="X102" s="6"/>
      <c r="Y102" s="5" t="s">
        <v>206</v>
      </c>
      <c r="Z102" s="6" t="s">
        <v>6407</v>
      </c>
      <c r="AA102" s="5" t="s">
        <v>96</v>
      </c>
      <c r="AB102" s="6"/>
      <c r="AC102" s="5" t="s">
        <v>206</v>
      </c>
      <c r="AD102" s="6" t="s">
        <v>6330</v>
      </c>
      <c r="AE102" s="5" t="s">
        <v>96</v>
      </c>
      <c r="AG102" s="5" t="s">
        <v>206</v>
      </c>
      <c r="AH102" s="6" t="s">
        <v>6330</v>
      </c>
      <c r="AI102" s="5" t="s">
        <v>96</v>
      </c>
      <c r="AJ102" s="6"/>
      <c r="AK102" s="5" t="s">
        <v>206</v>
      </c>
      <c r="AL102" s="6" t="s">
        <v>6330</v>
      </c>
      <c r="AM102" s="5" t="s">
        <v>96</v>
      </c>
      <c r="AO102" s="5" t="s">
        <v>206</v>
      </c>
      <c r="AP102" s="6" t="s">
        <v>6330</v>
      </c>
      <c r="AQ102" s="5" t="s">
        <v>96</v>
      </c>
      <c r="AS102" s="5" t="s">
        <v>96</v>
      </c>
      <c r="AU102" s="5" t="s">
        <v>96</v>
      </c>
      <c r="AW102" s="5" t="s">
        <v>96</v>
      </c>
      <c r="AY102" s="5" t="s">
        <v>96</v>
      </c>
      <c r="BA102" s="5" t="s">
        <v>96</v>
      </c>
      <c r="BC102" s="5" t="s">
        <v>96</v>
      </c>
      <c r="BE102" s="5" t="s">
        <v>96</v>
      </c>
      <c r="BG102" s="5" t="s">
        <v>96</v>
      </c>
      <c r="BI102" s="5" t="s">
        <v>96</v>
      </c>
      <c r="BK102" s="6" t="str" cm="1">
        <f t="array" ref="BK10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102" s="6" t="str" cm="1">
        <f t="array" ref="BL10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102" s="5" t="s">
        <v>96</v>
      </c>
      <c r="BN102" s="5" t="s">
        <v>96</v>
      </c>
      <c r="BO102" s="5" t="s">
        <v>96</v>
      </c>
      <c r="BP102" s="5" t="s">
        <v>96</v>
      </c>
      <c r="BQ102" s="5" t="s">
        <v>96</v>
      </c>
      <c r="BR102" s="5" t="s">
        <v>96</v>
      </c>
      <c r="BS102" s="5" t="s">
        <v>96</v>
      </c>
      <c r="BT102" s="5" t="s">
        <v>96</v>
      </c>
      <c r="BU102" s="5" t="s">
        <v>96</v>
      </c>
      <c r="BV102" s="5" t="s">
        <v>96</v>
      </c>
      <c r="BW102" s="5" t="s">
        <v>96</v>
      </c>
      <c r="BX102" s="5" t="s">
        <v>96</v>
      </c>
      <c r="BY102" s="5" t="s">
        <v>96</v>
      </c>
      <c r="BZ102" s="5" t="s">
        <v>96</v>
      </c>
      <c r="CA102" s="5" t="s">
        <v>96</v>
      </c>
      <c r="CB102" s="5" t="s">
        <v>96</v>
      </c>
      <c r="CC102" s="5" t="s">
        <v>96</v>
      </c>
      <c r="CD102" s="5" t="s">
        <v>96</v>
      </c>
      <c r="CE102" s="5" t="s">
        <v>96</v>
      </c>
      <c r="CF102" s="5" t="s">
        <v>206</v>
      </c>
      <c r="CG102" s="5" t="s">
        <v>96</v>
      </c>
      <c r="CH102" s="5" t="s">
        <v>96</v>
      </c>
      <c r="CI102" s="5" t="s">
        <v>96</v>
      </c>
      <c r="CJ102" s="5" t="s">
        <v>206</v>
      </c>
      <c r="CK102" s="5" t="s">
        <v>96</v>
      </c>
      <c r="CL102" s="5" t="s">
        <v>96</v>
      </c>
      <c r="CM102" s="6" t="str" cm="1">
        <f t="array" ref="CM1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02" s="5" t="str" cm="1">
        <f t="array" ref="CN1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02" s="5" t="str" cm="1">
        <f t="array" ref="CO1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02" s="5" t="str" cm="1">
        <f t="array" ref="CP1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02" s="5" t="str" cm="1">
        <f t="array" ref="CQ1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03" spans="2:95" ht="139.5" x14ac:dyDescent="0.35">
      <c r="B103" s="5" t="s">
        <v>206</v>
      </c>
      <c r="C103" s="6" t="s">
        <v>5997</v>
      </c>
      <c r="D103" s="6" t="s">
        <v>396</v>
      </c>
      <c r="E103" s="6" t="s">
        <v>7085</v>
      </c>
      <c r="F103" s="5" t="s">
        <v>209</v>
      </c>
      <c r="G103" s="5" t="s">
        <v>251</v>
      </c>
      <c r="H103" s="5" t="s">
        <v>325</v>
      </c>
      <c r="I103" s="5" t="s">
        <v>267</v>
      </c>
      <c r="J103" s="5" t="s">
        <v>96</v>
      </c>
      <c r="K103" s="5" t="s">
        <v>225</v>
      </c>
      <c r="L103" s="5" t="s">
        <v>9</v>
      </c>
      <c r="M103" s="5" t="str">
        <f>IF(O103="","",
IF(O103="PM_XX_XX_XX: Undefined","PM_XX: Undefined",
INDEX(tbl_Picklist_UniclassPM[Code and Title],
MATCH((LEFT(O103,5)),tbl_Picklist_UniclassPM[Code],0))
))</f>
        <v>PM_40 : Design and approvals information</v>
      </c>
      <c r="N103" s="5" t="str">
        <f>IF(O103="","",
IF(O103="PM_XX_XX_XX: Undefined","PM_XX_XX: Undefined",
INDEX(tbl_Picklist_UniclassPM[Code and Title],
MATCH((LEFT(O103,8)),tbl_Picklist_UniclassPM[Code],0))
))</f>
        <v>PM_40_20 : Design strategies</v>
      </c>
      <c r="O103" s="5" t="s">
        <v>397</v>
      </c>
      <c r="P103" s="6" t="str" cm="1">
        <f t="array" ref="P10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03" s="6" t="str" cm="1">
        <f t="array" ref="Q10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03" s="6"/>
      <c r="S103" s="5" t="s">
        <v>96</v>
      </c>
      <c r="T103" s="6"/>
      <c r="U103" s="5" t="s">
        <v>96</v>
      </c>
      <c r="V103" s="6"/>
      <c r="W103" s="5" t="s">
        <v>96</v>
      </c>
      <c r="X103" s="6"/>
      <c r="Y103" s="5" t="s">
        <v>96</v>
      </c>
      <c r="Z103" s="6"/>
      <c r="AA103" s="5" t="s">
        <v>96</v>
      </c>
      <c r="AB103" s="6"/>
      <c r="AC103" s="5" t="s">
        <v>96</v>
      </c>
      <c r="AE103" s="5" t="s">
        <v>96</v>
      </c>
      <c r="AG103" s="5" t="s">
        <v>96</v>
      </c>
      <c r="AI103" s="5" t="s">
        <v>96</v>
      </c>
      <c r="AJ103" s="6"/>
      <c r="AK103" s="5" t="s">
        <v>96</v>
      </c>
      <c r="AM103" s="5" t="s">
        <v>96</v>
      </c>
      <c r="AO103" s="5" t="s">
        <v>96</v>
      </c>
      <c r="AQ103" s="5" t="s">
        <v>96</v>
      </c>
      <c r="AS103" s="5" t="s">
        <v>96</v>
      </c>
      <c r="AU103" s="5" t="s">
        <v>206</v>
      </c>
      <c r="AV103" s="6" t="s">
        <v>6408</v>
      </c>
      <c r="AW103" s="5" t="s">
        <v>96</v>
      </c>
      <c r="AY103" s="5" t="s">
        <v>206</v>
      </c>
      <c r="AZ103" s="6" t="s">
        <v>6341</v>
      </c>
      <c r="BA103" s="5" t="s">
        <v>96</v>
      </c>
      <c r="BC103" s="5" t="s">
        <v>96</v>
      </c>
      <c r="BE103" s="5" t="s">
        <v>96</v>
      </c>
      <c r="BG103" s="5" t="s">
        <v>96</v>
      </c>
      <c r="BI103" s="5" t="s">
        <v>96</v>
      </c>
      <c r="BK103" s="6" t="str" cm="1">
        <f t="array" ref="BK10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v>
      </c>
      <c r="BL103" s="6" t="str" cm="1">
        <f t="array" ref="BL10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v>
      </c>
      <c r="BM103" s="5" t="s">
        <v>206</v>
      </c>
      <c r="BN103" s="5" t="s">
        <v>96</v>
      </c>
      <c r="BO103" s="5" t="s">
        <v>96</v>
      </c>
      <c r="BP103" s="5" t="s">
        <v>96</v>
      </c>
      <c r="BQ103" s="5" t="s">
        <v>96</v>
      </c>
      <c r="BR103" s="5" t="s">
        <v>96</v>
      </c>
      <c r="BS103" s="5" t="s">
        <v>96</v>
      </c>
      <c r="BT103" s="5" t="s">
        <v>96</v>
      </c>
      <c r="BU103" s="5" t="s">
        <v>96</v>
      </c>
      <c r="BV103" s="5" t="s">
        <v>96</v>
      </c>
      <c r="BW103" s="5" t="s">
        <v>96</v>
      </c>
      <c r="BX103" s="5" t="s">
        <v>206</v>
      </c>
      <c r="BY103" s="5" t="s">
        <v>96</v>
      </c>
      <c r="BZ103" s="5" t="s">
        <v>96</v>
      </c>
      <c r="CA103" s="5" t="s">
        <v>96</v>
      </c>
      <c r="CB103" s="5" t="s">
        <v>96</v>
      </c>
      <c r="CC103" s="5" t="s">
        <v>96</v>
      </c>
      <c r="CD103" s="5" t="s">
        <v>96</v>
      </c>
      <c r="CE103" s="5" t="s">
        <v>96</v>
      </c>
      <c r="CF103" s="5" t="s">
        <v>96</v>
      </c>
      <c r="CG103" s="5" t="s">
        <v>96</v>
      </c>
      <c r="CH103" s="5" t="s">
        <v>96</v>
      </c>
      <c r="CI103" s="5" t="s">
        <v>96</v>
      </c>
      <c r="CJ103" s="5" t="s">
        <v>96</v>
      </c>
      <c r="CK103" s="5" t="s">
        <v>96</v>
      </c>
      <c r="CL103" s="5" t="s">
        <v>96</v>
      </c>
      <c r="CM103" s="6" t="str" cm="1">
        <f t="array" ref="CM1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03" s="5" t="str" cm="1">
        <f t="array" ref="CN1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03" s="5" t="str" cm="1">
        <f t="array" ref="CO1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03" s="5" t="str" cm="1">
        <f t="array" ref="CP1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03" s="5" t="str" cm="1">
        <f t="array" ref="CQ1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04" spans="2:95" ht="108.5" x14ac:dyDescent="0.35">
      <c r="B104" s="5" t="s">
        <v>239</v>
      </c>
      <c r="C104" s="6" t="s">
        <v>6078</v>
      </c>
      <c r="D104" s="6" t="s">
        <v>398</v>
      </c>
      <c r="E104" s="6" t="s">
        <v>7086</v>
      </c>
      <c r="F104" s="5" t="s">
        <v>209</v>
      </c>
      <c r="G104" s="5" t="s">
        <v>210</v>
      </c>
      <c r="H104" s="5" t="s">
        <v>223</v>
      </c>
      <c r="I104" s="5" t="s">
        <v>96</v>
      </c>
      <c r="J104" s="5" t="s">
        <v>96</v>
      </c>
      <c r="K104" s="5" t="s">
        <v>399</v>
      </c>
      <c r="L104" s="5" t="s">
        <v>9</v>
      </c>
      <c r="M104" s="5" t="str">
        <f>IF(O104="","",
IF(O104="PM_XX_XX_XX: Undefined","PM_XX: Undefined",
INDEX(tbl_Picklist_UniclassPM[Code and Title],
MATCH((LEFT(O104,5)),tbl_Picklist_UniclassPM[Code],0))
))</f>
        <v>PM_40 : Design and approvals information</v>
      </c>
      <c r="N104" s="5" t="str">
        <f>IF(O104="","",
IF(O104="PM_XX_XX_XX: Undefined","PM_XX_XX: Undefined",
INDEX(tbl_Picklist_UniclassPM[Code and Title],
MATCH((LEFT(O104,8)),tbl_Picklist_UniclassPM[Code],0))
))</f>
        <v>PM_40_20 : Design strategies</v>
      </c>
      <c r="O104" s="5" t="s">
        <v>397</v>
      </c>
      <c r="P104" s="6" t="str" cm="1">
        <f t="array" ref="P10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IE501</v>
      </c>
      <c r="Q104" s="6" t="str" cm="1">
        <f t="array" ref="Q10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IE501 : General</v>
      </c>
      <c r="R104" s="6"/>
      <c r="S104" s="5" t="s">
        <v>96</v>
      </c>
      <c r="T104" s="6"/>
      <c r="U104" s="5" t="s">
        <v>96</v>
      </c>
      <c r="V104" s="6"/>
      <c r="W104" s="5" t="s">
        <v>96</v>
      </c>
      <c r="X104" s="6"/>
      <c r="Y104" s="5" t="s">
        <v>96</v>
      </c>
      <c r="Z104" s="6"/>
      <c r="AA104" s="5" t="s">
        <v>96</v>
      </c>
      <c r="AB104" s="6"/>
      <c r="AC104" s="5" t="s">
        <v>96</v>
      </c>
      <c r="AE104" s="5" t="s">
        <v>96</v>
      </c>
      <c r="AG104" s="5" t="s">
        <v>96</v>
      </c>
      <c r="AI104" s="5" t="s">
        <v>96</v>
      </c>
      <c r="AJ104" s="6"/>
      <c r="AK104" s="5" t="s">
        <v>96</v>
      </c>
      <c r="AM104" s="5" t="s">
        <v>96</v>
      </c>
      <c r="AO104" s="5" t="s">
        <v>96</v>
      </c>
      <c r="AQ104" s="5" t="s">
        <v>96</v>
      </c>
      <c r="AS104" s="5" t="s">
        <v>96</v>
      </c>
      <c r="AU104" s="5" t="s">
        <v>96</v>
      </c>
      <c r="AW104" s="5" t="s">
        <v>96</v>
      </c>
      <c r="AY104" s="5" t="s">
        <v>206</v>
      </c>
      <c r="AZ104" s="6" t="s">
        <v>6931</v>
      </c>
      <c r="BA104" s="5" t="s">
        <v>206</v>
      </c>
      <c r="BB104" s="6" t="s">
        <v>6364</v>
      </c>
      <c r="BC104" s="5" t="s">
        <v>96</v>
      </c>
      <c r="BE104" s="5" t="s">
        <v>96</v>
      </c>
      <c r="BG104" s="5" t="s">
        <v>96</v>
      </c>
      <c r="BI104" s="5" t="s">
        <v>96</v>
      </c>
      <c r="BK104" s="6" t="str" cm="1">
        <f t="array" ref="BK10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X</v>
      </c>
      <c r="BL104" s="6" t="str" cm="1">
        <f t="array" ref="BL10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X : Non-Discipline Specific or Not Applicable</v>
      </c>
      <c r="BM104" s="5" t="s">
        <v>206</v>
      </c>
      <c r="BN104" s="5" t="s">
        <v>96</v>
      </c>
      <c r="BO104" s="5" t="s">
        <v>96</v>
      </c>
      <c r="BP104" s="5" t="s">
        <v>96</v>
      </c>
      <c r="BQ104" s="5" t="s">
        <v>96</v>
      </c>
      <c r="BR104" s="5" t="s">
        <v>96</v>
      </c>
      <c r="BS104" s="5" t="s">
        <v>96</v>
      </c>
      <c r="BT104" s="5" t="s">
        <v>96</v>
      </c>
      <c r="BU104" s="5" t="s">
        <v>96</v>
      </c>
      <c r="BV104" s="5" t="s">
        <v>96</v>
      </c>
      <c r="BW104" s="5" t="s">
        <v>96</v>
      </c>
      <c r="BX104" s="5" t="s">
        <v>96</v>
      </c>
      <c r="BY104" s="5" t="s">
        <v>96</v>
      </c>
      <c r="BZ104" s="5" t="s">
        <v>96</v>
      </c>
      <c r="CA104" s="5" t="s">
        <v>96</v>
      </c>
      <c r="CB104" s="5" t="s">
        <v>96</v>
      </c>
      <c r="CC104" s="5" t="s">
        <v>96</v>
      </c>
      <c r="CD104" s="5" t="s">
        <v>96</v>
      </c>
      <c r="CE104" s="5" t="s">
        <v>96</v>
      </c>
      <c r="CF104" s="5" t="s">
        <v>96</v>
      </c>
      <c r="CG104" s="5" t="s">
        <v>96</v>
      </c>
      <c r="CH104" s="5" t="s">
        <v>96</v>
      </c>
      <c r="CI104" s="5" t="s">
        <v>96</v>
      </c>
      <c r="CJ104" s="5" t="s">
        <v>206</v>
      </c>
      <c r="CK104" s="5" t="s">
        <v>96</v>
      </c>
      <c r="CL104" s="5" t="s">
        <v>96</v>
      </c>
      <c r="CM104" s="6" t="str" cm="1">
        <f t="array" ref="CM1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04" s="5" t="str" cm="1">
        <f t="array" ref="CN1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04" s="5" t="str" cm="1">
        <f t="array" ref="CO1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04" s="5" t="str" cm="1">
        <f t="array" ref="CP1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04" s="5" t="str" cm="1">
        <f t="array" ref="CQ1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05" spans="2:95" ht="155" x14ac:dyDescent="0.35">
      <c r="B105" s="5" t="s">
        <v>239</v>
      </c>
      <c r="C105" s="6" t="s">
        <v>5904</v>
      </c>
      <c r="D105" s="6" t="s">
        <v>400</v>
      </c>
      <c r="E105" s="6" t="s">
        <v>7087</v>
      </c>
      <c r="F105" s="5" t="s">
        <v>209</v>
      </c>
      <c r="G105" s="5" t="s">
        <v>210</v>
      </c>
      <c r="H105" s="5" t="s">
        <v>223</v>
      </c>
      <c r="I105" s="5" t="s">
        <v>96</v>
      </c>
      <c r="J105" s="5" t="s">
        <v>96</v>
      </c>
      <c r="K105" s="5" t="s">
        <v>9</v>
      </c>
      <c r="L105" s="5" t="s">
        <v>213</v>
      </c>
      <c r="M105" s="5" t="str">
        <f>IF(O105="","",
IF(O105="PM_XX_XX_XX: Undefined","PM_XX: Undefined",
INDEX(tbl_Picklist_UniclassPM[Code and Title],
MATCH((LEFT(O105,5)),tbl_Picklist_UniclassPM[Code],0))
))</f>
        <v>PM_40 : Design and approvals information</v>
      </c>
      <c r="N105" s="5" t="str">
        <f>IF(O105="","",
IF(O105="PM_XX_XX_XX: Undefined","PM_XX_XX: Undefined",
INDEX(tbl_Picklist_UniclassPM[Code and Title],
MATCH((LEFT(O105,8)),tbl_Picklist_UniclassPM[Code],0))
))</f>
        <v>PM_40_20 : Design strategies</v>
      </c>
      <c r="O105" s="5" t="s">
        <v>397</v>
      </c>
      <c r="P105" s="6" t="str" cm="1">
        <f t="array" ref="P10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105" s="6" t="str" cm="1">
        <f t="array" ref="Q10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105" s="6"/>
      <c r="S105" s="5" t="s">
        <v>96</v>
      </c>
      <c r="T105" s="6"/>
      <c r="U105" s="5" t="s">
        <v>96</v>
      </c>
      <c r="V105" s="6"/>
      <c r="W105" s="5" t="s">
        <v>96</v>
      </c>
      <c r="X105" s="6"/>
      <c r="Y105" s="5" t="s">
        <v>206</v>
      </c>
      <c r="Z105" s="6" t="s">
        <v>6409</v>
      </c>
      <c r="AA105" s="5" t="s">
        <v>96</v>
      </c>
      <c r="AB105" s="6"/>
      <c r="AC105" s="5" t="s">
        <v>206</v>
      </c>
      <c r="AD105" s="6" t="s">
        <v>6330</v>
      </c>
      <c r="AE105" s="5" t="s">
        <v>96</v>
      </c>
      <c r="AG105" s="5" t="s">
        <v>206</v>
      </c>
      <c r="AH105" s="6" t="s">
        <v>6330</v>
      </c>
      <c r="AI105" s="5" t="s">
        <v>96</v>
      </c>
      <c r="AJ105" s="6"/>
      <c r="AK105" s="5" t="s">
        <v>206</v>
      </c>
      <c r="AL105" s="6" t="s">
        <v>6330</v>
      </c>
      <c r="AM105" s="5" t="s">
        <v>96</v>
      </c>
      <c r="AO105" s="5" t="s">
        <v>206</v>
      </c>
      <c r="AP105" s="6" t="s">
        <v>6330</v>
      </c>
      <c r="AQ105" s="5" t="s">
        <v>96</v>
      </c>
      <c r="AS105" s="5" t="s">
        <v>96</v>
      </c>
      <c r="AU105" s="5" t="s">
        <v>96</v>
      </c>
      <c r="AW105" s="5" t="s">
        <v>96</v>
      </c>
      <c r="AY105" s="5" t="s">
        <v>96</v>
      </c>
      <c r="BA105" s="5" t="s">
        <v>96</v>
      </c>
      <c r="BC105" s="5" t="s">
        <v>96</v>
      </c>
      <c r="BE105" s="5" t="s">
        <v>96</v>
      </c>
      <c r="BG105" s="5" t="s">
        <v>96</v>
      </c>
      <c r="BI105" s="5" t="s">
        <v>96</v>
      </c>
      <c r="BK105" s="6" t="str" cm="1">
        <f t="array" ref="BK10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X</v>
      </c>
      <c r="BL105" s="6" t="str" cm="1">
        <f t="array" ref="BL10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X : Non-Discipline Specific or Not Applicable</v>
      </c>
      <c r="BM105" s="5" t="s">
        <v>206</v>
      </c>
      <c r="BN105" s="5" t="s">
        <v>96</v>
      </c>
      <c r="BO105" s="5" t="s">
        <v>96</v>
      </c>
      <c r="BP105" s="5" t="s">
        <v>96</v>
      </c>
      <c r="BQ105" s="5" t="s">
        <v>96</v>
      </c>
      <c r="BR105" s="5" t="s">
        <v>96</v>
      </c>
      <c r="BS105" s="5" t="s">
        <v>96</v>
      </c>
      <c r="BT105" s="5" t="s">
        <v>96</v>
      </c>
      <c r="BU105" s="5" t="s">
        <v>96</v>
      </c>
      <c r="BV105" s="5" t="s">
        <v>96</v>
      </c>
      <c r="BW105" s="5" t="s">
        <v>96</v>
      </c>
      <c r="BX105" s="5" t="s">
        <v>96</v>
      </c>
      <c r="BY105" s="5" t="s">
        <v>96</v>
      </c>
      <c r="BZ105" s="5" t="s">
        <v>96</v>
      </c>
      <c r="CA105" s="5" t="s">
        <v>96</v>
      </c>
      <c r="CB105" s="5" t="s">
        <v>96</v>
      </c>
      <c r="CC105" s="5" t="s">
        <v>96</v>
      </c>
      <c r="CD105" s="5" t="s">
        <v>96</v>
      </c>
      <c r="CE105" s="5" t="s">
        <v>96</v>
      </c>
      <c r="CF105" s="5" t="s">
        <v>96</v>
      </c>
      <c r="CG105" s="5" t="s">
        <v>96</v>
      </c>
      <c r="CH105" s="5" t="s">
        <v>96</v>
      </c>
      <c r="CI105" s="5" t="s">
        <v>96</v>
      </c>
      <c r="CJ105" s="5" t="s">
        <v>206</v>
      </c>
      <c r="CK105" s="5" t="s">
        <v>96</v>
      </c>
      <c r="CL105" s="5" t="s">
        <v>96</v>
      </c>
      <c r="CM105" s="6" t="str" cm="1">
        <f t="array" ref="CM1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05" s="5" t="str" cm="1">
        <f t="array" ref="CN1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05" s="5" t="str" cm="1">
        <f t="array" ref="CO1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05" s="5" t="str" cm="1">
        <f t="array" ref="CP1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05" s="5" t="str" cm="1">
        <f t="array" ref="CQ1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06" spans="2:95" ht="356.5" x14ac:dyDescent="0.35">
      <c r="B106" s="5" t="s">
        <v>206</v>
      </c>
      <c r="C106" s="6" t="s">
        <v>5998</v>
      </c>
      <c r="D106" s="6" t="s">
        <v>401</v>
      </c>
      <c r="E106" s="6" t="s">
        <v>7088</v>
      </c>
      <c r="F106" s="5" t="s">
        <v>209</v>
      </c>
      <c r="G106" s="5" t="s">
        <v>210</v>
      </c>
      <c r="H106" s="5" t="s">
        <v>223</v>
      </c>
      <c r="I106" s="5" t="s">
        <v>96</v>
      </c>
      <c r="J106" s="5" t="s">
        <v>96</v>
      </c>
      <c r="K106" s="5" t="s">
        <v>225</v>
      </c>
      <c r="L106" s="5" t="s">
        <v>9</v>
      </c>
      <c r="M106" s="5" t="str">
        <f>IF(O106="","",
IF(O106="PM_XX_XX_XX: Undefined","PM_XX: Undefined",
INDEX(tbl_Picklist_UniclassPM[Code and Title],
MATCH((LEFT(O106,5)),tbl_Picklist_UniclassPM[Code],0))
))</f>
        <v>PM_40 : Design and approvals information</v>
      </c>
      <c r="N106" s="5" t="str">
        <f>IF(O106="","",
IF(O106="PM_XX_XX_XX: Undefined","PM_XX_XX: Undefined",
INDEX(tbl_Picklist_UniclassPM[Code and Title],
MATCH((LEFT(O106,8)),tbl_Picklist_UniclassPM[Code],0))
))</f>
        <v>PM_40_20 : Design strategies</v>
      </c>
      <c r="O106" s="5" t="s">
        <v>402</v>
      </c>
      <c r="P106" s="6" t="str" cm="1">
        <f t="array" ref="P10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06" s="6" t="str" cm="1">
        <f t="array" ref="Q10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06" s="6" t="s">
        <v>380</v>
      </c>
      <c r="S106" s="5" t="s">
        <v>96</v>
      </c>
      <c r="T106" s="6"/>
      <c r="U106" s="5" t="s">
        <v>96</v>
      </c>
      <c r="V106" s="6"/>
      <c r="W106" s="5" t="s">
        <v>96</v>
      </c>
      <c r="X106" s="6"/>
      <c r="Y106" s="5" t="s">
        <v>96</v>
      </c>
      <c r="Z106" s="6"/>
      <c r="AA106" s="5" t="s">
        <v>96</v>
      </c>
      <c r="AB106" s="6"/>
      <c r="AC106" s="5" t="s">
        <v>96</v>
      </c>
      <c r="AE106" s="5" t="s">
        <v>96</v>
      </c>
      <c r="AG106" s="5" t="s">
        <v>96</v>
      </c>
      <c r="AI106" s="5" t="s">
        <v>96</v>
      </c>
      <c r="AJ106" s="6"/>
      <c r="AK106" s="5" t="s">
        <v>96</v>
      </c>
      <c r="AM106" s="5" t="s">
        <v>96</v>
      </c>
      <c r="AO106" s="5" t="s">
        <v>96</v>
      </c>
      <c r="AQ106" s="5" t="s">
        <v>96</v>
      </c>
      <c r="AS106" s="5" t="s">
        <v>96</v>
      </c>
      <c r="AU106" s="5" t="s">
        <v>206</v>
      </c>
      <c r="AV106" s="6" t="s">
        <v>6896</v>
      </c>
      <c r="AW106" s="5" t="s">
        <v>96</v>
      </c>
      <c r="AY106" s="5" t="s">
        <v>206</v>
      </c>
      <c r="AZ106" s="6" t="s">
        <v>6341</v>
      </c>
      <c r="BA106" s="5" t="s">
        <v>96</v>
      </c>
      <c r="BC106" s="5" t="s">
        <v>96</v>
      </c>
      <c r="BE106" s="5" t="s">
        <v>96</v>
      </c>
      <c r="BG106" s="5" t="s">
        <v>96</v>
      </c>
      <c r="BI106" s="5" t="s">
        <v>96</v>
      </c>
      <c r="BK106" s="6" t="str" cm="1">
        <f t="array" ref="BK10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M;
O;
Z</v>
      </c>
      <c r="BL106" s="6" t="str" cm="1">
        <f t="array" ref="BL10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M : Mechanical Engineering;
O : Other Discipline;
Z : Multiple Disciplines</v>
      </c>
      <c r="BM106" s="5" t="s">
        <v>206</v>
      </c>
      <c r="BN106" s="5" t="s">
        <v>96</v>
      </c>
      <c r="BO106" s="5" t="s">
        <v>96</v>
      </c>
      <c r="BP106" s="5" t="s">
        <v>96</v>
      </c>
      <c r="BQ106" s="5" t="s">
        <v>206</v>
      </c>
      <c r="BR106" s="5" t="s">
        <v>96</v>
      </c>
      <c r="BS106" s="5" t="s">
        <v>96</v>
      </c>
      <c r="BT106" s="5" t="s">
        <v>96</v>
      </c>
      <c r="BU106" s="5" t="s">
        <v>96</v>
      </c>
      <c r="BV106" s="5" t="s">
        <v>96</v>
      </c>
      <c r="BW106" s="5" t="s">
        <v>96</v>
      </c>
      <c r="BX106" s="5" t="s">
        <v>96</v>
      </c>
      <c r="BY106" s="5" t="s">
        <v>206</v>
      </c>
      <c r="BZ106" s="5" t="s">
        <v>96</v>
      </c>
      <c r="CA106" s="5" t="s">
        <v>206</v>
      </c>
      <c r="CB106" s="5" t="s">
        <v>96</v>
      </c>
      <c r="CC106" s="5" t="s">
        <v>96</v>
      </c>
      <c r="CD106" s="5" t="s">
        <v>96</v>
      </c>
      <c r="CE106" s="5" t="s">
        <v>96</v>
      </c>
      <c r="CF106" s="5" t="s">
        <v>96</v>
      </c>
      <c r="CG106" s="5" t="s">
        <v>96</v>
      </c>
      <c r="CH106" s="5" t="s">
        <v>96</v>
      </c>
      <c r="CI106" s="5" t="s">
        <v>96</v>
      </c>
      <c r="CJ106" s="5" t="s">
        <v>96</v>
      </c>
      <c r="CK106" s="5" t="s">
        <v>96</v>
      </c>
      <c r="CL106" s="5" t="s">
        <v>206</v>
      </c>
      <c r="CM106" s="6" t="str" cm="1">
        <f t="array" ref="CM1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06" s="5" t="str" cm="1">
        <f t="array" ref="CN1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06" s="5" t="str" cm="1">
        <f t="array" ref="CO1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06" s="5" t="str" cm="1">
        <f t="array" ref="CP1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06" s="5" t="str" cm="1">
        <f t="array" ref="CQ1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07" spans="2:95" ht="310" x14ac:dyDescent="0.35">
      <c r="B107" s="5" t="s">
        <v>206</v>
      </c>
      <c r="C107" s="6" t="s">
        <v>5905</v>
      </c>
      <c r="D107" s="6" t="s">
        <v>403</v>
      </c>
      <c r="E107" s="6" t="s">
        <v>7089</v>
      </c>
      <c r="F107" s="5" t="s">
        <v>209</v>
      </c>
      <c r="G107" s="5" t="s">
        <v>210</v>
      </c>
      <c r="H107" s="5" t="s">
        <v>223</v>
      </c>
      <c r="I107" s="5" t="s">
        <v>96</v>
      </c>
      <c r="J107" s="5" t="s">
        <v>96</v>
      </c>
      <c r="K107" s="5" t="s">
        <v>9</v>
      </c>
      <c r="L107" s="5" t="s">
        <v>213</v>
      </c>
      <c r="M107" s="5" t="str">
        <f>IF(O107="","",
IF(O107="PM_XX_XX_XX: Undefined","PM_XX: Undefined",
INDEX(tbl_Picklist_UniclassPM[Code and Title],
MATCH((LEFT(O107,5)),tbl_Picklist_UniclassPM[Code],0))
))</f>
        <v>PM_40 : Design and approvals information</v>
      </c>
      <c r="N107" s="5" t="str">
        <f>IF(O107="","",
IF(O107="PM_XX_XX_XX: Undefined","PM_XX_XX: Undefined",
INDEX(tbl_Picklist_UniclassPM[Code and Title],
MATCH((LEFT(O107,8)),tbl_Picklist_UniclassPM[Code],0))
))</f>
        <v>PM_40_30 : Design information</v>
      </c>
      <c r="O107" s="5" t="s">
        <v>404</v>
      </c>
      <c r="P107" s="6" t="str" cm="1">
        <f t="array" ref="P10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107" s="6" t="str" cm="1">
        <f t="array" ref="Q10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107" s="6"/>
      <c r="S107" s="5" t="s">
        <v>96</v>
      </c>
      <c r="T107" s="6"/>
      <c r="U107" s="5" t="s">
        <v>96</v>
      </c>
      <c r="V107" s="6"/>
      <c r="W107" s="5" t="s">
        <v>96</v>
      </c>
      <c r="X107" s="6"/>
      <c r="Y107" s="5" t="s">
        <v>206</v>
      </c>
      <c r="Z107" s="6" t="s">
        <v>6410</v>
      </c>
      <c r="AA107" s="5" t="s">
        <v>96</v>
      </c>
      <c r="AB107" s="6"/>
      <c r="AC107" s="5" t="s">
        <v>206</v>
      </c>
      <c r="AD107" s="6" t="s">
        <v>6330</v>
      </c>
      <c r="AE107" s="5" t="s">
        <v>96</v>
      </c>
      <c r="AG107" s="5" t="s">
        <v>206</v>
      </c>
      <c r="AH107" s="6" t="s">
        <v>6330</v>
      </c>
      <c r="AI107" s="5" t="s">
        <v>96</v>
      </c>
      <c r="AJ107" s="6"/>
      <c r="AK107" s="5" t="s">
        <v>206</v>
      </c>
      <c r="AL107" s="6" t="s">
        <v>6330</v>
      </c>
      <c r="AM107" s="5" t="s">
        <v>96</v>
      </c>
      <c r="AO107" s="5" t="s">
        <v>206</v>
      </c>
      <c r="AP107" s="6" t="s">
        <v>6330</v>
      </c>
      <c r="AQ107" s="5" t="s">
        <v>96</v>
      </c>
      <c r="AS107" s="5" t="s">
        <v>96</v>
      </c>
      <c r="AU107" s="5" t="s">
        <v>96</v>
      </c>
      <c r="AW107" s="5" t="s">
        <v>96</v>
      </c>
      <c r="AY107" s="5" t="s">
        <v>96</v>
      </c>
      <c r="BA107" s="5" t="s">
        <v>96</v>
      </c>
      <c r="BC107" s="5" t="s">
        <v>96</v>
      </c>
      <c r="BE107" s="5" t="s">
        <v>96</v>
      </c>
      <c r="BG107" s="5" t="s">
        <v>96</v>
      </c>
      <c r="BI107" s="5" t="s">
        <v>96</v>
      </c>
      <c r="BK107" s="6" t="str" cm="1">
        <f t="array" ref="BK10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H;
I;
J;
K;
L;
M;
O;
P;
R;
S;
X;
Z</v>
      </c>
      <c r="BL107" s="6" t="str" cm="1">
        <f t="array" ref="BL10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H : Highways and Transport Engineering;
I : Interior Architecture;
J : Acoustic Engineering;
K : Fire Engineering;
L : Landscape Architecture;
M : Mechanical Engineering;
O : Other Discipline;
P : Public Health Engineering;
R : Project Management;
S : Structural Engineering;
X : Non-Discipline Specific or Not Applicable;
Z : Multiple Disciplines</v>
      </c>
      <c r="BM107" s="5" t="s">
        <v>206</v>
      </c>
      <c r="BN107" s="5" t="s">
        <v>96</v>
      </c>
      <c r="BO107" s="5" t="s">
        <v>206</v>
      </c>
      <c r="BP107" s="5" t="s">
        <v>96</v>
      </c>
      <c r="BQ107" s="5" t="s">
        <v>206</v>
      </c>
      <c r="BR107" s="5" t="s">
        <v>206</v>
      </c>
      <c r="BS107" s="5" t="s">
        <v>96</v>
      </c>
      <c r="BT107" s="5" t="s">
        <v>206</v>
      </c>
      <c r="BU107" s="5" t="s">
        <v>206</v>
      </c>
      <c r="BV107" s="5" t="s">
        <v>206</v>
      </c>
      <c r="BW107" s="5" t="s">
        <v>206</v>
      </c>
      <c r="BX107" s="5" t="s">
        <v>206</v>
      </c>
      <c r="BY107" s="5" t="s">
        <v>206</v>
      </c>
      <c r="BZ107" s="5" t="s">
        <v>96</v>
      </c>
      <c r="CA107" s="5" t="s">
        <v>206</v>
      </c>
      <c r="CB107" s="5" t="s">
        <v>206</v>
      </c>
      <c r="CC107" s="5" t="s">
        <v>96</v>
      </c>
      <c r="CD107" s="5" t="s">
        <v>206</v>
      </c>
      <c r="CE107" s="5" t="s">
        <v>206</v>
      </c>
      <c r="CF107" s="5" t="s">
        <v>96</v>
      </c>
      <c r="CG107" s="5" t="s">
        <v>96</v>
      </c>
      <c r="CH107" s="5" t="s">
        <v>96</v>
      </c>
      <c r="CI107" s="5" t="s">
        <v>96</v>
      </c>
      <c r="CJ107" s="5" t="s">
        <v>206</v>
      </c>
      <c r="CK107" s="5" t="s">
        <v>96</v>
      </c>
      <c r="CL107" s="5" t="s">
        <v>206</v>
      </c>
      <c r="CM107" s="6" t="str" cm="1">
        <f t="array" ref="CM1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07" s="5" t="str" cm="1">
        <f t="array" ref="CN1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07" s="5" t="str" cm="1">
        <f t="array" ref="CO1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07" s="5" t="str" cm="1">
        <f t="array" ref="CP1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07" s="5" t="str" cm="1">
        <f t="array" ref="CQ1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08" spans="2:95" ht="310" x14ac:dyDescent="0.35">
      <c r="B108" s="5" t="s">
        <v>206</v>
      </c>
      <c r="C108" s="6" t="s">
        <v>5999</v>
      </c>
      <c r="D108" s="6" t="s">
        <v>403</v>
      </c>
      <c r="E108" s="6" t="s">
        <v>7090</v>
      </c>
      <c r="F108" s="5" t="s">
        <v>209</v>
      </c>
      <c r="G108" s="5" t="s">
        <v>210</v>
      </c>
      <c r="H108" s="5" t="s">
        <v>223</v>
      </c>
      <c r="I108" s="5" t="s">
        <v>96</v>
      </c>
      <c r="J108" s="5" t="s">
        <v>96</v>
      </c>
      <c r="K108" s="5" t="s">
        <v>225</v>
      </c>
      <c r="L108" s="5" t="s">
        <v>9</v>
      </c>
      <c r="M108" s="5" t="str">
        <f>IF(O108="","",
IF(O108="PM_XX_XX_XX: Undefined","PM_XX: Undefined",
INDEX(tbl_Picklist_UniclassPM[Code and Title],
MATCH((LEFT(O108,5)),tbl_Picklist_UniclassPM[Code],0))
))</f>
        <v>PM_40 : Design and approvals information</v>
      </c>
      <c r="N108" s="5" t="str">
        <f>IF(O108="","",
IF(O108="PM_XX_XX_XX: Undefined","PM_XX_XX: Undefined",
INDEX(tbl_Picklist_UniclassPM[Code and Title],
MATCH((LEFT(O108,8)),tbl_Picklist_UniclassPM[Code],0))
))</f>
        <v>PM_40_30 : Design information</v>
      </c>
      <c r="O108" s="5" t="s">
        <v>404</v>
      </c>
      <c r="P108" s="6" t="str" cm="1">
        <f t="array" ref="P10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08" s="6" t="str" cm="1">
        <f t="array" ref="Q10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08" s="6"/>
      <c r="S108" s="5" t="s">
        <v>96</v>
      </c>
      <c r="T108" s="6"/>
      <c r="U108" s="5" t="s">
        <v>96</v>
      </c>
      <c r="V108" s="6"/>
      <c r="W108" s="5" t="s">
        <v>96</v>
      </c>
      <c r="X108" s="6"/>
      <c r="Y108" s="5" t="s">
        <v>96</v>
      </c>
      <c r="Z108" s="6"/>
      <c r="AA108" s="5" t="s">
        <v>96</v>
      </c>
      <c r="AB108" s="6"/>
      <c r="AC108" s="5" t="s">
        <v>96</v>
      </c>
      <c r="AE108" s="5" t="s">
        <v>96</v>
      </c>
      <c r="AG108" s="5" t="s">
        <v>96</v>
      </c>
      <c r="AI108" s="5" t="s">
        <v>96</v>
      </c>
      <c r="AJ108" s="6"/>
      <c r="AK108" s="5" t="s">
        <v>96</v>
      </c>
      <c r="AM108" s="5" t="s">
        <v>96</v>
      </c>
      <c r="AO108" s="5" t="s">
        <v>96</v>
      </c>
      <c r="AQ108" s="5" t="s">
        <v>96</v>
      </c>
      <c r="AS108" s="5" t="s">
        <v>96</v>
      </c>
      <c r="AU108" s="5" t="s">
        <v>206</v>
      </c>
      <c r="AV108" s="6" t="s">
        <v>6411</v>
      </c>
      <c r="AW108" s="5" t="s">
        <v>96</v>
      </c>
      <c r="AY108" s="5" t="s">
        <v>206</v>
      </c>
      <c r="AZ108" s="6" t="s">
        <v>6341</v>
      </c>
      <c r="BA108" s="5" t="s">
        <v>96</v>
      </c>
      <c r="BC108" s="5" t="s">
        <v>96</v>
      </c>
      <c r="BE108" s="5" t="s">
        <v>96</v>
      </c>
      <c r="BG108" s="5" t="s">
        <v>96</v>
      </c>
      <c r="BI108" s="5" t="s">
        <v>96</v>
      </c>
      <c r="BK108" s="6" t="str" cm="1">
        <f t="array" ref="BK10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H;
I;
J;
K;
L;
M;
O;
P;
R;
S;
X;
Z</v>
      </c>
      <c r="BL108" s="6" t="str" cm="1">
        <f t="array" ref="BL10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H : Highways and Transport Engineering;
I : Interior Architecture;
J : Acoustic Engineering;
K : Fire Engineering;
L : Landscape Architecture;
M : Mechanical Engineering;
O : Other Discipline;
P : Public Health Engineering;
R : Project Management;
S : Structural Engineering;
X : Non-Discipline Specific or Not Applicable;
Z : Multiple Disciplines</v>
      </c>
      <c r="BM108" s="5" t="s">
        <v>206</v>
      </c>
      <c r="BN108" s="5" t="s">
        <v>96</v>
      </c>
      <c r="BO108" s="5" t="s">
        <v>206</v>
      </c>
      <c r="BP108" s="5" t="s">
        <v>96</v>
      </c>
      <c r="BQ108" s="5" t="s">
        <v>206</v>
      </c>
      <c r="BR108" s="5" t="s">
        <v>206</v>
      </c>
      <c r="BS108" s="5" t="s">
        <v>96</v>
      </c>
      <c r="BT108" s="5" t="s">
        <v>206</v>
      </c>
      <c r="BU108" s="5" t="s">
        <v>206</v>
      </c>
      <c r="BV108" s="5" t="s">
        <v>206</v>
      </c>
      <c r="BW108" s="5" t="s">
        <v>206</v>
      </c>
      <c r="BX108" s="5" t="s">
        <v>206</v>
      </c>
      <c r="BY108" s="5" t="s">
        <v>206</v>
      </c>
      <c r="BZ108" s="5" t="s">
        <v>96</v>
      </c>
      <c r="CA108" s="5" t="s">
        <v>206</v>
      </c>
      <c r="CB108" s="5" t="s">
        <v>206</v>
      </c>
      <c r="CC108" s="5" t="s">
        <v>96</v>
      </c>
      <c r="CD108" s="5" t="s">
        <v>206</v>
      </c>
      <c r="CE108" s="5" t="s">
        <v>206</v>
      </c>
      <c r="CF108" s="5" t="s">
        <v>96</v>
      </c>
      <c r="CG108" s="5" t="s">
        <v>96</v>
      </c>
      <c r="CH108" s="5" t="s">
        <v>96</v>
      </c>
      <c r="CI108" s="5" t="s">
        <v>96</v>
      </c>
      <c r="CJ108" s="5" t="s">
        <v>206</v>
      </c>
      <c r="CK108" s="5" t="s">
        <v>96</v>
      </c>
      <c r="CL108" s="5" t="s">
        <v>206</v>
      </c>
      <c r="CM108" s="6" t="str" cm="1">
        <f t="array" ref="CM1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08" s="5" t="str" cm="1">
        <f t="array" ref="CN1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08" s="5" t="str" cm="1">
        <f t="array" ref="CO1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08" s="5" t="str" cm="1">
        <f t="array" ref="CP1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08" s="5" t="str" cm="1">
        <f t="array" ref="CQ1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09" spans="2:95" ht="409.5" x14ac:dyDescent="0.35">
      <c r="B109" s="5" t="s">
        <v>206</v>
      </c>
      <c r="C109" s="6" t="s">
        <v>5945</v>
      </c>
      <c r="D109" s="6" t="s">
        <v>405</v>
      </c>
      <c r="E109" s="6" t="s">
        <v>7091</v>
      </c>
      <c r="F109" s="5" t="s">
        <v>209</v>
      </c>
      <c r="G109" s="5" t="s">
        <v>210</v>
      </c>
      <c r="H109" s="5" t="s">
        <v>223</v>
      </c>
      <c r="I109" s="5" t="s">
        <v>96</v>
      </c>
      <c r="J109" s="5" t="s">
        <v>96</v>
      </c>
      <c r="K109" s="5" t="s">
        <v>225</v>
      </c>
      <c r="L109" s="5" t="s">
        <v>9</v>
      </c>
      <c r="M109" s="5" t="str">
        <f>IF(O109="","",
IF(O109="PM_XX_XX_XX: Undefined","PM_XX: Undefined",
INDEX(tbl_Picklist_UniclassPM[Code and Title],
MATCH((LEFT(O109,5)),tbl_Picklist_UniclassPM[Code],0))
))</f>
        <v>PM_40 : Design and approvals information</v>
      </c>
      <c r="N109" s="5" t="str">
        <f>IF(O109="","",
IF(O109="PM_XX_XX_XX: Undefined","PM_XX_XX: Undefined",
INDEX(tbl_Picklist_UniclassPM[Code and Title],
MATCH((LEFT(O109,8)),tbl_Picklist_UniclassPM[Code],0))
))</f>
        <v>PM_40_30 : Design information</v>
      </c>
      <c r="O109" s="5" t="s">
        <v>406</v>
      </c>
      <c r="P109" s="6" t="str" cm="1">
        <f t="array" ref="P10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09" s="6" t="str" cm="1">
        <f t="array" ref="Q10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09" s="6"/>
      <c r="S109" s="5" t="s">
        <v>96</v>
      </c>
      <c r="T109" s="6"/>
      <c r="U109" s="5" t="s">
        <v>96</v>
      </c>
      <c r="V109" s="6"/>
      <c r="W109" s="5" t="s">
        <v>96</v>
      </c>
      <c r="X109" s="6"/>
      <c r="Y109" s="5" t="s">
        <v>96</v>
      </c>
      <c r="Z109" s="6"/>
      <c r="AA109" s="5" t="s">
        <v>96</v>
      </c>
      <c r="AB109" s="6"/>
      <c r="AC109" s="5" t="s">
        <v>96</v>
      </c>
      <c r="AE109" s="5" t="s">
        <v>96</v>
      </c>
      <c r="AG109" s="5" t="s">
        <v>96</v>
      </c>
      <c r="AI109" s="5" t="s">
        <v>206</v>
      </c>
      <c r="AJ109" s="6" t="s">
        <v>6412</v>
      </c>
      <c r="AK109" s="5" t="s">
        <v>96</v>
      </c>
      <c r="AM109" s="5" t="s">
        <v>96</v>
      </c>
      <c r="AO109" s="5" t="s">
        <v>96</v>
      </c>
      <c r="AQ109" s="5" t="s">
        <v>96</v>
      </c>
      <c r="AS109" s="5" t="s">
        <v>96</v>
      </c>
      <c r="AU109" s="5" t="s">
        <v>206</v>
      </c>
      <c r="AV109" s="6" t="s">
        <v>6413</v>
      </c>
      <c r="AW109" s="5" t="s">
        <v>96</v>
      </c>
      <c r="AY109" s="5" t="s">
        <v>206</v>
      </c>
      <c r="AZ109" s="6" t="s">
        <v>6414</v>
      </c>
      <c r="BA109" s="5" t="s">
        <v>96</v>
      </c>
      <c r="BC109" s="5" t="s">
        <v>96</v>
      </c>
      <c r="BE109" s="5" t="s">
        <v>96</v>
      </c>
      <c r="BG109" s="5" t="s">
        <v>96</v>
      </c>
      <c r="BI109" s="5" t="s">
        <v>96</v>
      </c>
      <c r="BK109" s="6" t="str" cm="1">
        <f t="array" ref="BK10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S</v>
      </c>
      <c r="BL109" s="6" t="str" cm="1">
        <f t="array" ref="BL10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S : Structural Engineering</v>
      </c>
      <c r="BM109" s="5" t="s">
        <v>96</v>
      </c>
      <c r="BN109" s="5" t="s">
        <v>96</v>
      </c>
      <c r="BO109" s="5" t="s">
        <v>96</v>
      </c>
      <c r="BP109" s="5" t="s">
        <v>96</v>
      </c>
      <c r="BQ109" s="5" t="s">
        <v>96</v>
      </c>
      <c r="BR109" s="5" t="s">
        <v>96</v>
      </c>
      <c r="BS109" s="5" t="s">
        <v>96</v>
      </c>
      <c r="BT109" s="5" t="s">
        <v>96</v>
      </c>
      <c r="BU109" s="5" t="s">
        <v>96</v>
      </c>
      <c r="BV109" s="5" t="s">
        <v>96</v>
      </c>
      <c r="BW109" s="5" t="s">
        <v>96</v>
      </c>
      <c r="BX109" s="5" t="s">
        <v>96</v>
      </c>
      <c r="BY109" s="5" t="s">
        <v>96</v>
      </c>
      <c r="BZ109" s="5" t="s">
        <v>96</v>
      </c>
      <c r="CA109" s="5" t="s">
        <v>96</v>
      </c>
      <c r="CB109" s="5" t="s">
        <v>96</v>
      </c>
      <c r="CC109" s="5" t="s">
        <v>96</v>
      </c>
      <c r="CD109" s="5" t="s">
        <v>96</v>
      </c>
      <c r="CE109" s="5" t="s">
        <v>206</v>
      </c>
      <c r="CF109" s="5" t="s">
        <v>96</v>
      </c>
      <c r="CG109" s="5" t="s">
        <v>96</v>
      </c>
      <c r="CH109" s="5" t="s">
        <v>96</v>
      </c>
      <c r="CI109" s="5" t="s">
        <v>96</v>
      </c>
      <c r="CJ109" s="5" t="s">
        <v>96</v>
      </c>
      <c r="CK109" s="5" t="s">
        <v>96</v>
      </c>
      <c r="CL109" s="5" t="s">
        <v>96</v>
      </c>
      <c r="CM109" s="6" t="str" cm="1">
        <f t="array" ref="CM1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09" s="5" t="str" cm="1">
        <f t="array" ref="CN1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09" s="5" t="str" cm="1">
        <f t="array" ref="CO1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09" s="5" t="str" cm="1">
        <f t="array" ref="CP1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09" s="5" t="str" cm="1">
        <f t="array" ref="CQ1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10" spans="2:95" ht="170.5" x14ac:dyDescent="0.35">
      <c r="B110" s="5" t="s">
        <v>206</v>
      </c>
      <c r="C110" s="6" t="s">
        <v>6000</v>
      </c>
      <c r="D110" s="6" t="s">
        <v>407</v>
      </c>
      <c r="E110" s="6" t="s">
        <v>7092</v>
      </c>
      <c r="F110" s="5" t="s">
        <v>209</v>
      </c>
      <c r="G110" s="5" t="s">
        <v>312</v>
      </c>
      <c r="H110" s="5" t="s">
        <v>313</v>
      </c>
      <c r="I110" s="5" t="s">
        <v>96</v>
      </c>
      <c r="J110" s="5" t="s">
        <v>96</v>
      </c>
      <c r="K110" s="5" t="s">
        <v>399</v>
      </c>
      <c r="L110" s="5" t="s">
        <v>9</v>
      </c>
      <c r="M110" s="5" t="str">
        <f>IF(O110="","",
IF(O110="PM_XX_XX_XX: Undefined","PM_XX: Undefined",
INDEX(tbl_Picklist_UniclassPM[Code and Title],
MATCH((LEFT(O110,5)),tbl_Picklist_UniclassPM[Code],0))
))</f>
        <v>PM_40 : Design and approvals information</v>
      </c>
      <c r="N110" s="5" t="str">
        <f>IF(O110="","",
IF(O110="PM_XX_XX_XX: Undefined","PM_XX_XX: Undefined",
INDEX(tbl_Picklist_UniclassPM[Code and Title],
MATCH((LEFT(O110,8)),tbl_Picklist_UniclassPM[Code],0))
))</f>
        <v>PM_40_30 : Design information</v>
      </c>
      <c r="O110" s="5" t="s">
        <v>408</v>
      </c>
      <c r="P110" s="6" t="str" cm="1">
        <f t="array" ref="P11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10" s="6" t="str" cm="1">
        <f t="array" ref="Q11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10" s="6"/>
      <c r="S110" s="5" t="s">
        <v>96</v>
      </c>
      <c r="T110" s="6"/>
      <c r="U110" s="5" t="s">
        <v>96</v>
      </c>
      <c r="V110" s="6"/>
      <c r="W110" s="5" t="s">
        <v>96</v>
      </c>
      <c r="X110" s="6"/>
      <c r="Y110" s="5" t="s">
        <v>96</v>
      </c>
      <c r="Z110" s="6"/>
      <c r="AA110" s="5" t="s">
        <v>96</v>
      </c>
      <c r="AB110" s="6"/>
      <c r="AC110" s="5" t="s">
        <v>96</v>
      </c>
      <c r="AE110" s="5" t="s">
        <v>96</v>
      </c>
      <c r="AG110" s="5" t="s">
        <v>96</v>
      </c>
      <c r="AI110" s="5" t="s">
        <v>96</v>
      </c>
      <c r="AJ110" s="6"/>
      <c r="AK110" s="5" t="s">
        <v>96</v>
      </c>
      <c r="AM110" s="5" t="s">
        <v>96</v>
      </c>
      <c r="AO110" s="5" t="s">
        <v>96</v>
      </c>
      <c r="AQ110" s="5" t="s">
        <v>96</v>
      </c>
      <c r="AS110" s="5" t="s">
        <v>96</v>
      </c>
      <c r="AU110" s="5" t="s">
        <v>206</v>
      </c>
      <c r="AV110" s="6" t="s">
        <v>6897</v>
      </c>
      <c r="AW110" s="5" t="s">
        <v>96</v>
      </c>
      <c r="AY110" s="5" t="s">
        <v>206</v>
      </c>
      <c r="AZ110" s="6" t="s">
        <v>6341</v>
      </c>
      <c r="BA110" s="5" t="s">
        <v>96</v>
      </c>
      <c r="BC110" s="5" t="s">
        <v>96</v>
      </c>
      <c r="BE110" s="5" t="s">
        <v>96</v>
      </c>
      <c r="BG110" s="5" t="s">
        <v>96</v>
      </c>
      <c r="BI110" s="5" t="s">
        <v>96</v>
      </c>
      <c r="BK110" s="6" t="str" cm="1">
        <f t="array" ref="BK11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10" s="6" t="str" cm="1">
        <f t="array" ref="BL11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10" s="5" t="s">
        <v>206</v>
      </c>
      <c r="BN110" s="5" t="s">
        <v>96</v>
      </c>
      <c r="BO110" s="5" t="s">
        <v>96</v>
      </c>
      <c r="BP110" s="5" t="s">
        <v>96</v>
      </c>
      <c r="BQ110" s="5" t="s">
        <v>96</v>
      </c>
      <c r="BR110" s="5" t="s">
        <v>96</v>
      </c>
      <c r="BS110" s="5" t="s">
        <v>96</v>
      </c>
      <c r="BT110" s="5" t="s">
        <v>96</v>
      </c>
      <c r="BU110" s="5" t="s">
        <v>96</v>
      </c>
      <c r="BV110" s="5" t="s">
        <v>96</v>
      </c>
      <c r="BW110" s="5" t="s">
        <v>96</v>
      </c>
      <c r="BX110" s="5" t="s">
        <v>96</v>
      </c>
      <c r="BY110" s="5" t="s">
        <v>96</v>
      </c>
      <c r="BZ110" s="5" t="s">
        <v>96</v>
      </c>
      <c r="CA110" s="5" t="s">
        <v>96</v>
      </c>
      <c r="CB110" s="5" t="s">
        <v>96</v>
      </c>
      <c r="CC110" s="5" t="s">
        <v>96</v>
      </c>
      <c r="CD110" s="5" t="s">
        <v>96</v>
      </c>
      <c r="CE110" s="5" t="s">
        <v>96</v>
      </c>
      <c r="CF110" s="5" t="s">
        <v>96</v>
      </c>
      <c r="CG110" s="5" t="s">
        <v>96</v>
      </c>
      <c r="CH110" s="5" t="s">
        <v>96</v>
      </c>
      <c r="CI110" s="5" t="s">
        <v>96</v>
      </c>
      <c r="CJ110" s="5" t="s">
        <v>96</v>
      </c>
      <c r="CK110" s="5" t="s">
        <v>96</v>
      </c>
      <c r="CL110" s="5" t="s">
        <v>96</v>
      </c>
      <c r="CM110" s="6" t="str" cm="1">
        <f t="array" ref="CM1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10" s="5" t="str" cm="1">
        <f t="array" ref="CN1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10" s="5" t="str" cm="1">
        <f t="array" ref="CO1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10" s="5" t="str" cm="1">
        <f t="array" ref="CP1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10" s="5" t="str" cm="1">
        <f t="array" ref="CQ1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11" spans="2:95" ht="139.5" x14ac:dyDescent="0.35">
      <c r="B111" s="5" t="s">
        <v>206</v>
      </c>
      <c r="C111" s="6" t="s">
        <v>6001</v>
      </c>
      <c r="D111" s="6" t="s">
        <v>409</v>
      </c>
      <c r="E111" s="6" t="s">
        <v>7093</v>
      </c>
      <c r="F111" s="5" t="s">
        <v>209</v>
      </c>
      <c r="G111" s="5" t="s">
        <v>312</v>
      </c>
      <c r="H111" s="5" t="s">
        <v>313</v>
      </c>
      <c r="I111" s="5" t="s">
        <v>96</v>
      </c>
      <c r="J111" s="5" t="s">
        <v>96</v>
      </c>
      <c r="K111" s="5" t="s">
        <v>399</v>
      </c>
      <c r="L111" s="5" t="s">
        <v>9</v>
      </c>
      <c r="M111" s="5" t="str">
        <f>IF(O111="","",
IF(O111="PM_XX_XX_XX: Undefined","PM_XX: Undefined",
INDEX(tbl_Picklist_UniclassPM[Code and Title],
MATCH((LEFT(O111,5)),tbl_Picklist_UniclassPM[Code],0))
))</f>
        <v>PM_40 : Design and approvals information</v>
      </c>
      <c r="N111" s="5" t="str">
        <f>IF(O111="","",
IF(O111="PM_XX_XX_XX: Undefined","PM_XX_XX: Undefined",
INDEX(tbl_Picklist_UniclassPM[Code and Title],
MATCH((LEFT(O111,8)),tbl_Picklist_UniclassPM[Code],0))
))</f>
        <v>PM_40_30 : Design information</v>
      </c>
      <c r="O111" s="5" t="s">
        <v>408</v>
      </c>
      <c r="P111" s="6" t="str" cm="1">
        <f t="array" ref="P11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11" s="6" t="str" cm="1">
        <f t="array" ref="Q11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11" s="6"/>
      <c r="S111" s="5" t="s">
        <v>96</v>
      </c>
      <c r="T111" s="6"/>
      <c r="U111" s="5" t="s">
        <v>96</v>
      </c>
      <c r="V111" s="6"/>
      <c r="W111" s="5" t="s">
        <v>96</v>
      </c>
      <c r="X111" s="6"/>
      <c r="Y111" s="5" t="s">
        <v>96</v>
      </c>
      <c r="Z111" s="6"/>
      <c r="AA111" s="5" t="s">
        <v>96</v>
      </c>
      <c r="AB111" s="6"/>
      <c r="AC111" s="5" t="s">
        <v>96</v>
      </c>
      <c r="AE111" s="5" t="s">
        <v>96</v>
      </c>
      <c r="AG111" s="5" t="s">
        <v>96</v>
      </c>
      <c r="AI111" s="5" t="s">
        <v>96</v>
      </c>
      <c r="AJ111" s="6"/>
      <c r="AK111" s="5" t="s">
        <v>96</v>
      </c>
      <c r="AM111" s="5" t="s">
        <v>96</v>
      </c>
      <c r="AO111" s="5" t="s">
        <v>96</v>
      </c>
      <c r="AQ111" s="5" t="s">
        <v>96</v>
      </c>
      <c r="AS111" s="5" t="s">
        <v>96</v>
      </c>
      <c r="AU111" s="5" t="s">
        <v>206</v>
      </c>
      <c r="AV111" s="6" t="s">
        <v>6898</v>
      </c>
      <c r="AW111" s="5" t="s">
        <v>96</v>
      </c>
      <c r="AY111" s="5" t="s">
        <v>206</v>
      </c>
      <c r="AZ111" s="6" t="s">
        <v>6341</v>
      </c>
      <c r="BA111" s="5" t="s">
        <v>96</v>
      </c>
      <c r="BC111" s="5" t="s">
        <v>96</v>
      </c>
      <c r="BE111" s="5" t="s">
        <v>96</v>
      </c>
      <c r="BG111" s="5" t="s">
        <v>96</v>
      </c>
      <c r="BI111" s="5" t="s">
        <v>96</v>
      </c>
      <c r="BK111" s="6" t="str" cm="1">
        <f t="array" ref="BK11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11" s="6" t="str" cm="1">
        <f t="array" ref="BL11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11" s="5" t="s">
        <v>206</v>
      </c>
      <c r="BN111" s="5" t="s">
        <v>96</v>
      </c>
      <c r="BO111" s="5" t="s">
        <v>96</v>
      </c>
      <c r="BP111" s="5" t="s">
        <v>96</v>
      </c>
      <c r="BQ111" s="5" t="s">
        <v>96</v>
      </c>
      <c r="BR111" s="5" t="s">
        <v>96</v>
      </c>
      <c r="BS111" s="5" t="s">
        <v>96</v>
      </c>
      <c r="BT111" s="5" t="s">
        <v>96</v>
      </c>
      <c r="BU111" s="5" t="s">
        <v>96</v>
      </c>
      <c r="BV111" s="5" t="s">
        <v>96</v>
      </c>
      <c r="BW111" s="5" t="s">
        <v>96</v>
      </c>
      <c r="BX111" s="5" t="s">
        <v>96</v>
      </c>
      <c r="BY111" s="5" t="s">
        <v>96</v>
      </c>
      <c r="BZ111" s="5" t="s">
        <v>96</v>
      </c>
      <c r="CA111" s="5" t="s">
        <v>96</v>
      </c>
      <c r="CB111" s="5" t="s">
        <v>96</v>
      </c>
      <c r="CC111" s="5" t="s">
        <v>96</v>
      </c>
      <c r="CD111" s="5" t="s">
        <v>96</v>
      </c>
      <c r="CE111" s="5" t="s">
        <v>96</v>
      </c>
      <c r="CF111" s="5" t="s">
        <v>96</v>
      </c>
      <c r="CG111" s="5" t="s">
        <v>96</v>
      </c>
      <c r="CH111" s="5" t="s">
        <v>96</v>
      </c>
      <c r="CI111" s="5" t="s">
        <v>96</v>
      </c>
      <c r="CJ111" s="5" t="s">
        <v>96</v>
      </c>
      <c r="CK111" s="5" t="s">
        <v>96</v>
      </c>
      <c r="CL111" s="5" t="s">
        <v>96</v>
      </c>
      <c r="CM111" s="6" t="str" cm="1">
        <f t="array" ref="CM1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11" s="5" t="str" cm="1">
        <f t="array" ref="CN1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11" s="5" t="str" cm="1">
        <f t="array" ref="CO1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11" s="5" t="str" cm="1">
        <f t="array" ref="CP1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11" s="5" t="str" cm="1">
        <f t="array" ref="CQ1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12" spans="2:95" ht="341" x14ac:dyDescent="0.35">
      <c r="B112" s="5" t="s">
        <v>206</v>
      </c>
      <c r="C112" s="6" t="s">
        <v>6002</v>
      </c>
      <c r="D112" s="6" t="s">
        <v>238</v>
      </c>
      <c r="E112" s="6" t="s">
        <v>7094</v>
      </c>
      <c r="F112" s="5" t="s">
        <v>209</v>
      </c>
      <c r="G112" s="5" t="s">
        <v>234</v>
      </c>
      <c r="H112" s="5" t="s">
        <v>235</v>
      </c>
      <c r="I112" s="5" t="s">
        <v>96</v>
      </c>
      <c r="J112" s="5" t="s">
        <v>236</v>
      </c>
      <c r="K112" s="5" t="s">
        <v>225</v>
      </c>
      <c r="L112" s="5" t="s">
        <v>9</v>
      </c>
      <c r="M112" s="5" t="str">
        <f>IF(O112="","",
IF(O112="PM_XX_XX_XX: Undefined","PM_XX: Undefined",
INDEX(tbl_Picklist_UniclassPM[Code and Title],
MATCH((LEFT(O112,5)),tbl_Picklist_UniclassPM[Code],0))
))</f>
        <v>PM_40 : Design and approvals information</v>
      </c>
      <c r="N112" s="5" t="str">
        <f>IF(O112="","",
IF(O112="PM_XX_XX_XX: Undefined","PM_XX_XX: Undefined",
INDEX(tbl_Picklist_UniclassPM[Code and Title],
MATCH((LEFT(O112,8)),tbl_Picklist_UniclassPM[Code],0))
))</f>
        <v>PM_40_30 : Design information</v>
      </c>
      <c r="O112" s="5" t="s">
        <v>410</v>
      </c>
      <c r="P112" s="6" t="str" cm="1">
        <f t="array" ref="P11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12" s="6" t="str" cm="1">
        <f t="array" ref="Q11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12" s="6"/>
      <c r="S112" s="5" t="s">
        <v>96</v>
      </c>
      <c r="T112" s="6"/>
      <c r="U112" s="5" t="s">
        <v>96</v>
      </c>
      <c r="V112" s="6"/>
      <c r="W112" s="5" t="s">
        <v>96</v>
      </c>
      <c r="X112" s="6"/>
      <c r="Y112" s="5" t="s">
        <v>96</v>
      </c>
      <c r="Z112" s="6"/>
      <c r="AA112" s="5" t="s">
        <v>96</v>
      </c>
      <c r="AB112" s="6"/>
      <c r="AC112" s="5" t="s">
        <v>96</v>
      </c>
      <c r="AE112" s="5" t="s">
        <v>96</v>
      </c>
      <c r="AG112" s="5" t="s">
        <v>96</v>
      </c>
      <c r="AI112" s="5" t="s">
        <v>206</v>
      </c>
      <c r="AJ112" s="6" t="s">
        <v>6798</v>
      </c>
      <c r="AK112" s="5" t="s">
        <v>96</v>
      </c>
      <c r="AM112" s="5" t="s">
        <v>96</v>
      </c>
      <c r="AO112" s="5" t="s">
        <v>96</v>
      </c>
      <c r="AQ112" s="5" t="s">
        <v>96</v>
      </c>
      <c r="AS112" s="5" t="s">
        <v>96</v>
      </c>
      <c r="AU112" s="5" t="s">
        <v>206</v>
      </c>
      <c r="AV112" s="6" t="s">
        <v>6899</v>
      </c>
      <c r="AW112" s="5" t="s">
        <v>96</v>
      </c>
      <c r="AY112" s="5" t="s">
        <v>206</v>
      </c>
      <c r="AZ112" s="6" t="s">
        <v>6341</v>
      </c>
      <c r="BA112" s="5" t="s">
        <v>96</v>
      </c>
      <c r="BC112" s="5" t="s">
        <v>96</v>
      </c>
      <c r="BE112" s="5" t="s">
        <v>96</v>
      </c>
      <c r="BG112" s="5" t="s">
        <v>96</v>
      </c>
      <c r="BI112" s="5" t="s">
        <v>96</v>
      </c>
      <c r="BK112" s="6" t="str" cm="1">
        <f t="array" ref="BK11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F;
L</v>
      </c>
      <c r="BL112" s="6" t="str" cm="1">
        <f t="array" ref="BL11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F : Facilities/Asset Management;
L : Landscape Architecture</v>
      </c>
      <c r="BM112" s="5" t="s">
        <v>206</v>
      </c>
      <c r="BN112" s="5" t="s">
        <v>96</v>
      </c>
      <c r="BO112" s="5" t="s">
        <v>96</v>
      </c>
      <c r="BP112" s="5" t="s">
        <v>96</v>
      </c>
      <c r="BQ112" s="5" t="s">
        <v>96</v>
      </c>
      <c r="BR112" s="5" t="s">
        <v>206</v>
      </c>
      <c r="BS112" s="5" t="s">
        <v>96</v>
      </c>
      <c r="BT112" s="5" t="s">
        <v>96</v>
      </c>
      <c r="BU112" s="5" t="s">
        <v>96</v>
      </c>
      <c r="BV112" s="5" t="s">
        <v>96</v>
      </c>
      <c r="BW112" s="5" t="s">
        <v>96</v>
      </c>
      <c r="BX112" s="5" t="s">
        <v>206</v>
      </c>
      <c r="BY112" s="5" t="s">
        <v>96</v>
      </c>
      <c r="BZ112" s="5" t="s">
        <v>96</v>
      </c>
      <c r="CA112" s="5" t="s">
        <v>96</v>
      </c>
      <c r="CB112" s="5" t="s">
        <v>96</v>
      </c>
      <c r="CC112" s="5" t="s">
        <v>96</v>
      </c>
      <c r="CD112" s="5" t="s">
        <v>96</v>
      </c>
      <c r="CE112" s="5" t="s">
        <v>96</v>
      </c>
      <c r="CF112" s="5" t="s">
        <v>96</v>
      </c>
      <c r="CG112" s="5" t="s">
        <v>96</v>
      </c>
      <c r="CH112" s="5" t="s">
        <v>96</v>
      </c>
      <c r="CI112" s="5" t="s">
        <v>96</v>
      </c>
      <c r="CJ112" s="5" t="s">
        <v>96</v>
      </c>
      <c r="CK112" s="5" t="s">
        <v>96</v>
      </c>
      <c r="CL112" s="5" t="s">
        <v>96</v>
      </c>
      <c r="CM112" s="6" t="str" cm="1">
        <f t="array" ref="CM1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12" s="5" t="str" cm="1">
        <f t="array" ref="CN1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12" s="5" t="str" cm="1">
        <f t="array" ref="CO1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12" s="5" t="str" cm="1">
        <f t="array" ref="CP1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12" s="5" t="str" cm="1">
        <f t="array" ref="CQ1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13" spans="2:95" ht="279" x14ac:dyDescent="0.35">
      <c r="B113" s="5" t="s">
        <v>239</v>
      </c>
      <c r="C113" s="6" t="s">
        <v>5946</v>
      </c>
      <c r="D113" s="6" t="s">
        <v>241</v>
      </c>
      <c r="E113" s="6" t="s">
        <v>7095</v>
      </c>
      <c r="F113" s="5" t="s">
        <v>209</v>
      </c>
      <c r="G113" s="5" t="s">
        <v>234</v>
      </c>
      <c r="H113" s="5" t="s">
        <v>235</v>
      </c>
      <c r="I113" s="5" t="s">
        <v>96</v>
      </c>
      <c r="J113" s="5" t="s">
        <v>236</v>
      </c>
      <c r="K113" s="5" t="s">
        <v>225</v>
      </c>
      <c r="L113" s="5" t="s">
        <v>9</v>
      </c>
      <c r="M113" s="5" t="str">
        <f>IF(O113="","",
IF(O113="PM_XX_XX_XX: Undefined","PM_XX: Undefined",
INDEX(tbl_Picklist_UniclassPM[Code and Title],
MATCH((LEFT(O113,5)),tbl_Picklist_UniclassPM[Code],0))
))</f>
        <v>PM_40 : Design and approvals information</v>
      </c>
      <c r="N113" s="5" t="str">
        <f>IF(O113="","",
IF(O113="PM_XX_XX_XX: Undefined","PM_XX_XX: Undefined",
INDEX(tbl_Picklist_UniclassPM[Code and Title],
MATCH((LEFT(O113,8)),tbl_Picklist_UniclassPM[Code],0))
))</f>
        <v>PM_40_30 : Design information</v>
      </c>
      <c r="O113" s="5" t="s">
        <v>410</v>
      </c>
      <c r="P113" s="6" t="str" cm="1">
        <f t="array" ref="P11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13" s="6" t="str" cm="1">
        <f t="array" ref="Q11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13" s="6"/>
      <c r="S113" s="5" t="s">
        <v>96</v>
      </c>
      <c r="T113" s="6"/>
      <c r="U113" s="5" t="s">
        <v>96</v>
      </c>
      <c r="V113" s="6"/>
      <c r="W113" s="5" t="s">
        <v>96</v>
      </c>
      <c r="X113" s="6"/>
      <c r="Y113" s="5" t="s">
        <v>96</v>
      </c>
      <c r="Z113" s="6"/>
      <c r="AA113" s="5" t="s">
        <v>96</v>
      </c>
      <c r="AB113" s="6"/>
      <c r="AC113" s="5" t="s">
        <v>96</v>
      </c>
      <c r="AE113" s="5" t="s">
        <v>96</v>
      </c>
      <c r="AG113" s="5" t="s">
        <v>96</v>
      </c>
      <c r="AI113" s="5" t="s">
        <v>206</v>
      </c>
      <c r="AJ113" s="6" t="s">
        <v>6800</v>
      </c>
      <c r="AK113" s="5" t="s">
        <v>96</v>
      </c>
      <c r="AM113" s="5" t="s">
        <v>96</v>
      </c>
      <c r="AO113" s="5" t="s">
        <v>96</v>
      </c>
      <c r="AQ113" s="5" t="s">
        <v>96</v>
      </c>
      <c r="AS113" s="5" t="s">
        <v>96</v>
      </c>
      <c r="AU113" s="5" t="s">
        <v>206</v>
      </c>
      <c r="AV113" s="6" t="s">
        <v>6900</v>
      </c>
      <c r="AW113" s="5" t="s">
        <v>96</v>
      </c>
      <c r="AY113" s="5" t="s">
        <v>206</v>
      </c>
      <c r="AZ113" s="6" t="s">
        <v>6341</v>
      </c>
      <c r="BA113" s="5" t="s">
        <v>96</v>
      </c>
      <c r="BC113" s="5" t="s">
        <v>96</v>
      </c>
      <c r="BE113" s="5" t="s">
        <v>96</v>
      </c>
      <c r="BG113" s="5" t="s">
        <v>96</v>
      </c>
      <c r="BI113" s="5" t="s">
        <v>96</v>
      </c>
      <c r="BK113" s="6" t="str" cm="1">
        <f t="array" ref="BK11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F;
M;
X;
Z</v>
      </c>
      <c r="BL113" s="6" t="str" cm="1">
        <f t="array" ref="BL11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F : Facilities/Asset Management;
M : Mechanical Engineering;
X : Non-Discipline Specific or Not Applicable;
Z : Multiple Disciplines</v>
      </c>
      <c r="BM113" s="5" t="s">
        <v>206</v>
      </c>
      <c r="BN113" s="5" t="s">
        <v>96</v>
      </c>
      <c r="BO113" s="5" t="s">
        <v>96</v>
      </c>
      <c r="BP113" s="5" t="s">
        <v>96</v>
      </c>
      <c r="BQ113" s="5" t="s">
        <v>206</v>
      </c>
      <c r="BR113" s="5" t="s">
        <v>206</v>
      </c>
      <c r="BS113" s="5" t="s">
        <v>96</v>
      </c>
      <c r="BT113" s="5" t="s">
        <v>96</v>
      </c>
      <c r="BU113" s="5" t="s">
        <v>96</v>
      </c>
      <c r="BV113" s="5" t="s">
        <v>96</v>
      </c>
      <c r="BW113" s="5" t="s">
        <v>96</v>
      </c>
      <c r="BX113" s="5" t="s">
        <v>96</v>
      </c>
      <c r="BY113" s="5" t="s">
        <v>206</v>
      </c>
      <c r="BZ113" s="5" t="s">
        <v>96</v>
      </c>
      <c r="CA113" s="5" t="s">
        <v>96</v>
      </c>
      <c r="CB113" s="5" t="s">
        <v>96</v>
      </c>
      <c r="CC113" s="5" t="s">
        <v>96</v>
      </c>
      <c r="CD113" s="5" t="s">
        <v>96</v>
      </c>
      <c r="CE113" s="5" t="s">
        <v>96</v>
      </c>
      <c r="CF113" s="5" t="s">
        <v>96</v>
      </c>
      <c r="CG113" s="5" t="s">
        <v>96</v>
      </c>
      <c r="CH113" s="5" t="s">
        <v>96</v>
      </c>
      <c r="CI113" s="5" t="s">
        <v>96</v>
      </c>
      <c r="CJ113" s="5" t="s">
        <v>206</v>
      </c>
      <c r="CK113" s="5" t="s">
        <v>96</v>
      </c>
      <c r="CL113" s="5" t="s">
        <v>206</v>
      </c>
      <c r="CM113" s="6" t="str" cm="1">
        <f t="array" ref="CM1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13" s="5" t="str" cm="1">
        <f t="array" ref="CN1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13" s="5" t="str" cm="1">
        <f t="array" ref="CO1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13" s="5" t="str" cm="1">
        <f t="array" ref="CP1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13" s="5" t="str" cm="1">
        <f t="array" ref="CQ1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14" spans="2:95" ht="151" customHeight="1" x14ac:dyDescent="0.35">
      <c r="B114" s="5" t="s">
        <v>239</v>
      </c>
      <c r="C114" s="6" t="s">
        <v>6003</v>
      </c>
      <c r="D114" s="6" t="s">
        <v>243</v>
      </c>
      <c r="E114" s="6" t="s">
        <v>7096</v>
      </c>
      <c r="F114" s="5" t="s">
        <v>209</v>
      </c>
      <c r="G114" s="5" t="s">
        <v>234</v>
      </c>
      <c r="H114" s="5" t="s">
        <v>244</v>
      </c>
      <c r="I114" s="5" t="s">
        <v>96</v>
      </c>
      <c r="J114" s="5" t="s">
        <v>245</v>
      </c>
      <c r="K114" s="5" t="s">
        <v>225</v>
      </c>
      <c r="L114" s="5" t="s">
        <v>9</v>
      </c>
      <c r="M114" s="5" t="str">
        <f>IF(O114="","",
IF(O114="PM_XX_XX_XX: Undefined","PM_XX: Undefined",
INDEX(tbl_Picklist_UniclassPM[Code and Title],
MATCH((LEFT(O114,5)),tbl_Picklist_UniclassPM[Code],0))
))</f>
        <v>PM_40 : Design and approvals information</v>
      </c>
      <c r="N114" s="5" t="str">
        <f>IF(O114="","",
IF(O114="PM_XX_XX_XX: Undefined","PM_XX_XX: Undefined",
INDEX(tbl_Picklist_UniclassPM[Code and Title],
MATCH((LEFT(O114,8)),tbl_Picklist_UniclassPM[Code],0))
))</f>
        <v>PM_40_30 : Design information</v>
      </c>
      <c r="O114" s="5" t="s">
        <v>410</v>
      </c>
      <c r="P114" s="6" t="str" cm="1">
        <f t="array" ref="P11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14" s="6" t="str" cm="1">
        <f t="array" ref="Q11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14" s="6"/>
      <c r="S114" s="5" t="s">
        <v>96</v>
      </c>
      <c r="T114" s="6"/>
      <c r="U114" s="5" t="s">
        <v>96</v>
      </c>
      <c r="V114" s="6"/>
      <c r="W114" s="5" t="s">
        <v>96</v>
      </c>
      <c r="X114" s="6"/>
      <c r="Y114" s="5" t="s">
        <v>96</v>
      </c>
      <c r="Z114" s="6"/>
      <c r="AA114" s="5" t="s">
        <v>96</v>
      </c>
      <c r="AB114" s="6"/>
      <c r="AC114" s="5" t="s">
        <v>96</v>
      </c>
      <c r="AE114" s="5" t="s">
        <v>96</v>
      </c>
      <c r="AG114" s="5" t="s">
        <v>96</v>
      </c>
      <c r="AI114" s="5" t="s">
        <v>206</v>
      </c>
      <c r="AJ114" s="6" t="s">
        <v>6799</v>
      </c>
      <c r="AK114" s="5" t="s">
        <v>96</v>
      </c>
      <c r="AM114" s="5" t="s">
        <v>96</v>
      </c>
      <c r="AO114" s="5" t="s">
        <v>96</v>
      </c>
      <c r="AQ114" s="5" t="s">
        <v>96</v>
      </c>
      <c r="AS114" s="5" t="s">
        <v>96</v>
      </c>
      <c r="AU114" s="5" t="s">
        <v>206</v>
      </c>
      <c r="AV114" s="6" t="s">
        <v>6415</v>
      </c>
      <c r="AW114" s="5" t="s">
        <v>96</v>
      </c>
      <c r="AY114" s="5" t="s">
        <v>206</v>
      </c>
      <c r="AZ114" s="6" t="s">
        <v>6341</v>
      </c>
      <c r="BA114" s="5" t="s">
        <v>96</v>
      </c>
      <c r="BC114" s="5" t="s">
        <v>96</v>
      </c>
      <c r="BE114" s="5" t="s">
        <v>96</v>
      </c>
      <c r="BG114" s="5" t="s">
        <v>96</v>
      </c>
      <c r="BI114" s="5" t="s">
        <v>96</v>
      </c>
      <c r="BK114" s="6" t="str" cm="1">
        <f t="array" ref="BK11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F;
M;
X</v>
      </c>
      <c r="BL114" s="6" t="str" cm="1">
        <f t="array" ref="BL11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F : Facilities/Asset Management;
M : Mechanical Engineering;
X : Non-Discipline Specific or Not Applicable</v>
      </c>
      <c r="BM114" s="5" t="s">
        <v>206</v>
      </c>
      <c r="BN114" s="5" t="s">
        <v>96</v>
      </c>
      <c r="BO114" s="5" t="s">
        <v>96</v>
      </c>
      <c r="BP114" s="5" t="s">
        <v>96</v>
      </c>
      <c r="BQ114" s="5" t="s">
        <v>206</v>
      </c>
      <c r="BR114" s="5" t="s">
        <v>206</v>
      </c>
      <c r="BS114" s="5" t="s">
        <v>96</v>
      </c>
      <c r="BT114" s="5" t="s">
        <v>96</v>
      </c>
      <c r="BU114" s="5" t="s">
        <v>96</v>
      </c>
      <c r="BV114" s="5" t="s">
        <v>96</v>
      </c>
      <c r="BW114" s="5" t="s">
        <v>96</v>
      </c>
      <c r="BX114" s="5" t="s">
        <v>96</v>
      </c>
      <c r="BY114" s="5" t="s">
        <v>206</v>
      </c>
      <c r="BZ114" s="5" t="s">
        <v>96</v>
      </c>
      <c r="CA114" s="5" t="s">
        <v>96</v>
      </c>
      <c r="CB114" s="5" t="s">
        <v>96</v>
      </c>
      <c r="CC114" s="5" t="s">
        <v>96</v>
      </c>
      <c r="CD114" s="5" t="s">
        <v>96</v>
      </c>
      <c r="CE114" s="5" t="s">
        <v>96</v>
      </c>
      <c r="CF114" s="5" t="s">
        <v>96</v>
      </c>
      <c r="CG114" s="5" t="s">
        <v>96</v>
      </c>
      <c r="CH114" s="5" t="s">
        <v>96</v>
      </c>
      <c r="CI114" s="5" t="s">
        <v>96</v>
      </c>
      <c r="CJ114" s="5" t="s">
        <v>206</v>
      </c>
      <c r="CK114" s="5" t="s">
        <v>96</v>
      </c>
      <c r="CL114" s="5" t="s">
        <v>96</v>
      </c>
      <c r="CM114" s="6" t="str" cm="1">
        <f t="array" ref="CM1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14" s="5" t="str" cm="1">
        <f t="array" ref="CN1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14" s="5" t="str" cm="1">
        <f t="array" ref="CO1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14" s="5" t="str" cm="1">
        <f t="array" ref="CP1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14" s="5" t="str" cm="1">
        <f t="array" ref="CQ1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15" spans="2:95" ht="124" x14ac:dyDescent="0.35">
      <c r="B115" s="5" t="s">
        <v>239</v>
      </c>
      <c r="C115" s="6" t="s">
        <v>6004</v>
      </c>
      <c r="D115" s="6" t="s">
        <v>253</v>
      </c>
      <c r="E115" s="6" t="s">
        <v>7097</v>
      </c>
      <c r="F115" s="5" t="s">
        <v>209</v>
      </c>
      <c r="G115" s="5" t="s">
        <v>234</v>
      </c>
      <c r="H115" s="5" t="s">
        <v>235</v>
      </c>
      <c r="I115" s="5" t="s">
        <v>96</v>
      </c>
      <c r="J115" s="5" t="s">
        <v>236</v>
      </c>
      <c r="K115" s="5" t="s">
        <v>225</v>
      </c>
      <c r="L115" s="5" t="s">
        <v>9</v>
      </c>
      <c r="M115" s="5" t="str">
        <f>IF(O115="","",
IF(O115="PM_XX_XX_XX: Undefined","PM_XX: Undefined",
INDEX(tbl_Picklist_UniclassPM[Code and Title],
MATCH((LEFT(O115,5)),tbl_Picklist_UniclassPM[Code],0))
))</f>
        <v>PM_40 : Design and approvals information</v>
      </c>
      <c r="N115" s="5" t="str">
        <f>IF(O115="","",
IF(O115="PM_XX_XX_XX: Undefined","PM_XX_XX: Undefined",
INDEX(tbl_Picklist_UniclassPM[Code and Title],
MATCH((LEFT(O115,8)),tbl_Picklist_UniclassPM[Code],0))
))</f>
        <v>PM_40_30 : Design information</v>
      </c>
      <c r="O115" s="5" t="s">
        <v>410</v>
      </c>
      <c r="P115" s="6" t="str" cm="1">
        <f t="array" ref="P11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15" s="6" t="str" cm="1">
        <f t="array" ref="Q11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15" s="6"/>
      <c r="S115" s="5" t="s">
        <v>96</v>
      </c>
      <c r="T115" s="6"/>
      <c r="U115" s="5" t="s">
        <v>96</v>
      </c>
      <c r="V115" s="6"/>
      <c r="W115" s="5" t="s">
        <v>96</v>
      </c>
      <c r="X115" s="6"/>
      <c r="Y115" s="5" t="s">
        <v>96</v>
      </c>
      <c r="Z115" s="6"/>
      <c r="AA115" s="5" t="s">
        <v>96</v>
      </c>
      <c r="AB115" s="6"/>
      <c r="AC115" s="5" t="s">
        <v>96</v>
      </c>
      <c r="AE115" s="5" t="s">
        <v>96</v>
      </c>
      <c r="AG115" s="5" t="s">
        <v>96</v>
      </c>
      <c r="AI115" s="5" t="s">
        <v>96</v>
      </c>
      <c r="AJ115" s="6"/>
      <c r="AK115" s="5" t="s">
        <v>96</v>
      </c>
      <c r="AM115" s="5" t="s">
        <v>96</v>
      </c>
      <c r="AO115" s="5" t="s">
        <v>96</v>
      </c>
      <c r="AQ115" s="5" t="s">
        <v>96</v>
      </c>
      <c r="AS115" s="5" t="s">
        <v>96</v>
      </c>
      <c r="AU115" s="5" t="s">
        <v>206</v>
      </c>
      <c r="AV115" s="6" t="s">
        <v>6416</v>
      </c>
      <c r="AW115" s="5" t="s">
        <v>96</v>
      </c>
      <c r="AY115" s="5" t="s">
        <v>206</v>
      </c>
      <c r="AZ115" s="6" t="s">
        <v>6341</v>
      </c>
      <c r="BA115" s="5" t="s">
        <v>96</v>
      </c>
      <c r="BC115" s="5" t="s">
        <v>96</v>
      </c>
      <c r="BE115" s="5" t="s">
        <v>96</v>
      </c>
      <c r="BG115" s="5" t="s">
        <v>96</v>
      </c>
      <c r="BI115" s="5" t="s">
        <v>96</v>
      </c>
      <c r="BK115" s="6" t="str" cm="1">
        <f t="array" ref="BK11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F;
M;
X</v>
      </c>
      <c r="BL115" s="6" t="str" cm="1">
        <f t="array" ref="BL11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F : Facilities/Asset Management;
M : Mechanical Engineering;
X : Non-Discipline Specific or Not Applicable</v>
      </c>
      <c r="BM115" s="5" t="s">
        <v>206</v>
      </c>
      <c r="BN115" s="5" t="s">
        <v>96</v>
      </c>
      <c r="BO115" s="5" t="s">
        <v>96</v>
      </c>
      <c r="BP115" s="5" t="s">
        <v>96</v>
      </c>
      <c r="BQ115" s="5" t="s">
        <v>206</v>
      </c>
      <c r="BR115" s="5" t="s">
        <v>206</v>
      </c>
      <c r="BS115" s="5" t="s">
        <v>96</v>
      </c>
      <c r="BT115" s="5" t="s">
        <v>96</v>
      </c>
      <c r="BU115" s="5" t="s">
        <v>96</v>
      </c>
      <c r="BV115" s="5" t="s">
        <v>96</v>
      </c>
      <c r="BW115" s="5" t="s">
        <v>96</v>
      </c>
      <c r="BX115" s="5" t="s">
        <v>96</v>
      </c>
      <c r="BY115" s="5" t="s">
        <v>206</v>
      </c>
      <c r="BZ115" s="5" t="s">
        <v>96</v>
      </c>
      <c r="CA115" s="5" t="s">
        <v>96</v>
      </c>
      <c r="CB115" s="5" t="s">
        <v>96</v>
      </c>
      <c r="CC115" s="5" t="s">
        <v>96</v>
      </c>
      <c r="CD115" s="5" t="s">
        <v>96</v>
      </c>
      <c r="CE115" s="5" t="s">
        <v>96</v>
      </c>
      <c r="CF115" s="5" t="s">
        <v>96</v>
      </c>
      <c r="CG115" s="5" t="s">
        <v>96</v>
      </c>
      <c r="CH115" s="5" t="s">
        <v>96</v>
      </c>
      <c r="CI115" s="5" t="s">
        <v>96</v>
      </c>
      <c r="CJ115" s="5" t="s">
        <v>206</v>
      </c>
      <c r="CK115" s="5" t="s">
        <v>96</v>
      </c>
      <c r="CL115" s="5" t="s">
        <v>96</v>
      </c>
      <c r="CM115" s="6" t="str" cm="1">
        <f t="array" ref="CM1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15" s="5" t="str" cm="1">
        <f t="array" ref="CN1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15" s="5" t="str" cm="1">
        <f t="array" ref="CO1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15" s="5" t="str" cm="1">
        <f t="array" ref="CP1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15" s="5" t="str" cm="1">
        <f t="array" ref="CQ1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16" spans="2:95" ht="248" x14ac:dyDescent="0.35">
      <c r="B116" s="5" t="s">
        <v>206</v>
      </c>
      <c r="C116" s="6" t="s">
        <v>6005</v>
      </c>
      <c r="D116" s="6" t="s">
        <v>411</v>
      </c>
      <c r="E116" s="6" t="s">
        <v>7098</v>
      </c>
      <c r="F116" s="5" t="s">
        <v>209</v>
      </c>
      <c r="G116" s="5" t="s">
        <v>251</v>
      </c>
      <c r="H116" s="5" t="s">
        <v>223</v>
      </c>
      <c r="I116" s="5" t="s">
        <v>96</v>
      </c>
      <c r="J116" s="5" t="s">
        <v>96</v>
      </c>
      <c r="K116" s="5" t="s">
        <v>399</v>
      </c>
      <c r="L116" s="5" t="s">
        <v>9</v>
      </c>
      <c r="M116" s="5" t="str">
        <f>IF(O116="","",
IF(O116="PM_XX_XX_XX: Undefined","PM_XX: Undefined",
INDEX(tbl_Picklist_UniclassPM[Code and Title],
MATCH((LEFT(O116,5)),tbl_Picklist_UniclassPM[Code],0))
))</f>
        <v>PM_40 : Design and approvals information</v>
      </c>
      <c r="N116" s="5" t="str">
        <f>IF(O116="","",
IF(O116="PM_XX_XX_XX: Undefined","PM_XX_XX: Undefined",
INDEX(tbl_Picklist_UniclassPM[Code and Title],
MATCH((LEFT(O116,8)),tbl_Picklist_UniclassPM[Code],0))
))</f>
        <v>PM_40_30 : Design information</v>
      </c>
      <c r="O116" s="5" t="s">
        <v>412</v>
      </c>
      <c r="P116" s="6" t="str" cm="1">
        <f t="array" ref="P11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
IE511</v>
      </c>
      <c r="Q116" s="6" t="str" cm="1">
        <f t="array" ref="Q11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
IE511 : Design Submission Procedure</v>
      </c>
      <c r="R116" s="6"/>
      <c r="S116" s="5" t="s">
        <v>96</v>
      </c>
      <c r="T116" s="6"/>
      <c r="U116" s="5" t="s">
        <v>96</v>
      </c>
      <c r="V116" s="6"/>
      <c r="W116" s="5" t="s">
        <v>96</v>
      </c>
      <c r="X116" s="6"/>
      <c r="Y116" s="5" t="s">
        <v>96</v>
      </c>
      <c r="Z116" s="6"/>
      <c r="AA116" s="5" t="s">
        <v>96</v>
      </c>
      <c r="AB116" s="6"/>
      <c r="AC116" s="5" t="s">
        <v>96</v>
      </c>
      <c r="AE116" s="5" t="s">
        <v>96</v>
      </c>
      <c r="AG116" s="5" t="s">
        <v>96</v>
      </c>
      <c r="AI116" s="5" t="s">
        <v>96</v>
      </c>
      <c r="AJ116" s="6"/>
      <c r="AK116" s="5" t="s">
        <v>96</v>
      </c>
      <c r="AM116" s="5" t="s">
        <v>96</v>
      </c>
      <c r="AO116" s="5" t="s">
        <v>96</v>
      </c>
      <c r="AQ116" s="5" t="s">
        <v>96</v>
      </c>
      <c r="AS116" s="5" t="s">
        <v>96</v>
      </c>
      <c r="AU116" s="5" t="s">
        <v>206</v>
      </c>
      <c r="AV116" s="6" t="s">
        <v>6417</v>
      </c>
      <c r="AW116" s="5" t="s">
        <v>96</v>
      </c>
      <c r="AY116" s="5" t="s">
        <v>206</v>
      </c>
      <c r="AZ116" s="6" t="s">
        <v>6341</v>
      </c>
      <c r="BA116" s="5" t="s">
        <v>96</v>
      </c>
      <c r="BC116" s="5" t="s">
        <v>206</v>
      </c>
      <c r="BD116" s="6" t="s">
        <v>6418</v>
      </c>
      <c r="BE116" s="5" t="s">
        <v>96</v>
      </c>
      <c r="BG116" s="5" t="s">
        <v>96</v>
      </c>
      <c r="BI116" s="5" t="s">
        <v>96</v>
      </c>
      <c r="BK116" s="6" t="str" cm="1">
        <f t="array" ref="BK11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v>
      </c>
      <c r="BL116" s="6" t="str" cm="1">
        <f t="array" ref="BL11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v>
      </c>
      <c r="BM116" s="5" t="s">
        <v>206</v>
      </c>
      <c r="BN116" s="5" t="s">
        <v>96</v>
      </c>
      <c r="BO116" s="5" t="s">
        <v>96</v>
      </c>
      <c r="BP116" s="5" t="s">
        <v>96</v>
      </c>
      <c r="BQ116" s="5" t="s">
        <v>96</v>
      </c>
      <c r="BR116" s="5" t="s">
        <v>96</v>
      </c>
      <c r="BS116" s="5" t="s">
        <v>96</v>
      </c>
      <c r="BT116" s="5" t="s">
        <v>96</v>
      </c>
      <c r="BU116" s="5" t="s">
        <v>96</v>
      </c>
      <c r="BV116" s="5" t="s">
        <v>96</v>
      </c>
      <c r="BW116" s="5" t="s">
        <v>96</v>
      </c>
      <c r="BX116" s="5" t="s">
        <v>206</v>
      </c>
      <c r="BY116" s="5" t="s">
        <v>96</v>
      </c>
      <c r="BZ116" s="5" t="s">
        <v>96</v>
      </c>
      <c r="CA116" s="5" t="s">
        <v>96</v>
      </c>
      <c r="CB116" s="5" t="s">
        <v>96</v>
      </c>
      <c r="CC116" s="5" t="s">
        <v>96</v>
      </c>
      <c r="CD116" s="5" t="s">
        <v>96</v>
      </c>
      <c r="CE116" s="5" t="s">
        <v>96</v>
      </c>
      <c r="CF116" s="5" t="s">
        <v>96</v>
      </c>
      <c r="CG116" s="5" t="s">
        <v>96</v>
      </c>
      <c r="CH116" s="5" t="s">
        <v>96</v>
      </c>
      <c r="CI116" s="5" t="s">
        <v>96</v>
      </c>
      <c r="CJ116" s="5" t="s">
        <v>96</v>
      </c>
      <c r="CK116" s="5" t="s">
        <v>96</v>
      </c>
      <c r="CL116" s="5" t="s">
        <v>96</v>
      </c>
      <c r="CM116" s="6" t="str" cm="1">
        <f t="array" ref="CM1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16" s="5" t="str" cm="1">
        <f t="array" ref="CN1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16" s="5" t="str" cm="1">
        <f t="array" ref="CO1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16" s="5" t="str" cm="1">
        <f t="array" ref="CP1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16" s="5" t="str" cm="1">
        <f t="array" ref="CQ1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17" spans="2:95" ht="186" x14ac:dyDescent="0.35">
      <c r="B117" s="5" t="s">
        <v>206</v>
      </c>
      <c r="C117" s="6" t="s">
        <v>6079</v>
      </c>
      <c r="D117" s="6" t="s">
        <v>413</v>
      </c>
      <c r="E117" s="6" t="s">
        <v>7099</v>
      </c>
      <c r="F117" s="5" t="s">
        <v>209</v>
      </c>
      <c r="G117" s="5" t="s">
        <v>251</v>
      </c>
      <c r="H117" s="5" t="s">
        <v>223</v>
      </c>
      <c r="I117" s="5" t="s">
        <v>96</v>
      </c>
      <c r="J117" s="5" t="s">
        <v>96</v>
      </c>
      <c r="K117" s="5" t="s">
        <v>399</v>
      </c>
      <c r="L117" s="5" t="s">
        <v>9</v>
      </c>
      <c r="M117" s="5" t="str">
        <f>IF(O117="","",
IF(O117="PM_XX_XX_XX: Undefined","PM_XX: Undefined",
INDEX(tbl_Picklist_UniclassPM[Code and Title],
MATCH((LEFT(O117,5)),tbl_Picklist_UniclassPM[Code],0))
))</f>
        <v>PM_40 : Design and approvals information</v>
      </c>
      <c r="N117" s="5" t="str">
        <f>IF(O117="","",
IF(O117="PM_XX_XX_XX: Undefined","PM_XX_XX: Undefined",
INDEX(tbl_Picklist_UniclassPM[Code and Title],
MATCH((LEFT(O117,8)),tbl_Picklist_UniclassPM[Code],0))
))</f>
        <v>PM_40_30 : Design information</v>
      </c>
      <c r="O117" s="5" t="s">
        <v>412</v>
      </c>
      <c r="P117" s="6" t="str" cm="1">
        <f t="array" ref="P11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IE511</v>
      </c>
      <c r="Q117" s="6" t="str" cm="1">
        <f t="array" ref="Q11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IE511 : Design Submission Procedure</v>
      </c>
      <c r="R117" s="6"/>
      <c r="S117" s="5" t="s">
        <v>96</v>
      </c>
      <c r="T117" s="6"/>
      <c r="U117" s="5" t="s">
        <v>96</v>
      </c>
      <c r="V117" s="6"/>
      <c r="W117" s="5" t="s">
        <v>96</v>
      </c>
      <c r="X117" s="6"/>
      <c r="Y117" s="5" t="s">
        <v>96</v>
      </c>
      <c r="Z117" s="6"/>
      <c r="AA117" s="5" t="s">
        <v>96</v>
      </c>
      <c r="AB117" s="6"/>
      <c r="AC117" s="5" t="s">
        <v>96</v>
      </c>
      <c r="AE117" s="5" t="s">
        <v>96</v>
      </c>
      <c r="AG117" s="5" t="s">
        <v>96</v>
      </c>
      <c r="AI117" s="5" t="s">
        <v>96</v>
      </c>
      <c r="AJ117" s="6"/>
      <c r="AK117" s="5" t="s">
        <v>96</v>
      </c>
      <c r="AM117" s="5" t="s">
        <v>96</v>
      </c>
      <c r="AO117" s="5" t="s">
        <v>96</v>
      </c>
      <c r="AQ117" s="5" t="s">
        <v>96</v>
      </c>
      <c r="AS117" s="5" t="s">
        <v>96</v>
      </c>
      <c r="AU117" s="5" t="s">
        <v>96</v>
      </c>
      <c r="AW117" s="5" t="s">
        <v>96</v>
      </c>
      <c r="AY117" s="5" t="s">
        <v>206</v>
      </c>
      <c r="AZ117" s="6" t="s">
        <v>6419</v>
      </c>
      <c r="BA117" s="5" t="s">
        <v>96</v>
      </c>
      <c r="BC117" s="5" t="s">
        <v>206</v>
      </c>
      <c r="BD117" s="6" t="s">
        <v>6418</v>
      </c>
      <c r="BE117" s="5" t="s">
        <v>96</v>
      </c>
      <c r="BG117" s="5" t="s">
        <v>96</v>
      </c>
      <c r="BI117" s="5" t="s">
        <v>96</v>
      </c>
      <c r="BK117" s="6" t="str" cm="1">
        <f t="array" ref="BK11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v>
      </c>
      <c r="BL117" s="6" t="str" cm="1">
        <f t="array" ref="BL11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v>
      </c>
      <c r="BM117" s="5" t="s">
        <v>206</v>
      </c>
      <c r="BN117" s="5" t="s">
        <v>96</v>
      </c>
      <c r="BO117" s="5" t="s">
        <v>96</v>
      </c>
      <c r="BP117" s="5" t="s">
        <v>96</v>
      </c>
      <c r="BQ117" s="5" t="s">
        <v>96</v>
      </c>
      <c r="BR117" s="5" t="s">
        <v>96</v>
      </c>
      <c r="BS117" s="5" t="s">
        <v>96</v>
      </c>
      <c r="BT117" s="5" t="s">
        <v>96</v>
      </c>
      <c r="BU117" s="5" t="s">
        <v>206</v>
      </c>
      <c r="BV117" s="5" t="s">
        <v>96</v>
      </c>
      <c r="BW117" s="5" t="s">
        <v>96</v>
      </c>
      <c r="BX117" s="5" t="s">
        <v>96</v>
      </c>
      <c r="BY117" s="5" t="s">
        <v>96</v>
      </c>
      <c r="BZ117" s="5" t="s">
        <v>96</v>
      </c>
      <c r="CA117" s="5" t="s">
        <v>96</v>
      </c>
      <c r="CB117" s="5" t="s">
        <v>96</v>
      </c>
      <c r="CC117" s="5" t="s">
        <v>96</v>
      </c>
      <c r="CD117" s="5" t="s">
        <v>96</v>
      </c>
      <c r="CE117" s="5" t="s">
        <v>96</v>
      </c>
      <c r="CF117" s="5" t="s">
        <v>96</v>
      </c>
      <c r="CG117" s="5" t="s">
        <v>96</v>
      </c>
      <c r="CH117" s="5" t="s">
        <v>96</v>
      </c>
      <c r="CI117" s="5" t="s">
        <v>96</v>
      </c>
      <c r="CJ117" s="5" t="s">
        <v>96</v>
      </c>
      <c r="CK117" s="5" t="s">
        <v>96</v>
      </c>
      <c r="CL117" s="5" t="s">
        <v>96</v>
      </c>
      <c r="CM117" s="6" t="str" cm="1">
        <f t="array" ref="CM1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17" s="5" t="str" cm="1">
        <f t="array" ref="CN1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17" s="5" t="str" cm="1">
        <f t="array" ref="CO1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17" s="5" t="str" cm="1">
        <f t="array" ref="CP1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17" s="5" t="str" cm="1">
        <f t="array" ref="CQ1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18" spans="2:95" ht="217" x14ac:dyDescent="0.35">
      <c r="B118" s="5" t="s">
        <v>206</v>
      </c>
      <c r="C118" s="6" t="s">
        <v>6080</v>
      </c>
      <c r="D118" s="6" t="s">
        <v>414</v>
      </c>
      <c r="E118" s="6" t="s">
        <v>7100</v>
      </c>
      <c r="F118" s="5" t="s">
        <v>209</v>
      </c>
      <c r="G118" s="5" t="s">
        <v>251</v>
      </c>
      <c r="H118" s="5" t="s">
        <v>325</v>
      </c>
      <c r="I118" s="5" t="s">
        <v>96</v>
      </c>
      <c r="J118" s="5" t="s">
        <v>96</v>
      </c>
      <c r="K118" s="5" t="s">
        <v>225</v>
      </c>
      <c r="L118" s="5" t="s">
        <v>9</v>
      </c>
      <c r="M118" s="5" t="str">
        <f>IF(O118="","",
IF(O118="PM_XX_XX_XX: Undefined","PM_XX: Undefined",
INDEX(tbl_Picklist_UniclassPM[Code and Title],
MATCH((LEFT(O118,5)),tbl_Picklist_UniclassPM[Code],0))
))</f>
        <v>PM_40 : Design and approvals information</v>
      </c>
      <c r="N118" s="5" t="str">
        <f>IF(O118="","",
IF(O118="PM_XX_XX_XX: Undefined","PM_XX_XX: Undefined",
INDEX(tbl_Picklist_UniclassPM[Code and Title],
MATCH((LEFT(O118,8)),tbl_Picklist_UniclassPM[Code],0))
))</f>
        <v>PM_40_30 : Design information</v>
      </c>
      <c r="O118" s="5" t="s">
        <v>412</v>
      </c>
      <c r="P118" s="6" t="str" cm="1">
        <f t="array" ref="P11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IE511</v>
      </c>
      <c r="Q118" s="6" t="str" cm="1">
        <f t="array" ref="Q11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IE511 : Design Submission Procedure</v>
      </c>
      <c r="R118" s="6"/>
      <c r="S118" s="5" t="s">
        <v>96</v>
      </c>
      <c r="T118" s="6"/>
      <c r="U118" s="5" t="s">
        <v>96</v>
      </c>
      <c r="V118" s="6"/>
      <c r="W118" s="5" t="s">
        <v>96</v>
      </c>
      <c r="X118" s="6"/>
      <c r="Y118" s="5" t="s">
        <v>96</v>
      </c>
      <c r="Z118" s="6"/>
      <c r="AA118" s="5" t="s">
        <v>96</v>
      </c>
      <c r="AB118" s="6"/>
      <c r="AC118" s="5" t="s">
        <v>96</v>
      </c>
      <c r="AE118" s="5" t="s">
        <v>96</v>
      </c>
      <c r="AG118" s="5" t="s">
        <v>96</v>
      </c>
      <c r="AI118" s="5" t="s">
        <v>96</v>
      </c>
      <c r="AJ118" s="6"/>
      <c r="AK118" s="5" t="s">
        <v>96</v>
      </c>
      <c r="AM118" s="5" t="s">
        <v>96</v>
      </c>
      <c r="AO118" s="5" t="s">
        <v>96</v>
      </c>
      <c r="AQ118" s="5" t="s">
        <v>96</v>
      </c>
      <c r="AS118" s="5" t="s">
        <v>96</v>
      </c>
      <c r="AU118" s="5" t="s">
        <v>96</v>
      </c>
      <c r="AW118" s="5" t="s">
        <v>96</v>
      </c>
      <c r="AY118" s="5" t="s">
        <v>206</v>
      </c>
      <c r="AZ118" s="6" t="s">
        <v>415</v>
      </c>
      <c r="BA118" s="5" t="s">
        <v>96</v>
      </c>
      <c r="BC118" s="5" t="s">
        <v>206</v>
      </c>
      <c r="BD118" s="6" t="s">
        <v>6420</v>
      </c>
      <c r="BE118" s="5" t="s">
        <v>96</v>
      </c>
      <c r="BG118" s="5" t="s">
        <v>96</v>
      </c>
      <c r="BI118" s="5" t="s">
        <v>96</v>
      </c>
      <c r="BK118" s="6" t="str" cm="1">
        <f t="array" ref="BK11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J;
K;
X</v>
      </c>
      <c r="BL118" s="6" t="str" cm="1">
        <f t="array" ref="BL11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J : Acoustic Engineering;
K : Fire Engineering;
X : Non-Discipline Specific or Not Applicable</v>
      </c>
      <c r="BM118" s="5" t="s">
        <v>206</v>
      </c>
      <c r="BN118" s="5" t="s">
        <v>96</v>
      </c>
      <c r="BO118" s="5" t="s">
        <v>96</v>
      </c>
      <c r="BP118" s="5" t="s">
        <v>96</v>
      </c>
      <c r="BQ118" s="5" t="s">
        <v>96</v>
      </c>
      <c r="BR118" s="5" t="s">
        <v>96</v>
      </c>
      <c r="BS118" s="5" t="s">
        <v>96</v>
      </c>
      <c r="BT118" s="5" t="s">
        <v>96</v>
      </c>
      <c r="BU118" s="5" t="s">
        <v>206</v>
      </c>
      <c r="BV118" s="5" t="s">
        <v>206</v>
      </c>
      <c r="BW118" s="5" t="s">
        <v>206</v>
      </c>
      <c r="BX118" s="5" t="s">
        <v>96</v>
      </c>
      <c r="BY118" s="5" t="s">
        <v>96</v>
      </c>
      <c r="BZ118" s="5" t="s">
        <v>96</v>
      </c>
      <c r="CA118" s="5" t="s">
        <v>96</v>
      </c>
      <c r="CB118" s="5" t="s">
        <v>96</v>
      </c>
      <c r="CC118" s="5" t="s">
        <v>96</v>
      </c>
      <c r="CD118" s="5" t="s">
        <v>96</v>
      </c>
      <c r="CE118" s="5" t="s">
        <v>96</v>
      </c>
      <c r="CF118" s="5" t="s">
        <v>96</v>
      </c>
      <c r="CG118" s="5" t="s">
        <v>96</v>
      </c>
      <c r="CH118" s="5" t="s">
        <v>96</v>
      </c>
      <c r="CI118" s="5" t="s">
        <v>96</v>
      </c>
      <c r="CJ118" s="5" t="s">
        <v>206</v>
      </c>
      <c r="CK118" s="5" t="s">
        <v>96</v>
      </c>
      <c r="CL118" s="5" t="s">
        <v>96</v>
      </c>
      <c r="CM118" s="6" t="str" cm="1">
        <f t="array" ref="CM1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18" s="5" t="str" cm="1">
        <f t="array" ref="CN1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18" s="5" t="str" cm="1">
        <f t="array" ref="CO1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18" s="5" t="str" cm="1">
        <f t="array" ref="CP1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18" s="5" t="str" cm="1">
        <f t="array" ref="CQ1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19" spans="2:95" ht="294.5" x14ac:dyDescent="0.35">
      <c r="B119" s="5" t="s">
        <v>206</v>
      </c>
      <c r="C119" s="6" t="s">
        <v>6081</v>
      </c>
      <c r="D119" s="6" t="s">
        <v>416</v>
      </c>
      <c r="E119" s="6" t="s">
        <v>7101</v>
      </c>
      <c r="F119" s="5" t="s">
        <v>209</v>
      </c>
      <c r="G119" s="5" t="s">
        <v>234</v>
      </c>
      <c r="H119" s="5" t="s">
        <v>417</v>
      </c>
      <c r="I119" s="5" t="s">
        <v>96</v>
      </c>
      <c r="J119" s="5" t="s">
        <v>96</v>
      </c>
      <c r="K119" s="5" t="s">
        <v>225</v>
      </c>
      <c r="L119" s="5" t="s">
        <v>9</v>
      </c>
      <c r="M119" s="5" t="str">
        <f>IF(O119="","",
IF(O119="PM_XX_XX_XX: Undefined","PM_XX: Undefined",
INDEX(tbl_Picklist_UniclassPM[Code and Title],
MATCH((LEFT(O119,5)),tbl_Picklist_UniclassPM[Code],0))
))</f>
        <v>PM_40 : Design and approvals information</v>
      </c>
      <c r="N119" s="5" t="str">
        <f>IF(O119="","",
IF(O119="PM_XX_XX_XX: Undefined","PM_XX_XX: Undefined",
INDEX(tbl_Picklist_UniclassPM[Code and Title],
MATCH((LEFT(O119,8)),tbl_Picklist_UniclassPM[Code],0))
))</f>
        <v>PM_40_30 : Design information</v>
      </c>
      <c r="O119" s="5" t="s">
        <v>412</v>
      </c>
      <c r="P119" s="6" t="str" cm="1">
        <f t="array" ref="P11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19" s="6" t="str" cm="1">
        <f t="array" ref="Q11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19" s="6"/>
      <c r="S119" s="5" t="s">
        <v>96</v>
      </c>
      <c r="T119" s="6"/>
      <c r="U119" s="5" t="s">
        <v>96</v>
      </c>
      <c r="V119" s="6"/>
      <c r="W119" s="5" t="s">
        <v>96</v>
      </c>
      <c r="X119" s="6"/>
      <c r="Y119" s="5" t="s">
        <v>96</v>
      </c>
      <c r="Z119" s="6"/>
      <c r="AA119" s="5" t="s">
        <v>96</v>
      </c>
      <c r="AB119" s="6"/>
      <c r="AC119" s="5" t="s">
        <v>96</v>
      </c>
      <c r="AE119" s="5" t="s">
        <v>96</v>
      </c>
      <c r="AG119" s="5" t="s">
        <v>96</v>
      </c>
      <c r="AI119" s="5" t="s">
        <v>96</v>
      </c>
      <c r="AJ119" s="6"/>
      <c r="AK119" s="5" t="s">
        <v>96</v>
      </c>
      <c r="AM119" s="5" t="s">
        <v>96</v>
      </c>
      <c r="AO119" s="5" t="s">
        <v>96</v>
      </c>
      <c r="AQ119" s="5" t="s">
        <v>96</v>
      </c>
      <c r="AS119" s="5" t="s">
        <v>96</v>
      </c>
      <c r="AU119" s="5" t="s">
        <v>96</v>
      </c>
      <c r="AW119" s="5" t="s">
        <v>96</v>
      </c>
      <c r="AY119" s="5" t="s">
        <v>206</v>
      </c>
      <c r="AZ119" s="6" t="s">
        <v>6421</v>
      </c>
      <c r="BA119" s="5" t="s">
        <v>96</v>
      </c>
      <c r="BC119" s="5" t="s">
        <v>96</v>
      </c>
      <c r="BE119" s="5" t="s">
        <v>96</v>
      </c>
      <c r="BG119" s="5" t="s">
        <v>96</v>
      </c>
      <c r="BI119" s="5" t="s">
        <v>96</v>
      </c>
      <c r="BK119" s="6" t="str" cm="1">
        <f t="array" ref="BK11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J;
K;
X</v>
      </c>
      <c r="BL119" s="6" t="str" cm="1">
        <f t="array" ref="BL11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J : Acoustic Engineering;
K : Fire Engineering;
X : Non-Discipline Specific or Not Applicable</v>
      </c>
      <c r="BM119" s="5" t="s">
        <v>206</v>
      </c>
      <c r="BN119" s="5" t="s">
        <v>96</v>
      </c>
      <c r="BO119" s="5" t="s">
        <v>96</v>
      </c>
      <c r="BP119" s="5" t="s">
        <v>96</v>
      </c>
      <c r="BQ119" s="5" t="s">
        <v>96</v>
      </c>
      <c r="BR119" s="5" t="s">
        <v>96</v>
      </c>
      <c r="BS119" s="5" t="s">
        <v>96</v>
      </c>
      <c r="BT119" s="5" t="s">
        <v>96</v>
      </c>
      <c r="BU119" s="5" t="s">
        <v>206</v>
      </c>
      <c r="BV119" s="5" t="s">
        <v>206</v>
      </c>
      <c r="BW119" s="5" t="s">
        <v>206</v>
      </c>
      <c r="BX119" s="5" t="s">
        <v>96</v>
      </c>
      <c r="BY119" s="5" t="s">
        <v>96</v>
      </c>
      <c r="BZ119" s="5" t="s">
        <v>96</v>
      </c>
      <c r="CA119" s="5" t="s">
        <v>96</v>
      </c>
      <c r="CB119" s="5" t="s">
        <v>96</v>
      </c>
      <c r="CC119" s="5" t="s">
        <v>96</v>
      </c>
      <c r="CD119" s="5" t="s">
        <v>96</v>
      </c>
      <c r="CE119" s="5" t="s">
        <v>96</v>
      </c>
      <c r="CF119" s="5" t="s">
        <v>96</v>
      </c>
      <c r="CG119" s="5" t="s">
        <v>96</v>
      </c>
      <c r="CH119" s="5" t="s">
        <v>96</v>
      </c>
      <c r="CI119" s="5" t="s">
        <v>96</v>
      </c>
      <c r="CJ119" s="5" t="s">
        <v>206</v>
      </c>
      <c r="CK119" s="5" t="s">
        <v>96</v>
      </c>
      <c r="CL119" s="5" t="s">
        <v>96</v>
      </c>
      <c r="CM119" s="6" t="str" cm="1">
        <f t="array" ref="CM1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19" s="5" t="str" cm="1">
        <f t="array" ref="CN1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19" s="5" t="str" cm="1">
        <f t="array" ref="CO1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19" s="5" t="str" cm="1">
        <f t="array" ref="CP1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19" s="5" t="str" cm="1">
        <f t="array" ref="CQ1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20" spans="2:95" ht="217" x14ac:dyDescent="0.35">
      <c r="B120" s="5" t="s">
        <v>206</v>
      </c>
      <c r="C120" s="6" t="s">
        <v>6082</v>
      </c>
      <c r="D120" s="6" t="s">
        <v>418</v>
      </c>
      <c r="E120" s="6" t="s">
        <v>7102</v>
      </c>
      <c r="F120" s="5" t="s">
        <v>209</v>
      </c>
      <c r="G120" s="5" t="s">
        <v>251</v>
      </c>
      <c r="H120" s="5" t="s">
        <v>325</v>
      </c>
      <c r="I120" s="5" t="s">
        <v>96</v>
      </c>
      <c r="J120" s="5" t="s">
        <v>96</v>
      </c>
      <c r="K120" s="5" t="s">
        <v>225</v>
      </c>
      <c r="L120" s="5" t="s">
        <v>9</v>
      </c>
      <c r="M120" s="5" t="str">
        <f>IF(O120="","",
IF(O120="PM_XX_XX_XX: Undefined","PM_XX: Undefined",
INDEX(tbl_Picklist_UniclassPM[Code and Title],
MATCH((LEFT(O120,5)),tbl_Picklist_UniclassPM[Code],0))
))</f>
        <v>PM_40 : Design and approvals information</v>
      </c>
      <c r="N120" s="5" t="str">
        <f>IF(O120="","",
IF(O120="PM_XX_XX_XX: Undefined","PM_XX_XX: Undefined",
INDEX(tbl_Picklist_UniclassPM[Code and Title],
MATCH((LEFT(O120,8)),tbl_Picklist_UniclassPM[Code],0))
))</f>
        <v>PM_40_30 : Design information</v>
      </c>
      <c r="O120" s="5" t="s">
        <v>412</v>
      </c>
      <c r="P120" s="6" t="str" cm="1">
        <f t="array" ref="P12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IE511</v>
      </c>
      <c r="Q120" s="6" t="str" cm="1">
        <f t="array" ref="Q12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IE511 : Design Submission Procedure</v>
      </c>
      <c r="R120" s="6"/>
      <c r="S120" s="5" t="s">
        <v>96</v>
      </c>
      <c r="T120" s="6"/>
      <c r="U120" s="5" t="s">
        <v>96</v>
      </c>
      <c r="V120" s="6"/>
      <c r="W120" s="5" t="s">
        <v>96</v>
      </c>
      <c r="X120" s="6"/>
      <c r="Y120" s="5" t="s">
        <v>96</v>
      </c>
      <c r="Z120" s="6"/>
      <c r="AA120" s="5" t="s">
        <v>96</v>
      </c>
      <c r="AB120" s="6"/>
      <c r="AC120" s="5" t="s">
        <v>96</v>
      </c>
      <c r="AE120" s="5" t="s">
        <v>96</v>
      </c>
      <c r="AG120" s="5" t="s">
        <v>96</v>
      </c>
      <c r="AI120" s="5" t="s">
        <v>96</v>
      </c>
      <c r="AJ120" s="6"/>
      <c r="AK120" s="5" t="s">
        <v>96</v>
      </c>
      <c r="AM120" s="5" t="s">
        <v>96</v>
      </c>
      <c r="AO120" s="5" t="s">
        <v>96</v>
      </c>
      <c r="AQ120" s="5" t="s">
        <v>96</v>
      </c>
      <c r="AS120" s="5" t="s">
        <v>96</v>
      </c>
      <c r="AU120" s="5" t="s">
        <v>96</v>
      </c>
      <c r="AW120" s="5" t="s">
        <v>96</v>
      </c>
      <c r="AY120" s="5" t="s">
        <v>206</v>
      </c>
      <c r="AZ120" s="6" t="s">
        <v>419</v>
      </c>
      <c r="BA120" s="5" t="s">
        <v>96</v>
      </c>
      <c r="BC120" s="5" t="s">
        <v>206</v>
      </c>
      <c r="BD120" s="6" t="s">
        <v>6422</v>
      </c>
      <c r="BE120" s="5" t="s">
        <v>96</v>
      </c>
      <c r="BG120" s="5" t="s">
        <v>96</v>
      </c>
      <c r="BI120" s="5" t="s">
        <v>96</v>
      </c>
      <c r="BK120" s="6" t="str" cm="1">
        <f t="array" ref="BK12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J;
K;
X</v>
      </c>
      <c r="BL120" s="6" t="str" cm="1">
        <f t="array" ref="BL12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J : Acoustic Engineering;
K : Fire Engineering;
X : Non-Discipline Specific or Not Applicable</v>
      </c>
      <c r="BM120" s="5" t="s">
        <v>206</v>
      </c>
      <c r="BN120" s="5" t="s">
        <v>96</v>
      </c>
      <c r="BO120" s="5" t="s">
        <v>96</v>
      </c>
      <c r="BP120" s="5" t="s">
        <v>96</v>
      </c>
      <c r="BQ120" s="5" t="s">
        <v>96</v>
      </c>
      <c r="BR120" s="5" t="s">
        <v>96</v>
      </c>
      <c r="BS120" s="5" t="s">
        <v>96</v>
      </c>
      <c r="BT120" s="5" t="s">
        <v>96</v>
      </c>
      <c r="BU120" s="5" t="s">
        <v>206</v>
      </c>
      <c r="BV120" s="5" t="s">
        <v>206</v>
      </c>
      <c r="BW120" s="5" t="s">
        <v>206</v>
      </c>
      <c r="BX120" s="5" t="s">
        <v>96</v>
      </c>
      <c r="BY120" s="5" t="s">
        <v>96</v>
      </c>
      <c r="BZ120" s="5" t="s">
        <v>96</v>
      </c>
      <c r="CA120" s="5" t="s">
        <v>96</v>
      </c>
      <c r="CB120" s="5" t="s">
        <v>96</v>
      </c>
      <c r="CC120" s="5" t="s">
        <v>96</v>
      </c>
      <c r="CD120" s="5" t="s">
        <v>96</v>
      </c>
      <c r="CE120" s="5" t="s">
        <v>96</v>
      </c>
      <c r="CF120" s="5" t="s">
        <v>96</v>
      </c>
      <c r="CG120" s="5" t="s">
        <v>96</v>
      </c>
      <c r="CH120" s="5" t="s">
        <v>96</v>
      </c>
      <c r="CI120" s="5" t="s">
        <v>96</v>
      </c>
      <c r="CJ120" s="5" t="s">
        <v>206</v>
      </c>
      <c r="CK120" s="5" t="s">
        <v>96</v>
      </c>
      <c r="CL120" s="5" t="s">
        <v>96</v>
      </c>
      <c r="CM120" s="6" t="str" cm="1">
        <f t="array" ref="CM1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20" s="5" t="str" cm="1">
        <f t="array" ref="CN1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20" s="5" t="str" cm="1">
        <f t="array" ref="CO1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20" s="5" t="str" cm="1">
        <f t="array" ref="CP1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20" s="5" t="str" cm="1">
        <f t="array" ref="CQ1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21" spans="2:95" ht="263.5" x14ac:dyDescent="0.35">
      <c r="B121" s="5" t="s">
        <v>206</v>
      </c>
      <c r="C121" s="6" t="s">
        <v>6083</v>
      </c>
      <c r="D121" s="6" t="s">
        <v>420</v>
      </c>
      <c r="E121" s="6" t="s">
        <v>7103</v>
      </c>
      <c r="F121" s="5" t="s">
        <v>209</v>
      </c>
      <c r="G121" s="5" t="s">
        <v>234</v>
      </c>
      <c r="H121" s="5" t="s">
        <v>417</v>
      </c>
      <c r="I121" s="5" t="s">
        <v>96</v>
      </c>
      <c r="J121" s="5" t="s">
        <v>96</v>
      </c>
      <c r="K121" s="5" t="s">
        <v>225</v>
      </c>
      <c r="L121" s="5" t="s">
        <v>9</v>
      </c>
      <c r="M121" s="5" t="str">
        <f>IF(O121="","",
IF(O121="PM_XX_XX_XX: Undefined","PM_XX: Undefined",
INDEX(tbl_Picklist_UniclassPM[Code and Title],
MATCH((LEFT(O121,5)),tbl_Picklist_UniclassPM[Code],0))
))</f>
        <v>PM_40 : Design and approvals information</v>
      </c>
      <c r="N121" s="5" t="str">
        <f>IF(O121="","",
IF(O121="PM_XX_XX_XX: Undefined","PM_XX_XX: Undefined",
INDEX(tbl_Picklist_UniclassPM[Code and Title],
MATCH((LEFT(O121,8)),tbl_Picklist_UniclassPM[Code],0))
))</f>
        <v>PM_40_30 : Design information</v>
      </c>
      <c r="O121" s="5" t="s">
        <v>412</v>
      </c>
      <c r="P121" s="6" t="str" cm="1">
        <f t="array" ref="P12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21" s="6" t="str" cm="1">
        <f t="array" ref="Q12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21" s="6"/>
      <c r="S121" s="5" t="s">
        <v>96</v>
      </c>
      <c r="T121" s="6"/>
      <c r="U121" s="5" t="s">
        <v>96</v>
      </c>
      <c r="V121" s="6"/>
      <c r="W121" s="5" t="s">
        <v>96</v>
      </c>
      <c r="X121" s="6"/>
      <c r="Y121" s="5" t="s">
        <v>96</v>
      </c>
      <c r="Z121" s="6"/>
      <c r="AA121" s="5" t="s">
        <v>96</v>
      </c>
      <c r="AB121" s="6"/>
      <c r="AC121" s="5" t="s">
        <v>96</v>
      </c>
      <c r="AE121" s="5" t="s">
        <v>96</v>
      </c>
      <c r="AG121" s="5" t="s">
        <v>96</v>
      </c>
      <c r="AI121" s="5" t="s">
        <v>96</v>
      </c>
      <c r="AJ121" s="6"/>
      <c r="AK121" s="5" t="s">
        <v>96</v>
      </c>
      <c r="AM121" s="5" t="s">
        <v>96</v>
      </c>
      <c r="AO121" s="5" t="s">
        <v>96</v>
      </c>
      <c r="AQ121" s="5" t="s">
        <v>96</v>
      </c>
      <c r="AS121" s="5" t="s">
        <v>96</v>
      </c>
      <c r="AU121" s="5" t="s">
        <v>96</v>
      </c>
      <c r="AW121" s="5" t="s">
        <v>96</v>
      </c>
      <c r="AY121" s="5" t="s">
        <v>206</v>
      </c>
      <c r="AZ121" s="6" t="s">
        <v>6423</v>
      </c>
      <c r="BA121" s="5" t="s">
        <v>96</v>
      </c>
      <c r="BC121" s="5" t="s">
        <v>96</v>
      </c>
      <c r="BE121" s="5" t="s">
        <v>96</v>
      </c>
      <c r="BG121" s="5" t="s">
        <v>96</v>
      </c>
      <c r="BI121" s="5" t="s">
        <v>96</v>
      </c>
      <c r="BK121" s="6" t="str" cm="1">
        <f t="array" ref="BK12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J;
K;
X</v>
      </c>
      <c r="BL121" s="6" t="str" cm="1">
        <f t="array" ref="BL12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J : Acoustic Engineering;
K : Fire Engineering;
X : Non-Discipline Specific or Not Applicable</v>
      </c>
      <c r="BM121" s="5" t="s">
        <v>206</v>
      </c>
      <c r="BN121" s="5" t="s">
        <v>96</v>
      </c>
      <c r="BO121" s="5" t="s">
        <v>96</v>
      </c>
      <c r="BP121" s="5" t="s">
        <v>96</v>
      </c>
      <c r="BQ121" s="5" t="s">
        <v>96</v>
      </c>
      <c r="BR121" s="5" t="s">
        <v>96</v>
      </c>
      <c r="BS121" s="5" t="s">
        <v>96</v>
      </c>
      <c r="BT121" s="5" t="s">
        <v>96</v>
      </c>
      <c r="BU121" s="5" t="s">
        <v>206</v>
      </c>
      <c r="BV121" s="5" t="s">
        <v>206</v>
      </c>
      <c r="BW121" s="5" t="s">
        <v>206</v>
      </c>
      <c r="BX121" s="5" t="s">
        <v>96</v>
      </c>
      <c r="BY121" s="5" t="s">
        <v>96</v>
      </c>
      <c r="BZ121" s="5" t="s">
        <v>96</v>
      </c>
      <c r="CA121" s="5" t="s">
        <v>96</v>
      </c>
      <c r="CB121" s="5" t="s">
        <v>96</v>
      </c>
      <c r="CC121" s="5" t="s">
        <v>96</v>
      </c>
      <c r="CD121" s="5" t="s">
        <v>96</v>
      </c>
      <c r="CE121" s="5" t="s">
        <v>96</v>
      </c>
      <c r="CF121" s="5" t="s">
        <v>96</v>
      </c>
      <c r="CG121" s="5" t="s">
        <v>96</v>
      </c>
      <c r="CH121" s="5" t="s">
        <v>96</v>
      </c>
      <c r="CI121" s="5" t="s">
        <v>96</v>
      </c>
      <c r="CJ121" s="5" t="s">
        <v>206</v>
      </c>
      <c r="CK121" s="5" t="s">
        <v>96</v>
      </c>
      <c r="CL121" s="5" t="s">
        <v>96</v>
      </c>
      <c r="CM121" s="6" t="str" cm="1">
        <f t="array" ref="CM1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21" s="5" t="str" cm="1">
        <f t="array" ref="CN1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21" s="5" t="str" cm="1">
        <f t="array" ref="CO1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21" s="5" t="str" cm="1">
        <f t="array" ref="CP1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21" s="5" t="str" cm="1">
        <f t="array" ref="CQ1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22" spans="2:95" ht="217" x14ac:dyDescent="0.35">
      <c r="B122" s="5" t="s">
        <v>206</v>
      </c>
      <c r="C122" s="6" t="s">
        <v>6084</v>
      </c>
      <c r="D122" s="6" t="s">
        <v>421</v>
      </c>
      <c r="E122" s="6" t="s">
        <v>7104</v>
      </c>
      <c r="F122" s="5" t="s">
        <v>209</v>
      </c>
      <c r="G122" s="5" t="s">
        <v>251</v>
      </c>
      <c r="H122" s="5" t="s">
        <v>325</v>
      </c>
      <c r="I122" s="5" t="s">
        <v>96</v>
      </c>
      <c r="J122" s="5" t="s">
        <v>96</v>
      </c>
      <c r="K122" s="5" t="s">
        <v>225</v>
      </c>
      <c r="L122" s="5" t="s">
        <v>9</v>
      </c>
      <c r="M122" s="5" t="str">
        <f>IF(O122="","",
IF(O122="PM_XX_XX_XX: Undefined","PM_XX: Undefined",
INDEX(tbl_Picklist_UniclassPM[Code and Title],
MATCH((LEFT(O122,5)),tbl_Picklist_UniclassPM[Code],0))
))</f>
        <v>PM_40 : Design and approvals information</v>
      </c>
      <c r="N122" s="5" t="str">
        <f>IF(O122="","",
IF(O122="PM_XX_XX_XX: Undefined","PM_XX_XX: Undefined",
INDEX(tbl_Picklist_UniclassPM[Code and Title],
MATCH((LEFT(O122,8)),tbl_Picklist_UniclassPM[Code],0))
))</f>
        <v>PM_40_30 : Design information</v>
      </c>
      <c r="O122" s="5" t="s">
        <v>412</v>
      </c>
      <c r="P122" s="6" t="str" cm="1">
        <f t="array" ref="P12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IE511</v>
      </c>
      <c r="Q122" s="6" t="str" cm="1">
        <f t="array" ref="Q12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IE511 : Design Submission Procedure</v>
      </c>
      <c r="R122" s="6"/>
      <c r="S122" s="5" t="s">
        <v>96</v>
      </c>
      <c r="T122" s="6"/>
      <c r="U122" s="5" t="s">
        <v>96</v>
      </c>
      <c r="V122" s="6"/>
      <c r="W122" s="5" t="s">
        <v>96</v>
      </c>
      <c r="X122" s="6"/>
      <c r="Y122" s="5" t="s">
        <v>96</v>
      </c>
      <c r="Z122" s="6"/>
      <c r="AA122" s="5" t="s">
        <v>96</v>
      </c>
      <c r="AB122" s="6"/>
      <c r="AC122" s="5" t="s">
        <v>96</v>
      </c>
      <c r="AE122" s="5" t="s">
        <v>96</v>
      </c>
      <c r="AG122" s="5" t="s">
        <v>96</v>
      </c>
      <c r="AI122" s="5" t="s">
        <v>96</v>
      </c>
      <c r="AJ122" s="6"/>
      <c r="AK122" s="5" t="s">
        <v>96</v>
      </c>
      <c r="AM122" s="5" t="s">
        <v>96</v>
      </c>
      <c r="AO122" s="5" t="s">
        <v>96</v>
      </c>
      <c r="AQ122" s="5" t="s">
        <v>96</v>
      </c>
      <c r="AS122" s="5" t="s">
        <v>96</v>
      </c>
      <c r="AU122" s="5" t="s">
        <v>96</v>
      </c>
      <c r="AW122" s="5" t="s">
        <v>96</v>
      </c>
      <c r="AY122" s="5" t="s">
        <v>206</v>
      </c>
      <c r="AZ122" s="6" t="s">
        <v>422</v>
      </c>
      <c r="BA122" s="5" t="s">
        <v>96</v>
      </c>
      <c r="BC122" s="5" t="s">
        <v>206</v>
      </c>
      <c r="BD122" s="6" t="s">
        <v>6424</v>
      </c>
      <c r="BE122" s="5" t="s">
        <v>96</v>
      </c>
      <c r="BG122" s="5" t="s">
        <v>96</v>
      </c>
      <c r="BI122" s="5" t="s">
        <v>96</v>
      </c>
      <c r="BK122" s="6" t="str" cm="1">
        <f t="array" ref="BK12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J;
K;
X</v>
      </c>
      <c r="BL122" s="6" t="str" cm="1">
        <f t="array" ref="BL12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J : Acoustic Engineering;
K : Fire Engineering;
X : Non-Discipline Specific or Not Applicable</v>
      </c>
      <c r="BM122" s="5" t="s">
        <v>206</v>
      </c>
      <c r="BN122" s="5" t="s">
        <v>96</v>
      </c>
      <c r="BO122" s="5" t="s">
        <v>96</v>
      </c>
      <c r="BP122" s="5" t="s">
        <v>96</v>
      </c>
      <c r="BQ122" s="5" t="s">
        <v>96</v>
      </c>
      <c r="BR122" s="5" t="s">
        <v>96</v>
      </c>
      <c r="BS122" s="5" t="s">
        <v>96</v>
      </c>
      <c r="BT122" s="5" t="s">
        <v>96</v>
      </c>
      <c r="BU122" s="5" t="s">
        <v>206</v>
      </c>
      <c r="BV122" s="5" t="s">
        <v>206</v>
      </c>
      <c r="BW122" s="5" t="s">
        <v>206</v>
      </c>
      <c r="BX122" s="5" t="s">
        <v>96</v>
      </c>
      <c r="BY122" s="5" t="s">
        <v>96</v>
      </c>
      <c r="BZ122" s="5" t="s">
        <v>96</v>
      </c>
      <c r="CA122" s="5" t="s">
        <v>96</v>
      </c>
      <c r="CB122" s="5" t="s">
        <v>96</v>
      </c>
      <c r="CC122" s="5" t="s">
        <v>96</v>
      </c>
      <c r="CD122" s="5" t="s">
        <v>96</v>
      </c>
      <c r="CE122" s="5" t="s">
        <v>96</v>
      </c>
      <c r="CF122" s="5" t="s">
        <v>96</v>
      </c>
      <c r="CG122" s="5" t="s">
        <v>96</v>
      </c>
      <c r="CH122" s="5" t="s">
        <v>96</v>
      </c>
      <c r="CI122" s="5" t="s">
        <v>96</v>
      </c>
      <c r="CJ122" s="5" t="s">
        <v>206</v>
      </c>
      <c r="CK122" s="5" t="s">
        <v>96</v>
      </c>
      <c r="CL122" s="5" t="s">
        <v>96</v>
      </c>
      <c r="CM122" s="6" t="str" cm="1">
        <f t="array" ref="CM1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22" s="5" t="str" cm="1">
        <f t="array" ref="CN1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22" s="5" t="str" cm="1">
        <f t="array" ref="CO1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22" s="5" t="str" cm="1">
        <f t="array" ref="CP1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22" s="5" t="str" cm="1">
        <f t="array" ref="CQ1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23" spans="2:95" ht="93" x14ac:dyDescent="0.35">
      <c r="B123" s="5" t="s">
        <v>206</v>
      </c>
      <c r="C123" s="6" t="s">
        <v>6085</v>
      </c>
      <c r="D123" s="6" t="s">
        <v>423</v>
      </c>
      <c r="E123" s="6" t="s">
        <v>7105</v>
      </c>
      <c r="F123" s="5" t="s">
        <v>209</v>
      </c>
      <c r="G123" s="5" t="s">
        <v>251</v>
      </c>
      <c r="H123" s="5" t="s">
        <v>325</v>
      </c>
      <c r="I123" s="5" t="s">
        <v>96</v>
      </c>
      <c r="J123" s="5" t="s">
        <v>96</v>
      </c>
      <c r="K123" s="5" t="s">
        <v>225</v>
      </c>
      <c r="L123" s="5" t="s">
        <v>9</v>
      </c>
      <c r="M123" s="5" t="str">
        <f>IF(O123="","",
IF(O123="PM_XX_XX_XX: Undefined","PM_XX: Undefined",
INDEX(tbl_Picklist_UniclassPM[Code and Title],
MATCH((LEFT(O123,5)),tbl_Picklist_UniclassPM[Code],0))
))</f>
        <v>PM_40 : Design and approvals information</v>
      </c>
      <c r="N123" s="5" t="str">
        <f>IF(O123="","",
IF(O123="PM_XX_XX_XX: Undefined","PM_XX_XX: Undefined",
INDEX(tbl_Picklist_UniclassPM[Code and Title],
MATCH((LEFT(O123,8)),tbl_Picklist_UniclassPM[Code],0))
))</f>
        <v>PM_40_30 : Design information</v>
      </c>
      <c r="O123" s="5" t="s">
        <v>412</v>
      </c>
      <c r="P123" s="6" t="str" cm="1">
        <f t="array" ref="P12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23" s="6" t="str" cm="1">
        <f t="array" ref="Q12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23" s="6"/>
      <c r="S123" s="5" t="s">
        <v>96</v>
      </c>
      <c r="T123" s="6"/>
      <c r="U123" s="5" t="s">
        <v>96</v>
      </c>
      <c r="V123" s="6"/>
      <c r="W123" s="5" t="s">
        <v>96</v>
      </c>
      <c r="X123" s="6"/>
      <c r="Y123" s="5" t="s">
        <v>96</v>
      </c>
      <c r="Z123" s="6"/>
      <c r="AA123" s="5" t="s">
        <v>96</v>
      </c>
      <c r="AB123" s="6"/>
      <c r="AC123" s="5" t="s">
        <v>96</v>
      </c>
      <c r="AE123" s="5" t="s">
        <v>96</v>
      </c>
      <c r="AG123" s="5" t="s">
        <v>96</v>
      </c>
      <c r="AI123" s="5" t="s">
        <v>96</v>
      </c>
      <c r="AJ123" s="6"/>
      <c r="AK123" s="5" t="s">
        <v>96</v>
      </c>
      <c r="AM123" s="5" t="s">
        <v>96</v>
      </c>
      <c r="AO123" s="5" t="s">
        <v>96</v>
      </c>
      <c r="AQ123" s="5" t="s">
        <v>96</v>
      </c>
      <c r="AS123" s="5" t="s">
        <v>96</v>
      </c>
      <c r="AU123" s="5" t="s">
        <v>96</v>
      </c>
      <c r="AW123" s="5" t="s">
        <v>96</v>
      </c>
      <c r="AY123" s="5" t="s">
        <v>206</v>
      </c>
      <c r="AZ123" s="6" t="s">
        <v>424</v>
      </c>
      <c r="BA123" s="5" t="s">
        <v>96</v>
      </c>
      <c r="BC123" s="5" t="s">
        <v>96</v>
      </c>
      <c r="BE123" s="5" t="s">
        <v>96</v>
      </c>
      <c r="BG123" s="5" t="s">
        <v>96</v>
      </c>
      <c r="BI123" s="5" t="s">
        <v>96</v>
      </c>
      <c r="BK123" s="6" t="str" cm="1">
        <f t="array" ref="BK12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J;
K;
X</v>
      </c>
      <c r="BL123" s="6" t="str" cm="1">
        <f t="array" ref="BL12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J : Acoustic Engineering;
K : Fire Engineering;
X : Non-Discipline Specific or Not Applicable</v>
      </c>
      <c r="BM123" s="5" t="s">
        <v>206</v>
      </c>
      <c r="BN123" s="5" t="s">
        <v>96</v>
      </c>
      <c r="BO123" s="5" t="s">
        <v>96</v>
      </c>
      <c r="BP123" s="5" t="s">
        <v>96</v>
      </c>
      <c r="BQ123" s="5" t="s">
        <v>96</v>
      </c>
      <c r="BR123" s="5" t="s">
        <v>96</v>
      </c>
      <c r="BS123" s="5" t="s">
        <v>96</v>
      </c>
      <c r="BT123" s="5" t="s">
        <v>96</v>
      </c>
      <c r="BU123" s="5" t="s">
        <v>206</v>
      </c>
      <c r="BV123" s="5" t="s">
        <v>206</v>
      </c>
      <c r="BW123" s="5" t="s">
        <v>206</v>
      </c>
      <c r="BX123" s="5" t="s">
        <v>96</v>
      </c>
      <c r="BY123" s="5" t="s">
        <v>96</v>
      </c>
      <c r="BZ123" s="5" t="s">
        <v>96</v>
      </c>
      <c r="CA123" s="5" t="s">
        <v>96</v>
      </c>
      <c r="CB123" s="5" t="s">
        <v>96</v>
      </c>
      <c r="CC123" s="5" t="s">
        <v>96</v>
      </c>
      <c r="CD123" s="5" t="s">
        <v>96</v>
      </c>
      <c r="CE123" s="5" t="s">
        <v>96</v>
      </c>
      <c r="CF123" s="5" t="s">
        <v>96</v>
      </c>
      <c r="CG123" s="5" t="s">
        <v>96</v>
      </c>
      <c r="CH123" s="5" t="s">
        <v>96</v>
      </c>
      <c r="CI123" s="5" t="s">
        <v>96</v>
      </c>
      <c r="CJ123" s="5" t="s">
        <v>206</v>
      </c>
      <c r="CK123" s="5" t="s">
        <v>96</v>
      </c>
      <c r="CL123" s="5" t="s">
        <v>96</v>
      </c>
      <c r="CM123" s="6" t="str" cm="1">
        <f t="array" ref="CM1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23" s="5" t="str" cm="1">
        <f t="array" ref="CN1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23" s="5" t="str" cm="1">
        <f t="array" ref="CO1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23" s="5" t="str" cm="1">
        <f t="array" ref="CP1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23" s="5" t="str" cm="1">
        <f t="array" ref="CQ1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24" spans="2:95" ht="241.5" customHeight="1" x14ac:dyDescent="0.35">
      <c r="B124" s="5" t="s">
        <v>206</v>
      </c>
      <c r="C124" s="6" t="s">
        <v>6086</v>
      </c>
      <c r="D124" s="6" t="s">
        <v>425</v>
      </c>
      <c r="E124" s="6" t="s">
        <v>7106</v>
      </c>
      <c r="F124" s="5" t="s">
        <v>209</v>
      </c>
      <c r="G124" s="5" t="s">
        <v>234</v>
      </c>
      <c r="H124" s="5" t="s">
        <v>417</v>
      </c>
      <c r="I124" s="5" t="s">
        <v>96</v>
      </c>
      <c r="J124" s="5" t="s">
        <v>96</v>
      </c>
      <c r="K124" s="5" t="s">
        <v>225</v>
      </c>
      <c r="L124" s="5" t="s">
        <v>9</v>
      </c>
      <c r="M124" s="5" t="str">
        <f>IF(O124="","",
IF(O124="PM_XX_XX_XX: Undefined","PM_XX: Undefined",
INDEX(tbl_Picklist_UniclassPM[Code and Title],
MATCH((LEFT(O124,5)),tbl_Picklist_UniclassPM[Code],0))
))</f>
        <v>PM_40 : Design and approvals information</v>
      </c>
      <c r="N124" s="5" t="str">
        <f>IF(O124="","",
IF(O124="PM_XX_XX_XX: Undefined","PM_XX_XX: Undefined",
INDEX(tbl_Picklist_UniclassPM[Code and Title],
MATCH((LEFT(O124,8)),tbl_Picklist_UniclassPM[Code],0))
))</f>
        <v>PM_40_30 : Design information</v>
      </c>
      <c r="O124" s="5" t="s">
        <v>412</v>
      </c>
      <c r="P124" s="6" t="str" cm="1">
        <f t="array" ref="P12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IE511</v>
      </c>
      <c r="Q124" s="6" t="str" cm="1">
        <f t="array" ref="Q12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IE511 : Design Submission Procedure</v>
      </c>
      <c r="R124" s="6"/>
      <c r="S124" s="5" t="s">
        <v>96</v>
      </c>
      <c r="T124" s="6"/>
      <c r="U124" s="5" t="s">
        <v>96</v>
      </c>
      <c r="V124" s="6"/>
      <c r="W124" s="5" t="s">
        <v>96</v>
      </c>
      <c r="X124" s="6"/>
      <c r="Y124" s="5" t="s">
        <v>96</v>
      </c>
      <c r="Z124" s="6"/>
      <c r="AA124" s="5" t="s">
        <v>96</v>
      </c>
      <c r="AB124" s="6"/>
      <c r="AC124" s="5" t="s">
        <v>96</v>
      </c>
      <c r="AE124" s="5" t="s">
        <v>96</v>
      </c>
      <c r="AG124" s="5" t="s">
        <v>96</v>
      </c>
      <c r="AI124" s="5" t="s">
        <v>96</v>
      </c>
      <c r="AJ124" s="6"/>
      <c r="AK124" s="5" t="s">
        <v>96</v>
      </c>
      <c r="AM124" s="5" t="s">
        <v>96</v>
      </c>
      <c r="AO124" s="5" t="s">
        <v>96</v>
      </c>
      <c r="AQ124" s="5" t="s">
        <v>96</v>
      </c>
      <c r="AS124" s="5" t="s">
        <v>96</v>
      </c>
      <c r="AU124" s="5" t="s">
        <v>96</v>
      </c>
      <c r="AW124" s="5" t="s">
        <v>96</v>
      </c>
      <c r="AY124" s="5" t="s">
        <v>206</v>
      </c>
      <c r="AZ124" s="6" t="s">
        <v>6425</v>
      </c>
      <c r="BA124" s="5" t="s">
        <v>96</v>
      </c>
      <c r="BC124" s="5" t="s">
        <v>206</v>
      </c>
      <c r="BD124" s="6" t="s">
        <v>6418</v>
      </c>
      <c r="BE124" s="5" t="s">
        <v>96</v>
      </c>
      <c r="BG124" s="5" t="s">
        <v>96</v>
      </c>
      <c r="BI124" s="5" t="s">
        <v>96</v>
      </c>
      <c r="BK124" s="6" t="str" cm="1">
        <f t="array" ref="BK12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J;
K;
X</v>
      </c>
      <c r="BL124" s="6" t="str" cm="1">
        <f t="array" ref="BL12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J : Acoustic Engineering;
K : Fire Engineering;
X : Non-Discipline Specific or Not Applicable</v>
      </c>
      <c r="BM124" s="5" t="s">
        <v>206</v>
      </c>
      <c r="BN124" s="5" t="s">
        <v>96</v>
      </c>
      <c r="BO124" s="5" t="s">
        <v>96</v>
      </c>
      <c r="BP124" s="5" t="s">
        <v>96</v>
      </c>
      <c r="BQ124" s="5" t="s">
        <v>96</v>
      </c>
      <c r="BR124" s="5" t="s">
        <v>96</v>
      </c>
      <c r="BS124" s="5" t="s">
        <v>96</v>
      </c>
      <c r="BT124" s="5" t="s">
        <v>96</v>
      </c>
      <c r="BU124" s="5" t="s">
        <v>206</v>
      </c>
      <c r="BV124" s="5" t="s">
        <v>206</v>
      </c>
      <c r="BW124" s="5" t="s">
        <v>206</v>
      </c>
      <c r="BX124" s="5" t="s">
        <v>96</v>
      </c>
      <c r="BY124" s="5" t="s">
        <v>96</v>
      </c>
      <c r="BZ124" s="5" t="s">
        <v>96</v>
      </c>
      <c r="CA124" s="5" t="s">
        <v>96</v>
      </c>
      <c r="CB124" s="5" t="s">
        <v>96</v>
      </c>
      <c r="CC124" s="5" t="s">
        <v>96</v>
      </c>
      <c r="CD124" s="5" t="s">
        <v>96</v>
      </c>
      <c r="CE124" s="5" t="s">
        <v>96</v>
      </c>
      <c r="CF124" s="5" t="s">
        <v>96</v>
      </c>
      <c r="CG124" s="5" t="s">
        <v>96</v>
      </c>
      <c r="CH124" s="5" t="s">
        <v>96</v>
      </c>
      <c r="CI124" s="5" t="s">
        <v>96</v>
      </c>
      <c r="CJ124" s="5" t="s">
        <v>206</v>
      </c>
      <c r="CK124" s="5" t="s">
        <v>96</v>
      </c>
      <c r="CL124" s="5" t="s">
        <v>96</v>
      </c>
      <c r="CM124" s="6" t="str" cm="1">
        <f t="array" ref="CM1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24" s="5" t="str" cm="1">
        <f t="array" ref="CN1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24" s="5" t="str" cm="1">
        <f t="array" ref="CO1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24" s="5" t="str" cm="1">
        <f t="array" ref="CP1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24" s="5" t="str" cm="1">
        <f t="array" ref="CQ1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25" spans="2:95" ht="93" x14ac:dyDescent="0.35">
      <c r="B125" s="5" t="s">
        <v>206</v>
      </c>
      <c r="C125" s="6" t="s">
        <v>6151</v>
      </c>
      <c r="D125" s="6" t="s">
        <v>426</v>
      </c>
      <c r="E125" s="6" t="s">
        <v>7107</v>
      </c>
      <c r="F125" s="5" t="s">
        <v>209</v>
      </c>
      <c r="G125" s="5" t="s">
        <v>303</v>
      </c>
      <c r="H125" s="5" t="s">
        <v>235</v>
      </c>
      <c r="I125" s="5" t="s">
        <v>96</v>
      </c>
      <c r="J125" s="5" t="s">
        <v>96</v>
      </c>
      <c r="K125" s="5" t="s">
        <v>399</v>
      </c>
      <c r="L125" s="5" t="s">
        <v>9</v>
      </c>
      <c r="M125" s="5" t="str">
        <f>IF(O125="","",
IF(O125="PM_XX_XX_XX: Undefined","PM_XX: Undefined",
INDEX(tbl_Picklist_UniclassPM[Code and Title],
MATCH((LEFT(O125,5)),tbl_Picklist_UniclassPM[Code],0))
))</f>
        <v>PM_40 : Design and approvals information</v>
      </c>
      <c r="N125" s="5" t="str">
        <f>IF(O125="","",
IF(O125="PM_XX_XX_XX: Undefined","PM_XX_XX: Undefined",
INDEX(tbl_Picklist_UniclassPM[Code and Title],
MATCH((LEFT(O125,8)),tbl_Picklist_UniclassPM[Code],0))
))</f>
        <v>PM_40_30 : Design information</v>
      </c>
      <c r="O125" s="5" t="s">
        <v>412</v>
      </c>
      <c r="P125" s="6" t="str" cm="1">
        <f t="array" ref="P12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125" s="6" t="str" cm="1">
        <f t="array" ref="Q12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125" s="6"/>
      <c r="S125" s="5" t="s">
        <v>96</v>
      </c>
      <c r="T125" s="6"/>
      <c r="U125" s="5" t="s">
        <v>96</v>
      </c>
      <c r="V125" s="6"/>
      <c r="W125" s="5" t="s">
        <v>96</v>
      </c>
      <c r="X125" s="6"/>
      <c r="Y125" s="5" t="s">
        <v>96</v>
      </c>
      <c r="Z125" s="6"/>
      <c r="AA125" s="5" t="s">
        <v>96</v>
      </c>
      <c r="AB125" s="6"/>
      <c r="AC125" s="5" t="s">
        <v>96</v>
      </c>
      <c r="AE125" s="5" t="s">
        <v>96</v>
      </c>
      <c r="AG125" s="5" t="s">
        <v>96</v>
      </c>
      <c r="AI125" s="5" t="s">
        <v>96</v>
      </c>
      <c r="AJ125" s="6"/>
      <c r="AK125" s="5" t="s">
        <v>96</v>
      </c>
      <c r="AM125" s="5" t="s">
        <v>96</v>
      </c>
      <c r="AO125" s="5" t="s">
        <v>96</v>
      </c>
      <c r="AQ125" s="5" t="s">
        <v>96</v>
      </c>
      <c r="AS125" s="5" t="s">
        <v>96</v>
      </c>
      <c r="AU125" s="5" t="s">
        <v>96</v>
      </c>
      <c r="AW125" s="5" t="s">
        <v>96</v>
      </c>
      <c r="AY125" s="5" t="s">
        <v>96</v>
      </c>
      <c r="BA125" s="5" t="s">
        <v>96</v>
      </c>
      <c r="BC125" s="5" t="s">
        <v>206</v>
      </c>
      <c r="BD125" s="6" t="s">
        <v>6426</v>
      </c>
      <c r="BE125" s="5" t="s">
        <v>96</v>
      </c>
      <c r="BG125" s="5" t="s">
        <v>96</v>
      </c>
      <c r="BI125" s="5" t="s">
        <v>96</v>
      </c>
      <c r="BK125" s="6" t="str" cm="1">
        <f t="array" ref="BK12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J;
K;
X</v>
      </c>
      <c r="BL125" s="6" t="str" cm="1">
        <f t="array" ref="BL12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J : Acoustic Engineering;
K : Fire Engineering;
X : Non-Discipline Specific or Not Applicable</v>
      </c>
      <c r="BM125" s="5" t="s">
        <v>206</v>
      </c>
      <c r="BN125" s="5" t="s">
        <v>96</v>
      </c>
      <c r="BO125" s="5" t="s">
        <v>96</v>
      </c>
      <c r="BP125" s="5" t="s">
        <v>96</v>
      </c>
      <c r="BQ125" s="5" t="s">
        <v>96</v>
      </c>
      <c r="BR125" s="5" t="s">
        <v>96</v>
      </c>
      <c r="BS125" s="5" t="s">
        <v>96</v>
      </c>
      <c r="BT125" s="5" t="s">
        <v>96</v>
      </c>
      <c r="BU125" s="5" t="s">
        <v>206</v>
      </c>
      <c r="BV125" s="5" t="s">
        <v>206</v>
      </c>
      <c r="BW125" s="5" t="s">
        <v>206</v>
      </c>
      <c r="BX125" s="5" t="s">
        <v>96</v>
      </c>
      <c r="BY125" s="5" t="s">
        <v>96</v>
      </c>
      <c r="BZ125" s="5" t="s">
        <v>96</v>
      </c>
      <c r="CA125" s="5" t="s">
        <v>96</v>
      </c>
      <c r="CB125" s="5" t="s">
        <v>96</v>
      </c>
      <c r="CC125" s="5" t="s">
        <v>96</v>
      </c>
      <c r="CD125" s="5" t="s">
        <v>96</v>
      </c>
      <c r="CE125" s="5" t="s">
        <v>96</v>
      </c>
      <c r="CF125" s="5" t="s">
        <v>96</v>
      </c>
      <c r="CG125" s="5" t="s">
        <v>96</v>
      </c>
      <c r="CH125" s="5" t="s">
        <v>96</v>
      </c>
      <c r="CI125" s="5" t="s">
        <v>96</v>
      </c>
      <c r="CJ125" s="5" t="s">
        <v>206</v>
      </c>
      <c r="CK125" s="5" t="s">
        <v>96</v>
      </c>
      <c r="CL125" s="5" t="s">
        <v>96</v>
      </c>
      <c r="CM125" s="6" t="str" cm="1">
        <f t="array" ref="CM1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25" s="5" t="str" cm="1">
        <f t="array" ref="CN1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25" s="5" t="str" cm="1">
        <f t="array" ref="CO1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25" s="5" t="str" cm="1">
        <f t="array" ref="CP1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25" s="5" t="str" cm="1">
        <f t="array" ref="CQ1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26" spans="2:95" ht="93" x14ac:dyDescent="0.35">
      <c r="B126" s="5" t="s">
        <v>206</v>
      </c>
      <c r="C126" s="6" t="s">
        <v>6152</v>
      </c>
      <c r="D126" s="6" t="s">
        <v>427</v>
      </c>
      <c r="E126" s="6" t="s">
        <v>7108</v>
      </c>
      <c r="F126" s="5" t="s">
        <v>209</v>
      </c>
      <c r="G126" s="5" t="s">
        <v>251</v>
      </c>
      <c r="H126" s="5" t="s">
        <v>223</v>
      </c>
      <c r="I126" s="5" t="s">
        <v>96</v>
      </c>
      <c r="J126" s="5" t="s">
        <v>96</v>
      </c>
      <c r="K126" s="5" t="s">
        <v>399</v>
      </c>
      <c r="L126" s="5" t="s">
        <v>9</v>
      </c>
      <c r="M126" s="5" t="str">
        <f>IF(O126="","",
IF(O126="PM_XX_XX_XX: Undefined","PM_XX: Undefined",
INDEX(tbl_Picklist_UniclassPM[Code and Title],
MATCH((LEFT(O126,5)),tbl_Picklist_UniclassPM[Code],0))
))</f>
        <v>PM_40 : Design and approvals information</v>
      </c>
      <c r="N126" s="5" t="str">
        <f>IF(O126="","",
IF(O126="PM_XX_XX_XX: Undefined","PM_XX_XX: Undefined",
INDEX(tbl_Picklist_UniclassPM[Code and Title],
MATCH((LEFT(O126,8)),tbl_Picklist_UniclassPM[Code],0))
))</f>
        <v>PM_40_30 : Design information</v>
      </c>
      <c r="O126" s="5" t="s">
        <v>412</v>
      </c>
      <c r="P126" s="6" t="str" cm="1">
        <f t="array" ref="P12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126" s="6" t="str" cm="1">
        <f t="array" ref="Q12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126" s="6"/>
      <c r="S126" s="5" t="s">
        <v>96</v>
      </c>
      <c r="T126" s="6"/>
      <c r="U126" s="5" t="s">
        <v>96</v>
      </c>
      <c r="V126" s="6"/>
      <c r="W126" s="5" t="s">
        <v>96</v>
      </c>
      <c r="X126" s="6"/>
      <c r="Y126" s="5" t="s">
        <v>96</v>
      </c>
      <c r="Z126" s="6"/>
      <c r="AA126" s="5" t="s">
        <v>96</v>
      </c>
      <c r="AB126" s="6"/>
      <c r="AC126" s="5" t="s">
        <v>96</v>
      </c>
      <c r="AE126" s="5" t="s">
        <v>96</v>
      </c>
      <c r="AG126" s="5" t="s">
        <v>96</v>
      </c>
      <c r="AI126" s="5" t="s">
        <v>96</v>
      </c>
      <c r="AJ126" s="6"/>
      <c r="AK126" s="5" t="s">
        <v>96</v>
      </c>
      <c r="AM126" s="5" t="s">
        <v>96</v>
      </c>
      <c r="AO126" s="5" t="s">
        <v>96</v>
      </c>
      <c r="AQ126" s="5" t="s">
        <v>96</v>
      </c>
      <c r="AS126" s="5" t="s">
        <v>96</v>
      </c>
      <c r="AU126" s="5" t="s">
        <v>96</v>
      </c>
      <c r="AW126" s="5" t="s">
        <v>96</v>
      </c>
      <c r="AY126" s="5" t="s">
        <v>96</v>
      </c>
      <c r="BA126" s="5" t="s">
        <v>96</v>
      </c>
      <c r="BC126" s="5" t="s">
        <v>206</v>
      </c>
      <c r="BD126" s="6" t="s">
        <v>6427</v>
      </c>
      <c r="BE126" s="5" t="s">
        <v>96</v>
      </c>
      <c r="BG126" s="5" t="s">
        <v>96</v>
      </c>
      <c r="BI126" s="5" t="s">
        <v>96</v>
      </c>
      <c r="BK126" s="6" t="str" cm="1">
        <f t="array" ref="BK12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K;
L;
X</v>
      </c>
      <c r="BL126" s="6" t="str" cm="1">
        <f t="array" ref="BL12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K : Fire Engineering;
L : Landscape Architecture;
X : Non-Discipline Specific or Not Applicable</v>
      </c>
      <c r="BM126" s="5" t="s">
        <v>206</v>
      </c>
      <c r="BN126" s="5" t="s">
        <v>96</v>
      </c>
      <c r="BO126" s="5" t="s">
        <v>96</v>
      </c>
      <c r="BP126" s="5" t="s">
        <v>96</v>
      </c>
      <c r="BQ126" s="5" t="s">
        <v>96</v>
      </c>
      <c r="BR126" s="5" t="s">
        <v>96</v>
      </c>
      <c r="BS126" s="5" t="s">
        <v>96</v>
      </c>
      <c r="BT126" s="5" t="s">
        <v>96</v>
      </c>
      <c r="BU126" s="5" t="s">
        <v>206</v>
      </c>
      <c r="BV126" s="5" t="s">
        <v>96</v>
      </c>
      <c r="BW126" s="5" t="s">
        <v>206</v>
      </c>
      <c r="BX126" s="5" t="s">
        <v>206</v>
      </c>
      <c r="BY126" s="5" t="s">
        <v>96</v>
      </c>
      <c r="BZ126" s="5" t="s">
        <v>96</v>
      </c>
      <c r="CA126" s="5" t="s">
        <v>96</v>
      </c>
      <c r="CB126" s="5" t="s">
        <v>96</v>
      </c>
      <c r="CC126" s="5" t="s">
        <v>96</v>
      </c>
      <c r="CD126" s="5" t="s">
        <v>96</v>
      </c>
      <c r="CE126" s="5" t="s">
        <v>96</v>
      </c>
      <c r="CF126" s="5" t="s">
        <v>96</v>
      </c>
      <c r="CG126" s="5" t="s">
        <v>96</v>
      </c>
      <c r="CH126" s="5" t="s">
        <v>96</v>
      </c>
      <c r="CI126" s="5" t="s">
        <v>96</v>
      </c>
      <c r="CJ126" s="5" t="s">
        <v>206</v>
      </c>
      <c r="CK126" s="5" t="s">
        <v>96</v>
      </c>
      <c r="CL126" s="5" t="s">
        <v>96</v>
      </c>
      <c r="CM126" s="6" t="str" cm="1">
        <f t="array" ref="CM1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26" s="5" t="str" cm="1">
        <f t="array" ref="CN1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26" s="5" t="str" cm="1">
        <f t="array" ref="CO1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26" s="5" t="str" cm="1">
        <f t="array" ref="CP1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26" s="5" t="str" cm="1">
        <f t="array" ref="CQ1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27" spans="2:95" ht="93" x14ac:dyDescent="0.35">
      <c r="B127" s="5" t="s">
        <v>206</v>
      </c>
      <c r="C127" s="6" t="s">
        <v>6153</v>
      </c>
      <c r="D127" s="6" t="s">
        <v>428</v>
      </c>
      <c r="E127" s="6" t="s">
        <v>7107</v>
      </c>
      <c r="F127" s="5" t="s">
        <v>209</v>
      </c>
      <c r="G127" s="5" t="s">
        <v>234</v>
      </c>
      <c r="H127" s="5" t="s">
        <v>417</v>
      </c>
      <c r="I127" s="5" t="s">
        <v>96</v>
      </c>
      <c r="J127" s="5" t="s">
        <v>96</v>
      </c>
      <c r="K127" s="5" t="s">
        <v>225</v>
      </c>
      <c r="L127" s="5" t="s">
        <v>9</v>
      </c>
      <c r="M127" s="5" t="str">
        <f>IF(O127="","",
IF(O127="PM_XX_XX_XX: Undefined","PM_XX: Undefined",
INDEX(tbl_Picklist_UniclassPM[Code and Title],
MATCH((LEFT(O127,5)),tbl_Picklist_UniclassPM[Code],0))
))</f>
        <v>PM_40 : Design and approvals information</v>
      </c>
      <c r="N127" s="5" t="str">
        <f>IF(O127="","",
IF(O127="PM_XX_XX_XX: Undefined","PM_XX_XX: Undefined",
INDEX(tbl_Picklist_UniclassPM[Code and Title],
MATCH((LEFT(O127,8)),tbl_Picklist_UniclassPM[Code],0))
))</f>
        <v>PM_40_30 : Design information</v>
      </c>
      <c r="O127" s="5" t="s">
        <v>412</v>
      </c>
      <c r="P127" s="6" t="str" cm="1">
        <f t="array" ref="P12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127" s="6" t="str" cm="1">
        <f t="array" ref="Q12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127" s="6"/>
      <c r="S127" s="5" t="s">
        <v>96</v>
      </c>
      <c r="T127" s="6"/>
      <c r="U127" s="5" t="s">
        <v>96</v>
      </c>
      <c r="V127" s="6"/>
      <c r="W127" s="5" t="s">
        <v>96</v>
      </c>
      <c r="X127" s="6"/>
      <c r="Y127" s="5" t="s">
        <v>96</v>
      </c>
      <c r="Z127" s="6"/>
      <c r="AA127" s="5" t="s">
        <v>96</v>
      </c>
      <c r="AB127" s="6"/>
      <c r="AC127" s="5" t="s">
        <v>96</v>
      </c>
      <c r="AE127" s="5" t="s">
        <v>96</v>
      </c>
      <c r="AG127" s="5" t="s">
        <v>96</v>
      </c>
      <c r="AI127" s="5" t="s">
        <v>96</v>
      </c>
      <c r="AJ127" s="6"/>
      <c r="AK127" s="5" t="s">
        <v>96</v>
      </c>
      <c r="AM127" s="5" t="s">
        <v>96</v>
      </c>
      <c r="AO127" s="5" t="s">
        <v>96</v>
      </c>
      <c r="AQ127" s="5" t="s">
        <v>96</v>
      </c>
      <c r="AS127" s="5" t="s">
        <v>96</v>
      </c>
      <c r="AU127" s="5" t="s">
        <v>96</v>
      </c>
      <c r="AW127" s="5" t="s">
        <v>96</v>
      </c>
      <c r="AY127" s="5" t="s">
        <v>96</v>
      </c>
      <c r="BA127" s="5" t="s">
        <v>96</v>
      </c>
      <c r="BC127" s="5" t="s">
        <v>206</v>
      </c>
      <c r="BD127" s="6" t="s">
        <v>6426</v>
      </c>
      <c r="BE127" s="5" t="s">
        <v>96</v>
      </c>
      <c r="BG127" s="5" t="s">
        <v>96</v>
      </c>
      <c r="BI127" s="5" t="s">
        <v>96</v>
      </c>
      <c r="BK127" s="6" t="str" cm="1">
        <f t="array" ref="BK12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K;
L;
X</v>
      </c>
      <c r="BL127" s="6" t="str" cm="1">
        <f t="array" ref="BL12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K : Fire Engineering;
L : Landscape Architecture;
X : Non-Discipline Specific or Not Applicable</v>
      </c>
      <c r="BM127" s="5" t="s">
        <v>206</v>
      </c>
      <c r="BN127" s="5" t="s">
        <v>96</v>
      </c>
      <c r="BO127" s="5" t="s">
        <v>96</v>
      </c>
      <c r="BP127" s="5" t="s">
        <v>96</v>
      </c>
      <c r="BQ127" s="5" t="s">
        <v>96</v>
      </c>
      <c r="BR127" s="5" t="s">
        <v>96</v>
      </c>
      <c r="BS127" s="5" t="s">
        <v>96</v>
      </c>
      <c r="BT127" s="5" t="s">
        <v>96</v>
      </c>
      <c r="BU127" s="5" t="s">
        <v>206</v>
      </c>
      <c r="BV127" s="5" t="s">
        <v>96</v>
      </c>
      <c r="BW127" s="5" t="s">
        <v>206</v>
      </c>
      <c r="BX127" s="5" t="s">
        <v>206</v>
      </c>
      <c r="BY127" s="5" t="s">
        <v>96</v>
      </c>
      <c r="BZ127" s="5" t="s">
        <v>96</v>
      </c>
      <c r="CA127" s="5" t="s">
        <v>96</v>
      </c>
      <c r="CB127" s="5" t="s">
        <v>96</v>
      </c>
      <c r="CC127" s="5" t="s">
        <v>96</v>
      </c>
      <c r="CD127" s="5" t="s">
        <v>96</v>
      </c>
      <c r="CE127" s="5" t="s">
        <v>96</v>
      </c>
      <c r="CF127" s="5" t="s">
        <v>96</v>
      </c>
      <c r="CG127" s="5" t="s">
        <v>96</v>
      </c>
      <c r="CH127" s="5" t="s">
        <v>96</v>
      </c>
      <c r="CI127" s="5" t="s">
        <v>96</v>
      </c>
      <c r="CJ127" s="5" t="s">
        <v>206</v>
      </c>
      <c r="CK127" s="5" t="s">
        <v>96</v>
      </c>
      <c r="CL127" s="5" t="s">
        <v>96</v>
      </c>
      <c r="CM127" s="6" t="str" cm="1">
        <f t="array" ref="CM1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27" s="5" t="str" cm="1">
        <f t="array" ref="CN1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27" s="5" t="str" cm="1">
        <f t="array" ref="CO1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27" s="5" t="str" cm="1">
        <f t="array" ref="CP1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27" s="5" t="str" cm="1">
        <f t="array" ref="CQ1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28" spans="2:95" ht="279" x14ac:dyDescent="0.35">
      <c r="B128" s="5" t="s">
        <v>206</v>
      </c>
      <c r="C128" s="6" t="s">
        <v>6087</v>
      </c>
      <c r="D128" s="6" t="s">
        <v>429</v>
      </c>
      <c r="E128" s="6" t="s">
        <v>7109</v>
      </c>
      <c r="F128" s="5" t="s">
        <v>209</v>
      </c>
      <c r="G128" s="5" t="s">
        <v>251</v>
      </c>
      <c r="H128" s="5" t="s">
        <v>325</v>
      </c>
      <c r="I128" s="5" t="s">
        <v>267</v>
      </c>
      <c r="J128" s="5" t="s">
        <v>96</v>
      </c>
      <c r="K128" s="5" t="s">
        <v>225</v>
      </c>
      <c r="L128" s="5" t="s">
        <v>9</v>
      </c>
      <c r="M128" s="5" t="str">
        <f>IF(O128="","",
IF(O128="PM_XX_XX_XX: Undefined","PM_XX: Undefined",
INDEX(tbl_Picklist_UniclassPM[Code and Title],
MATCH((LEFT(O128,5)),tbl_Picklist_UniclassPM[Code],0))
))</f>
        <v>PM_40 : Design and approvals information</v>
      </c>
      <c r="N128" s="5" t="str">
        <f>IF(O128="","",
IF(O128="PM_XX_XX_XX: Undefined","PM_XX_XX: Undefined",
INDEX(tbl_Picklist_UniclassPM[Code and Title],
MATCH((LEFT(O128,8)),tbl_Picklist_UniclassPM[Code],0))
))</f>
        <v>PM_40_30 : Design information</v>
      </c>
      <c r="O128" s="5" t="s">
        <v>412</v>
      </c>
      <c r="P128" s="6" t="str" cm="1">
        <f t="array" ref="P12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28" s="6" t="str" cm="1">
        <f t="array" ref="Q12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28" s="6"/>
      <c r="S128" s="5" t="s">
        <v>96</v>
      </c>
      <c r="T128" s="6"/>
      <c r="U128" s="5" t="s">
        <v>96</v>
      </c>
      <c r="V128" s="6"/>
      <c r="W128" s="5" t="s">
        <v>96</v>
      </c>
      <c r="X128" s="6"/>
      <c r="Y128" s="5" t="s">
        <v>96</v>
      </c>
      <c r="Z128" s="6"/>
      <c r="AA128" s="5" t="s">
        <v>96</v>
      </c>
      <c r="AB128" s="6"/>
      <c r="AC128" s="5" t="s">
        <v>96</v>
      </c>
      <c r="AE128" s="5" t="s">
        <v>96</v>
      </c>
      <c r="AG128" s="5" t="s">
        <v>96</v>
      </c>
      <c r="AI128" s="5" t="s">
        <v>96</v>
      </c>
      <c r="AJ128" s="6"/>
      <c r="AK128" s="5" t="s">
        <v>96</v>
      </c>
      <c r="AM128" s="5" t="s">
        <v>96</v>
      </c>
      <c r="AO128" s="5" t="s">
        <v>96</v>
      </c>
      <c r="AQ128" s="5" t="s">
        <v>96</v>
      </c>
      <c r="AS128" s="5" t="s">
        <v>96</v>
      </c>
      <c r="AU128" s="5" t="s">
        <v>96</v>
      </c>
      <c r="AW128" s="5" t="s">
        <v>96</v>
      </c>
      <c r="AY128" s="5" t="s">
        <v>206</v>
      </c>
      <c r="AZ128" s="6" t="s">
        <v>6428</v>
      </c>
      <c r="BA128" s="5" t="s">
        <v>96</v>
      </c>
      <c r="BC128" s="5" t="s">
        <v>96</v>
      </c>
      <c r="BE128" s="5" t="s">
        <v>96</v>
      </c>
      <c r="BG128" s="5" t="s">
        <v>96</v>
      </c>
      <c r="BI128" s="5" t="s">
        <v>96</v>
      </c>
      <c r="BK128" s="6" t="str" cm="1">
        <f t="array" ref="BK12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
X</v>
      </c>
      <c r="BL128" s="6" t="str" cm="1">
        <f t="array" ref="BL12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
X : Non-Discipline Specific or Not Applicable</v>
      </c>
      <c r="BM128" s="5" t="s">
        <v>206</v>
      </c>
      <c r="BN128" s="5" t="s">
        <v>96</v>
      </c>
      <c r="BO128" s="5" t="s">
        <v>96</v>
      </c>
      <c r="BP128" s="5" t="s">
        <v>96</v>
      </c>
      <c r="BQ128" s="5" t="s">
        <v>96</v>
      </c>
      <c r="BR128" s="5" t="s">
        <v>96</v>
      </c>
      <c r="BS128" s="5" t="s">
        <v>96</v>
      </c>
      <c r="BT128" s="5" t="s">
        <v>96</v>
      </c>
      <c r="BU128" s="5" t="s">
        <v>96</v>
      </c>
      <c r="BV128" s="5" t="s">
        <v>96</v>
      </c>
      <c r="BW128" s="5" t="s">
        <v>96</v>
      </c>
      <c r="BX128" s="5" t="s">
        <v>206</v>
      </c>
      <c r="BY128" s="5" t="s">
        <v>96</v>
      </c>
      <c r="BZ128" s="5" t="s">
        <v>96</v>
      </c>
      <c r="CA128" s="5" t="s">
        <v>96</v>
      </c>
      <c r="CB128" s="5" t="s">
        <v>96</v>
      </c>
      <c r="CC128" s="5" t="s">
        <v>96</v>
      </c>
      <c r="CD128" s="5" t="s">
        <v>96</v>
      </c>
      <c r="CE128" s="5" t="s">
        <v>96</v>
      </c>
      <c r="CF128" s="5" t="s">
        <v>96</v>
      </c>
      <c r="CG128" s="5" t="s">
        <v>96</v>
      </c>
      <c r="CH128" s="5" t="s">
        <v>96</v>
      </c>
      <c r="CI128" s="5" t="s">
        <v>96</v>
      </c>
      <c r="CJ128" s="5" t="s">
        <v>206</v>
      </c>
      <c r="CK128" s="5" t="s">
        <v>96</v>
      </c>
      <c r="CL128" s="5" t="s">
        <v>96</v>
      </c>
      <c r="CM128" s="6" t="str" cm="1">
        <f t="array" ref="CM1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28" s="5" t="str" cm="1">
        <f t="array" ref="CN1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28" s="5" t="str" cm="1">
        <f t="array" ref="CO1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28" s="5" t="str" cm="1">
        <f t="array" ref="CP1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28" s="5" t="str" cm="1">
        <f t="array" ref="CQ1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29" spans="2:95" ht="248" x14ac:dyDescent="0.35">
      <c r="B129" s="5" t="s">
        <v>206</v>
      </c>
      <c r="C129" s="6" t="s">
        <v>6088</v>
      </c>
      <c r="D129" s="6" t="s">
        <v>430</v>
      </c>
      <c r="E129" s="6" t="s">
        <v>7110</v>
      </c>
      <c r="F129" s="5" t="s">
        <v>209</v>
      </c>
      <c r="G129" s="5" t="s">
        <v>251</v>
      </c>
      <c r="H129" s="5" t="s">
        <v>325</v>
      </c>
      <c r="I129" s="5" t="s">
        <v>267</v>
      </c>
      <c r="J129" s="5" t="s">
        <v>96</v>
      </c>
      <c r="K129" s="5" t="s">
        <v>225</v>
      </c>
      <c r="L129" s="5" t="s">
        <v>9</v>
      </c>
      <c r="M129" s="5" t="str">
        <f>IF(O129="","",
IF(O129="PM_XX_XX_XX: Undefined","PM_XX: Undefined",
INDEX(tbl_Picklist_UniclassPM[Code and Title],
MATCH((LEFT(O129,5)),tbl_Picklist_UniclassPM[Code],0))
))</f>
        <v>PM_40 : Design and approvals information</v>
      </c>
      <c r="N129" s="5" t="str">
        <f>IF(O129="","",
IF(O129="PM_XX_XX_XX: Undefined","PM_XX_XX: Undefined",
INDEX(tbl_Picklist_UniclassPM[Code and Title],
MATCH((LEFT(O129,8)),tbl_Picklist_UniclassPM[Code],0))
))</f>
        <v>PM_40_30 : Design information</v>
      </c>
      <c r="O129" s="5" t="s">
        <v>412</v>
      </c>
      <c r="P129" s="6" t="str" cm="1">
        <f t="array" ref="P12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29" s="6" t="str" cm="1">
        <f t="array" ref="Q12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29" s="6"/>
      <c r="S129" s="5" t="s">
        <v>96</v>
      </c>
      <c r="T129" s="6"/>
      <c r="U129" s="5" t="s">
        <v>96</v>
      </c>
      <c r="V129" s="6"/>
      <c r="W129" s="5" t="s">
        <v>96</v>
      </c>
      <c r="X129" s="6"/>
      <c r="Y129" s="5" t="s">
        <v>96</v>
      </c>
      <c r="Z129" s="6"/>
      <c r="AA129" s="5" t="s">
        <v>96</v>
      </c>
      <c r="AB129" s="6"/>
      <c r="AC129" s="5" t="s">
        <v>96</v>
      </c>
      <c r="AE129" s="5" t="s">
        <v>96</v>
      </c>
      <c r="AG129" s="5" t="s">
        <v>96</v>
      </c>
      <c r="AI129" s="5" t="s">
        <v>96</v>
      </c>
      <c r="AJ129" s="6"/>
      <c r="AK129" s="5" t="s">
        <v>96</v>
      </c>
      <c r="AM129" s="5" t="s">
        <v>96</v>
      </c>
      <c r="AO129" s="5" t="s">
        <v>96</v>
      </c>
      <c r="AQ129" s="5" t="s">
        <v>96</v>
      </c>
      <c r="AS129" s="5" t="s">
        <v>96</v>
      </c>
      <c r="AU129" s="5" t="s">
        <v>96</v>
      </c>
      <c r="AW129" s="5" t="s">
        <v>96</v>
      </c>
      <c r="AY129" s="5" t="s">
        <v>206</v>
      </c>
      <c r="AZ129" s="6" t="s">
        <v>6429</v>
      </c>
      <c r="BA129" s="5" t="s">
        <v>96</v>
      </c>
      <c r="BC129" s="5" t="s">
        <v>96</v>
      </c>
      <c r="BE129" s="5" t="s">
        <v>96</v>
      </c>
      <c r="BG129" s="5" t="s">
        <v>96</v>
      </c>
      <c r="BI129" s="5" t="s">
        <v>96</v>
      </c>
      <c r="BK129" s="6" t="str" cm="1">
        <f t="array" ref="BK12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X</v>
      </c>
      <c r="BL129" s="6" t="str" cm="1">
        <f t="array" ref="BL12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X : Non-Discipline Specific or Not Applicable</v>
      </c>
      <c r="BM129" s="5" t="s">
        <v>206</v>
      </c>
      <c r="BN129" s="5" t="s">
        <v>96</v>
      </c>
      <c r="BO129" s="5" t="s">
        <v>96</v>
      </c>
      <c r="BP129" s="5" t="s">
        <v>96</v>
      </c>
      <c r="BQ129" s="5" t="s">
        <v>96</v>
      </c>
      <c r="BR129" s="5" t="s">
        <v>96</v>
      </c>
      <c r="BS129" s="5" t="s">
        <v>96</v>
      </c>
      <c r="BT129" s="5" t="s">
        <v>96</v>
      </c>
      <c r="BU129" s="5" t="s">
        <v>206</v>
      </c>
      <c r="BV129" s="5" t="s">
        <v>96</v>
      </c>
      <c r="BW129" s="5" t="s">
        <v>96</v>
      </c>
      <c r="BX129" s="5" t="s">
        <v>96</v>
      </c>
      <c r="BY129" s="5" t="s">
        <v>96</v>
      </c>
      <c r="BZ129" s="5" t="s">
        <v>96</v>
      </c>
      <c r="CA129" s="5" t="s">
        <v>96</v>
      </c>
      <c r="CB129" s="5" t="s">
        <v>96</v>
      </c>
      <c r="CC129" s="5" t="s">
        <v>96</v>
      </c>
      <c r="CD129" s="5" t="s">
        <v>96</v>
      </c>
      <c r="CE129" s="5" t="s">
        <v>96</v>
      </c>
      <c r="CF129" s="5" t="s">
        <v>96</v>
      </c>
      <c r="CG129" s="5" t="s">
        <v>96</v>
      </c>
      <c r="CH129" s="5" t="s">
        <v>96</v>
      </c>
      <c r="CI129" s="5" t="s">
        <v>96</v>
      </c>
      <c r="CJ129" s="5" t="s">
        <v>206</v>
      </c>
      <c r="CK129" s="5" t="s">
        <v>96</v>
      </c>
      <c r="CL129" s="5" t="s">
        <v>96</v>
      </c>
      <c r="CM129" s="6" t="str" cm="1">
        <f t="array" ref="CM1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29" s="5" t="str" cm="1">
        <f t="array" ref="CN1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29" s="5" t="str" cm="1">
        <f t="array" ref="CO1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29" s="5" t="str" cm="1">
        <f t="array" ref="CP1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29" s="5" t="str" cm="1">
        <f t="array" ref="CQ1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30" spans="2:95" ht="263.5" x14ac:dyDescent="0.35">
      <c r="B130" s="5" t="s">
        <v>206</v>
      </c>
      <c r="C130" s="6" t="s">
        <v>6089</v>
      </c>
      <c r="D130" s="6" t="s">
        <v>431</v>
      </c>
      <c r="E130" s="6" t="s">
        <v>7111</v>
      </c>
      <c r="F130" s="5" t="s">
        <v>209</v>
      </c>
      <c r="G130" s="5" t="s">
        <v>251</v>
      </c>
      <c r="H130" s="5" t="s">
        <v>325</v>
      </c>
      <c r="I130" s="5" t="s">
        <v>267</v>
      </c>
      <c r="J130" s="5" t="s">
        <v>96</v>
      </c>
      <c r="K130" s="5" t="s">
        <v>225</v>
      </c>
      <c r="L130" s="5" t="s">
        <v>9</v>
      </c>
      <c r="M130" s="5" t="str">
        <f>IF(O130="","",
IF(O130="PM_XX_XX_XX: Undefined","PM_XX: Undefined",
INDEX(tbl_Picklist_UniclassPM[Code and Title],
MATCH((LEFT(O130,5)),tbl_Picklist_UniclassPM[Code],0))
))</f>
        <v>PM_40 : Design and approvals information</v>
      </c>
      <c r="N130" s="5" t="str">
        <f>IF(O130="","",
IF(O130="PM_XX_XX_XX: Undefined","PM_XX_XX: Undefined",
INDEX(tbl_Picklist_UniclassPM[Code and Title],
MATCH((LEFT(O130,8)),tbl_Picklist_UniclassPM[Code],0))
))</f>
        <v>PM_40_30 : Design information</v>
      </c>
      <c r="O130" s="5" t="s">
        <v>412</v>
      </c>
      <c r="P130" s="6" t="str" cm="1">
        <f t="array" ref="P13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30" s="6" t="str" cm="1">
        <f t="array" ref="Q13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30" s="6" t="s">
        <v>432</v>
      </c>
      <c r="S130" s="5" t="s">
        <v>96</v>
      </c>
      <c r="T130" s="6"/>
      <c r="U130" s="5" t="s">
        <v>96</v>
      </c>
      <c r="V130" s="6"/>
      <c r="W130" s="5" t="s">
        <v>96</v>
      </c>
      <c r="X130" s="6"/>
      <c r="Y130" s="5" t="s">
        <v>96</v>
      </c>
      <c r="Z130" s="6"/>
      <c r="AA130" s="5" t="s">
        <v>96</v>
      </c>
      <c r="AB130" s="6"/>
      <c r="AC130" s="5" t="s">
        <v>96</v>
      </c>
      <c r="AE130" s="5" t="s">
        <v>96</v>
      </c>
      <c r="AG130" s="5" t="s">
        <v>96</v>
      </c>
      <c r="AI130" s="5" t="s">
        <v>96</v>
      </c>
      <c r="AJ130" s="6"/>
      <c r="AK130" s="5" t="s">
        <v>96</v>
      </c>
      <c r="AM130" s="5" t="s">
        <v>96</v>
      </c>
      <c r="AO130" s="5" t="s">
        <v>96</v>
      </c>
      <c r="AQ130" s="5" t="s">
        <v>96</v>
      </c>
      <c r="AS130" s="5" t="s">
        <v>96</v>
      </c>
      <c r="AU130" s="5" t="s">
        <v>96</v>
      </c>
      <c r="AW130" s="5" t="s">
        <v>96</v>
      </c>
      <c r="AY130" s="5" t="s">
        <v>206</v>
      </c>
      <c r="AZ130" s="6" t="s">
        <v>6430</v>
      </c>
      <c r="BA130" s="5" t="s">
        <v>96</v>
      </c>
      <c r="BC130" s="5" t="s">
        <v>96</v>
      </c>
      <c r="BE130" s="5" t="s">
        <v>96</v>
      </c>
      <c r="BG130" s="5" t="s">
        <v>96</v>
      </c>
      <c r="BI130" s="5" t="s">
        <v>96</v>
      </c>
      <c r="BK130" s="6" t="str" cm="1">
        <f t="array" ref="BK13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L;
X</v>
      </c>
      <c r="BL130" s="6" t="str" cm="1">
        <f t="array" ref="BL13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L : Landscape Architecture;
X : Non-Discipline Specific or Not Applicable</v>
      </c>
      <c r="BM130" s="5" t="s">
        <v>206</v>
      </c>
      <c r="BN130" s="5" t="s">
        <v>96</v>
      </c>
      <c r="BO130" s="5" t="s">
        <v>206</v>
      </c>
      <c r="BP130" s="5" t="s">
        <v>96</v>
      </c>
      <c r="BQ130" s="5" t="s">
        <v>96</v>
      </c>
      <c r="BR130" s="5" t="s">
        <v>96</v>
      </c>
      <c r="BS130" s="5" t="s">
        <v>96</v>
      </c>
      <c r="BT130" s="5" t="s">
        <v>96</v>
      </c>
      <c r="BU130" s="5" t="s">
        <v>96</v>
      </c>
      <c r="BV130" s="5" t="s">
        <v>96</v>
      </c>
      <c r="BW130" s="5" t="s">
        <v>96</v>
      </c>
      <c r="BX130" s="5" t="s">
        <v>206</v>
      </c>
      <c r="BY130" s="5" t="s">
        <v>96</v>
      </c>
      <c r="BZ130" s="5" t="s">
        <v>96</v>
      </c>
      <c r="CA130" s="5" t="s">
        <v>96</v>
      </c>
      <c r="CB130" s="5" t="s">
        <v>96</v>
      </c>
      <c r="CC130" s="5" t="s">
        <v>96</v>
      </c>
      <c r="CD130" s="5" t="s">
        <v>96</v>
      </c>
      <c r="CE130" s="5" t="s">
        <v>96</v>
      </c>
      <c r="CF130" s="5" t="s">
        <v>96</v>
      </c>
      <c r="CG130" s="5" t="s">
        <v>96</v>
      </c>
      <c r="CH130" s="5" t="s">
        <v>96</v>
      </c>
      <c r="CI130" s="5" t="s">
        <v>96</v>
      </c>
      <c r="CJ130" s="5" t="s">
        <v>206</v>
      </c>
      <c r="CK130" s="5" t="s">
        <v>96</v>
      </c>
      <c r="CL130" s="5" t="s">
        <v>96</v>
      </c>
      <c r="CM130" s="6" t="str" cm="1">
        <f t="array" ref="CM1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30" s="5" t="str" cm="1">
        <f t="array" ref="CN1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30" s="5" t="str" cm="1">
        <f t="array" ref="CO1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30" s="5" t="str" cm="1">
        <f t="array" ref="CP1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30" s="5" t="str" cm="1">
        <f t="array" ref="CQ1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31" spans="2:95" ht="403" x14ac:dyDescent="0.35">
      <c r="B131" s="5" t="s">
        <v>206</v>
      </c>
      <c r="C131" s="6" t="s">
        <v>6090</v>
      </c>
      <c r="D131" s="6" t="s">
        <v>434</v>
      </c>
      <c r="E131" s="6" t="s">
        <v>7112</v>
      </c>
      <c r="F131" s="5" t="s">
        <v>209</v>
      </c>
      <c r="G131" s="5" t="s">
        <v>251</v>
      </c>
      <c r="H131" s="5" t="s">
        <v>325</v>
      </c>
      <c r="I131" s="5" t="s">
        <v>267</v>
      </c>
      <c r="J131" s="5" t="s">
        <v>96</v>
      </c>
      <c r="K131" s="5" t="s">
        <v>225</v>
      </c>
      <c r="L131" s="5" t="s">
        <v>9</v>
      </c>
      <c r="M131" s="5" t="str">
        <f>IF(O131="","",
IF(O131="PM_XX_XX_XX: Undefined","PM_XX: Undefined",
INDEX(tbl_Picklist_UniclassPM[Code and Title],
MATCH((LEFT(O131,5)),tbl_Picklist_UniclassPM[Code],0))
))</f>
        <v>PM_40 : Design and approvals information</v>
      </c>
      <c r="N131" s="5" t="str">
        <f>IF(O131="","",
IF(O131="PM_XX_XX_XX: Undefined","PM_XX_XX: Undefined",
INDEX(tbl_Picklist_UniclassPM[Code and Title],
MATCH((LEFT(O131,8)),tbl_Picklist_UniclassPM[Code],0))
))</f>
        <v>PM_40_30 : Design information</v>
      </c>
      <c r="O131" s="5" t="s">
        <v>412</v>
      </c>
      <c r="P131" s="6" t="str" cm="1">
        <f t="array" ref="P13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31" s="6" t="str" cm="1">
        <f t="array" ref="Q13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31" s="6"/>
      <c r="S131" s="5" t="s">
        <v>96</v>
      </c>
      <c r="T131" s="6"/>
      <c r="U131" s="5" t="s">
        <v>96</v>
      </c>
      <c r="V131" s="6"/>
      <c r="W131" s="5" t="s">
        <v>96</v>
      </c>
      <c r="X131" s="6"/>
      <c r="Y131" s="5" t="s">
        <v>96</v>
      </c>
      <c r="Z131" s="6"/>
      <c r="AA131" s="5" t="s">
        <v>96</v>
      </c>
      <c r="AB131" s="6"/>
      <c r="AC131" s="5" t="s">
        <v>96</v>
      </c>
      <c r="AE131" s="5" t="s">
        <v>96</v>
      </c>
      <c r="AG131" s="5" t="s">
        <v>96</v>
      </c>
      <c r="AI131" s="5" t="s">
        <v>96</v>
      </c>
      <c r="AJ131" s="6"/>
      <c r="AK131" s="5" t="s">
        <v>96</v>
      </c>
      <c r="AM131" s="5" t="s">
        <v>96</v>
      </c>
      <c r="AO131" s="5" t="s">
        <v>96</v>
      </c>
      <c r="AQ131" s="5" t="s">
        <v>96</v>
      </c>
      <c r="AS131" s="5" t="s">
        <v>96</v>
      </c>
      <c r="AU131" s="5" t="s">
        <v>96</v>
      </c>
      <c r="AW131" s="5" t="s">
        <v>96</v>
      </c>
      <c r="AY131" s="5" t="s">
        <v>206</v>
      </c>
      <c r="AZ131" s="6" t="s">
        <v>6431</v>
      </c>
      <c r="BA131" s="5" t="s">
        <v>96</v>
      </c>
      <c r="BC131" s="5" t="s">
        <v>96</v>
      </c>
      <c r="BE131" s="5" t="s">
        <v>96</v>
      </c>
      <c r="BG131" s="5" t="s">
        <v>96</v>
      </c>
      <c r="BI131" s="5" t="s">
        <v>96</v>
      </c>
      <c r="BK131" s="6" t="str" cm="1">
        <f t="array" ref="BK13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S;
X</v>
      </c>
      <c r="BL131" s="6" t="str" cm="1">
        <f t="array" ref="BL13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S : Structural Engineering;
X : Non-Discipline Specific or Not Applicable</v>
      </c>
      <c r="BM131" s="5" t="s">
        <v>206</v>
      </c>
      <c r="BN131" s="5" t="s">
        <v>96</v>
      </c>
      <c r="BO131" s="5" t="s">
        <v>96</v>
      </c>
      <c r="BP131" s="5" t="s">
        <v>96</v>
      </c>
      <c r="BQ131" s="5" t="s">
        <v>96</v>
      </c>
      <c r="BR131" s="5" t="s">
        <v>96</v>
      </c>
      <c r="BS131" s="5" t="s">
        <v>96</v>
      </c>
      <c r="BT131" s="5" t="s">
        <v>96</v>
      </c>
      <c r="BU131" s="5" t="s">
        <v>96</v>
      </c>
      <c r="BV131" s="5" t="s">
        <v>96</v>
      </c>
      <c r="BW131" s="5" t="s">
        <v>96</v>
      </c>
      <c r="BX131" s="5" t="s">
        <v>96</v>
      </c>
      <c r="BY131" s="5" t="s">
        <v>96</v>
      </c>
      <c r="BZ131" s="5" t="s">
        <v>96</v>
      </c>
      <c r="CA131" s="5" t="s">
        <v>96</v>
      </c>
      <c r="CB131" s="5" t="s">
        <v>96</v>
      </c>
      <c r="CC131" s="5" t="s">
        <v>96</v>
      </c>
      <c r="CD131" s="5" t="s">
        <v>96</v>
      </c>
      <c r="CE131" s="5" t="s">
        <v>206</v>
      </c>
      <c r="CF131" s="5" t="s">
        <v>96</v>
      </c>
      <c r="CG131" s="5" t="s">
        <v>96</v>
      </c>
      <c r="CH131" s="5" t="s">
        <v>96</v>
      </c>
      <c r="CI131" s="5" t="s">
        <v>96</v>
      </c>
      <c r="CJ131" s="5" t="s">
        <v>206</v>
      </c>
      <c r="CK131" s="5" t="s">
        <v>96</v>
      </c>
      <c r="CL131" s="5" t="s">
        <v>96</v>
      </c>
      <c r="CM131" s="6" t="str" cm="1">
        <f t="array" ref="CM1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31" s="5" t="str" cm="1">
        <f t="array" ref="CN1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31" s="5" t="str" cm="1">
        <f t="array" ref="CO1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31" s="5" t="str" cm="1">
        <f t="array" ref="CP1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31" s="5" t="str" cm="1">
        <f t="array" ref="CQ1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32" spans="2:95" ht="46.5" x14ac:dyDescent="0.35">
      <c r="B132" s="5" t="s">
        <v>206</v>
      </c>
      <c r="C132" s="6" t="s">
        <v>6091</v>
      </c>
      <c r="D132" s="6" t="s">
        <v>436</v>
      </c>
      <c r="E132" s="6" t="s">
        <v>7113</v>
      </c>
      <c r="F132" s="5" t="s">
        <v>209</v>
      </c>
      <c r="G132" s="5" t="s">
        <v>210</v>
      </c>
      <c r="H132" s="5" t="s">
        <v>223</v>
      </c>
      <c r="I132" s="5" t="s">
        <v>96</v>
      </c>
      <c r="J132" s="5" t="s">
        <v>96</v>
      </c>
      <c r="K132" s="5" t="s">
        <v>225</v>
      </c>
      <c r="L132" s="5" t="s">
        <v>9</v>
      </c>
      <c r="M132" s="5" t="str">
        <f>IF(O132="","",
IF(O132="PM_XX_XX_XX: Undefined","PM_XX: Undefined",
INDEX(tbl_Picklist_UniclassPM[Code and Title],
MATCH((LEFT(O132,5)),tbl_Picklist_UniclassPM[Code],0))
))</f>
        <v>PM_40 : Design and approvals information</v>
      </c>
      <c r="N132" s="5" t="str">
        <f>IF(O132="","",
IF(O132="PM_XX_XX_XX: Undefined","PM_XX_XX: Undefined",
INDEX(tbl_Picklist_UniclassPM[Code and Title],
MATCH((LEFT(O132,8)),tbl_Picklist_UniclassPM[Code],0))
))</f>
        <v>PM_40_30 : Design information</v>
      </c>
      <c r="O132" s="5" t="s">
        <v>412</v>
      </c>
      <c r="P132" s="6" t="str" cm="1">
        <f t="array" ref="P13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32" s="6" t="str" cm="1">
        <f t="array" ref="Q13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32" s="6"/>
      <c r="S132" s="5" t="s">
        <v>96</v>
      </c>
      <c r="T132" s="6"/>
      <c r="U132" s="5" t="s">
        <v>96</v>
      </c>
      <c r="V132" s="6"/>
      <c r="W132" s="5" t="s">
        <v>96</v>
      </c>
      <c r="X132" s="6"/>
      <c r="Y132" s="5" t="s">
        <v>96</v>
      </c>
      <c r="Z132" s="6"/>
      <c r="AA132" s="5" t="s">
        <v>96</v>
      </c>
      <c r="AB132" s="6"/>
      <c r="AC132" s="5" t="s">
        <v>96</v>
      </c>
      <c r="AE132" s="5" t="s">
        <v>96</v>
      </c>
      <c r="AG132" s="5" t="s">
        <v>96</v>
      </c>
      <c r="AI132" s="5" t="s">
        <v>96</v>
      </c>
      <c r="AJ132" s="6"/>
      <c r="AK132" s="5" t="s">
        <v>96</v>
      </c>
      <c r="AM132" s="5" t="s">
        <v>96</v>
      </c>
      <c r="AO132" s="5" t="s">
        <v>96</v>
      </c>
      <c r="AQ132" s="5" t="s">
        <v>96</v>
      </c>
      <c r="AS132" s="5" t="s">
        <v>96</v>
      </c>
      <c r="AU132" s="5" t="s">
        <v>96</v>
      </c>
      <c r="AW132" s="5" t="s">
        <v>96</v>
      </c>
      <c r="AY132" s="5" t="s">
        <v>206</v>
      </c>
      <c r="AZ132" s="6" t="s">
        <v>6432</v>
      </c>
      <c r="BA132" s="5" t="s">
        <v>96</v>
      </c>
      <c r="BC132" s="5" t="s">
        <v>96</v>
      </c>
      <c r="BE132" s="5" t="s">
        <v>96</v>
      </c>
      <c r="BG132" s="5" t="s">
        <v>96</v>
      </c>
      <c r="BI132" s="5" t="s">
        <v>96</v>
      </c>
      <c r="BK132" s="6" t="str" cm="1">
        <f t="array" ref="BK13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132" s="6" t="str" cm="1">
        <f t="array" ref="BL13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132" s="5" t="s">
        <v>96</v>
      </c>
      <c r="BN132" s="5" t="s">
        <v>96</v>
      </c>
      <c r="BO132" s="5" t="s">
        <v>96</v>
      </c>
      <c r="BP132" s="5" t="s">
        <v>96</v>
      </c>
      <c r="BQ132" s="5" t="s">
        <v>96</v>
      </c>
      <c r="BR132" s="5" t="s">
        <v>96</v>
      </c>
      <c r="BS132" s="5" t="s">
        <v>96</v>
      </c>
      <c r="BT132" s="5" t="s">
        <v>96</v>
      </c>
      <c r="BU132" s="5" t="s">
        <v>96</v>
      </c>
      <c r="BV132" s="5" t="s">
        <v>96</v>
      </c>
      <c r="BW132" s="5" t="s">
        <v>96</v>
      </c>
      <c r="BX132" s="5" t="s">
        <v>96</v>
      </c>
      <c r="BY132" s="5" t="s">
        <v>96</v>
      </c>
      <c r="BZ132" s="5" t="s">
        <v>96</v>
      </c>
      <c r="CA132" s="5" t="s">
        <v>96</v>
      </c>
      <c r="CB132" s="5" t="s">
        <v>96</v>
      </c>
      <c r="CC132" s="5" t="s">
        <v>96</v>
      </c>
      <c r="CD132" s="5" t="s">
        <v>96</v>
      </c>
      <c r="CE132" s="5" t="s">
        <v>96</v>
      </c>
      <c r="CF132" s="5" t="s">
        <v>96</v>
      </c>
      <c r="CG132" s="5" t="s">
        <v>96</v>
      </c>
      <c r="CH132" s="5" t="s">
        <v>96</v>
      </c>
      <c r="CI132" s="5" t="s">
        <v>96</v>
      </c>
      <c r="CJ132" s="5" t="s">
        <v>206</v>
      </c>
      <c r="CK132" s="5" t="s">
        <v>96</v>
      </c>
      <c r="CL132" s="5" t="s">
        <v>96</v>
      </c>
      <c r="CM132" s="6" t="str" cm="1">
        <f t="array" ref="CM1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32" s="5" t="str" cm="1">
        <f t="array" ref="CN1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32" s="5" t="str" cm="1">
        <f t="array" ref="CO1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32" s="5" t="str" cm="1">
        <f t="array" ref="CP1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32" s="5" t="str" cm="1">
        <f t="array" ref="CQ1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33" spans="2:95" ht="108.5" x14ac:dyDescent="0.35">
      <c r="B133" s="5" t="s">
        <v>206</v>
      </c>
      <c r="C133" s="6" t="s">
        <v>6171</v>
      </c>
      <c r="D133" s="6" t="s">
        <v>438</v>
      </c>
      <c r="E133" s="6" t="s">
        <v>7114</v>
      </c>
      <c r="F133" s="5" t="s">
        <v>209</v>
      </c>
      <c r="G133" s="5" t="s">
        <v>234</v>
      </c>
      <c r="H133" s="5" t="s">
        <v>235</v>
      </c>
      <c r="I133" s="5" t="s">
        <v>96</v>
      </c>
      <c r="J133" s="5" t="s">
        <v>96</v>
      </c>
      <c r="K133" s="5" t="s">
        <v>225</v>
      </c>
      <c r="L133" s="5" t="s">
        <v>9</v>
      </c>
      <c r="M133" s="5" t="str">
        <f>IF(O133="","",
IF(O133="PM_XX_XX_XX: Undefined","PM_XX: Undefined",
INDEX(tbl_Picklist_UniclassPM[Code and Title],
MATCH((LEFT(O133,5)),tbl_Picklist_UniclassPM[Code],0))
))</f>
        <v>PM_40 : Design and approvals information</v>
      </c>
      <c r="N133" s="5" t="str">
        <f>IF(O133="","",
IF(O133="PM_XX_XX_XX: Undefined","PM_XX_XX: Undefined",
INDEX(tbl_Picklist_UniclassPM[Code and Title],
MATCH((LEFT(O133,8)),tbl_Picklist_UniclassPM[Code],0))
))</f>
        <v>PM_40_30 : Design information</v>
      </c>
      <c r="O133" s="5" t="s">
        <v>412</v>
      </c>
      <c r="P133" s="6" t="str" cm="1">
        <f t="array" ref="P13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133" s="6" t="str" cm="1">
        <f t="array" ref="Q13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133" s="6"/>
      <c r="S133" s="5" t="s">
        <v>96</v>
      </c>
      <c r="T133" s="6"/>
      <c r="U133" s="5" t="s">
        <v>96</v>
      </c>
      <c r="V133" s="6"/>
      <c r="W133" s="5" t="s">
        <v>96</v>
      </c>
      <c r="X133" s="6"/>
      <c r="Y133" s="5" t="s">
        <v>96</v>
      </c>
      <c r="Z133" s="6"/>
      <c r="AA133" s="5" t="s">
        <v>96</v>
      </c>
      <c r="AB133" s="6"/>
      <c r="AC133" s="5" t="s">
        <v>96</v>
      </c>
      <c r="AE133" s="5" t="s">
        <v>96</v>
      </c>
      <c r="AG133" s="5" t="s">
        <v>96</v>
      </c>
      <c r="AI133" s="5" t="s">
        <v>96</v>
      </c>
      <c r="AJ133" s="6"/>
      <c r="AK133" s="5" t="s">
        <v>96</v>
      </c>
      <c r="AM133" s="5" t="s">
        <v>96</v>
      </c>
      <c r="AO133" s="5" t="s">
        <v>96</v>
      </c>
      <c r="AQ133" s="5" t="s">
        <v>96</v>
      </c>
      <c r="AS133" s="5" t="s">
        <v>96</v>
      </c>
      <c r="AU133" s="5" t="s">
        <v>96</v>
      </c>
      <c r="AW133" s="5" t="s">
        <v>96</v>
      </c>
      <c r="AY133" s="5" t="s">
        <v>96</v>
      </c>
      <c r="BA133" s="5" t="s">
        <v>96</v>
      </c>
      <c r="BC133" s="5" t="s">
        <v>96</v>
      </c>
      <c r="BE133" s="5" t="s">
        <v>206</v>
      </c>
      <c r="BF133" s="6" t="s">
        <v>6433</v>
      </c>
      <c r="BG133" s="5" t="s">
        <v>206</v>
      </c>
      <c r="BI133" s="5" t="s">
        <v>96</v>
      </c>
      <c r="BK133" s="6" t="str" cm="1">
        <f t="array" ref="BK13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133" s="6" t="str" cm="1">
        <f t="array" ref="BL13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133" s="5" t="s">
        <v>96</v>
      </c>
      <c r="BN133" s="5" t="s">
        <v>96</v>
      </c>
      <c r="BO133" s="5" t="s">
        <v>96</v>
      </c>
      <c r="BP133" s="5" t="s">
        <v>96</v>
      </c>
      <c r="BQ133" s="5" t="s">
        <v>96</v>
      </c>
      <c r="BR133" s="5" t="s">
        <v>96</v>
      </c>
      <c r="BS133" s="5" t="s">
        <v>96</v>
      </c>
      <c r="BT133" s="5" t="s">
        <v>96</v>
      </c>
      <c r="BU133" s="5" t="s">
        <v>96</v>
      </c>
      <c r="BV133" s="5" t="s">
        <v>96</v>
      </c>
      <c r="BW133" s="5" t="s">
        <v>96</v>
      </c>
      <c r="BX133" s="5" t="s">
        <v>96</v>
      </c>
      <c r="BY133" s="5" t="s">
        <v>96</v>
      </c>
      <c r="BZ133" s="5" t="s">
        <v>96</v>
      </c>
      <c r="CA133" s="5" t="s">
        <v>96</v>
      </c>
      <c r="CB133" s="5" t="s">
        <v>96</v>
      </c>
      <c r="CC133" s="5" t="s">
        <v>96</v>
      </c>
      <c r="CD133" s="5" t="s">
        <v>96</v>
      </c>
      <c r="CE133" s="5" t="s">
        <v>96</v>
      </c>
      <c r="CF133" s="5" t="s">
        <v>96</v>
      </c>
      <c r="CG133" s="5" t="s">
        <v>96</v>
      </c>
      <c r="CH133" s="5" t="s">
        <v>96</v>
      </c>
      <c r="CI133" s="5" t="s">
        <v>96</v>
      </c>
      <c r="CJ133" s="5" t="s">
        <v>206</v>
      </c>
      <c r="CK133" s="5" t="s">
        <v>96</v>
      </c>
      <c r="CL133" s="5" t="s">
        <v>96</v>
      </c>
      <c r="CM133" s="6" t="str" cm="1">
        <f t="array" ref="CM1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33" s="5" t="str" cm="1">
        <f t="array" ref="CN1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33" s="5" t="str" cm="1">
        <f t="array" ref="CO1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33" s="5" t="str" cm="1">
        <f t="array" ref="CP1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33" s="5" t="str" cm="1">
        <f t="array" ref="CQ1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34" spans="2:95" ht="77.5" x14ac:dyDescent="0.35">
      <c r="B134" s="5" t="s">
        <v>206</v>
      </c>
      <c r="C134" s="6" t="s">
        <v>6092</v>
      </c>
      <c r="D134" s="6" t="s">
        <v>6834</v>
      </c>
      <c r="E134" s="6" t="s">
        <v>7115</v>
      </c>
      <c r="F134" s="5" t="s">
        <v>209</v>
      </c>
      <c r="G134" s="5" t="s">
        <v>234</v>
      </c>
      <c r="H134" s="5" t="s">
        <v>235</v>
      </c>
      <c r="I134" s="5" t="s">
        <v>96</v>
      </c>
      <c r="J134" s="5" t="s">
        <v>236</v>
      </c>
      <c r="K134" s="5" t="s">
        <v>225</v>
      </c>
      <c r="L134" s="5" t="s">
        <v>9</v>
      </c>
      <c r="M134" s="5" t="str">
        <f>IF(O134="","",
IF(O134="PM_XX_XX_XX: Undefined","PM_XX: Undefined",
INDEX(tbl_Picklist_UniclassPM[Code and Title],
MATCH((LEFT(O134,5)),tbl_Picklist_UniclassPM[Code],0))
))</f>
        <v>PM_40 : Design and approvals information</v>
      </c>
      <c r="N134" s="5" t="str">
        <f>IF(O134="","",
IF(O134="PM_XX_XX_XX: Undefined","PM_XX_XX: Undefined",
INDEX(tbl_Picklist_UniclassPM[Code and Title],
MATCH((LEFT(O134,8)),tbl_Picklist_UniclassPM[Code],0))
))</f>
        <v>PM_40_30 : Design information</v>
      </c>
      <c r="O134" s="5" t="s">
        <v>412</v>
      </c>
      <c r="P134" s="6" t="str" cm="1">
        <f t="array" ref="P13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34" s="6" t="str" cm="1">
        <f t="array" ref="Q13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34" s="6"/>
      <c r="S134" s="5" t="s">
        <v>96</v>
      </c>
      <c r="T134" s="6"/>
      <c r="U134" s="5" t="s">
        <v>96</v>
      </c>
      <c r="V134" s="6"/>
      <c r="W134" s="5" t="s">
        <v>96</v>
      </c>
      <c r="X134" s="6"/>
      <c r="Y134" s="5" t="s">
        <v>96</v>
      </c>
      <c r="Z134" s="6"/>
      <c r="AA134" s="5" t="s">
        <v>96</v>
      </c>
      <c r="AB134" s="6"/>
      <c r="AC134" s="5" t="s">
        <v>96</v>
      </c>
      <c r="AE134" s="5" t="s">
        <v>96</v>
      </c>
      <c r="AG134" s="5" t="s">
        <v>96</v>
      </c>
      <c r="AI134" s="5" t="s">
        <v>96</v>
      </c>
      <c r="AJ134" s="6"/>
      <c r="AK134" s="5" t="s">
        <v>96</v>
      </c>
      <c r="AM134" s="5" t="s">
        <v>96</v>
      </c>
      <c r="AO134" s="5" t="s">
        <v>96</v>
      </c>
      <c r="AQ134" s="5" t="s">
        <v>96</v>
      </c>
      <c r="AS134" s="5" t="s">
        <v>96</v>
      </c>
      <c r="AU134" s="5" t="s">
        <v>96</v>
      </c>
      <c r="AW134" s="5" t="s">
        <v>96</v>
      </c>
      <c r="AY134" s="5" t="s">
        <v>206</v>
      </c>
      <c r="AZ134" s="6" t="s">
        <v>6434</v>
      </c>
      <c r="BA134" s="5" t="s">
        <v>96</v>
      </c>
      <c r="BC134" s="5" t="s">
        <v>96</v>
      </c>
      <c r="BE134" s="5" t="s">
        <v>96</v>
      </c>
      <c r="BG134" s="5" t="s">
        <v>96</v>
      </c>
      <c r="BI134" s="5" t="s">
        <v>96</v>
      </c>
      <c r="BK134" s="6" t="str" cm="1">
        <f t="array" ref="BK13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134" s="6" t="str" cm="1">
        <f t="array" ref="BL13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134" s="5" t="s">
        <v>96</v>
      </c>
      <c r="BN134" s="5" t="s">
        <v>96</v>
      </c>
      <c r="BO134" s="5" t="s">
        <v>96</v>
      </c>
      <c r="BP134" s="5" t="s">
        <v>96</v>
      </c>
      <c r="BQ134" s="5" t="s">
        <v>96</v>
      </c>
      <c r="BR134" s="5" t="s">
        <v>96</v>
      </c>
      <c r="BS134" s="5" t="s">
        <v>96</v>
      </c>
      <c r="BT134" s="5" t="s">
        <v>96</v>
      </c>
      <c r="BU134" s="5" t="s">
        <v>96</v>
      </c>
      <c r="BV134" s="5" t="s">
        <v>96</v>
      </c>
      <c r="BW134" s="5" t="s">
        <v>96</v>
      </c>
      <c r="BX134" s="5" t="s">
        <v>96</v>
      </c>
      <c r="BY134" s="5" t="s">
        <v>96</v>
      </c>
      <c r="BZ134" s="5" t="s">
        <v>96</v>
      </c>
      <c r="CA134" s="5" t="s">
        <v>96</v>
      </c>
      <c r="CB134" s="5" t="s">
        <v>96</v>
      </c>
      <c r="CC134" s="5" t="s">
        <v>96</v>
      </c>
      <c r="CD134" s="5" t="s">
        <v>96</v>
      </c>
      <c r="CE134" s="5" t="s">
        <v>96</v>
      </c>
      <c r="CF134" s="5" t="s">
        <v>96</v>
      </c>
      <c r="CG134" s="5" t="s">
        <v>96</v>
      </c>
      <c r="CH134" s="5" t="s">
        <v>96</v>
      </c>
      <c r="CI134" s="5" t="s">
        <v>96</v>
      </c>
      <c r="CJ134" s="5" t="s">
        <v>206</v>
      </c>
      <c r="CK134" s="5" t="s">
        <v>96</v>
      </c>
      <c r="CL134" s="5" t="s">
        <v>96</v>
      </c>
      <c r="CM134" s="6" t="str" cm="1">
        <f t="array" ref="CM1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34" s="5" t="str" cm="1">
        <f t="array" ref="CN1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34" s="5" t="str" cm="1">
        <f t="array" ref="CO1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34" s="5" t="str" cm="1">
        <f t="array" ref="CP1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34" s="5" t="str" cm="1">
        <f t="array" ref="CQ1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35" spans="2:95" ht="62" x14ac:dyDescent="0.35">
      <c r="B135" s="5" t="s">
        <v>206</v>
      </c>
      <c r="C135" s="6" t="s">
        <v>6093</v>
      </c>
      <c r="D135" s="6" t="s">
        <v>440</v>
      </c>
      <c r="E135" s="6" t="s">
        <v>7116</v>
      </c>
      <c r="F135" s="5" t="s">
        <v>209</v>
      </c>
      <c r="G135" s="5" t="s">
        <v>234</v>
      </c>
      <c r="H135" s="5" t="s">
        <v>417</v>
      </c>
      <c r="I135" s="5" t="s">
        <v>96</v>
      </c>
      <c r="J135" s="5" t="s">
        <v>96</v>
      </c>
      <c r="K135" s="5" t="s">
        <v>225</v>
      </c>
      <c r="L135" s="5" t="s">
        <v>9</v>
      </c>
      <c r="M135" s="5" t="str">
        <f>IF(O135="","",
IF(O135="PM_XX_XX_XX: Undefined","PM_XX: Undefined",
INDEX(tbl_Picklist_UniclassPM[Code and Title],
MATCH((LEFT(O135,5)),tbl_Picklist_UniclassPM[Code],0))
))</f>
        <v>PM_40 : Design and approvals information</v>
      </c>
      <c r="N135" s="5" t="str">
        <f>IF(O135="","",
IF(O135="PM_XX_XX_XX: Undefined","PM_XX_XX: Undefined",
INDEX(tbl_Picklist_UniclassPM[Code and Title],
MATCH((LEFT(O135,8)),tbl_Picklist_UniclassPM[Code],0))
))</f>
        <v>PM_40_30 : Design information</v>
      </c>
      <c r="O135" s="5" t="s">
        <v>441</v>
      </c>
      <c r="P135" s="6" t="str" cm="1">
        <f t="array" ref="P13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35" s="6" t="str" cm="1">
        <f t="array" ref="Q13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35" s="6"/>
      <c r="S135" s="5" t="s">
        <v>96</v>
      </c>
      <c r="T135" s="6"/>
      <c r="U135" s="5" t="s">
        <v>96</v>
      </c>
      <c r="V135" s="6"/>
      <c r="W135" s="5" t="s">
        <v>96</v>
      </c>
      <c r="X135" s="6"/>
      <c r="Y135" s="5" t="s">
        <v>96</v>
      </c>
      <c r="Z135" s="6"/>
      <c r="AA135" s="5" t="s">
        <v>96</v>
      </c>
      <c r="AB135" s="6"/>
      <c r="AC135" s="5" t="s">
        <v>96</v>
      </c>
      <c r="AE135" s="5" t="s">
        <v>96</v>
      </c>
      <c r="AG135" s="5" t="s">
        <v>96</v>
      </c>
      <c r="AI135" s="5" t="s">
        <v>96</v>
      </c>
      <c r="AJ135" s="6"/>
      <c r="AK135" s="5" t="s">
        <v>96</v>
      </c>
      <c r="AM135" s="5" t="s">
        <v>96</v>
      </c>
      <c r="AO135" s="5" t="s">
        <v>96</v>
      </c>
      <c r="AQ135" s="5" t="s">
        <v>96</v>
      </c>
      <c r="AS135" s="5" t="s">
        <v>96</v>
      </c>
      <c r="AU135" s="5" t="s">
        <v>96</v>
      </c>
      <c r="AW135" s="5" t="s">
        <v>96</v>
      </c>
      <c r="AY135" s="5" t="s">
        <v>206</v>
      </c>
      <c r="AZ135" s="6" t="s">
        <v>6435</v>
      </c>
      <c r="BA135" s="5" t="s">
        <v>96</v>
      </c>
      <c r="BC135" s="5" t="s">
        <v>96</v>
      </c>
      <c r="BE135" s="5" t="s">
        <v>96</v>
      </c>
      <c r="BG135" s="5" t="s">
        <v>96</v>
      </c>
      <c r="BI135" s="5" t="s">
        <v>96</v>
      </c>
      <c r="BK135" s="6" t="str" cm="1">
        <f t="array" ref="BK13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X</v>
      </c>
      <c r="BL135" s="6" t="str" cm="1">
        <f t="array" ref="BL13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X : Non-Discipline Specific or Not Applicable</v>
      </c>
      <c r="BM135" s="5" t="s">
        <v>206</v>
      </c>
      <c r="BN135" s="5" t="s">
        <v>96</v>
      </c>
      <c r="BO135" s="5" t="s">
        <v>96</v>
      </c>
      <c r="BP135" s="5" t="s">
        <v>96</v>
      </c>
      <c r="BQ135" s="5" t="s">
        <v>96</v>
      </c>
      <c r="BR135" s="5" t="s">
        <v>96</v>
      </c>
      <c r="BS135" s="5" t="s">
        <v>96</v>
      </c>
      <c r="BT135" s="5" t="s">
        <v>96</v>
      </c>
      <c r="BU135" s="5" t="s">
        <v>96</v>
      </c>
      <c r="BV135" s="5" t="s">
        <v>96</v>
      </c>
      <c r="BW135" s="5" t="s">
        <v>96</v>
      </c>
      <c r="BX135" s="5" t="s">
        <v>96</v>
      </c>
      <c r="BY135" s="5" t="s">
        <v>96</v>
      </c>
      <c r="BZ135" s="5" t="s">
        <v>96</v>
      </c>
      <c r="CA135" s="5" t="s">
        <v>96</v>
      </c>
      <c r="CB135" s="5" t="s">
        <v>96</v>
      </c>
      <c r="CC135" s="5" t="s">
        <v>96</v>
      </c>
      <c r="CD135" s="5" t="s">
        <v>96</v>
      </c>
      <c r="CE135" s="5" t="s">
        <v>96</v>
      </c>
      <c r="CF135" s="5" t="s">
        <v>96</v>
      </c>
      <c r="CG135" s="5" t="s">
        <v>96</v>
      </c>
      <c r="CH135" s="5" t="s">
        <v>96</v>
      </c>
      <c r="CI135" s="5" t="s">
        <v>96</v>
      </c>
      <c r="CJ135" s="5" t="s">
        <v>206</v>
      </c>
      <c r="CK135" s="5" t="s">
        <v>96</v>
      </c>
      <c r="CL135" s="5" t="s">
        <v>96</v>
      </c>
      <c r="CM135" s="6" t="str" cm="1">
        <f t="array" ref="CM1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35" s="5" t="str" cm="1">
        <f t="array" ref="CN1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35" s="5" t="str" cm="1">
        <f t="array" ref="CO1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35" s="5" t="str" cm="1">
        <f t="array" ref="CP1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35" s="5" t="str" cm="1">
        <f t="array" ref="CQ1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36" spans="2:95" ht="170.5" x14ac:dyDescent="0.35">
      <c r="B136" s="5" t="s">
        <v>206</v>
      </c>
      <c r="C136" s="6" t="s">
        <v>6045</v>
      </c>
      <c r="D136" s="6" t="s">
        <v>442</v>
      </c>
      <c r="E136" s="6" t="s">
        <v>7117</v>
      </c>
      <c r="F136" s="5" t="s">
        <v>443</v>
      </c>
      <c r="G136" s="5" t="s">
        <v>318</v>
      </c>
      <c r="H136" s="5" t="s">
        <v>319</v>
      </c>
      <c r="I136" s="5" t="s">
        <v>97</v>
      </c>
      <c r="J136" s="5" t="s">
        <v>96</v>
      </c>
      <c r="K136" s="5" t="s">
        <v>225</v>
      </c>
      <c r="L136" s="5" t="s">
        <v>9</v>
      </c>
      <c r="M136" s="5" t="str">
        <f>IF(O136="","",
IF(O136="PM_XX_XX_XX: Undefined","PM_XX: Undefined",
INDEX(tbl_Picklist_UniclassPM[Code and Title],
MATCH((LEFT(O136,5)),tbl_Picklist_UniclassPM[Code],0))
))</f>
        <v>PM_40 : Design and approvals information</v>
      </c>
      <c r="N136" s="5" t="str">
        <f>IF(O136="","",
IF(O136="PM_XX_XX_XX: Undefined","PM_XX_XX: Undefined",
INDEX(tbl_Picklist_UniclassPM[Code and Title],
MATCH((LEFT(O136,8)),tbl_Picklist_UniclassPM[Code],0))
))</f>
        <v>PM_40_35 : Design models</v>
      </c>
      <c r="O136" s="5" t="s">
        <v>444</v>
      </c>
      <c r="P136" s="6" t="str" cm="1">
        <f t="array" ref="P13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36" s="6" t="str" cm="1">
        <f t="array" ref="Q13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36" s="6"/>
      <c r="S136" s="5" t="s">
        <v>96</v>
      </c>
      <c r="T136" s="6"/>
      <c r="U136" s="5" t="s">
        <v>96</v>
      </c>
      <c r="V136" s="6"/>
      <c r="W136" s="5" t="s">
        <v>96</v>
      </c>
      <c r="X136" s="6"/>
      <c r="Y136" s="5" t="s">
        <v>96</v>
      </c>
      <c r="Z136" s="6"/>
      <c r="AA136" s="5" t="s">
        <v>96</v>
      </c>
      <c r="AB136" s="6"/>
      <c r="AC136" s="5" t="s">
        <v>96</v>
      </c>
      <c r="AE136" s="5" t="s">
        <v>96</v>
      </c>
      <c r="AG136" s="5" t="s">
        <v>96</v>
      </c>
      <c r="AI136" s="5" t="s">
        <v>96</v>
      </c>
      <c r="AJ136" s="6"/>
      <c r="AK136" s="5" t="s">
        <v>96</v>
      </c>
      <c r="AM136" s="5" t="s">
        <v>96</v>
      </c>
      <c r="AO136" s="5" t="s">
        <v>96</v>
      </c>
      <c r="AQ136" s="5" t="s">
        <v>96</v>
      </c>
      <c r="AS136" s="5" t="s">
        <v>96</v>
      </c>
      <c r="AU136" s="5" t="s">
        <v>96</v>
      </c>
      <c r="AW136" s="5" t="s">
        <v>206</v>
      </c>
      <c r="AX136" s="6" t="s">
        <v>6436</v>
      </c>
      <c r="AY136" s="5" t="s">
        <v>206</v>
      </c>
      <c r="AZ136" s="6" t="s">
        <v>6437</v>
      </c>
      <c r="BA136" s="5" t="s">
        <v>96</v>
      </c>
      <c r="BC136" s="5" t="s">
        <v>96</v>
      </c>
      <c r="BE136" s="5" t="s">
        <v>206</v>
      </c>
      <c r="BF136" s="6" t="s">
        <v>6438</v>
      </c>
      <c r="BG136" s="5" t="s">
        <v>206</v>
      </c>
      <c r="BH136" s="6" t="s">
        <v>6439</v>
      </c>
      <c r="BI136" s="5" t="s">
        <v>96</v>
      </c>
      <c r="BK136" s="6" t="str" cm="1">
        <f t="array" ref="BK13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36" s="6" t="str" cm="1">
        <f t="array" ref="BL13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36" s="5" t="s">
        <v>206</v>
      </c>
      <c r="BN136" s="5" t="s">
        <v>96</v>
      </c>
      <c r="BO136" s="5" t="s">
        <v>96</v>
      </c>
      <c r="BP136" s="5" t="s">
        <v>96</v>
      </c>
      <c r="BQ136" s="5" t="s">
        <v>96</v>
      </c>
      <c r="BR136" s="5" t="s">
        <v>96</v>
      </c>
      <c r="BS136" s="5" t="s">
        <v>96</v>
      </c>
      <c r="BT136" s="5" t="s">
        <v>96</v>
      </c>
      <c r="BU136" s="5" t="s">
        <v>96</v>
      </c>
      <c r="BV136" s="5" t="s">
        <v>96</v>
      </c>
      <c r="BW136" s="5" t="s">
        <v>96</v>
      </c>
      <c r="BX136" s="5" t="s">
        <v>96</v>
      </c>
      <c r="BY136" s="5" t="s">
        <v>96</v>
      </c>
      <c r="BZ136" s="5" t="s">
        <v>96</v>
      </c>
      <c r="CA136" s="5" t="s">
        <v>96</v>
      </c>
      <c r="CB136" s="5" t="s">
        <v>96</v>
      </c>
      <c r="CC136" s="5" t="s">
        <v>96</v>
      </c>
      <c r="CD136" s="5" t="s">
        <v>96</v>
      </c>
      <c r="CE136" s="5" t="s">
        <v>96</v>
      </c>
      <c r="CF136" s="5" t="s">
        <v>96</v>
      </c>
      <c r="CG136" s="5" t="s">
        <v>96</v>
      </c>
      <c r="CH136" s="5" t="s">
        <v>96</v>
      </c>
      <c r="CI136" s="5" t="s">
        <v>96</v>
      </c>
      <c r="CJ136" s="5" t="s">
        <v>96</v>
      </c>
      <c r="CK136" s="5" t="s">
        <v>96</v>
      </c>
      <c r="CL136" s="5" t="s">
        <v>96</v>
      </c>
      <c r="CM136" s="6" t="str" cm="1">
        <f t="array" ref="CM1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36" s="5" t="str" cm="1">
        <f t="array" ref="CN1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36" s="5" t="str" cm="1">
        <f t="array" ref="CO1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36" s="5" t="str" cm="1">
        <f t="array" ref="CP1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36" s="5" t="str" cm="1">
        <f t="array" ref="CQ1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37" spans="2:95" ht="409.5" x14ac:dyDescent="0.35">
      <c r="B137" s="5" t="s">
        <v>206</v>
      </c>
      <c r="C137" s="6" t="s">
        <v>6046</v>
      </c>
      <c r="D137" s="6" t="s">
        <v>445</v>
      </c>
      <c r="E137" s="6" t="s">
        <v>7118</v>
      </c>
      <c r="F137" s="5" t="s">
        <v>443</v>
      </c>
      <c r="G137" s="5" t="s">
        <v>318</v>
      </c>
      <c r="H137" s="5" t="s">
        <v>446</v>
      </c>
      <c r="I137" s="5" t="s">
        <v>97</v>
      </c>
      <c r="J137" s="5" t="s">
        <v>96</v>
      </c>
      <c r="K137" s="5" t="s">
        <v>225</v>
      </c>
      <c r="L137" s="5" t="s">
        <v>9</v>
      </c>
      <c r="M137" s="5" t="str">
        <f>IF(O137="","",
IF(O137="PM_XX_XX_XX: Undefined","PM_XX: Undefined",
INDEX(tbl_Picklist_UniclassPM[Code and Title],
MATCH((LEFT(O137,5)),tbl_Picklist_UniclassPM[Code],0))
))</f>
        <v>PM_40 : Design and approvals information</v>
      </c>
      <c r="N137" s="5" t="str">
        <f>IF(O137="","",
IF(O137="PM_XX_XX_XX: Undefined","PM_XX_XX: Undefined",
INDEX(tbl_Picklist_UniclassPM[Code and Title],
MATCH((LEFT(O137,8)),tbl_Picklist_UniclassPM[Code],0))
))</f>
        <v>PM_40_35 : Design models</v>
      </c>
      <c r="O137" s="5" t="s">
        <v>444</v>
      </c>
      <c r="P137" s="6" t="str" cm="1">
        <f t="array" ref="P13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37" s="6" t="str" cm="1">
        <f t="array" ref="Q13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37" s="6"/>
      <c r="S137" s="5" t="s">
        <v>96</v>
      </c>
      <c r="T137" s="6"/>
      <c r="U137" s="5" t="s">
        <v>96</v>
      </c>
      <c r="V137" s="6"/>
      <c r="W137" s="5" t="s">
        <v>96</v>
      </c>
      <c r="X137" s="6"/>
      <c r="Y137" s="5" t="s">
        <v>96</v>
      </c>
      <c r="Z137" s="6"/>
      <c r="AA137" s="5" t="s">
        <v>96</v>
      </c>
      <c r="AB137" s="6"/>
      <c r="AC137" s="5" t="s">
        <v>96</v>
      </c>
      <c r="AE137" s="5" t="s">
        <v>96</v>
      </c>
      <c r="AG137" s="5" t="s">
        <v>96</v>
      </c>
      <c r="AI137" s="5" t="s">
        <v>96</v>
      </c>
      <c r="AJ137" s="6"/>
      <c r="AK137" s="5" t="s">
        <v>96</v>
      </c>
      <c r="AM137" s="5" t="s">
        <v>96</v>
      </c>
      <c r="AO137" s="5" t="s">
        <v>96</v>
      </c>
      <c r="AQ137" s="5" t="s">
        <v>96</v>
      </c>
      <c r="AS137" s="5" t="s">
        <v>96</v>
      </c>
      <c r="AU137" s="5" t="s">
        <v>96</v>
      </c>
      <c r="AW137" s="5" t="s">
        <v>206</v>
      </c>
      <c r="AX137" s="6" t="s">
        <v>6440</v>
      </c>
      <c r="AY137" s="5" t="s">
        <v>206</v>
      </c>
      <c r="AZ137" s="6" t="s">
        <v>6441</v>
      </c>
      <c r="BA137" s="5" t="s">
        <v>96</v>
      </c>
      <c r="BC137" s="5" t="s">
        <v>96</v>
      </c>
      <c r="BE137" s="5" t="s">
        <v>206</v>
      </c>
      <c r="BF137" s="6" t="s">
        <v>6442</v>
      </c>
      <c r="BG137" s="5" t="s">
        <v>206</v>
      </c>
      <c r="BH137" s="6" t="s">
        <v>6443</v>
      </c>
      <c r="BI137" s="5" t="s">
        <v>96</v>
      </c>
      <c r="BK137" s="6" t="str" cm="1">
        <f t="array" ref="BK13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37" s="6" t="str" cm="1">
        <f t="array" ref="BL13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37" s="5" t="s">
        <v>206</v>
      </c>
      <c r="BN137" s="5" t="s">
        <v>96</v>
      </c>
      <c r="BO137" s="5" t="s">
        <v>96</v>
      </c>
      <c r="BP137" s="5" t="s">
        <v>96</v>
      </c>
      <c r="BQ137" s="5" t="s">
        <v>96</v>
      </c>
      <c r="BR137" s="5" t="s">
        <v>96</v>
      </c>
      <c r="BS137" s="5" t="s">
        <v>96</v>
      </c>
      <c r="BT137" s="5" t="s">
        <v>96</v>
      </c>
      <c r="BU137" s="5" t="s">
        <v>96</v>
      </c>
      <c r="BV137" s="5" t="s">
        <v>96</v>
      </c>
      <c r="BW137" s="5" t="s">
        <v>96</v>
      </c>
      <c r="BX137" s="5" t="s">
        <v>96</v>
      </c>
      <c r="BY137" s="5" t="s">
        <v>96</v>
      </c>
      <c r="BZ137" s="5" t="s">
        <v>96</v>
      </c>
      <c r="CA137" s="5" t="s">
        <v>96</v>
      </c>
      <c r="CB137" s="5" t="s">
        <v>96</v>
      </c>
      <c r="CC137" s="5" t="s">
        <v>96</v>
      </c>
      <c r="CD137" s="5" t="s">
        <v>96</v>
      </c>
      <c r="CE137" s="5" t="s">
        <v>96</v>
      </c>
      <c r="CF137" s="5" t="s">
        <v>96</v>
      </c>
      <c r="CG137" s="5" t="s">
        <v>96</v>
      </c>
      <c r="CH137" s="5" t="s">
        <v>96</v>
      </c>
      <c r="CI137" s="5" t="s">
        <v>96</v>
      </c>
      <c r="CJ137" s="5" t="s">
        <v>96</v>
      </c>
      <c r="CK137" s="5" t="s">
        <v>96</v>
      </c>
      <c r="CL137" s="5" t="s">
        <v>96</v>
      </c>
      <c r="CM137" s="6" t="str" cm="1">
        <f t="array" ref="CM1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37" s="5" t="str" cm="1">
        <f t="array" ref="CN1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37" s="5" t="str" cm="1">
        <f t="array" ref="CO1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37" s="5" t="str" cm="1">
        <f t="array" ref="CP1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37" s="5" t="str" cm="1">
        <f t="array" ref="CQ1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38" spans="2:95" ht="170.5" x14ac:dyDescent="0.35">
      <c r="B138" s="5" t="s">
        <v>206</v>
      </c>
      <c r="C138" s="6" t="s">
        <v>6047</v>
      </c>
      <c r="D138" s="6" t="s">
        <v>447</v>
      </c>
      <c r="E138" s="6" t="s">
        <v>7117</v>
      </c>
      <c r="F138" s="5" t="s">
        <v>443</v>
      </c>
      <c r="G138" s="5" t="s">
        <v>318</v>
      </c>
      <c r="H138" s="5" t="s">
        <v>319</v>
      </c>
      <c r="I138" s="5" t="s">
        <v>97</v>
      </c>
      <c r="J138" s="5" t="s">
        <v>96</v>
      </c>
      <c r="K138" s="5" t="s">
        <v>225</v>
      </c>
      <c r="L138" s="5" t="s">
        <v>9</v>
      </c>
      <c r="M138" s="5" t="str">
        <f>IF(O138="","",
IF(O138="PM_XX_XX_XX: Undefined","PM_XX: Undefined",
INDEX(tbl_Picklist_UniclassPM[Code and Title],
MATCH((LEFT(O138,5)),tbl_Picklist_UniclassPM[Code],0))
))</f>
        <v>PM_40 : Design and approvals information</v>
      </c>
      <c r="N138" s="5" t="str">
        <f>IF(O138="","",
IF(O138="PM_XX_XX_XX: Undefined","PM_XX_XX: Undefined",
INDEX(tbl_Picklist_UniclassPM[Code and Title],
MATCH((LEFT(O138,8)),tbl_Picklist_UniclassPM[Code],0))
))</f>
        <v>PM_40_35 : Design models</v>
      </c>
      <c r="O138" s="5" t="s">
        <v>448</v>
      </c>
      <c r="P138" s="6" t="str" cm="1">
        <f t="array" ref="P13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38" s="6" t="str" cm="1">
        <f t="array" ref="Q13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38" s="6"/>
      <c r="S138" s="5" t="s">
        <v>96</v>
      </c>
      <c r="T138" s="6"/>
      <c r="U138" s="5" t="s">
        <v>96</v>
      </c>
      <c r="V138" s="6"/>
      <c r="W138" s="5" t="s">
        <v>96</v>
      </c>
      <c r="X138" s="6"/>
      <c r="Y138" s="5" t="s">
        <v>96</v>
      </c>
      <c r="Z138" s="6"/>
      <c r="AA138" s="5" t="s">
        <v>96</v>
      </c>
      <c r="AB138" s="6"/>
      <c r="AC138" s="5" t="s">
        <v>96</v>
      </c>
      <c r="AE138" s="5" t="s">
        <v>96</v>
      </c>
      <c r="AG138" s="5" t="s">
        <v>96</v>
      </c>
      <c r="AI138" s="5" t="s">
        <v>96</v>
      </c>
      <c r="AJ138" s="6"/>
      <c r="AK138" s="5" t="s">
        <v>96</v>
      </c>
      <c r="AM138" s="5" t="s">
        <v>96</v>
      </c>
      <c r="AO138" s="5" t="s">
        <v>96</v>
      </c>
      <c r="AQ138" s="5" t="s">
        <v>96</v>
      </c>
      <c r="AS138" s="5" t="s">
        <v>96</v>
      </c>
      <c r="AU138" s="5" t="s">
        <v>96</v>
      </c>
      <c r="AW138" s="5" t="s">
        <v>206</v>
      </c>
      <c r="AX138" s="6" t="s">
        <v>6436</v>
      </c>
      <c r="AY138" s="5" t="s">
        <v>206</v>
      </c>
      <c r="AZ138" s="6" t="s">
        <v>6437</v>
      </c>
      <c r="BA138" s="5" t="s">
        <v>96</v>
      </c>
      <c r="BC138" s="5" t="s">
        <v>96</v>
      </c>
      <c r="BE138" s="5" t="s">
        <v>206</v>
      </c>
      <c r="BF138" s="6" t="s">
        <v>6438</v>
      </c>
      <c r="BG138" s="5" t="s">
        <v>206</v>
      </c>
      <c r="BH138" s="6" t="s">
        <v>6439</v>
      </c>
      <c r="BI138" s="5" t="s">
        <v>96</v>
      </c>
      <c r="BK138" s="6" t="str" cm="1">
        <f t="array" ref="BK13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P;
Z</v>
      </c>
      <c r="BL138" s="6" t="str" cm="1">
        <f t="array" ref="BL13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P : Public Health Engineering;
Z : Multiple Disciplines</v>
      </c>
      <c r="BM138" s="5" t="s">
        <v>96</v>
      </c>
      <c r="BN138" s="5" t="s">
        <v>96</v>
      </c>
      <c r="BO138" s="5" t="s">
        <v>96</v>
      </c>
      <c r="BP138" s="5" t="s">
        <v>96</v>
      </c>
      <c r="BQ138" s="5" t="s">
        <v>206</v>
      </c>
      <c r="BR138" s="5" t="s">
        <v>96</v>
      </c>
      <c r="BS138" s="5" t="s">
        <v>96</v>
      </c>
      <c r="BT138" s="5" t="s">
        <v>96</v>
      </c>
      <c r="BU138" s="5" t="s">
        <v>96</v>
      </c>
      <c r="BV138" s="5" t="s">
        <v>96</v>
      </c>
      <c r="BW138" s="5" t="s">
        <v>96</v>
      </c>
      <c r="BX138" s="5" t="s">
        <v>96</v>
      </c>
      <c r="BY138" s="5" t="s">
        <v>206</v>
      </c>
      <c r="BZ138" s="5" t="s">
        <v>96</v>
      </c>
      <c r="CA138" s="5" t="s">
        <v>96</v>
      </c>
      <c r="CB138" s="5" t="s">
        <v>206</v>
      </c>
      <c r="CC138" s="5" t="s">
        <v>96</v>
      </c>
      <c r="CD138" s="5" t="s">
        <v>96</v>
      </c>
      <c r="CE138" s="5" t="s">
        <v>96</v>
      </c>
      <c r="CF138" s="5" t="s">
        <v>96</v>
      </c>
      <c r="CG138" s="5" t="s">
        <v>96</v>
      </c>
      <c r="CH138" s="5" t="s">
        <v>96</v>
      </c>
      <c r="CI138" s="5" t="s">
        <v>96</v>
      </c>
      <c r="CJ138" s="5" t="s">
        <v>96</v>
      </c>
      <c r="CK138" s="5" t="s">
        <v>96</v>
      </c>
      <c r="CL138" s="5" t="s">
        <v>206</v>
      </c>
      <c r="CM138" s="6" t="str" cm="1">
        <f t="array" ref="CM1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38" s="5" t="str" cm="1">
        <f t="array" ref="CN1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38" s="5" t="str" cm="1">
        <f t="array" ref="CO1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38" s="5" t="str" cm="1">
        <f t="array" ref="CP1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38" s="5" t="str" cm="1">
        <f t="array" ref="CQ1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39" spans="2:95" ht="409.5" x14ac:dyDescent="0.35">
      <c r="B139" s="5" t="s">
        <v>206</v>
      </c>
      <c r="C139" s="6" t="s">
        <v>6048</v>
      </c>
      <c r="D139" s="6" t="s">
        <v>449</v>
      </c>
      <c r="E139" s="6" t="s">
        <v>7119</v>
      </c>
      <c r="F139" s="5" t="s">
        <v>443</v>
      </c>
      <c r="G139" s="5" t="s">
        <v>318</v>
      </c>
      <c r="H139" s="5" t="s">
        <v>446</v>
      </c>
      <c r="I139" s="5" t="s">
        <v>97</v>
      </c>
      <c r="J139" s="5" t="s">
        <v>96</v>
      </c>
      <c r="K139" s="5" t="s">
        <v>225</v>
      </c>
      <c r="L139" s="5" t="s">
        <v>9</v>
      </c>
      <c r="M139" s="5" t="str">
        <f>IF(O139="","",
IF(O139="PM_XX_XX_XX: Undefined","PM_XX: Undefined",
INDEX(tbl_Picklist_UniclassPM[Code and Title],
MATCH((LEFT(O139,5)),tbl_Picklist_UniclassPM[Code],0))
))</f>
        <v>PM_40 : Design and approvals information</v>
      </c>
      <c r="N139" s="5" t="str">
        <f>IF(O139="","",
IF(O139="PM_XX_XX_XX: Undefined","PM_XX_XX: Undefined",
INDEX(tbl_Picklist_UniclassPM[Code and Title],
MATCH((LEFT(O139,8)),tbl_Picklist_UniclassPM[Code],0))
))</f>
        <v>PM_40_35 : Design models</v>
      </c>
      <c r="O139" s="5" t="s">
        <v>448</v>
      </c>
      <c r="P139" s="6" t="str" cm="1">
        <f t="array" ref="P13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39" s="6" t="str" cm="1">
        <f t="array" ref="Q13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39" s="6"/>
      <c r="S139" s="5" t="s">
        <v>96</v>
      </c>
      <c r="T139" s="6"/>
      <c r="U139" s="5" t="s">
        <v>96</v>
      </c>
      <c r="V139" s="6"/>
      <c r="W139" s="5" t="s">
        <v>96</v>
      </c>
      <c r="X139" s="6"/>
      <c r="Y139" s="5" t="s">
        <v>96</v>
      </c>
      <c r="Z139" s="6"/>
      <c r="AA139" s="5" t="s">
        <v>96</v>
      </c>
      <c r="AB139" s="6"/>
      <c r="AC139" s="5" t="s">
        <v>96</v>
      </c>
      <c r="AE139" s="5" t="s">
        <v>96</v>
      </c>
      <c r="AG139" s="5" t="s">
        <v>96</v>
      </c>
      <c r="AI139" s="5" t="s">
        <v>96</v>
      </c>
      <c r="AJ139" s="6"/>
      <c r="AK139" s="5" t="s">
        <v>96</v>
      </c>
      <c r="AM139" s="5" t="s">
        <v>96</v>
      </c>
      <c r="AO139" s="5" t="s">
        <v>96</v>
      </c>
      <c r="AQ139" s="5" t="s">
        <v>96</v>
      </c>
      <c r="AS139" s="5" t="s">
        <v>96</v>
      </c>
      <c r="AU139" s="5" t="s">
        <v>96</v>
      </c>
      <c r="AW139" s="5" t="s">
        <v>206</v>
      </c>
      <c r="AX139" s="6" t="s">
        <v>6440</v>
      </c>
      <c r="AY139" s="5" t="s">
        <v>206</v>
      </c>
      <c r="AZ139" s="6" t="s">
        <v>6441</v>
      </c>
      <c r="BA139" s="5" t="s">
        <v>96</v>
      </c>
      <c r="BC139" s="5" t="s">
        <v>96</v>
      </c>
      <c r="BE139" s="5" t="s">
        <v>206</v>
      </c>
      <c r="BF139" s="6" t="s">
        <v>6442</v>
      </c>
      <c r="BG139" s="5" t="s">
        <v>206</v>
      </c>
      <c r="BH139" s="6" t="s">
        <v>6444</v>
      </c>
      <c r="BI139" s="5" t="s">
        <v>96</v>
      </c>
      <c r="BK139" s="6" t="str" cm="1">
        <f t="array" ref="BK13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P;
Z</v>
      </c>
      <c r="BL139" s="6" t="str" cm="1">
        <f t="array" ref="BL13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P : Public Health Engineering;
Z : Multiple Disciplines</v>
      </c>
      <c r="BM139" s="5" t="s">
        <v>96</v>
      </c>
      <c r="BN139" s="5" t="s">
        <v>96</v>
      </c>
      <c r="BO139" s="5" t="s">
        <v>96</v>
      </c>
      <c r="BP139" s="5" t="s">
        <v>96</v>
      </c>
      <c r="BQ139" s="5" t="s">
        <v>206</v>
      </c>
      <c r="BR139" s="5" t="s">
        <v>96</v>
      </c>
      <c r="BS139" s="5" t="s">
        <v>96</v>
      </c>
      <c r="BT139" s="5" t="s">
        <v>96</v>
      </c>
      <c r="BU139" s="5" t="s">
        <v>96</v>
      </c>
      <c r="BV139" s="5" t="s">
        <v>96</v>
      </c>
      <c r="BW139" s="5" t="s">
        <v>96</v>
      </c>
      <c r="BX139" s="5" t="s">
        <v>96</v>
      </c>
      <c r="BY139" s="5" t="s">
        <v>206</v>
      </c>
      <c r="BZ139" s="5" t="s">
        <v>96</v>
      </c>
      <c r="CA139" s="5" t="s">
        <v>96</v>
      </c>
      <c r="CB139" s="5" t="s">
        <v>206</v>
      </c>
      <c r="CC139" s="5" t="s">
        <v>96</v>
      </c>
      <c r="CD139" s="5" t="s">
        <v>96</v>
      </c>
      <c r="CE139" s="5" t="s">
        <v>96</v>
      </c>
      <c r="CF139" s="5" t="s">
        <v>96</v>
      </c>
      <c r="CG139" s="5" t="s">
        <v>96</v>
      </c>
      <c r="CH139" s="5" t="s">
        <v>96</v>
      </c>
      <c r="CI139" s="5" t="s">
        <v>96</v>
      </c>
      <c r="CJ139" s="5" t="s">
        <v>96</v>
      </c>
      <c r="CK139" s="5" t="s">
        <v>96</v>
      </c>
      <c r="CL139" s="5" t="s">
        <v>206</v>
      </c>
      <c r="CM139" s="6" t="str" cm="1">
        <f t="array" ref="CM1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39" s="5" t="str" cm="1">
        <f t="array" ref="CN1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39" s="5" t="str" cm="1">
        <f t="array" ref="CO1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39" s="5" t="str" cm="1">
        <f t="array" ref="CP1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39" s="5" t="str" cm="1">
        <f t="array" ref="CQ1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40" spans="2:95" ht="170.5" x14ac:dyDescent="0.35">
      <c r="B140" s="5" t="s">
        <v>206</v>
      </c>
      <c r="C140" s="6" t="s">
        <v>6049</v>
      </c>
      <c r="D140" s="6" t="s">
        <v>450</v>
      </c>
      <c r="E140" s="6" t="s">
        <v>7117</v>
      </c>
      <c r="F140" s="5" t="s">
        <v>443</v>
      </c>
      <c r="G140" s="5" t="s">
        <v>318</v>
      </c>
      <c r="H140" s="5" t="s">
        <v>319</v>
      </c>
      <c r="I140" s="5" t="s">
        <v>97</v>
      </c>
      <c r="J140" s="5" t="s">
        <v>96</v>
      </c>
      <c r="K140" s="5" t="s">
        <v>225</v>
      </c>
      <c r="L140" s="5" t="s">
        <v>9</v>
      </c>
      <c r="M140" s="5" t="str">
        <f>IF(O140="","",
IF(O140="PM_XX_XX_XX: Undefined","PM_XX: Undefined",
INDEX(tbl_Picklist_UniclassPM[Code and Title],
MATCH((LEFT(O140,5)),tbl_Picklist_UniclassPM[Code],0))
))</f>
        <v>PM_40 : Design and approvals information</v>
      </c>
      <c r="N140" s="5" t="str">
        <f>IF(O140="","",
IF(O140="PM_XX_XX_XX: Undefined","PM_XX_XX: Undefined",
INDEX(tbl_Picklist_UniclassPM[Code and Title],
MATCH((LEFT(O140,8)),tbl_Picklist_UniclassPM[Code],0))
))</f>
        <v>PM_40_35 : Design models</v>
      </c>
      <c r="O140" s="5" t="s">
        <v>451</v>
      </c>
      <c r="P140" s="6" t="str" cm="1">
        <f t="array" ref="P14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40" s="6" t="str" cm="1">
        <f t="array" ref="Q14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40" s="6"/>
      <c r="S140" s="5" t="s">
        <v>96</v>
      </c>
      <c r="T140" s="6"/>
      <c r="U140" s="5" t="s">
        <v>96</v>
      </c>
      <c r="V140" s="6"/>
      <c r="W140" s="5" t="s">
        <v>96</v>
      </c>
      <c r="X140" s="6"/>
      <c r="Y140" s="5" t="s">
        <v>96</v>
      </c>
      <c r="Z140" s="6"/>
      <c r="AA140" s="5" t="s">
        <v>96</v>
      </c>
      <c r="AB140" s="6"/>
      <c r="AC140" s="5" t="s">
        <v>96</v>
      </c>
      <c r="AE140" s="5" t="s">
        <v>96</v>
      </c>
      <c r="AG140" s="5" t="s">
        <v>96</v>
      </c>
      <c r="AI140" s="5" t="s">
        <v>96</v>
      </c>
      <c r="AJ140" s="6"/>
      <c r="AK140" s="5" t="s">
        <v>96</v>
      </c>
      <c r="AM140" s="5" t="s">
        <v>96</v>
      </c>
      <c r="AO140" s="5" t="s">
        <v>96</v>
      </c>
      <c r="AQ140" s="5" t="s">
        <v>96</v>
      </c>
      <c r="AS140" s="5" t="s">
        <v>96</v>
      </c>
      <c r="AU140" s="5" t="s">
        <v>96</v>
      </c>
      <c r="AW140" s="5" t="s">
        <v>206</v>
      </c>
      <c r="AX140" s="6" t="s">
        <v>6436</v>
      </c>
      <c r="AY140" s="5" t="s">
        <v>206</v>
      </c>
      <c r="AZ140" s="6" t="s">
        <v>6437</v>
      </c>
      <c r="BA140" s="5" t="s">
        <v>96</v>
      </c>
      <c r="BC140" s="5" t="s">
        <v>96</v>
      </c>
      <c r="BE140" s="5" t="s">
        <v>206</v>
      </c>
      <c r="BF140" s="6" t="s">
        <v>6438</v>
      </c>
      <c r="BG140" s="5" t="s">
        <v>206</v>
      </c>
      <c r="BH140" s="6" t="s">
        <v>6439</v>
      </c>
      <c r="BI140" s="5" t="s">
        <v>96</v>
      </c>
      <c r="BK140" s="6" t="str" cm="1">
        <f t="array" ref="BK14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v>
      </c>
      <c r="BL140" s="6" t="str" cm="1">
        <f t="array" ref="BL14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v>
      </c>
      <c r="BM140" s="5" t="s">
        <v>96</v>
      </c>
      <c r="BN140" s="5" t="s">
        <v>96</v>
      </c>
      <c r="BO140" s="5" t="s">
        <v>96</v>
      </c>
      <c r="BP140" s="5" t="s">
        <v>96</v>
      </c>
      <c r="BQ140" s="5" t="s">
        <v>96</v>
      </c>
      <c r="BR140" s="5" t="s">
        <v>96</v>
      </c>
      <c r="BS140" s="5" t="s">
        <v>96</v>
      </c>
      <c r="BT140" s="5" t="s">
        <v>96</v>
      </c>
      <c r="BU140" s="5" t="s">
        <v>96</v>
      </c>
      <c r="BV140" s="5" t="s">
        <v>96</v>
      </c>
      <c r="BW140" s="5" t="s">
        <v>96</v>
      </c>
      <c r="BX140" s="5" t="s">
        <v>96</v>
      </c>
      <c r="BY140" s="5" t="s">
        <v>96</v>
      </c>
      <c r="BZ140" s="5" t="s">
        <v>96</v>
      </c>
      <c r="CA140" s="5" t="s">
        <v>206</v>
      </c>
      <c r="CB140" s="5" t="s">
        <v>96</v>
      </c>
      <c r="CC140" s="5" t="s">
        <v>96</v>
      </c>
      <c r="CD140" s="5" t="s">
        <v>96</v>
      </c>
      <c r="CE140" s="5" t="s">
        <v>96</v>
      </c>
      <c r="CF140" s="5" t="s">
        <v>96</v>
      </c>
      <c r="CG140" s="5" t="s">
        <v>96</v>
      </c>
      <c r="CH140" s="5" t="s">
        <v>96</v>
      </c>
      <c r="CI140" s="5" t="s">
        <v>96</v>
      </c>
      <c r="CJ140" s="5" t="s">
        <v>96</v>
      </c>
      <c r="CK140" s="5" t="s">
        <v>96</v>
      </c>
      <c r="CL140" s="5" t="s">
        <v>96</v>
      </c>
      <c r="CM140" s="6" t="str" cm="1">
        <f t="array" ref="CM1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40" s="5" t="str" cm="1">
        <f t="array" ref="CN1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40" s="5" t="str" cm="1">
        <f t="array" ref="CO1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40" s="5" t="str" cm="1">
        <f t="array" ref="CP1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40" s="5" t="str" cm="1">
        <f t="array" ref="CQ1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41" spans="2:95" ht="409.5" x14ac:dyDescent="0.35">
      <c r="B141" s="5" t="s">
        <v>206</v>
      </c>
      <c r="C141" s="6" t="s">
        <v>6050</v>
      </c>
      <c r="D141" s="6" t="s">
        <v>452</v>
      </c>
      <c r="E141" s="6" t="s">
        <v>7120</v>
      </c>
      <c r="F141" s="5" t="s">
        <v>443</v>
      </c>
      <c r="G141" s="5" t="s">
        <v>318</v>
      </c>
      <c r="H141" s="5" t="s">
        <v>446</v>
      </c>
      <c r="I141" s="5" t="s">
        <v>97</v>
      </c>
      <c r="J141" s="5" t="s">
        <v>96</v>
      </c>
      <c r="K141" s="5" t="s">
        <v>225</v>
      </c>
      <c r="L141" s="5" t="s">
        <v>9</v>
      </c>
      <c r="M141" s="5" t="str">
        <f>IF(O141="","",
IF(O141="PM_XX_XX_XX: Undefined","PM_XX: Undefined",
INDEX(tbl_Picklist_UniclassPM[Code and Title],
MATCH((LEFT(O141,5)),tbl_Picklist_UniclassPM[Code],0))
))</f>
        <v>PM_40 : Design and approvals information</v>
      </c>
      <c r="N141" s="5" t="str">
        <f>IF(O141="","",
IF(O141="PM_XX_XX_XX: Undefined","PM_XX_XX: Undefined",
INDEX(tbl_Picklist_UniclassPM[Code and Title],
MATCH((LEFT(O141,8)),tbl_Picklist_UniclassPM[Code],0))
))</f>
        <v>PM_40_35 : Design models</v>
      </c>
      <c r="O141" s="5" t="s">
        <v>451</v>
      </c>
      <c r="P141" s="6" t="str" cm="1">
        <f t="array" ref="P14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41" s="6" t="str" cm="1">
        <f t="array" ref="Q14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41" s="6"/>
      <c r="S141" s="5" t="s">
        <v>96</v>
      </c>
      <c r="T141" s="6"/>
      <c r="U141" s="5" t="s">
        <v>96</v>
      </c>
      <c r="V141" s="6"/>
      <c r="W141" s="5" t="s">
        <v>96</v>
      </c>
      <c r="X141" s="6"/>
      <c r="Y141" s="5" t="s">
        <v>96</v>
      </c>
      <c r="Z141" s="6"/>
      <c r="AA141" s="5" t="s">
        <v>96</v>
      </c>
      <c r="AB141" s="6"/>
      <c r="AC141" s="5" t="s">
        <v>96</v>
      </c>
      <c r="AE141" s="5" t="s">
        <v>96</v>
      </c>
      <c r="AG141" s="5" t="s">
        <v>96</v>
      </c>
      <c r="AI141" s="5" t="s">
        <v>96</v>
      </c>
      <c r="AJ141" s="6"/>
      <c r="AK141" s="5" t="s">
        <v>96</v>
      </c>
      <c r="AM141" s="5" t="s">
        <v>96</v>
      </c>
      <c r="AO141" s="5" t="s">
        <v>96</v>
      </c>
      <c r="AQ141" s="5" t="s">
        <v>96</v>
      </c>
      <c r="AS141" s="5" t="s">
        <v>96</v>
      </c>
      <c r="AU141" s="5" t="s">
        <v>96</v>
      </c>
      <c r="AW141" s="5" t="s">
        <v>206</v>
      </c>
      <c r="AX141" s="6" t="s">
        <v>6445</v>
      </c>
      <c r="AY141" s="5" t="s">
        <v>206</v>
      </c>
      <c r="AZ141" s="6" t="s">
        <v>6441</v>
      </c>
      <c r="BA141" s="5" t="s">
        <v>96</v>
      </c>
      <c r="BC141" s="5" t="s">
        <v>96</v>
      </c>
      <c r="BE141" s="5" t="s">
        <v>206</v>
      </c>
      <c r="BF141" s="6" t="s">
        <v>6442</v>
      </c>
      <c r="BG141" s="5" t="s">
        <v>206</v>
      </c>
      <c r="BH141" s="6" t="s">
        <v>6444</v>
      </c>
      <c r="BI141" s="5" t="s">
        <v>96</v>
      </c>
      <c r="BK141" s="6" t="str" cm="1">
        <f t="array" ref="BK14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v>
      </c>
      <c r="BL141" s="6" t="str" cm="1">
        <f t="array" ref="BL14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v>
      </c>
      <c r="BM141" s="5" t="s">
        <v>96</v>
      </c>
      <c r="BN141" s="5" t="s">
        <v>96</v>
      </c>
      <c r="BO141" s="5" t="s">
        <v>96</v>
      </c>
      <c r="BP141" s="5" t="s">
        <v>96</v>
      </c>
      <c r="BQ141" s="5" t="s">
        <v>96</v>
      </c>
      <c r="BR141" s="5" t="s">
        <v>96</v>
      </c>
      <c r="BS141" s="5" t="s">
        <v>96</v>
      </c>
      <c r="BT141" s="5" t="s">
        <v>96</v>
      </c>
      <c r="BU141" s="5" t="s">
        <v>96</v>
      </c>
      <c r="BV141" s="5" t="s">
        <v>96</v>
      </c>
      <c r="BW141" s="5" t="s">
        <v>96</v>
      </c>
      <c r="BX141" s="5" t="s">
        <v>96</v>
      </c>
      <c r="BY141" s="5" t="s">
        <v>96</v>
      </c>
      <c r="BZ141" s="5" t="s">
        <v>96</v>
      </c>
      <c r="CA141" s="5" t="s">
        <v>206</v>
      </c>
      <c r="CB141" s="5" t="s">
        <v>96</v>
      </c>
      <c r="CC141" s="5" t="s">
        <v>96</v>
      </c>
      <c r="CD141" s="5" t="s">
        <v>96</v>
      </c>
      <c r="CE141" s="5" t="s">
        <v>96</v>
      </c>
      <c r="CF141" s="5" t="s">
        <v>96</v>
      </c>
      <c r="CG141" s="5" t="s">
        <v>96</v>
      </c>
      <c r="CH141" s="5" t="s">
        <v>96</v>
      </c>
      <c r="CI141" s="5" t="s">
        <v>96</v>
      </c>
      <c r="CJ141" s="5" t="s">
        <v>96</v>
      </c>
      <c r="CK141" s="5" t="s">
        <v>96</v>
      </c>
      <c r="CL141" s="5" t="s">
        <v>96</v>
      </c>
      <c r="CM141" s="6" t="str" cm="1">
        <f t="array" ref="CM1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41" s="5" t="str" cm="1">
        <f t="array" ref="CN1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41" s="5" t="str" cm="1">
        <f t="array" ref="CO1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41" s="5" t="str" cm="1">
        <f t="array" ref="CP1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41" s="5" t="str" cm="1">
        <f t="array" ref="CQ1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42" spans="2:95" ht="170.5" x14ac:dyDescent="0.35">
      <c r="B142" s="5" t="s">
        <v>206</v>
      </c>
      <c r="C142" s="6" t="s">
        <v>6051</v>
      </c>
      <c r="D142" s="6" t="s">
        <v>453</v>
      </c>
      <c r="E142" s="6" t="s">
        <v>7117</v>
      </c>
      <c r="F142" s="5" t="s">
        <v>443</v>
      </c>
      <c r="G142" s="5" t="s">
        <v>318</v>
      </c>
      <c r="H142" s="5" t="s">
        <v>319</v>
      </c>
      <c r="I142" s="5" t="s">
        <v>97</v>
      </c>
      <c r="J142" s="5" t="s">
        <v>96</v>
      </c>
      <c r="K142" s="5" t="s">
        <v>225</v>
      </c>
      <c r="L142" s="5" t="s">
        <v>9</v>
      </c>
      <c r="M142" s="5" t="str">
        <f>IF(O142="","",
IF(O142="PM_XX_XX_XX: Undefined","PM_XX: Undefined",
INDEX(tbl_Picklist_UniclassPM[Code and Title],
MATCH((LEFT(O142,5)),tbl_Picklist_UniclassPM[Code],0))
))</f>
        <v>PM_40 : Design and approvals information</v>
      </c>
      <c r="N142" s="5" t="str">
        <f>IF(O142="","",
IF(O142="PM_XX_XX_XX: Undefined","PM_XX_XX: Undefined",
INDEX(tbl_Picklist_UniclassPM[Code and Title],
MATCH((LEFT(O142,8)),tbl_Picklist_UniclassPM[Code],0))
))</f>
        <v>PM_40_35 : Design models</v>
      </c>
      <c r="O142" s="5" t="s">
        <v>454</v>
      </c>
      <c r="P142" s="6" t="str" cm="1">
        <f t="array" ref="P14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42" s="6" t="str" cm="1">
        <f t="array" ref="Q14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42" s="6"/>
      <c r="S142" s="5" t="s">
        <v>96</v>
      </c>
      <c r="T142" s="6"/>
      <c r="U142" s="5" t="s">
        <v>96</v>
      </c>
      <c r="V142" s="6"/>
      <c r="W142" s="5" t="s">
        <v>96</v>
      </c>
      <c r="X142" s="6"/>
      <c r="Y142" s="5" t="s">
        <v>96</v>
      </c>
      <c r="Z142" s="6"/>
      <c r="AA142" s="5" t="s">
        <v>96</v>
      </c>
      <c r="AB142" s="6"/>
      <c r="AC142" s="5" t="s">
        <v>96</v>
      </c>
      <c r="AE142" s="5" t="s">
        <v>96</v>
      </c>
      <c r="AG142" s="5" t="s">
        <v>96</v>
      </c>
      <c r="AI142" s="5" t="s">
        <v>96</v>
      </c>
      <c r="AJ142" s="6"/>
      <c r="AK142" s="5" t="s">
        <v>96</v>
      </c>
      <c r="AM142" s="5" t="s">
        <v>96</v>
      </c>
      <c r="AO142" s="5" t="s">
        <v>96</v>
      </c>
      <c r="AQ142" s="5" t="s">
        <v>96</v>
      </c>
      <c r="AS142" s="5" t="s">
        <v>96</v>
      </c>
      <c r="AU142" s="5" t="s">
        <v>96</v>
      </c>
      <c r="AW142" s="5" t="s">
        <v>206</v>
      </c>
      <c r="AX142" s="6" t="s">
        <v>6436</v>
      </c>
      <c r="AY142" s="5" t="s">
        <v>206</v>
      </c>
      <c r="AZ142" s="6" t="s">
        <v>6437</v>
      </c>
      <c r="BA142" s="5" t="s">
        <v>96</v>
      </c>
      <c r="BC142" s="5" t="s">
        <v>96</v>
      </c>
      <c r="BE142" s="5" t="s">
        <v>206</v>
      </c>
      <c r="BF142" s="6" t="s">
        <v>6438</v>
      </c>
      <c r="BG142" s="5" t="s">
        <v>206</v>
      </c>
      <c r="BH142" s="6" t="s">
        <v>6439</v>
      </c>
      <c r="BI142" s="5" t="s">
        <v>96</v>
      </c>
      <c r="BK142" s="6" t="str" cm="1">
        <f t="array" ref="BK14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S</v>
      </c>
      <c r="BL142" s="6" t="str" cm="1">
        <f t="array" ref="BL14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S : Structural Engineering</v>
      </c>
      <c r="BM142" s="5" t="s">
        <v>96</v>
      </c>
      <c r="BN142" s="5" t="s">
        <v>96</v>
      </c>
      <c r="BO142" s="5" t="s">
        <v>206</v>
      </c>
      <c r="BP142" s="5" t="s">
        <v>96</v>
      </c>
      <c r="BQ142" s="5" t="s">
        <v>96</v>
      </c>
      <c r="BR142" s="5" t="s">
        <v>96</v>
      </c>
      <c r="BS142" s="5" t="s">
        <v>96</v>
      </c>
      <c r="BT142" s="5" t="s">
        <v>96</v>
      </c>
      <c r="BU142" s="5" t="s">
        <v>96</v>
      </c>
      <c r="BV142" s="5" t="s">
        <v>96</v>
      </c>
      <c r="BW142" s="5" t="s">
        <v>96</v>
      </c>
      <c r="BX142" s="5" t="s">
        <v>96</v>
      </c>
      <c r="BY142" s="5" t="s">
        <v>96</v>
      </c>
      <c r="BZ142" s="5" t="s">
        <v>96</v>
      </c>
      <c r="CA142" s="5" t="s">
        <v>96</v>
      </c>
      <c r="CB142" s="5" t="s">
        <v>96</v>
      </c>
      <c r="CC142" s="5" t="s">
        <v>96</v>
      </c>
      <c r="CD142" s="5" t="s">
        <v>96</v>
      </c>
      <c r="CE142" s="5" t="s">
        <v>206</v>
      </c>
      <c r="CF142" s="5" t="s">
        <v>96</v>
      </c>
      <c r="CG142" s="5" t="s">
        <v>96</v>
      </c>
      <c r="CH142" s="5" t="s">
        <v>96</v>
      </c>
      <c r="CI142" s="5" t="s">
        <v>96</v>
      </c>
      <c r="CJ142" s="5" t="s">
        <v>96</v>
      </c>
      <c r="CK142" s="5" t="s">
        <v>96</v>
      </c>
      <c r="CL142" s="5" t="s">
        <v>96</v>
      </c>
      <c r="CM142" s="6" t="str" cm="1">
        <f t="array" ref="CM1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42" s="5" t="str" cm="1">
        <f t="array" ref="CN1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42" s="5" t="str" cm="1">
        <f t="array" ref="CO1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42" s="5" t="str" cm="1">
        <f t="array" ref="CP1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42" s="5" t="str" cm="1">
        <f t="array" ref="CQ1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43" spans="2:95" ht="409.5" x14ac:dyDescent="0.35">
      <c r="B143" s="5" t="s">
        <v>206</v>
      </c>
      <c r="C143" s="6" t="s">
        <v>6052</v>
      </c>
      <c r="D143" s="6" t="s">
        <v>455</v>
      </c>
      <c r="E143" s="6" t="s">
        <v>7119</v>
      </c>
      <c r="F143" s="5" t="s">
        <v>443</v>
      </c>
      <c r="G143" s="5" t="s">
        <v>318</v>
      </c>
      <c r="H143" s="5" t="s">
        <v>446</v>
      </c>
      <c r="I143" s="5" t="s">
        <v>97</v>
      </c>
      <c r="J143" s="5" t="s">
        <v>96</v>
      </c>
      <c r="K143" s="5" t="s">
        <v>225</v>
      </c>
      <c r="L143" s="5" t="s">
        <v>9</v>
      </c>
      <c r="M143" s="5" t="str">
        <f>IF(O143="","",
IF(O143="PM_XX_XX_XX: Undefined","PM_XX: Undefined",
INDEX(tbl_Picklist_UniclassPM[Code and Title],
MATCH((LEFT(O143,5)),tbl_Picklist_UniclassPM[Code],0))
))</f>
        <v>PM_40 : Design and approvals information</v>
      </c>
      <c r="N143" s="5" t="str">
        <f>IF(O143="","",
IF(O143="PM_XX_XX_XX: Undefined","PM_XX_XX: Undefined",
INDEX(tbl_Picklist_UniclassPM[Code and Title],
MATCH((LEFT(O143,8)),tbl_Picklist_UniclassPM[Code],0))
))</f>
        <v>PM_40_35 : Design models</v>
      </c>
      <c r="O143" s="5" t="s">
        <v>454</v>
      </c>
      <c r="P143" s="6" t="str" cm="1">
        <f t="array" ref="P14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43" s="6" t="str" cm="1">
        <f t="array" ref="Q14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43" s="6"/>
      <c r="S143" s="5" t="s">
        <v>96</v>
      </c>
      <c r="T143" s="6"/>
      <c r="U143" s="5" t="s">
        <v>96</v>
      </c>
      <c r="V143" s="6"/>
      <c r="W143" s="5" t="s">
        <v>96</v>
      </c>
      <c r="X143" s="6"/>
      <c r="Y143" s="5" t="s">
        <v>96</v>
      </c>
      <c r="Z143" s="6"/>
      <c r="AA143" s="5" t="s">
        <v>96</v>
      </c>
      <c r="AB143" s="6"/>
      <c r="AC143" s="5" t="s">
        <v>96</v>
      </c>
      <c r="AE143" s="5" t="s">
        <v>96</v>
      </c>
      <c r="AG143" s="5" t="s">
        <v>96</v>
      </c>
      <c r="AI143" s="5" t="s">
        <v>96</v>
      </c>
      <c r="AJ143" s="6"/>
      <c r="AK143" s="5" t="s">
        <v>96</v>
      </c>
      <c r="AM143" s="5" t="s">
        <v>96</v>
      </c>
      <c r="AO143" s="5" t="s">
        <v>96</v>
      </c>
      <c r="AQ143" s="5" t="s">
        <v>96</v>
      </c>
      <c r="AS143" s="5" t="s">
        <v>96</v>
      </c>
      <c r="AU143" s="5" t="s">
        <v>96</v>
      </c>
      <c r="AW143" s="5" t="s">
        <v>206</v>
      </c>
      <c r="AX143" s="6" t="s">
        <v>6440</v>
      </c>
      <c r="AY143" s="5" t="s">
        <v>206</v>
      </c>
      <c r="AZ143" s="6" t="s">
        <v>6441</v>
      </c>
      <c r="BA143" s="5" t="s">
        <v>96</v>
      </c>
      <c r="BC143" s="5" t="s">
        <v>96</v>
      </c>
      <c r="BE143" s="5" t="s">
        <v>206</v>
      </c>
      <c r="BF143" s="6" t="s">
        <v>6442</v>
      </c>
      <c r="BG143" s="5" t="s">
        <v>206</v>
      </c>
      <c r="BH143" s="6" t="s">
        <v>6444</v>
      </c>
      <c r="BI143" s="5" t="s">
        <v>96</v>
      </c>
      <c r="BK143" s="6" t="str" cm="1">
        <f t="array" ref="BK14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S</v>
      </c>
      <c r="BL143" s="6" t="str" cm="1">
        <f t="array" ref="BL14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S : Structural Engineering</v>
      </c>
      <c r="BM143" s="5" t="s">
        <v>96</v>
      </c>
      <c r="BN143" s="5" t="s">
        <v>96</v>
      </c>
      <c r="BO143" s="5" t="s">
        <v>206</v>
      </c>
      <c r="BP143" s="5" t="s">
        <v>96</v>
      </c>
      <c r="BQ143" s="5" t="s">
        <v>96</v>
      </c>
      <c r="BR143" s="5" t="s">
        <v>96</v>
      </c>
      <c r="BS143" s="5" t="s">
        <v>96</v>
      </c>
      <c r="BT143" s="5" t="s">
        <v>96</v>
      </c>
      <c r="BU143" s="5" t="s">
        <v>96</v>
      </c>
      <c r="BV143" s="5" t="s">
        <v>96</v>
      </c>
      <c r="BW143" s="5" t="s">
        <v>96</v>
      </c>
      <c r="BX143" s="5" t="s">
        <v>96</v>
      </c>
      <c r="BY143" s="5" t="s">
        <v>96</v>
      </c>
      <c r="BZ143" s="5" t="s">
        <v>96</v>
      </c>
      <c r="CA143" s="5" t="s">
        <v>96</v>
      </c>
      <c r="CB143" s="5" t="s">
        <v>96</v>
      </c>
      <c r="CC143" s="5" t="s">
        <v>96</v>
      </c>
      <c r="CD143" s="5" t="s">
        <v>96</v>
      </c>
      <c r="CE143" s="5" t="s">
        <v>206</v>
      </c>
      <c r="CF143" s="5" t="s">
        <v>96</v>
      </c>
      <c r="CG143" s="5" t="s">
        <v>96</v>
      </c>
      <c r="CH143" s="5" t="s">
        <v>96</v>
      </c>
      <c r="CI143" s="5" t="s">
        <v>96</v>
      </c>
      <c r="CJ143" s="5" t="s">
        <v>96</v>
      </c>
      <c r="CK143" s="5" t="s">
        <v>96</v>
      </c>
      <c r="CL143" s="5" t="s">
        <v>96</v>
      </c>
      <c r="CM143" s="6" t="str" cm="1">
        <f t="array" ref="CM1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43" s="5" t="str" cm="1">
        <f t="array" ref="CN1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43" s="5" t="str" cm="1">
        <f t="array" ref="CO1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43" s="5" t="str" cm="1">
        <f t="array" ref="CP1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43" s="5" t="str" cm="1">
        <f t="array" ref="CQ1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44" spans="2:95" ht="170.5" x14ac:dyDescent="0.35">
      <c r="B144" s="5" t="s">
        <v>206</v>
      </c>
      <c r="C144" s="6" t="s">
        <v>6053</v>
      </c>
      <c r="D144" s="6" t="s">
        <v>456</v>
      </c>
      <c r="E144" s="6" t="s">
        <v>7117</v>
      </c>
      <c r="F144" s="5" t="s">
        <v>443</v>
      </c>
      <c r="G144" s="5" t="s">
        <v>318</v>
      </c>
      <c r="H144" s="5" t="s">
        <v>319</v>
      </c>
      <c r="I144" s="5" t="s">
        <v>97</v>
      </c>
      <c r="J144" s="5" t="s">
        <v>96</v>
      </c>
      <c r="K144" s="5" t="s">
        <v>225</v>
      </c>
      <c r="L144" s="5" t="s">
        <v>9</v>
      </c>
      <c r="M144" s="5" t="str">
        <f>IF(O144="","",
IF(O144="PM_XX_XX_XX: Undefined","PM_XX: Undefined",
INDEX(tbl_Picklist_UniclassPM[Code and Title],
MATCH((LEFT(O144,5)),tbl_Picklist_UniclassPM[Code],0))
))</f>
        <v>PM_40 : Design and approvals information</v>
      </c>
      <c r="N144" s="5" t="str">
        <f>IF(O144="","",
IF(O144="PM_XX_XX_XX: Undefined","PM_XX_XX: Undefined",
INDEX(tbl_Picklist_UniclassPM[Code and Title],
MATCH((LEFT(O144,8)),tbl_Picklist_UniclassPM[Code],0))
))</f>
        <v>PM_40_35 : Design models</v>
      </c>
      <c r="O144" s="5" t="s">
        <v>457</v>
      </c>
      <c r="P144" s="6" t="str" cm="1">
        <f t="array" ref="P14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44" s="6" t="str" cm="1">
        <f t="array" ref="Q14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44" s="6"/>
      <c r="S144" s="5" t="s">
        <v>96</v>
      </c>
      <c r="T144" s="6"/>
      <c r="U144" s="5" t="s">
        <v>96</v>
      </c>
      <c r="V144" s="6"/>
      <c r="W144" s="5" t="s">
        <v>96</v>
      </c>
      <c r="X144" s="6"/>
      <c r="Y144" s="5" t="s">
        <v>96</v>
      </c>
      <c r="Z144" s="6"/>
      <c r="AA144" s="5" t="s">
        <v>96</v>
      </c>
      <c r="AB144" s="6"/>
      <c r="AC144" s="5" t="s">
        <v>96</v>
      </c>
      <c r="AE144" s="5" t="s">
        <v>96</v>
      </c>
      <c r="AG144" s="5" t="s">
        <v>96</v>
      </c>
      <c r="AI144" s="5" t="s">
        <v>96</v>
      </c>
      <c r="AJ144" s="6"/>
      <c r="AK144" s="5" t="s">
        <v>96</v>
      </c>
      <c r="AM144" s="5" t="s">
        <v>96</v>
      </c>
      <c r="AO144" s="5" t="s">
        <v>96</v>
      </c>
      <c r="AQ144" s="5" t="s">
        <v>96</v>
      </c>
      <c r="AS144" s="5" t="s">
        <v>96</v>
      </c>
      <c r="AU144" s="5" t="s">
        <v>96</v>
      </c>
      <c r="AW144" s="5" t="s">
        <v>206</v>
      </c>
      <c r="AX144" s="6" t="s">
        <v>6436</v>
      </c>
      <c r="AY144" s="5" t="s">
        <v>206</v>
      </c>
      <c r="AZ144" s="6" t="s">
        <v>6437</v>
      </c>
      <c r="BA144" s="5" t="s">
        <v>96</v>
      </c>
      <c r="BC144" s="5" t="s">
        <v>96</v>
      </c>
      <c r="BE144" s="5" t="s">
        <v>206</v>
      </c>
      <c r="BF144" s="6" t="s">
        <v>6438</v>
      </c>
      <c r="BG144" s="5" t="s">
        <v>206</v>
      </c>
      <c r="BH144" s="6" t="s">
        <v>6439</v>
      </c>
      <c r="BI144" s="5" t="s">
        <v>96</v>
      </c>
      <c r="BK144" s="6" t="str" cm="1">
        <f t="array" ref="BK14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v>
      </c>
      <c r="BL144" s="6" t="str" cm="1">
        <f t="array" ref="BL14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v>
      </c>
      <c r="BM144" s="5" t="s">
        <v>96</v>
      </c>
      <c r="BN144" s="5" t="s">
        <v>96</v>
      </c>
      <c r="BO144" s="5" t="s">
        <v>96</v>
      </c>
      <c r="BP144" s="5" t="s">
        <v>96</v>
      </c>
      <c r="BQ144" s="5" t="s">
        <v>96</v>
      </c>
      <c r="BR144" s="5" t="s">
        <v>96</v>
      </c>
      <c r="BS144" s="5" t="s">
        <v>96</v>
      </c>
      <c r="BT144" s="5" t="s">
        <v>96</v>
      </c>
      <c r="BU144" s="5" t="s">
        <v>96</v>
      </c>
      <c r="BV144" s="5" t="s">
        <v>96</v>
      </c>
      <c r="BW144" s="5" t="s">
        <v>96</v>
      </c>
      <c r="BX144" s="5" t="s">
        <v>96</v>
      </c>
      <c r="BY144" s="5" t="s">
        <v>96</v>
      </c>
      <c r="BZ144" s="5" t="s">
        <v>96</v>
      </c>
      <c r="CA144" s="5" t="s">
        <v>206</v>
      </c>
      <c r="CB144" s="5" t="s">
        <v>96</v>
      </c>
      <c r="CC144" s="5" t="s">
        <v>96</v>
      </c>
      <c r="CD144" s="5" t="s">
        <v>96</v>
      </c>
      <c r="CE144" s="5" t="s">
        <v>96</v>
      </c>
      <c r="CF144" s="5" t="s">
        <v>96</v>
      </c>
      <c r="CG144" s="5" t="s">
        <v>96</v>
      </c>
      <c r="CH144" s="5" t="s">
        <v>96</v>
      </c>
      <c r="CI144" s="5" t="s">
        <v>96</v>
      </c>
      <c r="CJ144" s="5" t="s">
        <v>96</v>
      </c>
      <c r="CK144" s="5" t="s">
        <v>96</v>
      </c>
      <c r="CL144" s="5" t="s">
        <v>96</v>
      </c>
      <c r="CM144" s="6" t="str" cm="1">
        <f t="array" ref="CM1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44" s="5" t="str" cm="1">
        <f t="array" ref="CN1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44" s="5" t="str" cm="1">
        <f t="array" ref="CO1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44" s="5" t="str" cm="1">
        <f t="array" ref="CP1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44" s="5" t="str" cm="1">
        <f t="array" ref="CQ1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45" spans="2:95" ht="409.5" x14ac:dyDescent="0.35">
      <c r="B145" s="5" t="s">
        <v>206</v>
      </c>
      <c r="C145" s="6" t="s">
        <v>6054</v>
      </c>
      <c r="D145" s="6" t="s">
        <v>458</v>
      </c>
      <c r="E145" s="6" t="s">
        <v>7118</v>
      </c>
      <c r="F145" s="5" t="s">
        <v>443</v>
      </c>
      <c r="G145" s="5" t="s">
        <v>318</v>
      </c>
      <c r="H145" s="5" t="s">
        <v>446</v>
      </c>
      <c r="I145" s="5" t="s">
        <v>97</v>
      </c>
      <c r="J145" s="5" t="s">
        <v>96</v>
      </c>
      <c r="K145" s="5" t="s">
        <v>225</v>
      </c>
      <c r="L145" s="5" t="s">
        <v>9</v>
      </c>
      <c r="M145" s="5" t="str">
        <f>IF(O145="","",
IF(O145="PM_XX_XX_XX: Undefined","PM_XX: Undefined",
INDEX(tbl_Picklist_UniclassPM[Code and Title],
MATCH((LEFT(O145,5)),tbl_Picklist_UniclassPM[Code],0))
))</f>
        <v>PM_40 : Design and approvals information</v>
      </c>
      <c r="N145" s="5" t="str">
        <f>IF(O145="","",
IF(O145="PM_XX_XX_XX: Undefined","PM_XX_XX: Undefined",
INDEX(tbl_Picklist_UniclassPM[Code and Title],
MATCH((LEFT(O145,8)),tbl_Picklist_UniclassPM[Code],0))
))</f>
        <v>PM_40_35 : Design models</v>
      </c>
      <c r="O145" s="5" t="s">
        <v>457</v>
      </c>
      <c r="P145" s="6" t="str" cm="1">
        <f t="array" ref="P14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45" s="6" t="str" cm="1">
        <f t="array" ref="Q14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45" s="6"/>
      <c r="S145" s="5" t="s">
        <v>96</v>
      </c>
      <c r="T145" s="6"/>
      <c r="U145" s="5" t="s">
        <v>96</v>
      </c>
      <c r="V145" s="6"/>
      <c r="W145" s="5" t="s">
        <v>96</v>
      </c>
      <c r="X145" s="6"/>
      <c r="Y145" s="5" t="s">
        <v>96</v>
      </c>
      <c r="Z145" s="6"/>
      <c r="AA145" s="5" t="s">
        <v>96</v>
      </c>
      <c r="AB145" s="6"/>
      <c r="AC145" s="5" t="s">
        <v>96</v>
      </c>
      <c r="AE145" s="5" t="s">
        <v>96</v>
      </c>
      <c r="AG145" s="5" t="s">
        <v>96</v>
      </c>
      <c r="AI145" s="5" t="s">
        <v>96</v>
      </c>
      <c r="AJ145" s="6"/>
      <c r="AK145" s="5" t="s">
        <v>96</v>
      </c>
      <c r="AM145" s="5" t="s">
        <v>96</v>
      </c>
      <c r="AO145" s="5" t="s">
        <v>96</v>
      </c>
      <c r="AQ145" s="5" t="s">
        <v>96</v>
      </c>
      <c r="AS145" s="5" t="s">
        <v>96</v>
      </c>
      <c r="AU145" s="5" t="s">
        <v>96</v>
      </c>
      <c r="AW145" s="5" t="s">
        <v>206</v>
      </c>
      <c r="AX145" s="6" t="s">
        <v>6440</v>
      </c>
      <c r="AY145" s="5" t="s">
        <v>206</v>
      </c>
      <c r="AZ145" s="6" t="s">
        <v>6441</v>
      </c>
      <c r="BA145" s="5" t="s">
        <v>96</v>
      </c>
      <c r="BC145" s="5" t="s">
        <v>96</v>
      </c>
      <c r="BE145" s="5" t="s">
        <v>206</v>
      </c>
      <c r="BF145" s="6" t="s">
        <v>6442</v>
      </c>
      <c r="BG145" s="5" t="s">
        <v>206</v>
      </c>
      <c r="BH145" s="6" t="s">
        <v>6443</v>
      </c>
      <c r="BI145" s="5" t="s">
        <v>96</v>
      </c>
      <c r="BK145" s="6" t="str" cm="1">
        <f t="array" ref="BK14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v>
      </c>
      <c r="BL145" s="6" t="str" cm="1">
        <f t="array" ref="BL14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v>
      </c>
      <c r="BM145" s="5" t="s">
        <v>96</v>
      </c>
      <c r="BN145" s="5" t="s">
        <v>96</v>
      </c>
      <c r="BO145" s="5" t="s">
        <v>96</v>
      </c>
      <c r="BP145" s="5" t="s">
        <v>96</v>
      </c>
      <c r="BQ145" s="5" t="s">
        <v>96</v>
      </c>
      <c r="BR145" s="5" t="s">
        <v>96</v>
      </c>
      <c r="BS145" s="5" t="s">
        <v>96</v>
      </c>
      <c r="BT145" s="5" t="s">
        <v>96</v>
      </c>
      <c r="BU145" s="5" t="s">
        <v>96</v>
      </c>
      <c r="BV145" s="5" t="s">
        <v>96</v>
      </c>
      <c r="BW145" s="5" t="s">
        <v>96</v>
      </c>
      <c r="BX145" s="5" t="s">
        <v>96</v>
      </c>
      <c r="BY145" s="5" t="s">
        <v>96</v>
      </c>
      <c r="BZ145" s="5" t="s">
        <v>96</v>
      </c>
      <c r="CA145" s="5" t="s">
        <v>206</v>
      </c>
      <c r="CB145" s="5" t="s">
        <v>96</v>
      </c>
      <c r="CC145" s="5" t="s">
        <v>96</v>
      </c>
      <c r="CD145" s="5" t="s">
        <v>96</v>
      </c>
      <c r="CE145" s="5" t="s">
        <v>96</v>
      </c>
      <c r="CF145" s="5" t="s">
        <v>96</v>
      </c>
      <c r="CG145" s="5" t="s">
        <v>96</v>
      </c>
      <c r="CH145" s="5" t="s">
        <v>96</v>
      </c>
      <c r="CI145" s="5" t="s">
        <v>96</v>
      </c>
      <c r="CJ145" s="5" t="s">
        <v>96</v>
      </c>
      <c r="CK145" s="5" t="s">
        <v>96</v>
      </c>
      <c r="CL145" s="5" t="s">
        <v>96</v>
      </c>
      <c r="CM145" s="6" t="str" cm="1">
        <f t="array" ref="CM1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45" s="5" t="str" cm="1">
        <f t="array" ref="CN1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45" s="5" t="str" cm="1">
        <f t="array" ref="CO1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45" s="5" t="str" cm="1">
        <f t="array" ref="CP1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45" s="5" t="str" cm="1">
        <f t="array" ref="CQ1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46" spans="2:95" ht="170.5" x14ac:dyDescent="0.35">
      <c r="B146" s="5" t="s">
        <v>206</v>
      </c>
      <c r="C146" s="6" t="s">
        <v>6055</v>
      </c>
      <c r="D146" s="6" t="s">
        <v>459</v>
      </c>
      <c r="E146" s="6" t="s">
        <v>7117</v>
      </c>
      <c r="F146" s="5" t="s">
        <v>443</v>
      </c>
      <c r="G146" s="5" t="s">
        <v>318</v>
      </c>
      <c r="H146" s="5" t="s">
        <v>319</v>
      </c>
      <c r="I146" s="5" t="s">
        <v>97</v>
      </c>
      <c r="J146" s="5" t="s">
        <v>96</v>
      </c>
      <c r="K146" s="5" t="s">
        <v>225</v>
      </c>
      <c r="L146" s="5" t="s">
        <v>9</v>
      </c>
      <c r="M146" s="5" t="str">
        <f>IF(O146="","",
IF(O146="PM_XX_XX_XX: Undefined","PM_XX: Undefined",
INDEX(tbl_Picklist_UniclassPM[Code and Title],
MATCH((LEFT(O146,5)),tbl_Picklist_UniclassPM[Code],0))
))</f>
        <v>PM_40 : Design and approvals information</v>
      </c>
      <c r="N146" s="5" t="str">
        <f>IF(O146="","",
IF(O146="PM_XX_XX_XX: Undefined","PM_XX_XX: Undefined",
INDEX(tbl_Picklist_UniclassPM[Code and Title],
MATCH((LEFT(O146,8)),tbl_Picklist_UniclassPM[Code],0))
))</f>
        <v>PM_40_35 : Design models</v>
      </c>
      <c r="O146" s="5" t="s">
        <v>460</v>
      </c>
      <c r="P146" s="6" t="str" cm="1">
        <f t="array" ref="P14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46" s="6" t="str" cm="1">
        <f t="array" ref="Q14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46" s="6"/>
      <c r="S146" s="5" t="s">
        <v>96</v>
      </c>
      <c r="T146" s="6"/>
      <c r="U146" s="5" t="s">
        <v>96</v>
      </c>
      <c r="V146" s="6"/>
      <c r="W146" s="5" t="s">
        <v>96</v>
      </c>
      <c r="X146" s="6"/>
      <c r="Y146" s="5" t="s">
        <v>96</v>
      </c>
      <c r="Z146" s="6"/>
      <c r="AA146" s="5" t="s">
        <v>96</v>
      </c>
      <c r="AB146" s="6"/>
      <c r="AC146" s="5" t="s">
        <v>96</v>
      </c>
      <c r="AE146" s="5" t="s">
        <v>96</v>
      </c>
      <c r="AG146" s="5" t="s">
        <v>96</v>
      </c>
      <c r="AI146" s="5" t="s">
        <v>96</v>
      </c>
      <c r="AJ146" s="6"/>
      <c r="AK146" s="5" t="s">
        <v>96</v>
      </c>
      <c r="AM146" s="5" t="s">
        <v>96</v>
      </c>
      <c r="AO146" s="5" t="s">
        <v>96</v>
      </c>
      <c r="AQ146" s="5" t="s">
        <v>96</v>
      </c>
      <c r="AS146" s="5" t="s">
        <v>96</v>
      </c>
      <c r="AU146" s="5" t="s">
        <v>96</v>
      </c>
      <c r="AW146" s="5" t="s">
        <v>206</v>
      </c>
      <c r="AX146" s="6" t="s">
        <v>6436</v>
      </c>
      <c r="AY146" s="5" t="s">
        <v>206</v>
      </c>
      <c r="AZ146" s="6" t="s">
        <v>6437</v>
      </c>
      <c r="BA146" s="5" t="s">
        <v>96</v>
      </c>
      <c r="BC146" s="5" t="s">
        <v>96</v>
      </c>
      <c r="BE146" s="5" t="s">
        <v>206</v>
      </c>
      <c r="BF146" s="6" t="s">
        <v>6438</v>
      </c>
      <c r="BG146" s="5" t="s">
        <v>206</v>
      </c>
      <c r="BH146" s="6" t="s">
        <v>6439</v>
      </c>
      <c r="BI146" s="5" t="s">
        <v>96</v>
      </c>
      <c r="BK146" s="6" t="str" cm="1">
        <f t="array" ref="BK14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146" s="6" t="str" cm="1">
        <f t="array" ref="BL14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146" s="5" t="s">
        <v>96</v>
      </c>
      <c r="BN146" s="5" t="s">
        <v>96</v>
      </c>
      <c r="BO146" s="5" t="s">
        <v>96</v>
      </c>
      <c r="BP146" s="5" t="s">
        <v>96</v>
      </c>
      <c r="BQ146" s="5" t="s">
        <v>96</v>
      </c>
      <c r="BR146" s="5" t="s">
        <v>96</v>
      </c>
      <c r="BS146" s="5" t="s">
        <v>96</v>
      </c>
      <c r="BT146" s="5" t="s">
        <v>96</v>
      </c>
      <c r="BU146" s="5" t="s">
        <v>96</v>
      </c>
      <c r="BV146" s="5" t="s">
        <v>96</v>
      </c>
      <c r="BW146" s="5" t="s">
        <v>96</v>
      </c>
      <c r="BX146" s="5" t="s">
        <v>206</v>
      </c>
      <c r="BY146" s="5" t="s">
        <v>96</v>
      </c>
      <c r="BZ146" s="5" t="s">
        <v>96</v>
      </c>
      <c r="CA146" s="5" t="s">
        <v>96</v>
      </c>
      <c r="CB146" s="5" t="s">
        <v>96</v>
      </c>
      <c r="CC146" s="5" t="s">
        <v>96</v>
      </c>
      <c r="CD146" s="5" t="s">
        <v>96</v>
      </c>
      <c r="CE146" s="5" t="s">
        <v>96</v>
      </c>
      <c r="CF146" s="5" t="s">
        <v>96</v>
      </c>
      <c r="CG146" s="5" t="s">
        <v>96</v>
      </c>
      <c r="CH146" s="5" t="s">
        <v>96</v>
      </c>
      <c r="CI146" s="5" t="s">
        <v>96</v>
      </c>
      <c r="CJ146" s="5" t="s">
        <v>96</v>
      </c>
      <c r="CK146" s="5" t="s">
        <v>96</v>
      </c>
      <c r="CL146" s="5" t="s">
        <v>96</v>
      </c>
      <c r="CM146" s="6" t="str" cm="1">
        <f t="array" ref="CM1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46" s="5" t="str" cm="1">
        <f t="array" ref="CN1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46" s="5" t="str" cm="1">
        <f t="array" ref="CO1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46" s="5" t="str" cm="1">
        <f t="array" ref="CP1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46" s="5" t="str" cm="1">
        <f t="array" ref="CQ1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47" spans="2:95" ht="409.5" x14ac:dyDescent="0.35">
      <c r="B147" s="5" t="s">
        <v>206</v>
      </c>
      <c r="C147" s="6" t="s">
        <v>6056</v>
      </c>
      <c r="D147" s="6" t="s">
        <v>461</v>
      </c>
      <c r="E147" s="6" t="s">
        <v>7119</v>
      </c>
      <c r="F147" s="5" t="s">
        <v>443</v>
      </c>
      <c r="G147" s="5" t="s">
        <v>318</v>
      </c>
      <c r="H147" s="5" t="s">
        <v>446</v>
      </c>
      <c r="I147" s="5" t="s">
        <v>97</v>
      </c>
      <c r="J147" s="5" t="s">
        <v>96</v>
      </c>
      <c r="K147" s="5" t="s">
        <v>225</v>
      </c>
      <c r="L147" s="5" t="s">
        <v>9</v>
      </c>
      <c r="M147" s="5" t="str">
        <f>IF(O147="","",
IF(O147="PM_XX_XX_XX: Undefined","PM_XX: Undefined",
INDEX(tbl_Picklist_UniclassPM[Code and Title],
MATCH((LEFT(O147,5)),tbl_Picklist_UniclassPM[Code],0))
))</f>
        <v>PM_40 : Design and approvals information</v>
      </c>
      <c r="N147" s="5" t="str">
        <f>IF(O147="","",
IF(O147="PM_XX_XX_XX: Undefined","PM_XX_XX: Undefined",
INDEX(tbl_Picklist_UniclassPM[Code and Title],
MATCH((LEFT(O147,8)),tbl_Picklist_UniclassPM[Code],0))
))</f>
        <v>PM_40_35 : Design models</v>
      </c>
      <c r="O147" s="5" t="s">
        <v>460</v>
      </c>
      <c r="P147" s="6" t="str" cm="1">
        <f t="array" ref="P14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47" s="6" t="str" cm="1">
        <f t="array" ref="Q14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47" s="6"/>
      <c r="S147" s="5" t="s">
        <v>96</v>
      </c>
      <c r="T147" s="6"/>
      <c r="U147" s="5" t="s">
        <v>96</v>
      </c>
      <c r="V147" s="6"/>
      <c r="W147" s="5" t="s">
        <v>96</v>
      </c>
      <c r="X147" s="6"/>
      <c r="Y147" s="5" t="s">
        <v>96</v>
      </c>
      <c r="Z147" s="6"/>
      <c r="AA147" s="5" t="s">
        <v>96</v>
      </c>
      <c r="AB147" s="6"/>
      <c r="AC147" s="5" t="s">
        <v>96</v>
      </c>
      <c r="AE147" s="5" t="s">
        <v>96</v>
      </c>
      <c r="AG147" s="5" t="s">
        <v>96</v>
      </c>
      <c r="AI147" s="5" t="s">
        <v>96</v>
      </c>
      <c r="AJ147" s="6"/>
      <c r="AK147" s="5" t="s">
        <v>96</v>
      </c>
      <c r="AM147" s="5" t="s">
        <v>96</v>
      </c>
      <c r="AO147" s="5" t="s">
        <v>96</v>
      </c>
      <c r="AQ147" s="5" t="s">
        <v>96</v>
      </c>
      <c r="AS147" s="5" t="s">
        <v>96</v>
      </c>
      <c r="AU147" s="5" t="s">
        <v>96</v>
      </c>
      <c r="AW147" s="5" t="s">
        <v>206</v>
      </c>
      <c r="AX147" s="6" t="s">
        <v>6440</v>
      </c>
      <c r="AY147" s="5" t="s">
        <v>206</v>
      </c>
      <c r="AZ147" s="6" t="s">
        <v>6441</v>
      </c>
      <c r="BA147" s="5" t="s">
        <v>96</v>
      </c>
      <c r="BC147" s="5" t="s">
        <v>96</v>
      </c>
      <c r="BE147" s="5" t="s">
        <v>206</v>
      </c>
      <c r="BF147" s="6" t="s">
        <v>6442</v>
      </c>
      <c r="BG147" s="5" t="s">
        <v>206</v>
      </c>
      <c r="BH147" s="6" t="s">
        <v>6444</v>
      </c>
      <c r="BI147" s="5" t="s">
        <v>96</v>
      </c>
      <c r="BK147" s="6" t="str" cm="1">
        <f t="array" ref="BK14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147" s="6" t="str" cm="1">
        <f t="array" ref="BL14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147" s="5" t="s">
        <v>96</v>
      </c>
      <c r="BN147" s="5" t="s">
        <v>96</v>
      </c>
      <c r="BO147" s="5" t="s">
        <v>96</v>
      </c>
      <c r="BP147" s="5" t="s">
        <v>96</v>
      </c>
      <c r="BQ147" s="5" t="s">
        <v>96</v>
      </c>
      <c r="BR147" s="5" t="s">
        <v>96</v>
      </c>
      <c r="BS147" s="5" t="s">
        <v>96</v>
      </c>
      <c r="BT147" s="5" t="s">
        <v>96</v>
      </c>
      <c r="BU147" s="5" t="s">
        <v>96</v>
      </c>
      <c r="BV147" s="5" t="s">
        <v>96</v>
      </c>
      <c r="BW147" s="5" t="s">
        <v>96</v>
      </c>
      <c r="BX147" s="5" t="s">
        <v>206</v>
      </c>
      <c r="BY147" s="5" t="s">
        <v>96</v>
      </c>
      <c r="BZ147" s="5" t="s">
        <v>96</v>
      </c>
      <c r="CA147" s="5" t="s">
        <v>96</v>
      </c>
      <c r="CB147" s="5" t="s">
        <v>96</v>
      </c>
      <c r="CC147" s="5" t="s">
        <v>96</v>
      </c>
      <c r="CD147" s="5" t="s">
        <v>96</v>
      </c>
      <c r="CE147" s="5" t="s">
        <v>96</v>
      </c>
      <c r="CF147" s="5" t="s">
        <v>96</v>
      </c>
      <c r="CG147" s="5" t="s">
        <v>96</v>
      </c>
      <c r="CH147" s="5" t="s">
        <v>96</v>
      </c>
      <c r="CI147" s="5" t="s">
        <v>96</v>
      </c>
      <c r="CJ147" s="5" t="s">
        <v>96</v>
      </c>
      <c r="CK147" s="5" t="s">
        <v>96</v>
      </c>
      <c r="CL147" s="5" t="s">
        <v>96</v>
      </c>
      <c r="CM147" s="6" t="str" cm="1">
        <f t="array" ref="CM1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47" s="5" t="str" cm="1">
        <f t="array" ref="CN1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47" s="5" t="str" cm="1">
        <f t="array" ref="CO1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47" s="5" t="str" cm="1">
        <f t="array" ref="CP1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47" s="5" t="str" cm="1">
        <f t="array" ref="CQ1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48" spans="2:95" ht="170.5" x14ac:dyDescent="0.35">
      <c r="B148" s="5" t="s">
        <v>206</v>
      </c>
      <c r="C148" s="6" t="s">
        <v>6057</v>
      </c>
      <c r="D148" s="6" t="s">
        <v>462</v>
      </c>
      <c r="E148" s="6" t="s">
        <v>7117</v>
      </c>
      <c r="F148" s="5" t="s">
        <v>443</v>
      </c>
      <c r="G148" s="5" t="s">
        <v>318</v>
      </c>
      <c r="H148" s="5" t="s">
        <v>319</v>
      </c>
      <c r="I148" s="5" t="s">
        <v>97</v>
      </c>
      <c r="J148" s="5" t="s">
        <v>96</v>
      </c>
      <c r="K148" s="5" t="s">
        <v>225</v>
      </c>
      <c r="L148" s="5" t="s">
        <v>9</v>
      </c>
      <c r="M148" s="5" t="str">
        <f>IF(O148="","",
IF(O148="PM_XX_XX_XX: Undefined","PM_XX: Undefined",
INDEX(tbl_Picklist_UniclassPM[Code and Title],
MATCH((LEFT(O148,5)),tbl_Picklist_UniclassPM[Code],0))
))</f>
        <v>PM_40 : Design and approvals information</v>
      </c>
      <c r="N148" s="5" t="str">
        <f>IF(O148="","",
IF(O148="PM_XX_XX_XX: Undefined","PM_XX_XX: Undefined",
INDEX(tbl_Picklist_UniclassPM[Code and Title],
MATCH((LEFT(O148,8)),tbl_Picklist_UniclassPM[Code],0))
))</f>
        <v>PM_40_35 : Design models</v>
      </c>
      <c r="O148" s="5" t="s">
        <v>463</v>
      </c>
      <c r="P148" s="6" t="str" cm="1">
        <f t="array" ref="P14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48" s="6" t="str" cm="1">
        <f t="array" ref="Q14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48" s="6"/>
      <c r="S148" s="5" t="s">
        <v>96</v>
      </c>
      <c r="T148" s="6"/>
      <c r="U148" s="5" t="s">
        <v>96</v>
      </c>
      <c r="V148" s="6"/>
      <c r="W148" s="5" t="s">
        <v>96</v>
      </c>
      <c r="X148" s="6"/>
      <c r="Y148" s="5" t="s">
        <v>96</v>
      </c>
      <c r="Z148" s="6"/>
      <c r="AA148" s="5" t="s">
        <v>96</v>
      </c>
      <c r="AB148" s="6"/>
      <c r="AC148" s="5" t="s">
        <v>96</v>
      </c>
      <c r="AE148" s="5" t="s">
        <v>96</v>
      </c>
      <c r="AG148" s="5" t="s">
        <v>96</v>
      </c>
      <c r="AI148" s="5" t="s">
        <v>96</v>
      </c>
      <c r="AJ148" s="6"/>
      <c r="AK148" s="5" t="s">
        <v>96</v>
      </c>
      <c r="AM148" s="5" t="s">
        <v>96</v>
      </c>
      <c r="AO148" s="5" t="s">
        <v>96</v>
      </c>
      <c r="AQ148" s="5" t="s">
        <v>96</v>
      </c>
      <c r="AS148" s="5" t="s">
        <v>96</v>
      </c>
      <c r="AU148" s="5" t="s">
        <v>96</v>
      </c>
      <c r="AW148" s="5" t="s">
        <v>206</v>
      </c>
      <c r="AX148" s="6" t="s">
        <v>6436</v>
      </c>
      <c r="AY148" s="5" t="s">
        <v>206</v>
      </c>
      <c r="AZ148" s="6" t="s">
        <v>6437</v>
      </c>
      <c r="BA148" s="5" t="s">
        <v>96</v>
      </c>
      <c r="BC148" s="5" t="s">
        <v>96</v>
      </c>
      <c r="BE148" s="5" t="s">
        <v>206</v>
      </c>
      <c r="BF148" s="6" t="s">
        <v>6438</v>
      </c>
      <c r="BG148" s="5" t="s">
        <v>206</v>
      </c>
      <c r="BH148" s="6" t="s">
        <v>6439</v>
      </c>
      <c r="BI148" s="5" t="s">
        <v>96</v>
      </c>
      <c r="BK148" s="6" t="str" cm="1">
        <f t="array" ref="BK14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S</v>
      </c>
      <c r="BL148" s="6" t="str" cm="1">
        <f t="array" ref="BL14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S : Structural Engineering</v>
      </c>
      <c r="BM148" s="5" t="s">
        <v>96</v>
      </c>
      <c r="BN148" s="5" t="s">
        <v>96</v>
      </c>
      <c r="BO148" s="5" t="s">
        <v>96</v>
      </c>
      <c r="BP148" s="5" t="s">
        <v>96</v>
      </c>
      <c r="BQ148" s="5" t="s">
        <v>96</v>
      </c>
      <c r="BR148" s="5" t="s">
        <v>96</v>
      </c>
      <c r="BS148" s="5" t="s">
        <v>96</v>
      </c>
      <c r="BT148" s="5" t="s">
        <v>96</v>
      </c>
      <c r="BU148" s="5" t="s">
        <v>96</v>
      </c>
      <c r="BV148" s="5" t="s">
        <v>96</v>
      </c>
      <c r="BW148" s="5" t="s">
        <v>96</v>
      </c>
      <c r="BX148" s="5" t="s">
        <v>96</v>
      </c>
      <c r="BY148" s="5" t="s">
        <v>96</v>
      </c>
      <c r="BZ148" s="5" t="s">
        <v>96</v>
      </c>
      <c r="CA148" s="5" t="s">
        <v>96</v>
      </c>
      <c r="CB148" s="5" t="s">
        <v>96</v>
      </c>
      <c r="CC148" s="5" t="s">
        <v>96</v>
      </c>
      <c r="CD148" s="5" t="s">
        <v>96</v>
      </c>
      <c r="CE148" s="5" t="s">
        <v>206</v>
      </c>
      <c r="CF148" s="5" t="s">
        <v>96</v>
      </c>
      <c r="CG148" s="5" t="s">
        <v>96</v>
      </c>
      <c r="CH148" s="5" t="s">
        <v>96</v>
      </c>
      <c r="CI148" s="5" t="s">
        <v>96</v>
      </c>
      <c r="CJ148" s="5" t="s">
        <v>96</v>
      </c>
      <c r="CK148" s="5" t="s">
        <v>96</v>
      </c>
      <c r="CL148" s="5" t="s">
        <v>96</v>
      </c>
      <c r="CM148" s="6" t="str" cm="1">
        <f t="array" ref="CM1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48" s="5" t="str" cm="1">
        <f t="array" ref="CN1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48" s="5" t="str" cm="1">
        <f t="array" ref="CO1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48" s="5" t="str" cm="1">
        <f t="array" ref="CP1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48" s="5" t="str" cm="1">
        <f t="array" ref="CQ1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49" spans="2:95" ht="409.5" x14ac:dyDescent="0.35">
      <c r="B149" s="5" t="s">
        <v>206</v>
      </c>
      <c r="C149" s="6" t="s">
        <v>6058</v>
      </c>
      <c r="D149" s="6" t="s">
        <v>464</v>
      </c>
      <c r="E149" s="6" t="s">
        <v>7119</v>
      </c>
      <c r="F149" s="5" t="s">
        <v>443</v>
      </c>
      <c r="G149" s="5" t="s">
        <v>318</v>
      </c>
      <c r="H149" s="5" t="s">
        <v>446</v>
      </c>
      <c r="I149" s="5" t="s">
        <v>97</v>
      </c>
      <c r="J149" s="5" t="s">
        <v>96</v>
      </c>
      <c r="K149" s="5" t="s">
        <v>225</v>
      </c>
      <c r="L149" s="5" t="s">
        <v>9</v>
      </c>
      <c r="M149" s="5" t="str">
        <f>IF(O149="","",
IF(O149="PM_XX_XX_XX: Undefined","PM_XX: Undefined",
INDEX(tbl_Picklist_UniclassPM[Code and Title],
MATCH((LEFT(O149,5)),tbl_Picklist_UniclassPM[Code],0))
))</f>
        <v>PM_40 : Design and approvals information</v>
      </c>
      <c r="N149" s="5" t="str">
        <f>IF(O149="","",
IF(O149="PM_XX_XX_XX: Undefined","PM_XX_XX: Undefined",
INDEX(tbl_Picklist_UniclassPM[Code and Title],
MATCH((LEFT(O149,8)),tbl_Picklist_UniclassPM[Code],0))
))</f>
        <v>PM_40_35 : Design models</v>
      </c>
      <c r="O149" s="5" t="s">
        <v>463</v>
      </c>
      <c r="P149" s="6" t="str" cm="1">
        <f t="array" ref="P14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149" s="6" t="str" cm="1">
        <f t="array" ref="Q14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149" s="6"/>
      <c r="S149" s="5" t="s">
        <v>96</v>
      </c>
      <c r="T149" s="6"/>
      <c r="U149" s="5" t="s">
        <v>96</v>
      </c>
      <c r="V149" s="6"/>
      <c r="W149" s="5" t="s">
        <v>96</v>
      </c>
      <c r="X149" s="6"/>
      <c r="Y149" s="5" t="s">
        <v>96</v>
      </c>
      <c r="Z149" s="6"/>
      <c r="AA149" s="5" t="s">
        <v>96</v>
      </c>
      <c r="AB149" s="6"/>
      <c r="AC149" s="5" t="s">
        <v>96</v>
      </c>
      <c r="AE149" s="5" t="s">
        <v>96</v>
      </c>
      <c r="AG149" s="5" t="s">
        <v>96</v>
      </c>
      <c r="AI149" s="5" t="s">
        <v>96</v>
      </c>
      <c r="AJ149" s="6"/>
      <c r="AK149" s="5" t="s">
        <v>96</v>
      </c>
      <c r="AM149" s="5" t="s">
        <v>96</v>
      </c>
      <c r="AO149" s="5" t="s">
        <v>96</v>
      </c>
      <c r="AQ149" s="5" t="s">
        <v>96</v>
      </c>
      <c r="AS149" s="5" t="s">
        <v>96</v>
      </c>
      <c r="AU149" s="5" t="s">
        <v>96</v>
      </c>
      <c r="AW149" s="5" t="s">
        <v>206</v>
      </c>
      <c r="AX149" s="6" t="s">
        <v>6440</v>
      </c>
      <c r="AY149" s="5" t="s">
        <v>206</v>
      </c>
      <c r="AZ149" s="6" t="s">
        <v>6441</v>
      </c>
      <c r="BA149" s="5" t="s">
        <v>96</v>
      </c>
      <c r="BC149" s="5" t="s">
        <v>96</v>
      </c>
      <c r="BE149" s="5" t="s">
        <v>206</v>
      </c>
      <c r="BF149" s="6" t="s">
        <v>6442</v>
      </c>
      <c r="BG149" s="5" t="s">
        <v>206</v>
      </c>
      <c r="BH149" s="6" t="s">
        <v>6444</v>
      </c>
      <c r="BI149" s="5" t="s">
        <v>96</v>
      </c>
      <c r="BK149" s="6" t="str" cm="1">
        <f t="array" ref="BK14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S</v>
      </c>
      <c r="BL149" s="6" t="str" cm="1">
        <f t="array" ref="BL14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S : Structural Engineering</v>
      </c>
      <c r="BM149" s="5" t="s">
        <v>96</v>
      </c>
      <c r="BN149" s="5" t="s">
        <v>96</v>
      </c>
      <c r="BO149" s="5" t="s">
        <v>96</v>
      </c>
      <c r="BP149" s="5" t="s">
        <v>96</v>
      </c>
      <c r="BQ149" s="5" t="s">
        <v>96</v>
      </c>
      <c r="BR149" s="5" t="s">
        <v>96</v>
      </c>
      <c r="BS149" s="5" t="s">
        <v>96</v>
      </c>
      <c r="BT149" s="5" t="s">
        <v>96</v>
      </c>
      <c r="BU149" s="5" t="s">
        <v>96</v>
      </c>
      <c r="BV149" s="5" t="s">
        <v>96</v>
      </c>
      <c r="BW149" s="5" t="s">
        <v>96</v>
      </c>
      <c r="BX149" s="5" t="s">
        <v>96</v>
      </c>
      <c r="BY149" s="5" t="s">
        <v>96</v>
      </c>
      <c r="BZ149" s="5" t="s">
        <v>96</v>
      </c>
      <c r="CA149" s="5" t="s">
        <v>96</v>
      </c>
      <c r="CB149" s="5" t="s">
        <v>96</v>
      </c>
      <c r="CC149" s="5" t="s">
        <v>96</v>
      </c>
      <c r="CD149" s="5" t="s">
        <v>96</v>
      </c>
      <c r="CE149" s="5" t="s">
        <v>206</v>
      </c>
      <c r="CF149" s="5" t="s">
        <v>96</v>
      </c>
      <c r="CG149" s="5" t="s">
        <v>96</v>
      </c>
      <c r="CH149" s="5" t="s">
        <v>96</v>
      </c>
      <c r="CI149" s="5" t="s">
        <v>96</v>
      </c>
      <c r="CJ149" s="5" t="s">
        <v>96</v>
      </c>
      <c r="CK149" s="5" t="s">
        <v>96</v>
      </c>
      <c r="CL149" s="5" t="s">
        <v>96</v>
      </c>
      <c r="CM149" s="6" t="str" cm="1">
        <f t="array" ref="CM1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49" s="5" t="str" cm="1">
        <f t="array" ref="CN1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49" s="5" t="str" cm="1">
        <f t="array" ref="CO1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49" s="5" t="str" cm="1">
        <f t="array" ref="CP1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49" s="5" t="str" cm="1">
        <f t="array" ref="CQ1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50" spans="2:95" ht="232.5" x14ac:dyDescent="0.35">
      <c r="B150" s="5" t="s">
        <v>206</v>
      </c>
      <c r="C150" s="6" t="s">
        <v>6006</v>
      </c>
      <c r="D150" s="6" t="s">
        <v>465</v>
      </c>
      <c r="E150" s="6" t="s">
        <v>7121</v>
      </c>
      <c r="F150" s="5" t="s">
        <v>209</v>
      </c>
      <c r="G150" s="5" t="s">
        <v>251</v>
      </c>
      <c r="H150" s="5" t="s">
        <v>325</v>
      </c>
      <c r="I150" s="5" t="s">
        <v>102</v>
      </c>
      <c r="J150" s="5" t="s">
        <v>96</v>
      </c>
      <c r="K150" s="5" t="s">
        <v>225</v>
      </c>
      <c r="L150" s="5" t="s">
        <v>9</v>
      </c>
      <c r="M150" s="5" t="str">
        <f>IF(O150="","",
IF(O150="PM_XX_XX_XX: Undefined","PM_XX: Undefined",
INDEX(tbl_Picklist_UniclassPM[Code and Title],
MATCH((LEFT(O150,5)),tbl_Picklist_UniclassPM[Code],0))
))</f>
        <v>PM_40 : Design and approvals information</v>
      </c>
      <c r="N150" s="5" t="str">
        <f>IF(O150="","",
IF(O150="PM_XX_XX_XX: Undefined","PM_XX_XX: Undefined",
INDEX(tbl_Picklist_UniclassPM[Code and Title],
MATCH((LEFT(O150,8)),tbl_Picklist_UniclassPM[Code],0))
))</f>
        <v>PM_40_40 : Design drawings</v>
      </c>
      <c r="O150" s="5" t="s">
        <v>466</v>
      </c>
      <c r="P150" s="6" t="str" cm="1">
        <f t="array" ref="P15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50" s="6" t="str" cm="1">
        <f t="array" ref="Q15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50" s="6"/>
      <c r="S150" s="5" t="s">
        <v>96</v>
      </c>
      <c r="T150" s="6"/>
      <c r="U150" s="5" t="s">
        <v>96</v>
      </c>
      <c r="V150" s="6"/>
      <c r="W150" s="5" t="s">
        <v>96</v>
      </c>
      <c r="X150" s="6"/>
      <c r="Y150" s="5" t="s">
        <v>96</v>
      </c>
      <c r="Z150" s="6"/>
      <c r="AA150" s="5" t="s">
        <v>96</v>
      </c>
      <c r="AB150" s="6"/>
      <c r="AC150" s="5" t="s">
        <v>96</v>
      </c>
      <c r="AE150" s="5" t="s">
        <v>96</v>
      </c>
      <c r="AG150" s="5" t="s">
        <v>96</v>
      </c>
      <c r="AI150" s="5" t="s">
        <v>96</v>
      </c>
      <c r="AJ150" s="6"/>
      <c r="AK150" s="5" t="s">
        <v>96</v>
      </c>
      <c r="AM150" s="5" t="s">
        <v>96</v>
      </c>
      <c r="AO150" s="5" t="s">
        <v>96</v>
      </c>
      <c r="AQ150" s="5" t="s">
        <v>96</v>
      </c>
      <c r="AS150" s="5" t="s">
        <v>96</v>
      </c>
      <c r="AU150" s="5" t="s">
        <v>206</v>
      </c>
      <c r="AV150" s="6" t="s">
        <v>6470</v>
      </c>
      <c r="AW150" s="5" t="s">
        <v>96</v>
      </c>
      <c r="AY150" s="5" t="s">
        <v>206</v>
      </c>
      <c r="AZ150" s="6" t="s">
        <v>6471</v>
      </c>
      <c r="BA150" s="5" t="s">
        <v>96</v>
      </c>
      <c r="BC150" s="5" t="s">
        <v>96</v>
      </c>
      <c r="BE150" s="5" t="s">
        <v>96</v>
      </c>
      <c r="BG150" s="5" t="s">
        <v>96</v>
      </c>
      <c r="BI150" s="5" t="s">
        <v>96</v>
      </c>
      <c r="BK150" s="6" t="str" cm="1">
        <f t="array" ref="BK15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P;
X;
Z</v>
      </c>
      <c r="BL150" s="6" t="str" cm="1">
        <f t="array" ref="BL15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P : Public Health Engineering;
X : Non-Discipline Specific or Not Applicable;
Z : Multiple Disciplines</v>
      </c>
      <c r="BM150" s="5" t="s">
        <v>96</v>
      </c>
      <c r="BN150" s="5" t="s">
        <v>96</v>
      </c>
      <c r="BO150" s="5" t="s">
        <v>96</v>
      </c>
      <c r="BP150" s="5" t="s">
        <v>96</v>
      </c>
      <c r="BQ150" s="5" t="s">
        <v>206</v>
      </c>
      <c r="BR150" s="5" t="s">
        <v>96</v>
      </c>
      <c r="BS150" s="5" t="s">
        <v>96</v>
      </c>
      <c r="BT150" s="5" t="s">
        <v>96</v>
      </c>
      <c r="BU150" s="5" t="s">
        <v>96</v>
      </c>
      <c r="BV150" s="5" t="s">
        <v>96</v>
      </c>
      <c r="BW150" s="5" t="s">
        <v>96</v>
      </c>
      <c r="BX150" s="5" t="s">
        <v>96</v>
      </c>
      <c r="BY150" s="5" t="s">
        <v>206</v>
      </c>
      <c r="BZ150" s="5" t="s">
        <v>96</v>
      </c>
      <c r="CA150" s="5" t="s">
        <v>96</v>
      </c>
      <c r="CB150" s="5" t="s">
        <v>206</v>
      </c>
      <c r="CC150" s="5" t="s">
        <v>96</v>
      </c>
      <c r="CD150" s="5" t="s">
        <v>96</v>
      </c>
      <c r="CE150" s="5" t="s">
        <v>96</v>
      </c>
      <c r="CF150" s="5" t="s">
        <v>96</v>
      </c>
      <c r="CG150" s="5" t="s">
        <v>96</v>
      </c>
      <c r="CH150" s="5" t="s">
        <v>96</v>
      </c>
      <c r="CI150" s="5" t="s">
        <v>96</v>
      </c>
      <c r="CJ150" s="5" t="s">
        <v>206</v>
      </c>
      <c r="CK150" s="5" t="s">
        <v>96</v>
      </c>
      <c r="CL150" s="5" t="s">
        <v>206</v>
      </c>
      <c r="CM150" s="6" t="str" cm="1">
        <f t="array" ref="CM1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50" s="5" t="str" cm="1">
        <f t="array" ref="CN1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50" s="5" t="str" cm="1">
        <f t="array" ref="CO1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50" s="5" t="str" cm="1">
        <f t="array" ref="CP1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50" s="5" t="str" cm="1">
        <f t="array" ref="CQ1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51" spans="2:95" ht="170.5" x14ac:dyDescent="0.35">
      <c r="B151" s="5" t="s">
        <v>206</v>
      </c>
      <c r="C151" s="6" t="s">
        <v>5947</v>
      </c>
      <c r="D151" s="6" t="s">
        <v>467</v>
      </c>
      <c r="E151" s="6" t="s">
        <v>7122</v>
      </c>
      <c r="F151" s="5" t="s">
        <v>209</v>
      </c>
      <c r="G151" s="5" t="s">
        <v>251</v>
      </c>
      <c r="H151" s="5" t="s">
        <v>325</v>
      </c>
      <c r="I151" s="5" t="s">
        <v>104</v>
      </c>
      <c r="J151" s="5" t="s">
        <v>96</v>
      </c>
      <c r="K151" s="5" t="s">
        <v>225</v>
      </c>
      <c r="L151" s="5" t="s">
        <v>9</v>
      </c>
      <c r="M151" s="5" t="str">
        <f>IF(O151="","",
IF(O151="PM_XX_XX_XX: Undefined","PM_XX: Undefined",
INDEX(tbl_Picklist_UniclassPM[Code and Title],
MATCH((LEFT(O151,5)),tbl_Picklist_UniclassPM[Code],0))
))</f>
        <v>PM_40 : Design and approvals information</v>
      </c>
      <c r="N151" s="5" t="str">
        <f>IF(O151="","",
IF(O151="PM_XX_XX_XX: Undefined","PM_XX_XX: Undefined",
INDEX(tbl_Picklist_UniclassPM[Code and Title],
MATCH((LEFT(O151,8)),tbl_Picklist_UniclassPM[Code],0))
))</f>
        <v>PM_40_40 : Design drawings</v>
      </c>
      <c r="O151" s="5" t="s">
        <v>466</v>
      </c>
      <c r="P151" s="6" t="str" cm="1">
        <f t="array" ref="P15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v>
      </c>
      <c r="Q151" s="6" t="str" cm="1">
        <f t="array" ref="Q15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v>
      </c>
      <c r="R151" s="6"/>
      <c r="S151" s="5" t="s">
        <v>96</v>
      </c>
      <c r="T151" s="6"/>
      <c r="U151" s="5" t="s">
        <v>96</v>
      </c>
      <c r="V151" s="6"/>
      <c r="W151" s="5" t="s">
        <v>96</v>
      </c>
      <c r="X151" s="6"/>
      <c r="Y151" s="5" t="s">
        <v>96</v>
      </c>
      <c r="Z151" s="6"/>
      <c r="AA151" s="5" t="s">
        <v>96</v>
      </c>
      <c r="AB151" s="6"/>
      <c r="AC151" s="5" t="s">
        <v>96</v>
      </c>
      <c r="AE151" s="5" t="s">
        <v>96</v>
      </c>
      <c r="AG151" s="5" t="s">
        <v>96</v>
      </c>
      <c r="AI151" s="5" t="s">
        <v>206</v>
      </c>
      <c r="AJ151" s="6" t="s">
        <v>6886</v>
      </c>
      <c r="AK151" s="5" t="s">
        <v>96</v>
      </c>
      <c r="AM151" s="5" t="s">
        <v>96</v>
      </c>
      <c r="AO151" s="5" t="s">
        <v>96</v>
      </c>
      <c r="AQ151" s="5" t="s">
        <v>96</v>
      </c>
      <c r="AS151" s="5" t="s">
        <v>96</v>
      </c>
      <c r="AU151" s="5" t="s">
        <v>206</v>
      </c>
      <c r="AV151" s="6" t="s">
        <v>6472</v>
      </c>
      <c r="AW151" s="5" t="s">
        <v>96</v>
      </c>
      <c r="AY151" s="5" t="s">
        <v>96</v>
      </c>
      <c r="BA151" s="5" t="s">
        <v>96</v>
      </c>
      <c r="BC151" s="5" t="s">
        <v>96</v>
      </c>
      <c r="BE151" s="5" t="s">
        <v>96</v>
      </c>
      <c r="BG151" s="5" t="s">
        <v>96</v>
      </c>
      <c r="BI151" s="5" t="s">
        <v>96</v>
      </c>
      <c r="BK151" s="6" t="s">
        <v>468</v>
      </c>
      <c r="BL151" s="6" t="s">
        <v>469</v>
      </c>
      <c r="BM151" s="5" t="s">
        <v>96</v>
      </c>
      <c r="BN151" s="5" t="s">
        <v>96</v>
      </c>
      <c r="BO151" s="5" t="s">
        <v>96</v>
      </c>
      <c r="BP151" s="5" t="s">
        <v>96</v>
      </c>
      <c r="BQ151" s="5" t="s">
        <v>206</v>
      </c>
      <c r="BR151" s="5" t="s">
        <v>96</v>
      </c>
      <c r="BS151" s="5" t="s">
        <v>96</v>
      </c>
      <c r="BT151" s="5" t="s">
        <v>96</v>
      </c>
      <c r="BU151" s="5" t="s">
        <v>96</v>
      </c>
      <c r="BV151" s="5" t="s">
        <v>96</v>
      </c>
      <c r="BW151" s="5" t="s">
        <v>96</v>
      </c>
      <c r="BX151" s="5" t="s">
        <v>96</v>
      </c>
      <c r="BY151" s="5" t="s">
        <v>206</v>
      </c>
      <c r="BZ151" s="5" t="s">
        <v>96</v>
      </c>
      <c r="CA151" s="5" t="s">
        <v>96</v>
      </c>
      <c r="CB151" s="5" t="s">
        <v>206</v>
      </c>
      <c r="CC151" s="5" t="s">
        <v>96</v>
      </c>
      <c r="CD151" s="5" t="s">
        <v>96</v>
      </c>
      <c r="CE151" s="5" t="s">
        <v>96</v>
      </c>
      <c r="CF151" s="5" t="s">
        <v>96</v>
      </c>
      <c r="CG151" s="5" t="s">
        <v>96</v>
      </c>
      <c r="CH151" s="5" t="s">
        <v>96</v>
      </c>
      <c r="CI151" s="5" t="s">
        <v>96</v>
      </c>
      <c r="CJ151" s="5" t="s">
        <v>206</v>
      </c>
      <c r="CK151" s="5" t="s">
        <v>96</v>
      </c>
      <c r="CL151" s="5" t="s">
        <v>206</v>
      </c>
      <c r="CM151" s="6" t="s">
        <v>298</v>
      </c>
      <c r="CN151" s="5" t="s">
        <v>298</v>
      </c>
      <c r="CO151" s="5" t="s">
        <v>298</v>
      </c>
      <c r="CP151" s="5" t="s">
        <v>298</v>
      </c>
      <c r="CQ151" s="5" t="s">
        <v>298</v>
      </c>
    </row>
    <row r="152" spans="2:95" ht="77.5" x14ac:dyDescent="0.35">
      <c r="B152" s="5" t="s">
        <v>206</v>
      </c>
      <c r="C152" s="6" t="s">
        <v>6007</v>
      </c>
      <c r="D152" s="6" t="s">
        <v>470</v>
      </c>
      <c r="E152" s="6" t="s">
        <v>7123</v>
      </c>
      <c r="F152" s="5" t="s">
        <v>209</v>
      </c>
      <c r="G152" s="5" t="s">
        <v>251</v>
      </c>
      <c r="H152" s="5" t="s">
        <v>325</v>
      </c>
      <c r="I152" s="5" t="s">
        <v>104</v>
      </c>
      <c r="J152" s="5" t="s">
        <v>96</v>
      </c>
      <c r="K152" s="5" t="s">
        <v>225</v>
      </c>
      <c r="L152" s="5" t="s">
        <v>9</v>
      </c>
      <c r="M152" s="5" t="str">
        <f>IF(O152="","",
IF(O152="PM_XX_XX_XX: Undefined","PM_XX: Undefined",
INDEX(tbl_Picklist_UniclassPM[Code and Title],
MATCH((LEFT(O152,5)),tbl_Picklist_UniclassPM[Code],0))
))</f>
        <v>PM_40 : Design and approvals information</v>
      </c>
      <c r="N152" s="5" t="str">
        <f>IF(O152="","",
IF(O152="PM_XX_XX_XX: Undefined","PM_XX_XX: Undefined",
INDEX(tbl_Picklist_UniclassPM[Code and Title],
MATCH((LEFT(O152,8)),tbl_Picklist_UniclassPM[Code],0))
))</f>
        <v>PM_40_40 : Design drawings</v>
      </c>
      <c r="O152" s="5" t="s">
        <v>466</v>
      </c>
      <c r="P152" s="6" t="str" cm="1">
        <f t="array" ref="P15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52" s="6" t="str" cm="1">
        <f t="array" ref="Q15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52" s="6"/>
      <c r="S152" s="5" t="s">
        <v>96</v>
      </c>
      <c r="T152" s="6"/>
      <c r="U152" s="5" t="s">
        <v>96</v>
      </c>
      <c r="V152" s="6"/>
      <c r="W152" s="5" t="s">
        <v>96</v>
      </c>
      <c r="X152" s="6"/>
      <c r="Y152" s="5" t="s">
        <v>96</v>
      </c>
      <c r="Z152" s="6"/>
      <c r="AA152" s="5" t="s">
        <v>96</v>
      </c>
      <c r="AB152" s="6"/>
      <c r="AC152" s="5" t="s">
        <v>96</v>
      </c>
      <c r="AE152" s="5" t="s">
        <v>96</v>
      </c>
      <c r="AG152" s="5" t="s">
        <v>96</v>
      </c>
      <c r="AI152" s="5" t="s">
        <v>96</v>
      </c>
      <c r="AJ152" s="6"/>
      <c r="AK152" s="5" t="s">
        <v>96</v>
      </c>
      <c r="AM152" s="5" t="s">
        <v>96</v>
      </c>
      <c r="AO152" s="5" t="s">
        <v>96</v>
      </c>
      <c r="AQ152" s="5" t="s">
        <v>96</v>
      </c>
      <c r="AS152" s="5" t="s">
        <v>96</v>
      </c>
      <c r="AU152" s="5" t="s">
        <v>206</v>
      </c>
      <c r="AV152" s="6" t="s">
        <v>6446</v>
      </c>
      <c r="AW152" s="5" t="s">
        <v>96</v>
      </c>
      <c r="AY152" s="5" t="s">
        <v>206</v>
      </c>
      <c r="AZ152" s="6" t="s">
        <v>6447</v>
      </c>
      <c r="BA152" s="5" t="s">
        <v>96</v>
      </c>
      <c r="BC152" s="5" t="s">
        <v>96</v>
      </c>
      <c r="BE152" s="5" t="s">
        <v>96</v>
      </c>
      <c r="BG152" s="5" t="s">
        <v>96</v>
      </c>
      <c r="BI152" s="5" t="s">
        <v>96</v>
      </c>
      <c r="BK152" s="6" t="str" cm="1">
        <f t="array" ref="BK15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152" s="6" t="str" cm="1">
        <f t="array" ref="BL15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152" s="5" t="s">
        <v>96</v>
      </c>
      <c r="BN152" s="5" t="s">
        <v>96</v>
      </c>
      <c r="BO152" s="5" t="s">
        <v>96</v>
      </c>
      <c r="BP152" s="5" t="s">
        <v>96</v>
      </c>
      <c r="BQ152" s="5" t="s">
        <v>96</v>
      </c>
      <c r="BR152" s="5" t="s">
        <v>96</v>
      </c>
      <c r="BS152" s="5" t="s">
        <v>96</v>
      </c>
      <c r="BT152" s="5" t="s">
        <v>96</v>
      </c>
      <c r="BU152" s="5" t="s">
        <v>96</v>
      </c>
      <c r="BV152" s="5" t="s">
        <v>96</v>
      </c>
      <c r="BW152" s="5" t="s">
        <v>96</v>
      </c>
      <c r="BX152" s="5" t="s">
        <v>96</v>
      </c>
      <c r="BY152" s="5" t="s">
        <v>96</v>
      </c>
      <c r="BZ152" s="5" t="s">
        <v>96</v>
      </c>
      <c r="CA152" s="5" t="s">
        <v>96</v>
      </c>
      <c r="CB152" s="5" t="s">
        <v>96</v>
      </c>
      <c r="CC152" s="5" t="s">
        <v>96</v>
      </c>
      <c r="CD152" s="5" t="s">
        <v>96</v>
      </c>
      <c r="CE152" s="5" t="s">
        <v>96</v>
      </c>
      <c r="CF152" s="5" t="s">
        <v>96</v>
      </c>
      <c r="CG152" s="5" t="s">
        <v>96</v>
      </c>
      <c r="CH152" s="5" t="s">
        <v>96</v>
      </c>
      <c r="CI152" s="5" t="s">
        <v>96</v>
      </c>
      <c r="CJ152" s="5" t="s">
        <v>206</v>
      </c>
      <c r="CK152" s="5" t="s">
        <v>96</v>
      </c>
      <c r="CL152" s="5" t="s">
        <v>96</v>
      </c>
      <c r="CM152" s="6" t="str" cm="1">
        <f t="array" ref="CM1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52" s="5" t="str" cm="1">
        <f t="array" ref="CN1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52" s="5" t="str" cm="1">
        <f t="array" ref="CO1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52" s="5" t="str" cm="1">
        <f t="array" ref="CP1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52" s="5" t="str" cm="1">
        <f t="array" ref="CQ1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53" spans="2:95" ht="139.5" x14ac:dyDescent="0.35">
      <c r="B153" s="5" t="s">
        <v>206</v>
      </c>
      <c r="C153" s="6" t="s">
        <v>6094</v>
      </c>
      <c r="D153" s="6" t="s">
        <v>471</v>
      </c>
      <c r="E153" s="6" t="s">
        <v>7124</v>
      </c>
      <c r="F153" s="5" t="s">
        <v>209</v>
      </c>
      <c r="G153" s="5" t="s">
        <v>251</v>
      </c>
      <c r="H153" s="5" t="s">
        <v>325</v>
      </c>
      <c r="I153" s="5" t="s">
        <v>102</v>
      </c>
      <c r="J153" s="5" t="s">
        <v>96</v>
      </c>
      <c r="K153" s="5" t="s">
        <v>225</v>
      </c>
      <c r="L153" s="5" t="s">
        <v>9</v>
      </c>
      <c r="M153" s="5" t="str">
        <f>IF(O153="","",
IF(O153="PM_XX_XX_XX: Undefined","PM_XX: Undefined",
INDEX(tbl_Picklist_UniclassPM[Code and Title],
MATCH((LEFT(O153,5)),tbl_Picklist_UniclassPM[Code],0))
))</f>
        <v>PM_40 : Design and approvals information</v>
      </c>
      <c r="N153" s="5" t="str">
        <f>IF(O153="","",
IF(O153="PM_XX_XX_XX: Undefined","PM_XX_XX: Undefined",
INDEX(tbl_Picklist_UniclassPM[Code and Title],
MATCH((LEFT(O153,8)),tbl_Picklist_UniclassPM[Code],0))
))</f>
        <v>PM_40_40 : Design drawings</v>
      </c>
      <c r="O153" s="5" t="s">
        <v>466</v>
      </c>
      <c r="P153" s="6" t="str" cm="1">
        <f t="array" ref="P15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IE511</v>
      </c>
      <c r="Q153" s="6" t="str" cm="1">
        <f t="array" ref="Q15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IE511 : Design Submission Procedure</v>
      </c>
      <c r="R153" s="6"/>
      <c r="S153" s="5" t="s">
        <v>96</v>
      </c>
      <c r="T153" s="6"/>
      <c r="U153" s="5" t="s">
        <v>96</v>
      </c>
      <c r="V153" s="6"/>
      <c r="W153" s="5" t="s">
        <v>96</v>
      </c>
      <c r="X153" s="6"/>
      <c r="Y153" s="5" t="s">
        <v>96</v>
      </c>
      <c r="Z153" s="6"/>
      <c r="AA153" s="5" t="s">
        <v>96</v>
      </c>
      <c r="AB153" s="6"/>
      <c r="AC153" s="5" t="s">
        <v>96</v>
      </c>
      <c r="AE153" s="5" t="s">
        <v>96</v>
      </c>
      <c r="AG153" s="5" t="s">
        <v>96</v>
      </c>
      <c r="AI153" s="5" t="s">
        <v>96</v>
      </c>
      <c r="AJ153" s="6"/>
      <c r="AK153" s="5" t="s">
        <v>96</v>
      </c>
      <c r="AM153" s="5" t="s">
        <v>96</v>
      </c>
      <c r="AO153" s="5" t="s">
        <v>96</v>
      </c>
      <c r="AQ153" s="5" t="s">
        <v>96</v>
      </c>
      <c r="AS153" s="5" t="s">
        <v>96</v>
      </c>
      <c r="AU153" s="5" t="s">
        <v>96</v>
      </c>
      <c r="AW153" s="5" t="s">
        <v>96</v>
      </c>
      <c r="AY153" s="5" t="s">
        <v>206</v>
      </c>
      <c r="AZ153" s="6" t="s">
        <v>6932</v>
      </c>
      <c r="BA153" s="5" t="s">
        <v>96</v>
      </c>
      <c r="BC153" s="5" t="s">
        <v>206</v>
      </c>
      <c r="BD153" s="6" t="s">
        <v>6448</v>
      </c>
      <c r="BE153" s="5" t="s">
        <v>96</v>
      </c>
      <c r="BG153" s="5" t="s">
        <v>96</v>
      </c>
      <c r="BI153" s="5" t="s">
        <v>96</v>
      </c>
      <c r="BK153" s="6" t="str" cm="1">
        <f t="array" ref="BK15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v>
      </c>
      <c r="BL153" s="6" t="str" cm="1">
        <f t="array" ref="BL15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v>
      </c>
      <c r="BM153" s="5" t="s">
        <v>96</v>
      </c>
      <c r="BN153" s="5" t="s">
        <v>96</v>
      </c>
      <c r="BO153" s="5" t="s">
        <v>96</v>
      </c>
      <c r="BP153" s="5" t="s">
        <v>96</v>
      </c>
      <c r="BQ153" s="5" t="s">
        <v>96</v>
      </c>
      <c r="BR153" s="5" t="s">
        <v>96</v>
      </c>
      <c r="BS153" s="5" t="s">
        <v>96</v>
      </c>
      <c r="BT153" s="5" t="s">
        <v>96</v>
      </c>
      <c r="BU153" s="5" t="s">
        <v>96</v>
      </c>
      <c r="BV153" s="5" t="s">
        <v>96</v>
      </c>
      <c r="BW153" s="5" t="s">
        <v>96</v>
      </c>
      <c r="BX153" s="5" t="s">
        <v>96</v>
      </c>
      <c r="BY153" s="5" t="s">
        <v>96</v>
      </c>
      <c r="BZ153" s="5" t="s">
        <v>96</v>
      </c>
      <c r="CA153" s="5" t="s">
        <v>206</v>
      </c>
      <c r="CB153" s="5" t="s">
        <v>96</v>
      </c>
      <c r="CC153" s="5" t="s">
        <v>96</v>
      </c>
      <c r="CD153" s="5" t="s">
        <v>96</v>
      </c>
      <c r="CE153" s="5" t="s">
        <v>96</v>
      </c>
      <c r="CF153" s="5" t="s">
        <v>96</v>
      </c>
      <c r="CG153" s="5" t="s">
        <v>96</v>
      </c>
      <c r="CH153" s="5" t="s">
        <v>96</v>
      </c>
      <c r="CI153" s="5" t="s">
        <v>96</v>
      </c>
      <c r="CJ153" s="5" t="s">
        <v>96</v>
      </c>
      <c r="CK153" s="5" t="s">
        <v>96</v>
      </c>
      <c r="CL153" s="5" t="s">
        <v>96</v>
      </c>
      <c r="CM153" s="6" t="str" cm="1">
        <f t="array" ref="CM1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53" s="5" t="str" cm="1">
        <f t="array" ref="CN1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53" s="5" t="str" cm="1">
        <f t="array" ref="CO1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53" s="5" t="str" cm="1">
        <f t="array" ref="CP1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53" s="5" t="str" cm="1">
        <f t="array" ref="CQ1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54" spans="2:95" ht="409.5" x14ac:dyDescent="0.35">
      <c r="B154" s="5" t="s">
        <v>206</v>
      </c>
      <c r="C154" s="6" t="s">
        <v>5948</v>
      </c>
      <c r="D154" s="6" t="s">
        <v>472</v>
      </c>
      <c r="E154" s="6" t="s">
        <v>7125</v>
      </c>
      <c r="F154" s="5" t="s">
        <v>209</v>
      </c>
      <c r="G154" s="5" t="s">
        <v>251</v>
      </c>
      <c r="H154" s="5" t="s">
        <v>325</v>
      </c>
      <c r="I154" s="5" t="s">
        <v>267</v>
      </c>
      <c r="J154" s="5" t="s">
        <v>96</v>
      </c>
      <c r="K154" s="5" t="s">
        <v>225</v>
      </c>
      <c r="L154" s="5" t="s">
        <v>9</v>
      </c>
      <c r="M154" s="5" t="str">
        <f>IF(O154="","",
IF(O154="PM_XX_XX_XX: Undefined","PM_XX: Undefined",
INDEX(tbl_Picklist_UniclassPM[Code and Title],
MATCH((LEFT(O154,5)),tbl_Picklist_UniclassPM[Code],0))
))</f>
        <v>PM_40 : Design and approvals information</v>
      </c>
      <c r="N154" s="5" t="str">
        <f>IF(O154="","",
IF(O154="PM_XX_XX_XX: Undefined","PM_XX_XX: Undefined",
INDEX(tbl_Picklist_UniclassPM[Code and Title],
MATCH((LEFT(O154,8)),tbl_Picklist_UniclassPM[Code],0))
))</f>
        <v>PM_40_40 : Design drawings</v>
      </c>
      <c r="O154" s="5" t="s">
        <v>473</v>
      </c>
      <c r="P154" s="6" t="str" cm="1">
        <f t="array" ref="P15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54" s="6" t="str" cm="1">
        <f t="array" ref="Q15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54" s="6" t="s">
        <v>6449</v>
      </c>
      <c r="S154" s="5" t="s">
        <v>96</v>
      </c>
      <c r="T154" s="6"/>
      <c r="U154" s="5" t="s">
        <v>96</v>
      </c>
      <c r="V154" s="6"/>
      <c r="W154" s="5" t="s">
        <v>96</v>
      </c>
      <c r="X154" s="6"/>
      <c r="Y154" s="5" t="s">
        <v>96</v>
      </c>
      <c r="Z154" s="6"/>
      <c r="AA154" s="5" t="s">
        <v>96</v>
      </c>
      <c r="AB154" s="6"/>
      <c r="AC154" s="5" t="s">
        <v>96</v>
      </c>
      <c r="AE154" s="5" t="s">
        <v>96</v>
      </c>
      <c r="AG154" s="5" t="s">
        <v>96</v>
      </c>
      <c r="AI154" s="5" t="s">
        <v>206</v>
      </c>
      <c r="AJ154" s="6" t="s">
        <v>6802</v>
      </c>
      <c r="AK154" s="5" t="s">
        <v>96</v>
      </c>
      <c r="AM154" s="5" t="s">
        <v>96</v>
      </c>
      <c r="AO154" s="5" t="s">
        <v>96</v>
      </c>
      <c r="AQ154" s="5" t="s">
        <v>96</v>
      </c>
      <c r="AS154" s="5" t="s">
        <v>96</v>
      </c>
      <c r="AU154" s="5" t="s">
        <v>206</v>
      </c>
      <c r="AV154" s="6" t="s">
        <v>6901</v>
      </c>
      <c r="AW154" s="5" t="s">
        <v>96</v>
      </c>
      <c r="AY154" s="5" t="s">
        <v>206</v>
      </c>
      <c r="AZ154" s="6" t="s">
        <v>6341</v>
      </c>
      <c r="BA154" s="5" t="s">
        <v>96</v>
      </c>
      <c r="BC154" s="5" t="s">
        <v>96</v>
      </c>
      <c r="BE154" s="5" t="s">
        <v>96</v>
      </c>
      <c r="BG154" s="5" t="s">
        <v>96</v>
      </c>
      <c r="BI154" s="5" t="s">
        <v>96</v>
      </c>
      <c r="BK154" s="6" t="str" cm="1">
        <f t="array" ref="BK15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L</v>
      </c>
      <c r="BL154" s="6" t="str" cm="1">
        <f t="array" ref="BL15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L : Landscape Architecture</v>
      </c>
      <c r="BM154" s="5" t="s">
        <v>206</v>
      </c>
      <c r="BN154" s="5" t="s">
        <v>96</v>
      </c>
      <c r="BO154" s="5" t="s">
        <v>206</v>
      </c>
      <c r="BP154" s="5" t="s">
        <v>96</v>
      </c>
      <c r="BQ154" s="5" t="s">
        <v>96</v>
      </c>
      <c r="BR154" s="5" t="s">
        <v>96</v>
      </c>
      <c r="BS154" s="5" t="s">
        <v>96</v>
      </c>
      <c r="BT154" s="5" t="s">
        <v>96</v>
      </c>
      <c r="BU154" s="5" t="s">
        <v>96</v>
      </c>
      <c r="BV154" s="5" t="s">
        <v>96</v>
      </c>
      <c r="BW154" s="5" t="s">
        <v>96</v>
      </c>
      <c r="BX154" s="5" t="s">
        <v>206</v>
      </c>
      <c r="BY154" s="5" t="s">
        <v>96</v>
      </c>
      <c r="BZ154" s="5" t="s">
        <v>96</v>
      </c>
      <c r="CA154" s="5" t="s">
        <v>96</v>
      </c>
      <c r="CB154" s="5" t="s">
        <v>96</v>
      </c>
      <c r="CC154" s="5" t="s">
        <v>96</v>
      </c>
      <c r="CD154" s="5" t="s">
        <v>96</v>
      </c>
      <c r="CE154" s="5" t="s">
        <v>96</v>
      </c>
      <c r="CF154" s="5" t="s">
        <v>96</v>
      </c>
      <c r="CG154" s="5" t="s">
        <v>96</v>
      </c>
      <c r="CH154" s="5" t="s">
        <v>96</v>
      </c>
      <c r="CI154" s="5" t="s">
        <v>96</v>
      </c>
      <c r="CJ154" s="5" t="s">
        <v>96</v>
      </c>
      <c r="CK154" s="5" t="s">
        <v>96</v>
      </c>
      <c r="CL154" s="5" t="s">
        <v>96</v>
      </c>
      <c r="CM154" s="6" t="str" cm="1">
        <f t="array" ref="CM1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54" s="5" t="str" cm="1">
        <f t="array" ref="CN1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54" s="5" t="str" cm="1">
        <f t="array" ref="CO1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54" s="5" t="str" cm="1">
        <f t="array" ref="CP1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54" s="5" t="str" cm="1">
        <f t="array" ref="CQ1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55" spans="2:95" ht="279" x14ac:dyDescent="0.35">
      <c r="B155" s="5" t="s">
        <v>206</v>
      </c>
      <c r="C155" s="6" t="s">
        <v>5949</v>
      </c>
      <c r="D155" s="6" t="s">
        <v>474</v>
      </c>
      <c r="E155" s="6" t="s">
        <v>7126</v>
      </c>
      <c r="F155" s="5" t="s">
        <v>209</v>
      </c>
      <c r="G155" s="5" t="s">
        <v>251</v>
      </c>
      <c r="H155" s="5" t="s">
        <v>325</v>
      </c>
      <c r="I155" s="5" t="s">
        <v>103</v>
      </c>
      <c r="J155" s="5" t="s">
        <v>96</v>
      </c>
      <c r="K155" s="5" t="s">
        <v>225</v>
      </c>
      <c r="L155" s="5" t="s">
        <v>9</v>
      </c>
      <c r="M155" s="5" t="str">
        <f>IF(O155="","",
IF(O155="PM_XX_XX_XX: Undefined","PM_XX: Undefined",
INDEX(tbl_Picklist_UniclassPM[Code and Title],
MATCH((LEFT(O155,5)),tbl_Picklist_UniclassPM[Code],0))
))</f>
        <v>PM_40 : Design and approvals information</v>
      </c>
      <c r="N155" s="5" t="str">
        <f>IF(O155="","",
IF(O155="PM_XX_XX_XX: Undefined","PM_XX_XX: Undefined",
INDEX(tbl_Picklist_UniclassPM[Code and Title],
MATCH((LEFT(O155,8)),tbl_Picklist_UniclassPM[Code],0))
))</f>
        <v>PM_40_40 : Design drawings</v>
      </c>
      <c r="O155" s="5" t="s">
        <v>473</v>
      </c>
      <c r="P155" s="6" t="str" cm="1">
        <f t="array" ref="P15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55" s="6" t="str" cm="1">
        <f t="array" ref="Q15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55" s="6"/>
      <c r="S155" s="5" t="s">
        <v>96</v>
      </c>
      <c r="T155" s="6"/>
      <c r="U155" s="5" t="s">
        <v>96</v>
      </c>
      <c r="V155" s="6"/>
      <c r="W155" s="5" t="s">
        <v>96</v>
      </c>
      <c r="X155" s="6"/>
      <c r="Y155" s="5" t="s">
        <v>96</v>
      </c>
      <c r="Z155" s="6"/>
      <c r="AA155" s="5" t="s">
        <v>96</v>
      </c>
      <c r="AB155" s="6"/>
      <c r="AC155" s="5" t="s">
        <v>96</v>
      </c>
      <c r="AE155" s="5" t="s">
        <v>96</v>
      </c>
      <c r="AG155" s="5" t="s">
        <v>96</v>
      </c>
      <c r="AI155" s="5" t="s">
        <v>206</v>
      </c>
      <c r="AJ155" s="6" t="s">
        <v>6801</v>
      </c>
      <c r="AK155" s="5" t="s">
        <v>96</v>
      </c>
      <c r="AM155" s="5" t="s">
        <v>96</v>
      </c>
      <c r="AO155" s="5" t="s">
        <v>96</v>
      </c>
      <c r="AQ155" s="5" t="s">
        <v>96</v>
      </c>
      <c r="AS155" s="5" t="s">
        <v>96</v>
      </c>
      <c r="AU155" s="5" t="s">
        <v>206</v>
      </c>
      <c r="AV155" s="6" t="s">
        <v>6902</v>
      </c>
      <c r="AW155" s="5" t="s">
        <v>96</v>
      </c>
      <c r="AY155" s="5" t="s">
        <v>206</v>
      </c>
      <c r="AZ155" s="6" t="s">
        <v>6341</v>
      </c>
      <c r="BA155" s="5" t="s">
        <v>96</v>
      </c>
      <c r="BC155" s="5" t="s">
        <v>96</v>
      </c>
      <c r="BE155" s="5" t="s">
        <v>96</v>
      </c>
      <c r="BG155" s="5" t="s">
        <v>96</v>
      </c>
      <c r="BI155" s="5" t="s">
        <v>96</v>
      </c>
      <c r="BK155" s="6" t="str" cm="1">
        <f t="array" ref="BK15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55" s="6" t="str" cm="1">
        <f t="array" ref="BL15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55" s="5" t="s">
        <v>206</v>
      </c>
      <c r="BN155" s="5" t="s">
        <v>96</v>
      </c>
      <c r="BO155" s="5" t="s">
        <v>96</v>
      </c>
      <c r="BP155" s="5" t="s">
        <v>96</v>
      </c>
      <c r="BQ155" s="5" t="s">
        <v>96</v>
      </c>
      <c r="BR155" s="5" t="s">
        <v>96</v>
      </c>
      <c r="BS155" s="5" t="s">
        <v>96</v>
      </c>
      <c r="BT155" s="5" t="s">
        <v>96</v>
      </c>
      <c r="BU155" s="5" t="s">
        <v>96</v>
      </c>
      <c r="BV155" s="5" t="s">
        <v>96</v>
      </c>
      <c r="BW155" s="5" t="s">
        <v>96</v>
      </c>
      <c r="BX155" s="5" t="s">
        <v>96</v>
      </c>
      <c r="BY155" s="5" t="s">
        <v>96</v>
      </c>
      <c r="BZ155" s="5" t="s">
        <v>96</v>
      </c>
      <c r="CA155" s="5" t="s">
        <v>96</v>
      </c>
      <c r="CB155" s="5" t="s">
        <v>96</v>
      </c>
      <c r="CC155" s="5" t="s">
        <v>96</v>
      </c>
      <c r="CD155" s="5" t="s">
        <v>96</v>
      </c>
      <c r="CE155" s="5" t="s">
        <v>96</v>
      </c>
      <c r="CF155" s="5" t="s">
        <v>96</v>
      </c>
      <c r="CG155" s="5" t="s">
        <v>96</v>
      </c>
      <c r="CH155" s="5" t="s">
        <v>96</v>
      </c>
      <c r="CI155" s="5" t="s">
        <v>96</v>
      </c>
      <c r="CJ155" s="5" t="s">
        <v>96</v>
      </c>
      <c r="CK155" s="5" t="s">
        <v>96</v>
      </c>
      <c r="CL155" s="5" t="s">
        <v>96</v>
      </c>
      <c r="CM155" s="6" t="str" cm="1">
        <f t="array" ref="CM1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55" s="5" t="str" cm="1">
        <f t="array" ref="CN1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55" s="5" t="str" cm="1">
        <f t="array" ref="CO1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55" s="5" t="str" cm="1">
        <f t="array" ref="CP1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55" s="5" t="str" cm="1">
        <f t="array" ref="CQ1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56" spans="2:95" ht="217" x14ac:dyDescent="0.35">
      <c r="B156" s="5" t="s">
        <v>206</v>
      </c>
      <c r="C156" s="6" t="s">
        <v>6095</v>
      </c>
      <c r="D156" s="6" t="s">
        <v>475</v>
      </c>
      <c r="E156" s="6" t="s">
        <v>7127</v>
      </c>
      <c r="F156" s="5" t="s">
        <v>209</v>
      </c>
      <c r="G156" s="5" t="s">
        <v>251</v>
      </c>
      <c r="H156" s="5" t="s">
        <v>325</v>
      </c>
      <c r="I156" s="5" t="s">
        <v>103</v>
      </c>
      <c r="J156" s="5" t="s">
        <v>96</v>
      </c>
      <c r="K156" s="5" t="s">
        <v>225</v>
      </c>
      <c r="L156" s="5" t="s">
        <v>9</v>
      </c>
      <c r="M156" s="5" t="str">
        <f>IF(O156="","",
IF(O156="PM_XX_XX_XX: Undefined","PM_XX: Undefined",
INDEX(tbl_Picklist_UniclassPM[Code and Title],
MATCH((LEFT(O156,5)),tbl_Picklist_UniclassPM[Code],0))
))</f>
        <v>PM_40 : Design and approvals information</v>
      </c>
      <c r="N156" s="5" t="str">
        <f>IF(O156="","",
IF(O156="PM_XX_XX_XX: Undefined","PM_XX_XX: Undefined",
INDEX(tbl_Picklist_UniclassPM[Code and Title],
MATCH((LEFT(O156,8)),tbl_Picklist_UniclassPM[Code],0))
))</f>
        <v>PM_40_40 : Design drawings</v>
      </c>
      <c r="O156" s="5" t="s">
        <v>473</v>
      </c>
      <c r="P156" s="6" t="str" cm="1">
        <f t="array" ref="P15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56" s="6" t="str" cm="1">
        <f t="array" ref="Q15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56" s="6"/>
      <c r="S156" s="5" t="s">
        <v>96</v>
      </c>
      <c r="T156" s="6"/>
      <c r="U156" s="5" t="s">
        <v>96</v>
      </c>
      <c r="V156" s="6"/>
      <c r="W156" s="5" t="s">
        <v>96</v>
      </c>
      <c r="X156" s="6"/>
      <c r="Y156" s="5" t="s">
        <v>96</v>
      </c>
      <c r="Z156" s="6"/>
      <c r="AA156" s="5" t="s">
        <v>96</v>
      </c>
      <c r="AB156" s="6"/>
      <c r="AC156" s="5" t="s">
        <v>96</v>
      </c>
      <c r="AE156" s="5" t="s">
        <v>96</v>
      </c>
      <c r="AG156" s="5" t="s">
        <v>96</v>
      </c>
      <c r="AI156" s="5" t="s">
        <v>96</v>
      </c>
      <c r="AJ156" s="6"/>
      <c r="AK156" s="5" t="s">
        <v>96</v>
      </c>
      <c r="AM156" s="5" t="s">
        <v>96</v>
      </c>
      <c r="AO156" s="5" t="s">
        <v>96</v>
      </c>
      <c r="AQ156" s="5" t="s">
        <v>96</v>
      </c>
      <c r="AS156" s="5" t="s">
        <v>96</v>
      </c>
      <c r="AU156" s="5" t="s">
        <v>96</v>
      </c>
      <c r="AW156" s="5" t="s">
        <v>96</v>
      </c>
      <c r="AY156" s="5" t="s">
        <v>206</v>
      </c>
      <c r="AZ156" s="6" t="s">
        <v>6450</v>
      </c>
      <c r="BA156" s="5" t="s">
        <v>96</v>
      </c>
      <c r="BC156" s="5" t="s">
        <v>96</v>
      </c>
      <c r="BE156" s="5" t="s">
        <v>96</v>
      </c>
      <c r="BG156" s="5" t="s">
        <v>96</v>
      </c>
      <c r="BI156" s="5" t="s">
        <v>96</v>
      </c>
      <c r="BK156" s="6" t="str" cm="1">
        <f t="array" ref="BK15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S</v>
      </c>
      <c r="BL156" s="6" t="str" cm="1">
        <f t="array" ref="BL15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S : Structural Engineering</v>
      </c>
      <c r="BM156" s="5" t="s">
        <v>96</v>
      </c>
      <c r="BN156" s="5" t="s">
        <v>96</v>
      </c>
      <c r="BO156" s="5" t="s">
        <v>96</v>
      </c>
      <c r="BP156" s="5" t="s">
        <v>96</v>
      </c>
      <c r="BQ156" s="5" t="s">
        <v>96</v>
      </c>
      <c r="BR156" s="5" t="s">
        <v>96</v>
      </c>
      <c r="BS156" s="5" t="s">
        <v>96</v>
      </c>
      <c r="BT156" s="5" t="s">
        <v>96</v>
      </c>
      <c r="BU156" s="5" t="s">
        <v>96</v>
      </c>
      <c r="BV156" s="5" t="s">
        <v>96</v>
      </c>
      <c r="BW156" s="5" t="s">
        <v>96</v>
      </c>
      <c r="BX156" s="5" t="s">
        <v>96</v>
      </c>
      <c r="BY156" s="5" t="s">
        <v>96</v>
      </c>
      <c r="BZ156" s="5" t="s">
        <v>96</v>
      </c>
      <c r="CA156" s="5" t="s">
        <v>96</v>
      </c>
      <c r="CB156" s="5" t="s">
        <v>96</v>
      </c>
      <c r="CC156" s="5" t="s">
        <v>96</v>
      </c>
      <c r="CD156" s="5" t="s">
        <v>96</v>
      </c>
      <c r="CE156" s="5" t="s">
        <v>206</v>
      </c>
      <c r="CF156" s="5" t="s">
        <v>96</v>
      </c>
      <c r="CG156" s="5" t="s">
        <v>96</v>
      </c>
      <c r="CH156" s="5" t="s">
        <v>96</v>
      </c>
      <c r="CI156" s="5" t="s">
        <v>96</v>
      </c>
      <c r="CJ156" s="5" t="s">
        <v>96</v>
      </c>
      <c r="CK156" s="5" t="s">
        <v>96</v>
      </c>
      <c r="CL156" s="5" t="s">
        <v>96</v>
      </c>
      <c r="CM156" s="6" t="str" cm="1">
        <f t="array" ref="CM1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56" s="5" t="str" cm="1">
        <f t="array" ref="CN1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56" s="5" t="str" cm="1">
        <f t="array" ref="CO1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56" s="5" t="str" cm="1">
        <f t="array" ref="CP1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56" s="5" t="str" cm="1">
        <f t="array" ref="CQ1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57" spans="2:95" ht="325.5" x14ac:dyDescent="0.35">
      <c r="B157" s="5" t="s">
        <v>206</v>
      </c>
      <c r="C157" s="6" t="s">
        <v>5950</v>
      </c>
      <c r="D157" s="6" t="s">
        <v>476</v>
      </c>
      <c r="E157" s="6" t="s">
        <v>7128</v>
      </c>
      <c r="F157" s="5" t="s">
        <v>209</v>
      </c>
      <c r="G157" s="5" t="s">
        <v>251</v>
      </c>
      <c r="H157" s="5" t="s">
        <v>325</v>
      </c>
      <c r="I157" s="5" t="s">
        <v>103</v>
      </c>
      <c r="J157" s="5" t="s">
        <v>96</v>
      </c>
      <c r="K157" s="5" t="s">
        <v>225</v>
      </c>
      <c r="L157" s="5" t="s">
        <v>9</v>
      </c>
      <c r="M157" s="5" t="str">
        <f>IF(O157="","",
IF(O157="PM_XX_XX_XX: Undefined","PM_XX: Undefined",
INDEX(tbl_Picklist_UniclassPM[Code and Title],
MATCH((LEFT(O157,5)),tbl_Picklist_UniclassPM[Code],0))
))</f>
        <v>PM_40 : Design and approvals information</v>
      </c>
      <c r="N157" s="5" t="str">
        <f>IF(O157="","",
IF(O157="PM_XX_XX_XX: Undefined","PM_XX_XX: Undefined",
INDEX(tbl_Picklist_UniclassPM[Code and Title],
MATCH((LEFT(O157,8)),tbl_Picklist_UniclassPM[Code],0))
))</f>
        <v>PM_40_40 : Design drawings</v>
      </c>
      <c r="O157" s="5" t="s">
        <v>473</v>
      </c>
      <c r="P157" s="6" t="str" cm="1">
        <f t="array" ref="P15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57" s="6" t="str" cm="1">
        <f t="array" ref="Q15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57" s="6"/>
      <c r="S157" s="5" t="s">
        <v>96</v>
      </c>
      <c r="T157" s="6"/>
      <c r="U157" s="5" t="s">
        <v>96</v>
      </c>
      <c r="V157" s="6"/>
      <c r="W157" s="5" t="s">
        <v>96</v>
      </c>
      <c r="X157" s="6"/>
      <c r="Y157" s="5" t="s">
        <v>96</v>
      </c>
      <c r="Z157" s="6"/>
      <c r="AA157" s="5" t="s">
        <v>96</v>
      </c>
      <c r="AB157" s="6"/>
      <c r="AC157" s="5" t="s">
        <v>96</v>
      </c>
      <c r="AE157" s="5" t="s">
        <v>96</v>
      </c>
      <c r="AG157" s="5" t="s">
        <v>96</v>
      </c>
      <c r="AI157" s="5" t="s">
        <v>206</v>
      </c>
      <c r="AJ157" s="6" t="s">
        <v>6473</v>
      </c>
      <c r="AK157" s="5" t="s">
        <v>96</v>
      </c>
      <c r="AM157" s="5" t="s">
        <v>96</v>
      </c>
      <c r="AO157" s="5" t="s">
        <v>96</v>
      </c>
      <c r="AQ157" s="5" t="s">
        <v>96</v>
      </c>
      <c r="AS157" s="5" t="s">
        <v>96</v>
      </c>
      <c r="AU157" s="5" t="s">
        <v>206</v>
      </c>
      <c r="AV157" s="6" t="s">
        <v>6474</v>
      </c>
      <c r="AW157" s="5" t="s">
        <v>96</v>
      </c>
      <c r="AY157" s="5" t="s">
        <v>206</v>
      </c>
      <c r="AZ157" s="6" t="s">
        <v>6471</v>
      </c>
      <c r="BA157" s="5" t="s">
        <v>96</v>
      </c>
      <c r="BC157" s="5" t="s">
        <v>96</v>
      </c>
      <c r="BE157" s="5" t="s">
        <v>96</v>
      </c>
      <c r="BG157" s="5" t="s">
        <v>96</v>
      </c>
      <c r="BI157" s="5" t="s">
        <v>96</v>
      </c>
      <c r="BK157" s="6" t="str" cm="1">
        <f t="array" ref="BK15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P;
Z</v>
      </c>
      <c r="BL157" s="6" t="str" cm="1">
        <f t="array" ref="BL15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P : Public Health Engineering;
Z : Multiple Disciplines</v>
      </c>
      <c r="BM157" s="5" t="s">
        <v>96</v>
      </c>
      <c r="BN157" s="5" t="s">
        <v>96</v>
      </c>
      <c r="BO157" s="5" t="s">
        <v>96</v>
      </c>
      <c r="BP157" s="5" t="s">
        <v>96</v>
      </c>
      <c r="BQ157" s="5" t="s">
        <v>206</v>
      </c>
      <c r="BR157" s="5" t="s">
        <v>96</v>
      </c>
      <c r="BS157" s="5" t="s">
        <v>96</v>
      </c>
      <c r="BT157" s="5" t="s">
        <v>96</v>
      </c>
      <c r="BU157" s="5" t="s">
        <v>96</v>
      </c>
      <c r="BV157" s="5" t="s">
        <v>96</v>
      </c>
      <c r="BW157" s="5" t="s">
        <v>96</v>
      </c>
      <c r="BX157" s="5" t="s">
        <v>96</v>
      </c>
      <c r="BY157" s="5" t="s">
        <v>206</v>
      </c>
      <c r="BZ157" s="5" t="s">
        <v>96</v>
      </c>
      <c r="CA157" s="5" t="s">
        <v>96</v>
      </c>
      <c r="CB157" s="5" t="s">
        <v>206</v>
      </c>
      <c r="CC157" s="5" t="s">
        <v>96</v>
      </c>
      <c r="CD157" s="5" t="s">
        <v>96</v>
      </c>
      <c r="CE157" s="5" t="s">
        <v>96</v>
      </c>
      <c r="CF157" s="5" t="s">
        <v>96</v>
      </c>
      <c r="CG157" s="5" t="s">
        <v>96</v>
      </c>
      <c r="CH157" s="5" t="s">
        <v>96</v>
      </c>
      <c r="CI157" s="5" t="s">
        <v>96</v>
      </c>
      <c r="CJ157" s="5" t="s">
        <v>96</v>
      </c>
      <c r="CK157" s="5" t="s">
        <v>96</v>
      </c>
      <c r="CL157" s="5" t="s">
        <v>206</v>
      </c>
      <c r="CM157" s="6" t="str" cm="1">
        <f t="array" ref="CM1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57" s="5" t="str" cm="1">
        <f t="array" ref="CN1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57" s="5" t="str" cm="1">
        <f t="array" ref="CO1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57" s="5" t="str" cm="1">
        <f t="array" ref="CP1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57" s="5" t="str" cm="1">
        <f t="array" ref="CQ1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58" spans="2:95" ht="294.5" x14ac:dyDescent="0.35">
      <c r="B158" s="5" t="s">
        <v>206</v>
      </c>
      <c r="C158" s="6" t="s">
        <v>6096</v>
      </c>
      <c r="D158" s="6" t="s">
        <v>477</v>
      </c>
      <c r="E158" s="6" t="s">
        <v>7129</v>
      </c>
      <c r="F158" s="5" t="s">
        <v>209</v>
      </c>
      <c r="G158" s="5" t="s">
        <v>251</v>
      </c>
      <c r="H158" s="5" t="s">
        <v>325</v>
      </c>
      <c r="I158" s="5" t="s">
        <v>102</v>
      </c>
      <c r="J158" s="5" t="s">
        <v>96</v>
      </c>
      <c r="K158" s="5" t="s">
        <v>225</v>
      </c>
      <c r="L158" s="5" t="s">
        <v>9</v>
      </c>
      <c r="M158" s="5" t="str">
        <f>IF(O158="","",
IF(O158="PM_XX_XX_XX: Undefined","PM_XX: Undefined",
INDEX(tbl_Picklist_UniclassPM[Code and Title],
MATCH((LEFT(O158,5)),tbl_Picklist_UniclassPM[Code],0))
))</f>
        <v>PM_40 : Design and approvals information</v>
      </c>
      <c r="N158" s="5" t="str">
        <f>IF(O158="","",
IF(O158="PM_XX_XX_XX: Undefined","PM_XX_XX: Undefined",
INDEX(tbl_Picklist_UniclassPM[Code and Title],
MATCH((LEFT(O158,8)),tbl_Picklist_UniclassPM[Code],0))
))</f>
        <v>PM_40_40 : Design drawings</v>
      </c>
      <c r="O158" s="5" t="s">
        <v>473</v>
      </c>
      <c r="P158" s="6" t="str" cm="1">
        <f t="array" ref="P15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58" s="6" t="str" cm="1">
        <f t="array" ref="Q15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58" s="6"/>
      <c r="S158" s="5" t="s">
        <v>96</v>
      </c>
      <c r="T158" s="6"/>
      <c r="U158" s="5" t="s">
        <v>96</v>
      </c>
      <c r="V158" s="6"/>
      <c r="W158" s="5" t="s">
        <v>96</v>
      </c>
      <c r="X158" s="6"/>
      <c r="Y158" s="5" t="s">
        <v>96</v>
      </c>
      <c r="Z158" s="6"/>
      <c r="AA158" s="5" t="s">
        <v>96</v>
      </c>
      <c r="AB158" s="6"/>
      <c r="AC158" s="5" t="s">
        <v>96</v>
      </c>
      <c r="AE158" s="5" t="s">
        <v>96</v>
      </c>
      <c r="AG158" s="5" t="s">
        <v>96</v>
      </c>
      <c r="AI158" s="5" t="s">
        <v>96</v>
      </c>
      <c r="AJ158" s="6"/>
      <c r="AK158" s="5" t="s">
        <v>96</v>
      </c>
      <c r="AM158" s="5" t="s">
        <v>96</v>
      </c>
      <c r="AO158" s="5" t="s">
        <v>96</v>
      </c>
      <c r="AQ158" s="5" t="s">
        <v>96</v>
      </c>
      <c r="AS158" s="5" t="s">
        <v>96</v>
      </c>
      <c r="AU158" s="5" t="s">
        <v>96</v>
      </c>
      <c r="AW158" s="5" t="s">
        <v>96</v>
      </c>
      <c r="AY158" s="5" t="s">
        <v>206</v>
      </c>
      <c r="AZ158" s="6" t="s">
        <v>6933</v>
      </c>
      <c r="BA158" s="5" t="s">
        <v>96</v>
      </c>
      <c r="BC158" s="5" t="s">
        <v>96</v>
      </c>
      <c r="BE158" s="5" t="s">
        <v>96</v>
      </c>
      <c r="BG158" s="5" t="s">
        <v>96</v>
      </c>
      <c r="BI158" s="5" t="s">
        <v>96</v>
      </c>
      <c r="BK158" s="6" t="str" cm="1">
        <f t="array" ref="BK15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58" s="6" t="str" cm="1">
        <f t="array" ref="BL15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58" s="5" t="s">
        <v>206</v>
      </c>
      <c r="BN158" s="5" t="s">
        <v>96</v>
      </c>
      <c r="BO158" s="5" t="s">
        <v>96</v>
      </c>
      <c r="BP158" s="5" t="s">
        <v>96</v>
      </c>
      <c r="BQ158" s="5" t="s">
        <v>96</v>
      </c>
      <c r="BR158" s="5" t="s">
        <v>96</v>
      </c>
      <c r="BS158" s="5" t="s">
        <v>96</v>
      </c>
      <c r="BT158" s="5" t="s">
        <v>96</v>
      </c>
      <c r="BU158" s="5" t="s">
        <v>96</v>
      </c>
      <c r="BV158" s="5" t="s">
        <v>96</v>
      </c>
      <c r="BW158" s="5" t="s">
        <v>96</v>
      </c>
      <c r="BX158" s="5" t="s">
        <v>96</v>
      </c>
      <c r="BY158" s="5" t="s">
        <v>96</v>
      </c>
      <c r="BZ158" s="5" t="s">
        <v>96</v>
      </c>
      <c r="CA158" s="5" t="s">
        <v>96</v>
      </c>
      <c r="CB158" s="5" t="s">
        <v>96</v>
      </c>
      <c r="CC158" s="5" t="s">
        <v>96</v>
      </c>
      <c r="CD158" s="5" t="s">
        <v>96</v>
      </c>
      <c r="CE158" s="5" t="s">
        <v>96</v>
      </c>
      <c r="CF158" s="5" t="s">
        <v>96</v>
      </c>
      <c r="CG158" s="5" t="s">
        <v>96</v>
      </c>
      <c r="CH158" s="5" t="s">
        <v>96</v>
      </c>
      <c r="CI158" s="5" t="s">
        <v>96</v>
      </c>
      <c r="CJ158" s="5" t="s">
        <v>96</v>
      </c>
      <c r="CK158" s="5" t="s">
        <v>96</v>
      </c>
      <c r="CL158" s="5" t="s">
        <v>96</v>
      </c>
      <c r="CM158" s="6" t="str" cm="1">
        <f t="array" ref="CM1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58" s="5" t="str" cm="1">
        <f t="array" ref="CN1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58" s="5" t="str" cm="1">
        <f t="array" ref="CO1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58" s="5" t="str" cm="1">
        <f t="array" ref="CP1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58" s="5" t="str" cm="1">
        <f t="array" ref="CQ1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59" spans="2:95" ht="186" x14ac:dyDescent="0.35">
      <c r="B159" s="5" t="s">
        <v>239</v>
      </c>
      <c r="C159" s="6" t="s">
        <v>6097</v>
      </c>
      <c r="D159" s="6" t="s">
        <v>478</v>
      </c>
      <c r="E159" s="6" t="s">
        <v>7130</v>
      </c>
      <c r="F159" s="5" t="s">
        <v>209</v>
      </c>
      <c r="G159" s="5" t="s">
        <v>251</v>
      </c>
      <c r="H159" s="5" t="s">
        <v>325</v>
      </c>
      <c r="I159" s="5" t="s">
        <v>103</v>
      </c>
      <c r="J159" s="5" t="s">
        <v>96</v>
      </c>
      <c r="K159" s="5" t="s">
        <v>225</v>
      </c>
      <c r="L159" s="5" t="s">
        <v>9</v>
      </c>
      <c r="M159" s="5" t="str">
        <f>IF(O159="","",
IF(O159="PM_XX_XX_XX: Undefined","PM_XX: Undefined",
INDEX(tbl_Picklist_UniclassPM[Code and Title],
MATCH((LEFT(O159,5)),tbl_Picklist_UniclassPM[Code],0))
))</f>
        <v>PM_40 : Design and approvals information</v>
      </c>
      <c r="N159" s="5" t="str">
        <f>IF(O159="","",
IF(O159="PM_XX_XX_XX: Undefined","PM_XX_XX: Undefined",
INDEX(tbl_Picklist_UniclassPM[Code and Title],
MATCH((LEFT(O159,8)),tbl_Picklist_UniclassPM[Code],0))
))</f>
        <v>PM_40_40 : Design drawings</v>
      </c>
      <c r="O159" s="5" t="s">
        <v>479</v>
      </c>
      <c r="P159" s="6" t="str" cm="1">
        <f t="array" ref="P15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59" s="6" t="str" cm="1">
        <f t="array" ref="Q15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59" s="6"/>
      <c r="S159" s="5" t="s">
        <v>96</v>
      </c>
      <c r="T159" s="6"/>
      <c r="U159" s="5" t="s">
        <v>96</v>
      </c>
      <c r="V159" s="6"/>
      <c r="W159" s="5" t="s">
        <v>96</v>
      </c>
      <c r="X159" s="6"/>
      <c r="Y159" s="5" t="s">
        <v>96</v>
      </c>
      <c r="Z159" s="6"/>
      <c r="AA159" s="5" t="s">
        <v>96</v>
      </c>
      <c r="AB159" s="6"/>
      <c r="AC159" s="5" t="s">
        <v>96</v>
      </c>
      <c r="AE159" s="5" t="s">
        <v>96</v>
      </c>
      <c r="AG159" s="5" t="s">
        <v>96</v>
      </c>
      <c r="AI159" s="5" t="s">
        <v>96</v>
      </c>
      <c r="AJ159" s="6"/>
      <c r="AK159" s="5" t="s">
        <v>96</v>
      </c>
      <c r="AM159" s="5" t="s">
        <v>96</v>
      </c>
      <c r="AO159" s="5" t="s">
        <v>96</v>
      </c>
      <c r="AQ159" s="5" t="s">
        <v>96</v>
      </c>
      <c r="AS159" s="5" t="s">
        <v>96</v>
      </c>
      <c r="AU159" s="5" t="s">
        <v>96</v>
      </c>
      <c r="AW159" s="5" t="s">
        <v>96</v>
      </c>
      <c r="AY159" s="5" t="s">
        <v>206</v>
      </c>
      <c r="AZ159" s="6" t="s">
        <v>6451</v>
      </c>
      <c r="BA159" s="5" t="s">
        <v>96</v>
      </c>
      <c r="BC159" s="5" t="s">
        <v>96</v>
      </c>
      <c r="BE159" s="5" t="s">
        <v>96</v>
      </c>
      <c r="BG159" s="5" t="s">
        <v>96</v>
      </c>
      <c r="BI159" s="5" t="s">
        <v>96</v>
      </c>
      <c r="BK159" s="6" t="str" cm="1">
        <f t="array" ref="BK15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X</v>
      </c>
      <c r="BL159" s="6" t="str" cm="1">
        <f t="array" ref="BL15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X : Non-Discipline Specific or Not Applicable</v>
      </c>
      <c r="BM159" s="5" t="s">
        <v>206</v>
      </c>
      <c r="BN159" s="5" t="s">
        <v>96</v>
      </c>
      <c r="BO159" s="5" t="s">
        <v>96</v>
      </c>
      <c r="BP159" s="5" t="s">
        <v>96</v>
      </c>
      <c r="BQ159" s="5" t="s">
        <v>96</v>
      </c>
      <c r="BR159" s="5" t="s">
        <v>96</v>
      </c>
      <c r="BS159" s="5" t="s">
        <v>96</v>
      </c>
      <c r="BT159" s="5" t="s">
        <v>96</v>
      </c>
      <c r="BU159" s="5" t="s">
        <v>96</v>
      </c>
      <c r="BV159" s="5" t="s">
        <v>96</v>
      </c>
      <c r="BW159" s="5" t="s">
        <v>96</v>
      </c>
      <c r="BX159" s="5" t="s">
        <v>96</v>
      </c>
      <c r="BY159" s="5" t="s">
        <v>96</v>
      </c>
      <c r="BZ159" s="5" t="s">
        <v>96</v>
      </c>
      <c r="CA159" s="5" t="s">
        <v>96</v>
      </c>
      <c r="CB159" s="5" t="s">
        <v>96</v>
      </c>
      <c r="CC159" s="5" t="s">
        <v>96</v>
      </c>
      <c r="CD159" s="5" t="s">
        <v>96</v>
      </c>
      <c r="CE159" s="5" t="s">
        <v>96</v>
      </c>
      <c r="CF159" s="5" t="s">
        <v>96</v>
      </c>
      <c r="CG159" s="5" t="s">
        <v>96</v>
      </c>
      <c r="CH159" s="5" t="s">
        <v>96</v>
      </c>
      <c r="CI159" s="5" t="s">
        <v>96</v>
      </c>
      <c r="CJ159" s="5" t="s">
        <v>206</v>
      </c>
      <c r="CK159" s="5" t="s">
        <v>96</v>
      </c>
      <c r="CL159" s="5" t="s">
        <v>96</v>
      </c>
      <c r="CM159" s="6" t="str" cm="1">
        <f t="array" ref="CM1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59" s="5" t="str" cm="1">
        <f t="array" ref="CN1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59" s="5" t="str" cm="1">
        <f t="array" ref="CO1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59" s="5" t="str" cm="1">
        <f t="array" ref="CP1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59" s="5" t="str" cm="1">
        <f t="array" ref="CQ1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60" spans="2:95" ht="223.5" customHeight="1" x14ac:dyDescent="0.35">
      <c r="B160" s="5" t="s">
        <v>206</v>
      </c>
      <c r="C160" s="6" t="s">
        <v>6008</v>
      </c>
      <c r="D160" s="6" t="s">
        <v>480</v>
      </c>
      <c r="E160" s="6" t="s">
        <v>7131</v>
      </c>
      <c r="F160" s="5" t="s">
        <v>209</v>
      </c>
      <c r="G160" s="5" t="s">
        <v>481</v>
      </c>
      <c r="H160" s="5" t="s">
        <v>223</v>
      </c>
      <c r="I160" s="5" t="s">
        <v>96</v>
      </c>
      <c r="J160" s="5" t="s">
        <v>96</v>
      </c>
      <c r="K160" s="5" t="s">
        <v>225</v>
      </c>
      <c r="L160" s="5" t="s">
        <v>9</v>
      </c>
      <c r="M160" s="5" t="str">
        <f>IF(O160="","",
IF(O160="PM_XX_XX_XX: Undefined","PM_XX: Undefined",
INDEX(tbl_Picklist_UniclassPM[Code and Title],
MATCH((LEFT(O160,5)),tbl_Picklist_UniclassPM[Code],0))
))</f>
        <v>PM_40 : Design and approvals information</v>
      </c>
      <c r="N160" s="5" t="str">
        <f>IF(O160="","",
IF(O160="PM_XX_XX_XX: Undefined","PM_XX_XX: Undefined",
INDEX(tbl_Picklist_UniclassPM[Code and Title],
MATCH((LEFT(O160,8)),tbl_Picklist_UniclassPM[Code],0))
))</f>
        <v>PM_40_40 : Design drawings</v>
      </c>
      <c r="O160" s="5" t="s">
        <v>482</v>
      </c>
      <c r="P160" s="6" t="str" cm="1">
        <f t="array" ref="P16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60" s="6" t="str" cm="1">
        <f t="array" ref="Q16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60" s="6"/>
      <c r="S160" s="5" t="s">
        <v>96</v>
      </c>
      <c r="T160" s="6"/>
      <c r="U160" s="5" t="s">
        <v>96</v>
      </c>
      <c r="V160" s="6"/>
      <c r="W160" s="5" t="s">
        <v>96</v>
      </c>
      <c r="X160" s="6"/>
      <c r="Y160" s="5" t="s">
        <v>96</v>
      </c>
      <c r="Z160" s="6"/>
      <c r="AA160" s="5" t="s">
        <v>96</v>
      </c>
      <c r="AB160" s="6"/>
      <c r="AC160" s="5" t="s">
        <v>96</v>
      </c>
      <c r="AE160" s="5" t="s">
        <v>96</v>
      </c>
      <c r="AG160" s="5" t="s">
        <v>96</v>
      </c>
      <c r="AI160" s="5" t="s">
        <v>96</v>
      </c>
      <c r="AJ160" s="6"/>
      <c r="AK160" s="5" t="s">
        <v>96</v>
      </c>
      <c r="AM160" s="5" t="s">
        <v>96</v>
      </c>
      <c r="AO160" s="5" t="s">
        <v>96</v>
      </c>
      <c r="AQ160" s="5" t="s">
        <v>96</v>
      </c>
      <c r="AS160" s="5" t="s">
        <v>96</v>
      </c>
      <c r="AU160" s="5" t="s">
        <v>206</v>
      </c>
      <c r="AV160" s="6" t="s">
        <v>6452</v>
      </c>
      <c r="AW160" s="5" t="s">
        <v>96</v>
      </c>
      <c r="AY160" s="5" t="s">
        <v>206</v>
      </c>
      <c r="AZ160" s="6" t="s">
        <v>6341</v>
      </c>
      <c r="BA160" s="5" t="s">
        <v>96</v>
      </c>
      <c r="BC160" s="5" t="s">
        <v>96</v>
      </c>
      <c r="BE160" s="5" t="s">
        <v>96</v>
      </c>
      <c r="BG160" s="5" t="s">
        <v>96</v>
      </c>
      <c r="BI160" s="5" t="s">
        <v>96</v>
      </c>
      <c r="BK160" s="6" t="str" cm="1">
        <f t="array" ref="BK16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160" s="6" t="str" cm="1">
        <f t="array" ref="BL16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160" s="5" t="s">
        <v>96</v>
      </c>
      <c r="BN160" s="5" t="s">
        <v>96</v>
      </c>
      <c r="BO160" s="5" t="s">
        <v>96</v>
      </c>
      <c r="BP160" s="5" t="s">
        <v>96</v>
      </c>
      <c r="BQ160" s="5" t="s">
        <v>96</v>
      </c>
      <c r="BR160" s="5" t="s">
        <v>96</v>
      </c>
      <c r="BS160" s="5" t="s">
        <v>96</v>
      </c>
      <c r="BT160" s="5" t="s">
        <v>96</v>
      </c>
      <c r="BU160" s="5" t="s">
        <v>96</v>
      </c>
      <c r="BV160" s="5" t="s">
        <v>96</v>
      </c>
      <c r="BW160" s="5" t="s">
        <v>96</v>
      </c>
      <c r="BX160" s="5" t="s">
        <v>96</v>
      </c>
      <c r="BY160" s="5" t="s">
        <v>96</v>
      </c>
      <c r="BZ160" s="5" t="s">
        <v>96</v>
      </c>
      <c r="CA160" s="5" t="s">
        <v>96</v>
      </c>
      <c r="CB160" s="5" t="s">
        <v>96</v>
      </c>
      <c r="CC160" s="5" t="s">
        <v>96</v>
      </c>
      <c r="CD160" s="5" t="s">
        <v>96</v>
      </c>
      <c r="CE160" s="5" t="s">
        <v>96</v>
      </c>
      <c r="CF160" s="5" t="s">
        <v>96</v>
      </c>
      <c r="CG160" s="5" t="s">
        <v>96</v>
      </c>
      <c r="CH160" s="5" t="s">
        <v>96</v>
      </c>
      <c r="CI160" s="5" t="s">
        <v>96</v>
      </c>
      <c r="CJ160" s="5" t="s">
        <v>206</v>
      </c>
      <c r="CK160" s="5" t="s">
        <v>96</v>
      </c>
      <c r="CL160" s="5" t="s">
        <v>96</v>
      </c>
      <c r="CM160" s="6" t="str" cm="1">
        <f t="array" ref="CM1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60" s="5" t="str" cm="1">
        <f t="array" ref="CN1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60" s="5" t="str" cm="1">
        <f t="array" ref="CO1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60" s="5" t="str" cm="1">
        <f t="array" ref="CP1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60" s="5" t="str" cm="1">
        <f t="array" ref="CQ1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61" spans="2:95" ht="139.5" x14ac:dyDescent="0.35">
      <c r="B161" s="5" t="s">
        <v>206</v>
      </c>
      <c r="C161" s="6" t="s">
        <v>6009</v>
      </c>
      <c r="D161" s="6" t="s">
        <v>483</v>
      </c>
      <c r="E161" s="6" t="s">
        <v>7132</v>
      </c>
      <c r="F161" s="5" t="s">
        <v>209</v>
      </c>
      <c r="G161" s="5" t="s">
        <v>251</v>
      </c>
      <c r="H161" s="5" t="s">
        <v>223</v>
      </c>
      <c r="I161" s="5" t="s">
        <v>96</v>
      </c>
      <c r="J161" s="5" t="s">
        <v>96</v>
      </c>
      <c r="K161" s="5" t="s">
        <v>225</v>
      </c>
      <c r="L161" s="5" t="s">
        <v>9</v>
      </c>
      <c r="M161" s="5" t="str">
        <f>IF(O161="","",
IF(O161="PM_XX_XX_XX: Undefined","PM_XX: Undefined",
INDEX(tbl_Picklist_UniclassPM[Code and Title],
MATCH((LEFT(O161,5)),tbl_Picklist_UniclassPM[Code],0))
))</f>
        <v>PM_40 : Design and approvals information</v>
      </c>
      <c r="N161" s="5" t="str">
        <f>IF(O161="","",
IF(O161="PM_XX_XX_XX: Undefined","PM_XX_XX: Undefined",
INDEX(tbl_Picklist_UniclassPM[Code and Title],
MATCH((LEFT(O161,8)),tbl_Picklist_UniclassPM[Code],0))
))</f>
        <v>PM_40_40 : Design drawings</v>
      </c>
      <c r="O161" s="5" t="s">
        <v>482</v>
      </c>
      <c r="P161" s="6" t="str" cm="1">
        <f t="array" ref="P16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61" s="6" t="str" cm="1">
        <f t="array" ref="Q16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61" s="6"/>
      <c r="S161" s="5" t="s">
        <v>96</v>
      </c>
      <c r="T161" s="6"/>
      <c r="U161" s="5" t="s">
        <v>96</v>
      </c>
      <c r="V161" s="6"/>
      <c r="W161" s="5" t="s">
        <v>96</v>
      </c>
      <c r="X161" s="6"/>
      <c r="Y161" s="5" t="s">
        <v>96</v>
      </c>
      <c r="Z161" s="6"/>
      <c r="AA161" s="5" t="s">
        <v>96</v>
      </c>
      <c r="AB161" s="6"/>
      <c r="AC161" s="5" t="s">
        <v>96</v>
      </c>
      <c r="AE161" s="5" t="s">
        <v>96</v>
      </c>
      <c r="AG161" s="5" t="s">
        <v>96</v>
      </c>
      <c r="AI161" s="5" t="s">
        <v>96</v>
      </c>
      <c r="AJ161" s="6"/>
      <c r="AK161" s="5" t="s">
        <v>96</v>
      </c>
      <c r="AM161" s="5" t="s">
        <v>96</v>
      </c>
      <c r="AO161" s="5" t="s">
        <v>96</v>
      </c>
      <c r="AQ161" s="5" t="s">
        <v>96</v>
      </c>
      <c r="AS161" s="5" t="s">
        <v>96</v>
      </c>
      <c r="AU161" s="5" t="s">
        <v>206</v>
      </c>
      <c r="AV161" s="6" t="s">
        <v>6453</v>
      </c>
      <c r="AW161" s="5" t="s">
        <v>96</v>
      </c>
      <c r="AY161" s="5" t="s">
        <v>206</v>
      </c>
      <c r="AZ161" s="6" t="s">
        <v>6454</v>
      </c>
      <c r="BA161" s="5" t="s">
        <v>96</v>
      </c>
      <c r="BC161" s="5" t="s">
        <v>96</v>
      </c>
      <c r="BE161" s="5" t="s">
        <v>96</v>
      </c>
      <c r="BG161" s="5" t="s">
        <v>96</v>
      </c>
      <c r="BI161" s="5" t="s">
        <v>96</v>
      </c>
      <c r="BK161" s="6" t="str" cm="1">
        <f t="array" ref="BK16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161" s="6" t="str" cm="1">
        <f t="array" ref="BL16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161" s="5" t="s">
        <v>96</v>
      </c>
      <c r="BN161" s="5" t="s">
        <v>96</v>
      </c>
      <c r="BO161" s="5" t="s">
        <v>96</v>
      </c>
      <c r="BP161" s="5" t="s">
        <v>96</v>
      </c>
      <c r="BQ161" s="5" t="s">
        <v>96</v>
      </c>
      <c r="BR161" s="5" t="s">
        <v>96</v>
      </c>
      <c r="BS161" s="5" t="s">
        <v>96</v>
      </c>
      <c r="BT161" s="5" t="s">
        <v>96</v>
      </c>
      <c r="BU161" s="5" t="s">
        <v>96</v>
      </c>
      <c r="BV161" s="5" t="s">
        <v>96</v>
      </c>
      <c r="BW161" s="5" t="s">
        <v>96</v>
      </c>
      <c r="BX161" s="5" t="s">
        <v>96</v>
      </c>
      <c r="BY161" s="5" t="s">
        <v>96</v>
      </c>
      <c r="BZ161" s="5" t="s">
        <v>96</v>
      </c>
      <c r="CA161" s="5" t="s">
        <v>96</v>
      </c>
      <c r="CB161" s="5" t="s">
        <v>96</v>
      </c>
      <c r="CC161" s="5" t="s">
        <v>96</v>
      </c>
      <c r="CD161" s="5" t="s">
        <v>96</v>
      </c>
      <c r="CE161" s="5" t="s">
        <v>96</v>
      </c>
      <c r="CF161" s="5" t="s">
        <v>96</v>
      </c>
      <c r="CG161" s="5" t="s">
        <v>96</v>
      </c>
      <c r="CH161" s="5" t="s">
        <v>96</v>
      </c>
      <c r="CI161" s="5" t="s">
        <v>96</v>
      </c>
      <c r="CJ161" s="5" t="s">
        <v>206</v>
      </c>
      <c r="CK161" s="5" t="s">
        <v>96</v>
      </c>
      <c r="CL161" s="5" t="s">
        <v>96</v>
      </c>
      <c r="CM161" s="6" t="str" cm="1">
        <f t="array" ref="CM1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61" s="5" t="str" cm="1">
        <f t="array" ref="CN1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61" s="5" t="str" cm="1">
        <f t="array" ref="CO1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61" s="5" t="str" cm="1">
        <f t="array" ref="CP1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61" s="5" t="str" cm="1">
        <f t="array" ref="CQ1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62" spans="2:95" ht="341" x14ac:dyDescent="0.35">
      <c r="B162" s="5" t="s">
        <v>206</v>
      </c>
      <c r="C162" s="6" t="s">
        <v>5951</v>
      </c>
      <c r="D162" s="6" t="s">
        <v>484</v>
      </c>
      <c r="E162" s="6" t="s">
        <v>7133</v>
      </c>
      <c r="F162" s="5" t="s">
        <v>209</v>
      </c>
      <c r="G162" s="5" t="s">
        <v>251</v>
      </c>
      <c r="H162" s="5" t="s">
        <v>325</v>
      </c>
      <c r="I162" s="5" t="s">
        <v>103</v>
      </c>
      <c r="J162" s="5" t="s">
        <v>96</v>
      </c>
      <c r="K162" s="5" t="s">
        <v>225</v>
      </c>
      <c r="L162" s="5" t="s">
        <v>9</v>
      </c>
      <c r="M162" s="5" t="str">
        <f>IF(O162="","",
IF(O162="PM_XX_XX_XX: Undefined","PM_XX: Undefined",
INDEX(tbl_Picklist_UniclassPM[Code and Title],
MATCH((LEFT(O162,5)),tbl_Picklist_UniclassPM[Code],0))
))</f>
        <v>PM_40 : Design and approvals information</v>
      </c>
      <c r="N162" s="5" t="str">
        <f>IF(O162="","",
IF(O162="PM_XX_XX_XX: Undefined","PM_XX_XX: Undefined",
INDEX(tbl_Picklist_UniclassPM[Code and Title],
MATCH((LEFT(O162,8)),tbl_Picklist_UniclassPM[Code],0))
))</f>
        <v>PM_40_40 : Design drawings</v>
      </c>
      <c r="O162" s="5" t="s">
        <v>485</v>
      </c>
      <c r="P162" s="6" t="str" cm="1">
        <f t="array" ref="P16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62" s="6" t="str" cm="1">
        <f t="array" ref="Q16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62" s="6"/>
      <c r="S162" s="5" t="s">
        <v>96</v>
      </c>
      <c r="T162" s="6"/>
      <c r="U162" s="5" t="s">
        <v>96</v>
      </c>
      <c r="V162" s="6"/>
      <c r="W162" s="5" t="s">
        <v>96</v>
      </c>
      <c r="X162" s="6"/>
      <c r="Y162" s="5" t="s">
        <v>96</v>
      </c>
      <c r="Z162" s="6"/>
      <c r="AA162" s="5" t="s">
        <v>96</v>
      </c>
      <c r="AB162" s="6"/>
      <c r="AC162" s="5" t="s">
        <v>96</v>
      </c>
      <c r="AE162" s="5" t="s">
        <v>96</v>
      </c>
      <c r="AG162" s="5" t="s">
        <v>96</v>
      </c>
      <c r="AI162" s="5" t="s">
        <v>206</v>
      </c>
      <c r="AJ162" s="6" t="s">
        <v>6764</v>
      </c>
      <c r="AK162" s="5" t="s">
        <v>96</v>
      </c>
      <c r="AM162" s="5" t="s">
        <v>96</v>
      </c>
      <c r="AO162" s="5" t="s">
        <v>96</v>
      </c>
      <c r="AQ162" s="5" t="s">
        <v>96</v>
      </c>
      <c r="AS162" s="5" t="s">
        <v>96</v>
      </c>
      <c r="AU162" s="5" t="s">
        <v>206</v>
      </c>
      <c r="AV162" s="6" t="s">
        <v>6455</v>
      </c>
      <c r="AW162" s="5" t="s">
        <v>96</v>
      </c>
      <c r="AY162" s="5" t="s">
        <v>206</v>
      </c>
      <c r="AZ162" s="6" t="s">
        <v>6341</v>
      </c>
      <c r="BA162" s="5" t="s">
        <v>96</v>
      </c>
      <c r="BC162" s="5" t="s">
        <v>96</v>
      </c>
      <c r="BE162" s="5" t="s">
        <v>96</v>
      </c>
      <c r="BG162" s="5" t="s">
        <v>96</v>
      </c>
      <c r="BI162" s="5" t="s">
        <v>96</v>
      </c>
      <c r="BK162" s="6" t="str" cm="1">
        <f t="array" ref="BK16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62" s="6" t="str" cm="1">
        <f t="array" ref="BL16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62" s="5" t="s">
        <v>206</v>
      </c>
      <c r="BN162" s="5" t="s">
        <v>96</v>
      </c>
      <c r="BO162" s="5" t="s">
        <v>96</v>
      </c>
      <c r="BP162" s="5" t="s">
        <v>96</v>
      </c>
      <c r="BQ162" s="5" t="s">
        <v>96</v>
      </c>
      <c r="BR162" s="5" t="s">
        <v>96</v>
      </c>
      <c r="BS162" s="5" t="s">
        <v>96</v>
      </c>
      <c r="BT162" s="5" t="s">
        <v>96</v>
      </c>
      <c r="BU162" s="5" t="s">
        <v>96</v>
      </c>
      <c r="BV162" s="5" t="s">
        <v>96</v>
      </c>
      <c r="BW162" s="5" t="s">
        <v>96</v>
      </c>
      <c r="BX162" s="5" t="s">
        <v>96</v>
      </c>
      <c r="BY162" s="5" t="s">
        <v>96</v>
      </c>
      <c r="BZ162" s="5" t="s">
        <v>96</v>
      </c>
      <c r="CA162" s="5" t="s">
        <v>96</v>
      </c>
      <c r="CB162" s="5" t="s">
        <v>96</v>
      </c>
      <c r="CC162" s="5" t="s">
        <v>96</v>
      </c>
      <c r="CD162" s="5" t="s">
        <v>96</v>
      </c>
      <c r="CE162" s="5" t="s">
        <v>96</v>
      </c>
      <c r="CF162" s="5" t="s">
        <v>96</v>
      </c>
      <c r="CG162" s="5" t="s">
        <v>96</v>
      </c>
      <c r="CH162" s="5" t="s">
        <v>96</v>
      </c>
      <c r="CI162" s="5" t="s">
        <v>96</v>
      </c>
      <c r="CJ162" s="5" t="s">
        <v>96</v>
      </c>
      <c r="CK162" s="5" t="s">
        <v>96</v>
      </c>
      <c r="CL162" s="5" t="s">
        <v>96</v>
      </c>
      <c r="CM162" s="6" t="str" cm="1">
        <f t="array" ref="CM1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62" s="5" t="str" cm="1">
        <f t="array" ref="CN1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62" s="5" t="str" cm="1">
        <f t="array" ref="CO1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62" s="5" t="str" cm="1">
        <f t="array" ref="CP1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62" s="5" t="str" cm="1">
        <f t="array" ref="CQ1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63" spans="2:95" ht="325.5" x14ac:dyDescent="0.35">
      <c r="B163" s="5" t="s">
        <v>206</v>
      </c>
      <c r="C163" s="6" t="s">
        <v>6010</v>
      </c>
      <c r="D163" s="6" t="s">
        <v>486</v>
      </c>
      <c r="E163" s="6" t="s">
        <v>7134</v>
      </c>
      <c r="F163" s="5" t="s">
        <v>209</v>
      </c>
      <c r="G163" s="5" t="s">
        <v>251</v>
      </c>
      <c r="H163" s="5" t="s">
        <v>325</v>
      </c>
      <c r="I163" s="5" t="s">
        <v>103</v>
      </c>
      <c r="J163" s="5" t="s">
        <v>96</v>
      </c>
      <c r="K163" s="5" t="s">
        <v>225</v>
      </c>
      <c r="L163" s="5" t="s">
        <v>9</v>
      </c>
      <c r="M163" s="5" t="str">
        <f>IF(O163="","",
IF(O163="PM_XX_XX_XX: Undefined","PM_XX: Undefined",
INDEX(tbl_Picklist_UniclassPM[Code and Title],
MATCH((LEFT(O163,5)),tbl_Picklist_UniclassPM[Code],0))
))</f>
        <v>PM_40 : Design and approvals information</v>
      </c>
      <c r="N163" s="5" t="str">
        <f>IF(O163="","",
IF(O163="PM_XX_XX_XX: Undefined","PM_XX_XX: Undefined",
INDEX(tbl_Picklist_UniclassPM[Code and Title],
MATCH((LEFT(O163,8)),tbl_Picklist_UniclassPM[Code],0))
))</f>
        <v>PM_40_40 : Design drawings</v>
      </c>
      <c r="O163" s="5" t="s">
        <v>485</v>
      </c>
      <c r="P163" s="6" t="str" cm="1">
        <f t="array" ref="P16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63" s="6" t="str" cm="1">
        <f t="array" ref="Q16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63" s="6"/>
      <c r="S163" s="5" t="s">
        <v>96</v>
      </c>
      <c r="T163" s="6"/>
      <c r="U163" s="5" t="s">
        <v>96</v>
      </c>
      <c r="V163" s="6"/>
      <c r="W163" s="5" t="s">
        <v>96</v>
      </c>
      <c r="X163" s="6"/>
      <c r="Y163" s="5" t="s">
        <v>96</v>
      </c>
      <c r="Z163" s="6"/>
      <c r="AA163" s="5" t="s">
        <v>96</v>
      </c>
      <c r="AB163" s="6"/>
      <c r="AC163" s="5" t="s">
        <v>96</v>
      </c>
      <c r="AE163" s="5" t="s">
        <v>96</v>
      </c>
      <c r="AG163" s="5" t="s">
        <v>96</v>
      </c>
      <c r="AI163" s="5" t="s">
        <v>96</v>
      </c>
      <c r="AJ163" s="6"/>
      <c r="AK163" s="5" t="s">
        <v>96</v>
      </c>
      <c r="AM163" s="5" t="s">
        <v>96</v>
      </c>
      <c r="AO163" s="5" t="s">
        <v>96</v>
      </c>
      <c r="AQ163" s="5" t="s">
        <v>96</v>
      </c>
      <c r="AS163" s="5" t="s">
        <v>96</v>
      </c>
      <c r="AU163" s="5" t="s">
        <v>206</v>
      </c>
      <c r="AV163" s="6" t="s">
        <v>6456</v>
      </c>
      <c r="AW163" s="5" t="s">
        <v>96</v>
      </c>
      <c r="AY163" s="5" t="s">
        <v>206</v>
      </c>
      <c r="AZ163" s="6" t="s">
        <v>6341</v>
      </c>
      <c r="BA163" s="5" t="s">
        <v>96</v>
      </c>
      <c r="BC163" s="5" t="s">
        <v>96</v>
      </c>
      <c r="BE163" s="5" t="s">
        <v>96</v>
      </c>
      <c r="BG163" s="5" t="s">
        <v>96</v>
      </c>
      <c r="BI163" s="5" t="s">
        <v>96</v>
      </c>
      <c r="BK163" s="6" t="str" cm="1">
        <f t="array" ref="BK16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S</v>
      </c>
      <c r="BL163" s="6" t="str" cm="1">
        <f t="array" ref="BL16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S : Structural Engineering</v>
      </c>
      <c r="BM163" s="5" t="s">
        <v>96</v>
      </c>
      <c r="BN163" s="5" t="s">
        <v>96</v>
      </c>
      <c r="BO163" s="5" t="s">
        <v>96</v>
      </c>
      <c r="BP163" s="5" t="s">
        <v>96</v>
      </c>
      <c r="BQ163" s="5" t="s">
        <v>96</v>
      </c>
      <c r="BR163" s="5" t="s">
        <v>96</v>
      </c>
      <c r="BS163" s="5" t="s">
        <v>96</v>
      </c>
      <c r="BT163" s="5" t="s">
        <v>96</v>
      </c>
      <c r="BU163" s="5" t="s">
        <v>96</v>
      </c>
      <c r="BV163" s="5" t="s">
        <v>96</v>
      </c>
      <c r="BW163" s="5" t="s">
        <v>96</v>
      </c>
      <c r="BX163" s="5" t="s">
        <v>96</v>
      </c>
      <c r="BY163" s="5" t="s">
        <v>96</v>
      </c>
      <c r="BZ163" s="5" t="s">
        <v>96</v>
      </c>
      <c r="CA163" s="5" t="s">
        <v>96</v>
      </c>
      <c r="CB163" s="5" t="s">
        <v>96</v>
      </c>
      <c r="CC163" s="5" t="s">
        <v>96</v>
      </c>
      <c r="CD163" s="5" t="s">
        <v>96</v>
      </c>
      <c r="CE163" s="5" t="s">
        <v>206</v>
      </c>
      <c r="CF163" s="5" t="s">
        <v>96</v>
      </c>
      <c r="CG163" s="5" t="s">
        <v>96</v>
      </c>
      <c r="CH163" s="5" t="s">
        <v>96</v>
      </c>
      <c r="CI163" s="5" t="s">
        <v>96</v>
      </c>
      <c r="CJ163" s="5" t="s">
        <v>96</v>
      </c>
      <c r="CK163" s="5" t="s">
        <v>96</v>
      </c>
      <c r="CL163" s="5" t="s">
        <v>96</v>
      </c>
      <c r="CM163" s="6" t="str" cm="1">
        <f t="array" ref="CM1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63" s="5" t="str" cm="1">
        <f t="array" ref="CN1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63" s="5" t="str" cm="1">
        <f t="array" ref="CO1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63" s="5" t="str" cm="1">
        <f t="array" ref="CP1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63" s="5" t="str" cm="1">
        <f t="array" ref="CQ1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64" spans="2:95" ht="170.5" x14ac:dyDescent="0.35">
      <c r="B164" s="5" t="s">
        <v>206</v>
      </c>
      <c r="C164" s="6" t="s">
        <v>6098</v>
      </c>
      <c r="D164" s="6" t="s">
        <v>487</v>
      </c>
      <c r="E164" s="6" t="s">
        <v>7135</v>
      </c>
      <c r="F164" s="5" t="s">
        <v>209</v>
      </c>
      <c r="G164" s="5" t="s">
        <v>251</v>
      </c>
      <c r="H164" s="5" t="s">
        <v>325</v>
      </c>
      <c r="I164" s="5" t="s">
        <v>102</v>
      </c>
      <c r="J164" s="5" t="s">
        <v>96</v>
      </c>
      <c r="K164" s="5" t="s">
        <v>225</v>
      </c>
      <c r="L164" s="5" t="s">
        <v>9</v>
      </c>
      <c r="M164" s="5" t="str">
        <f>IF(O164="","",
IF(O164="PM_XX_XX_XX: Undefined","PM_XX: Undefined",
INDEX(tbl_Picklist_UniclassPM[Code and Title],
MATCH((LEFT(O164,5)),tbl_Picklist_UniclassPM[Code],0))
))</f>
        <v>PM_40 : Design and approvals information</v>
      </c>
      <c r="N164" s="5" t="str">
        <f>IF(O164="","",
IF(O164="PM_XX_XX_XX: Undefined","PM_XX_XX: Undefined",
INDEX(tbl_Picklist_UniclassPM[Code and Title],
MATCH((LEFT(O164,8)),tbl_Picklist_UniclassPM[Code],0))
))</f>
        <v>PM_40_40 : Design drawings</v>
      </c>
      <c r="O164" s="5" t="s">
        <v>485</v>
      </c>
      <c r="P164" s="6" t="str" cm="1">
        <f t="array" ref="P16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64" s="6" t="str" cm="1">
        <f t="array" ref="Q16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64" s="6"/>
      <c r="S164" s="5" t="s">
        <v>96</v>
      </c>
      <c r="T164" s="6"/>
      <c r="U164" s="5" t="s">
        <v>96</v>
      </c>
      <c r="V164" s="6"/>
      <c r="W164" s="5" t="s">
        <v>96</v>
      </c>
      <c r="X164" s="6"/>
      <c r="Y164" s="5" t="s">
        <v>96</v>
      </c>
      <c r="Z164" s="6"/>
      <c r="AA164" s="5" t="s">
        <v>96</v>
      </c>
      <c r="AB164" s="6"/>
      <c r="AC164" s="5" t="s">
        <v>96</v>
      </c>
      <c r="AE164" s="5" t="s">
        <v>96</v>
      </c>
      <c r="AG164" s="5" t="s">
        <v>96</v>
      </c>
      <c r="AI164" s="5" t="s">
        <v>96</v>
      </c>
      <c r="AJ164" s="6"/>
      <c r="AK164" s="5" t="s">
        <v>96</v>
      </c>
      <c r="AM164" s="5" t="s">
        <v>96</v>
      </c>
      <c r="AO164" s="5" t="s">
        <v>96</v>
      </c>
      <c r="AQ164" s="5" t="s">
        <v>96</v>
      </c>
      <c r="AS164" s="5" t="s">
        <v>96</v>
      </c>
      <c r="AU164" s="5" t="s">
        <v>96</v>
      </c>
      <c r="AW164" s="5" t="s">
        <v>96</v>
      </c>
      <c r="AY164" s="5" t="s">
        <v>206</v>
      </c>
      <c r="AZ164" s="6" t="s">
        <v>6457</v>
      </c>
      <c r="BA164" s="5" t="s">
        <v>96</v>
      </c>
      <c r="BC164" s="5" t="s">
        <v>96</v>
      </c>
      <c r="BE164" s="5" t="s">
        <v>96</v>
      </c>
      <c r="BG164" s="5" t="s">
        <v>96</v>
      </c>
      <c r="BI164" s="5" t="s">
        <v>96</v>
      </c>
      <c r="BK164" s="6" t="str" cm="1">
        <f t="array" ref="BK16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64" s="6" t="str" cm="1">
        <f t="array" ref="BL16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64" s="5" t="s">
        <v>206</v>
      </c>
      <c r="BN164" s="5" t="s">
        <v>96</v>
      </c>
      <c r="BO164" s="5" t="s">
        <v>96</v>
      </c>
      <c r="BP164" s="5" t="s">
        <v>96</v>
      </c>
      <c r="BQ164" s="5" t="s">
        <v>96</v>
      </c>
      <c r="BR164" s="5" t="s">
        <v>96</v>
      </c>
      <c r="BS164" s="5" t="s">
        <v>96</v>
      </c>
      <c r="BT164" s="5" t="s">
        <v>96</v>
      </c>
      <c r="BU164" s="5" t="s">
        <v>96</v>
      </c>
      <c r="BV164" s="5" t="s">
        <v>96</v>
      </c>
      <c r="BW164" s="5" t="s">
        <v>96</v>
      </c>
      <c r="BX164" s="5" t="s">
        <v>96</v>
      </c>
      <c r="BY164" s="5" t="s">
        <v>96</v>
      </c>
      <c r="BZ164" s="5" t="s">
        <v>96</v>
      </c>
      <c r="CA164" s="5" t="s">
        <v>96</v>
      </c>
      <c r="CB164" s="5" t="s">
        <v>96</v>
      </c>
      <c r="CC164" s="5" t="s">
        <v>96</v>
      </c>
      <c r="CD164" s="5" t="s">
        <v>96</v>
      </c>
      <c r="CE164" s="5" t="s">
        <v>96</v>
      </c>
      <c r="CF164" s="5" t="s">
        <v>96</v>
      </c>
      <c r="CG164" s="5" t="s">
        <v>96</v>
      </c>
      <c r="CH164" s="5" t="s">
        <v>96</v>
      </c>
      <c r="CI164" s="5" t="s">
        <v>96</v>
      </c>
      <c r="CJ164" s="5" t="s">
        <v>96</v>
      </c>
      <c r="CK164" s="5" t="s">
        <v>96</v>
      </c>
      <c r="CL164" s="5" t="s">
        <v>96</v>
      </c>
      <c r="CM164" s="6" t="str" cm="1">
        <f t="array" ref="CM1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64" s="5" t="str" cm="1">
        <f t="array" ref="CN1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64" s="5" t="str" cm="1">
        <f t="array" ref="CO1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64" s="5" t="str" cm="1">
        <f t="array" ref="CP1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64" s="5" t="str" cm="1">
        <f t="array" ref="CQ1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65" spans="2:95" ht="372" x14ac:dyDescent="0.35">
      <c r="B165" s="5" t="s">
        <v>206</v>
      </c>
      <c r="C165" s="6" t="s">
        <v>6011</v>
      </c>
      <c r="D165" s="6" t="s">
        <v>283</v>
      </c>
      <c r="E165" s="6" t="s">
        <v>7136</v>
      </c>
      <c r="F165" s="5" t="s">
        <v>209</v>
      </c>
      <c r="G165" s="5" t="s">
        <v>251</v>
      </c>
      <c r="H165" s="5" t="s">
        <v>325</v>
      </c>
      <c r="I165" s="5" t="s">
        <v>267</v>
      </c>
      <c r="J165" s="5" t="s">
        <v>96</v>
      </c>
      <c r="K165" s="5" t="s">
        <v>225</v>
      </c>
      <c r="L165" s="5" t="s">
        <v>9</v>
      </c>
      <c r="M165" s="5" t="str">
        <f>IF(O165="","",
IF(O165="PM_XX_XX_XX: Undefined","PM_XX: Undefined",
INDEX(tbl_Picklist_UniclassPM[Code and Title],
MATCH((LEFT(O165,5)),tbl_Picklist_UniclassPM[Code],0))
))</f>
        <v>PM_40 : Design and approvals information</v>
      </c>
      <c r="N165" s="5" t="str">
        <f>IF(O165="","",
IF(O165="PM_XX_XX_XX: Undefined","PM_XX_XX: Undefined",
INDEX(tbl_Picklist_UniclassPM[Code and Title],
MATCH((LEFT(O165,8)),tbl_Picklist_UniclassPM[Code],0))
))</f>
        <v>PM_40_40 : Design drawings</v>
      </c>
      <c r="O165" s="5" t="s">
        <v>488</v>
      </c>
      <c r="P165" s="6" t="str" cm="1">
        <f t="array" ref="P16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65" s="6" t="str" cm="1">
        <f t="array" ref="Q16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65" s="6" t="s">
        <v>285</v>
      </c>
      <c r="S165" s="5" t="s">
        <v>96</v>
      </c>
      <c r="T165" s="6"/>
      <c r="U165" s="5" t="s">
        <v>96</v>
      </c>
      <c r="V165" s="6"/>
      <c r="W165" s="5" t="s">
        <v>96</v>
      </c>
      <c r="X165" s="6"/>
      <c r="Y165" s="5" t="s">
        <v>96</v>
      </c>
      <c r="Z165" s="6"/>
      <c r="AA165" s="5" t="s">
        <v>96</v>
      </c>
      <c r="AB165" s="6"/>
      <c r="AC165" s="5" t="s">
        <v>96</v>
      </c>
      <c r="AE165" s="5" t="s">
        <v>96</v>
      </c>
      <c r="AG165" s="5" t="s">
        <v>96</v>
      </c>
      <c r="AI165" s="5" t="s">
        <v>96</v>
      </c>
      <c r="AJ165" s="6"/>
      <c r="AK165" s="5" t="s">
        <v>96</v>
      </c>
      <c r="AM165" s="5" t="s">
        <v>96</v>
      </c>
      <c r="AO165" s="5" t="s">
        <v>96</v>
      </c>
      <c r="AQ165" s="5" t="s">
        <v>96</v>
      </c>
      <c r="AS165" s="5" t="s">
        <v>96</v>
      </c>
      <c r="AU165" s="5" t="s">
        <v>206</v>
      </c>
      <c r="AV165" s="6" t="s">
        <v>6850</v>
      </c>
      <c r="AW165" s="5" t="s">
        <v>96</v>
      </c>
      <c r="AY165" s="5" t="s">
        <v>206</v>
      </c>
      <c r="AZ165" s="6" t="s">
        <v>6341</v>
      </c>
      <c r="BA165" s="5" t="s">
        <v>96</v>
      </c>
      <c r="BC165" s="5" t="s">
        <v>96</v>
      </c>
      <c r="BE165" s="5" t="s">
        <v>96</v>
      </c>
      <c r="BG165" s="5" t="s">
        <v>96</v>
      </c>
      <c r="BI165" s="5" t="s">
        <v>96</v>
      </c>
      <c r="BK165" s="6" t="str" cm="1">
        <f t="array" ref="BK16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
X</v>
      </c>
      <c r="BL165" s="6" t="str" cm="1">
        <f t="array" ref="BL16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
X : Non-Discipline Specific or Not Applicable</v>
      </c>
      <c r="BM165" s="5" t="s">
        <v>206</v>
      </c>
      <c r="BN165" s="5" t="s">
        <v>96</v>
      </c>
      <c r="BO165" s="5" t="s">
        <v>96</v>
      </c>
      <c r="BP165" s="5" t="s">
        <v>96</v>
      </c>
      <c r="BQ165" s="5" t="s">
        <v>96</v>
      </c>
      <c r="BR165" s="5" t="s">
        <v>96</v>
      </c>
      <c r="BS165" s="5" t="s">
        <v>96</v>
      </c>
      <c r="BT165" s="5" t="s">
        <v>96</v>
      </c>
      <c r="BU165" s="5" t="s">
        <v>96</v>
      </c>
      <c r="BV165" s="5" t="s">
        <v>96</v>
      </c>
      <c r="BW165" s="5" t="s">
        <v>96</v>
      </c>
      <c r="BX165" s="5" t="s">
        <v>206</v>
      </c>
      <c r="BY165" s="5" t="s">
        <v>96</v>
      </c>
      <c r="BZ165" s="5" t="s">
        <v>96</v>
      </c>
      <c r="CA165" s="5" t="s">
        <v>96</v>
      </c>
      <c r="CB165" s="5" t="s">
        <v>96</v>
      </c>
      <c r="CC165" s="5" t="s">
        <v>96</v>
      </c>
      <c r="CD165" s="5" t="s">
        <v>96</v>
      </c>
      <c r="CE165" s="5" t="s">
        <v>96</v>
      </c>
      <c r="CF165" s="5" t="s">
        <v>96</v>
      </c>
      <c r="CG165" s="5" t="s">
        <v>96</v>
      </c>
      <c r="CH165" s="5" t="s">
        <v>96</v>
      </c>
      <c r="CI165" s="5" t="s">
        <v>96</v>
      </c>
      <c r="CJ165" s="5" t="s">
        <v>206</v>
      </c>
      <c r="CK165" s="5" t="s">
        <v>96</v>
      </c>
      <c r="CL165" s="5" t="s">
        <v>96</v>
      </c>
      <c r="CM165" s="6" t="str" cm="1">
        <f t="array" ref="CM1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65" s="5" t="str" cm="1">
        <f t="array" ref="CN1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65" s="5" t="str" cm="1">
        <f t="array" ref="CO1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65" s="5" t="str" cm="1">
        <f t="array" ref="CP1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65" s="5" t="str" cm="1">
        <f t="array" ref="CQ1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66" spans="2:95" ht="403" x14ac:dyDescent="0.35">
      <c r="B166" s="5" t="s">
        <v>206</v>
      </c>
      <c r="C166" s="6" t="s">
        <v>5952</v>
      </c>
      <c r="D166" s="6" t="s">
        <v>489</v>
      </c>
      <c r="E166" s="6" t="s">
        <v>7137</v>
      </c>
      <c r="F166" s="5" t="s">
        <v>209</v>
      </c>
      <c r="G166" s="5" t="s">
        <v>251</v>
      </c>
      <c r="H166" s="5" t="s">
        <v>325</v>
      </c>
      <c r="I166" s="5" t="s">
        <v>105</v>
      </c>
      <c r="J166" s="5" t="s">
        <v>96</v>
      </c>
      <c r="K166" s="5" t="s">
        <v>225</v>
      </c>
      <c r="L166" s="5" t="s">
        <v>9</v>
      </c>
      <c r="M166" s="5" t="str">
        <f>IF(O166="","",
IF(O166="PM_XX_XX_XX: Undefined","PM_XX: Undefined",
INDEX(tbl_Picklist_UniclassPM[Code and Title],
MATCH((LEFT(O166,5)),tbl_Picklist_UniclassPM[Code],0))
))</f>
        <v>PM_40 : Design and approvals information</v>
      </c>
      <c r="N166" s="5" t="str">
        <f>IF(O166="","",
IF(O166="PM_XX_XX_XX: Undefined","PM_XX_XX: Undefined",
INDEX(tbl_Picklist_UniclassPM[Code and Title],
MATCH((LEFT(O166,8)),tbl_Picklist_UniclassPM[Code],0))
))</f>
        <v>PM_40_40 : Design drawings</v>
      </c>
      <c r="O166" s="5" t="s">
        <v>488</v>
      </c>
      <c r="P166" s="6" t="str" cm="1">
        <f t="array" ref="P16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66" s="6" t="str" cm="1">
        <f t="array" ref="Q16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66" s="6" t="s">
        <v>268</v>
      </c>
      <c r="S166" s="5" t="s">
        <v>96</v>
      </c>
      <c r="T166" s="6"/>
      <c r="U166" s="5" t="s">
        <v>96</v>
      </c>
      <c r="V166" s="6"/>
      <c r="W166" s="5" t="s">
        <v>96</v>
      </c>
      <c r="X166" s="6"/>
      <c r="Y166" s="5" t="s">
        <v>96</v>
      </c>
      <c r="Z166" s="6"/>
      <c r="AA166" s="5" t="s">
        <v>96</v>
      </c>
      <c r="AB166" s="6"/>
      <c r="AC166" s="5" t="s">
        <v>96</v>
      </c>
      <c r="AE166" s="5" t="s">
        <v>96</v>
      </c>
      <c r="AG166" s="5" t="s">
        <v>96</v>
      </c>
      <c r="AI166" s="5" t="s">
        <v>206</v>
      </c>
      <c r="AJ166" s="6" t="s">
        <v>6803</v>
      </c>
      <c r="AK166" s="5" t="s">
        <v>96</v>
      </c>
      <c r="AM166" s="5" t="s">
        <v>96</v>
      </c>
      <c r="AO166" s="5" t="s">
        <v>96</v>
      </c>
      <c r="AQ166" s="5" t="s">
        <v>96</v>
      </c>
      <c r="AS166" s="5" t="s">
        <v>96</v>
      </c>
      <c r="AU166" s="5" t="s">
        <v>206</v>
      </c>
      <c r="AV166" s="6" t="s">
        <v>6460</v>
      </c>
      <c r="AW166" s="5" t="s">
        <v>96</v>
      </c>
      <c r="AY166" s="5" t="s">
        <v>206</v>
      </c>
      <c r="AZ166" s="6" t="s">
        <v>6341</v>
      </c>
      <c r="BA166" s="5" t="s">
        <v>96</v>
      </c>
      <c r="BC166" s="5" t="s">
        <v>96</v>
      </c>
      <c r="BE166" s="5" t="s">
        <v>96</v>
      </c>
      <c r="BG166" s="5" t="s">
        <v>96</v>
      </c>
      <c r="BI166" s="5" t="s">
        <v>96</v>
      </c>
      <c r="BK166" s="6" t="str" cm="1">
        <f t="array" ref="BK16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
Z</v>
      </c>
      <c r="BL166" s="6" t="str" cm="1">
        <f t="array" ref="BL16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
Z : Multiple Disciplines</v>
      </c>
      <c r="BM166" s="5" t="s">
        <v>206</v>
      </c>
      <c r="BN166" s="5" t="s">
        <v>96</v>
      </c>
      <c r="BO166" s="5" t="s">
        <v>96</v>
      </c>
      <c r="BP166" s="5" t="s">
        <v>96</v>
      </c>
      <c r="BQ166" s="5" t="s">
        <v>96</v>
      </c>
      <c r="BR166" s="5" t="s">
        <v>96</v>
      </c>
      <c r="BS166" s="5" t="s">
        <v>96</v>
      </c>
      <c r="BT166" s="5" t="s">
        <v>96</v>
      </c>
      <c r="BU166" s="5" t="s">
        <v>96</v>
      </c>
      <c r="BV166" s="5" t="s">
        <v>96</v>
      </c>
      <c r="BW166" s="5" t="s">
        <v>96</v>
      </c>
      <c r="BX166" s="5" t="s">
        <v>206</v>
      </c>
      <c r="BY166" s="5" t="s">
        <v>96</v>
      </c>
      <c r="BZ166" s="5" t="s">
        <v>96</v>
      </c>
      <c r="CA166" s="5" t="s">
        <v>96</v>
      </c>
      <c r="CB166" s="5" t="s">
        <v>96</v>
      </c>
      <c r="CC166" s="5" t="s">
        <v>96</v>
      </c>
      <c r="CD166" s="5" t="s">
        <v>96</v>
      </c>
      <c r="CE166" s="5" t="s">
        <v>96</v>
      </c>
      <c r="CF166" s="5" t="s">
        <v>96</v>
      </c>
      <c r="CG166" s="5" t="s">
        <v>96</v>
      </c>
      <c r="CH166" s="5" t="s">
        <v>96</v>
      </c>
      <c r="CI166" s="5" t="s">
        <v>96</v>
      </c>
      <c r="CJ166" s="5" t="s">
        <v>96</v>
      </c>
      <c r="CK166" s="5" t="s">
        <v>96</v>
      </c>
      <c r="CL166" s="5" t="s">
        <v>206</v>
      </c>
      <c r="CM166" s="6" t="str" cm="1">
        <f t="array" ref="CM1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66" s="5" t="str" cm="1">
        <f t="array" ref="CN1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66" s="5" t="str" cm="1">
        <f t="array" ref="CO1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66" s="5" t="str" cm="1">
        <f t="array" ref="CP1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66" s="5" t="str" cm="1">
        <f t="array" ref="CQ1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67" spans="2:95" ht="409.5" x14ac:dyDescent="0.35">
      <c r="B167" s="5" t="s">
        <v>206</v>
      </c>
      <c r="C167" s="6" t="s">
        <v>5953</v>
      </c>
      <c r="D167" s="6" t="s">
        <v>490</v>
      </c>
      <c r="E167" s="6" t="s">
        <v>7138</v>
      </c>
      <c r="F167" s="5" t="s">
        <v>209</v>
      </c>
      <c r="G167" s="5" t="s">
        <v>251</v>
      </c>
      <c r="H167" s="5" t="s">
        <v>325</v>
      </c>
      <c r="I167" s="5" t="s">
        <v>105</v>
      </c>
      <c r="J167" s="5" t="s">
        <v>96</v>
      </c>
      <c r="K167" s="5" t="s">
        <v>225</v>
      </c>
      <c r="L167" s="5" t="s">
        <v>9</v>
      </c>
      <c r="M167" s="5" t="str">
        <f>IF(O167="","",
IF(O167="PM_XX_XX_XX: Undefined","PM_XX: Undefined",
INDEX(tbl_Picklist_UniclassPM[Code and Title],
MATCH((LEFT(O167,5)),tbl_Picklist_UniclassPM[Code],0))
))</f>
        <v>PM_40 : Design and approvals information</v>
      </c>
      <c r="N167" s="5" t="str">
        <f>IF(O167="","",
IF(O167="PM_XX_XX_XX: Undefined","PM_XX_XX: Undefined",
INDEX(tbl_Picklist_UniclassPM[Code and Title],
MATCH((LEFT(O167,8)),tbl_Picklist_UniclassPM[Code],0))
))</f>
        <v>PM_40_40 : Design drawings</v>
      </c>
      <c r="O167" s="5" t="s">
        <v>488</v>
      </c>
      <c r="P167" s="6" t="str" cm="1">
        <f t="array" ref="P16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67" s="6" t="str" cm="1">
        <f t="array" ref="Q16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67" s="6" t="s">
        <v>491</v>
      </c>
      <c r="S167" s="5" t="s">
        <v>96</v>
      </c>
      <c r="T167" s="6"/>
      <c r="U167" s="5" t="s">
        <v>96</v>
      </c>
      <c r="V167" s="6"/>
      <c r="W167" s="5" t="s">
        <v>96</v>
      </c>
      <c r="X167" s="6"/>
      <c r="Y167" s="5" t="s">
        <v>96</v>
      </c>
      <c r="Z167" s="6"/>
      <c r="AA167" s="5" t="s">
        <v>96</v>
      </c>
      <c r="AB167" s="6"/>
      <c r="AC167" s="5" t="s">
        <v>96</v>
      </c>
      <c r="AE167" s="5" t="s">
        <v>96</v>
      </c>
      <c r="AG167" s="5" t="s">
        <v>96</v>
      </c>
      <c r="AI167" s="5" t="s">
        <v>206</v>
      </c>
      <c r="AJ167" s="6" t="s">
        <v>6887</v>
      </c>
      <c r="AK167" s="5" t="s">
        <v>96</v>
      </c>
      <c r="AM167" s="5" t="s">
        <v>96</v>
      </c>
      <c r="AO167" s="5" t="s">
        <v>96</v>
      </c>
      <c r="AQ167" s="5" t="s">
        <v>96</v>
      </c>
      <c r="AS167" s="5" t="s">
        <v>96</v>
      </c>
      <c r="AU167" s="5" t="s">
        <v>206</v>
      </c>
      <c r="AV167" s="6" t="s">
        <v>6461</v>
      </c>
      <c r="AW167" s="5" t="s">
        <v>96</v>
      </c>
      <c r="AY167" s="5" t="s">
        <v>206</v>
      </c>
      <c r="AZ167" s="6" t="s">
        <v>6341</v>
      </c>
      <c r="BA167" s="5" t="s">
        <v>96</v>
      </c>
      <c r="BC167" s="5" t="s">
        <v>96</v>
      </c>
      <c r="BE167" s="5" t="s">
        <v>96</v>
      </c>
      <c r="BG167" s="5" t="s">
        <v>96</v>
      </c>
      <c r="BI167" s="5" t="s">
        <v>96</v>
      </c>
      <c r="BK167" s="6" t="str" cm="1">
        <f t="array" ref="BK16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167" s="6" t="str" cm="1">
        <f t="array" ref="BL16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167" s="5" t="s">
        <v>96</v>
      </c>
      <c r="BN167" s="5" t="s">
        <v>96</v>
      </c>
      <c r="BO167" s="5" t="s">
        <v>96</v>
      </c>
      <c r="BP167" s="5" t="s">
        <v>96</v>
      </c>
      <c r="BQ167" s="5" t="s">
        <v>96</v>
      </c>
      <c r="BR167" s="5" t="s">
        <v>96</v>
      </c>
      <c r="BS167" s="5" t="s">
        <v>96</v>
      </c>
      <c r="BT167" s="5" t="s">
        <v>96</v>
      </c>
      <c r="BU167" s="5" t="s">
        <v>96</v>
      </c>
      <c r="BV167" s="5" t="s">
        <v>96</v>
      </c>
      <c r="BW167" s="5" t="s">
        <v>96</v>
      </c>
      <c r="BX167" s="5" t="s">
        <v>206</v>
      </c>
      <c r="BY167" s="5" t="s">
        <v>96</v>
      </c>
      <c r="BZ167" s="5" t="s">
        <v>96</v>
      </c>
      <c r="CA167" s="5" t="s">
        <v>96</v>
      </c>
      <c r="CB167" s="5" t="s">
        <v>96</v>
      </c>
      <c r="CC167" s="5" t="s">
        <v>96</v>
      </c>
      <c r="CD167" s="5" t="s">
        <v>96</v>
      </c>
      <c r="CE167" s="5" t="s">
        <v>96</v>
      </c>
      <c r="CF167" s="5" t="s">
        <v>96</v>
      </c>
      <c r="CG167" s="5" t="s">
        <v>96</v>
      </c>
      <c r="CH167" s="5" t="s">
        <v>96</v>
      </c>
      <c r="CI167" s="5" t="s">
        <v>96</v>
      </c>
      <c r="CJ167" s="5" t="s">
        <v>96</v>
      </c>
      <c r="CK167" s="5" t="s">
        <v>96</v>
      </c>
      <c r="CL167" s="5" t="s">
        <v>96</v>
      </c>
      <c r="CM167" s="6" t="str" cm="1">
        <f t="array" ref="CM1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67" s="5" t="str" cm="1">
        <f t="array" ref="CN1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67" s="5" t="str" cm="1">
        <f t="array" ref="CO1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67" s="5" t="str" cm="1">
        <f t="array" ref="CP1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67" s="5" t="str" cm="1">
        <f t="array" ref="CQ1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68" spans="2:95" ht="248" x14ac:dyDescent="0.35">
      <c r="B168" s="5" t="s">
        <v>206</v>
      </c>
      <c r="C168" s="6" t="s">
        <v>5954</v>
      </c>
      <c r="D168" s="6" t="s">
        <v>492</v>
      </c>
      <c r="E168" s="6" t="s">
        <v>7139</v>
      </c>
      <c r="F168" s="5" t="s">
        <v>209</v>
      </c>
      <c r="G168" s="5" t="s">
        <v>251</v>
      </c>
      <c r="H168" s="5" t="s">
        <v>325</v>
      </c>
      <c r="I168" s="5" t="s">
        <v>103</v>
      </c>
      <c r="J168" s="5" t="s">
        <v>96</v>
      </c>
      <c r="K168" s="5" t="s">
        <v>225</v>
      </c>
      <c r="L168" s="5" t="s">
        <v>9</v>
      </c>
      <c r="M168" s="5" t="str">
        <f>IF(O168="","",
IF(O168="PM_XX_XX_XX: Undefined","PM_XX: Undefined",
INDEX(tbl_Picklist_UniclassPM[Code and Title],
MATCH((LEFT(O168,5)),tbl_Picklist_UniclassPM[Code],0))
))</f>
        <v>PM_40 : Design and approvals information</v>
      </c>
      <c r="N168" s="5" t="str">
        <f>IF(O168="","",
IF(O168="PM_XX_XX_XX: Undefined","PM_XX_XX: Undefined",
INDEX(tbl_Picklist_UniclassPM[Code and Title],
MATCH((LEFT(O168,8)),tbl_Picklist_UniclassPM[Code],0))
))</f>
        <v>PM_40_40 : Design drawings</v>
      </c>
      <c r="O168" s="5" t="s">
        <v>488</v>
      </c>
      <c r="P168" s="6" t="str" cm="1">
        <f t="array" ref="P16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68" s="6" t="str" cm="1">
        <f t="array" ref="Q16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68" s="6"/>
      <c r="S168" s="5" t="s">
        <v>96</v>
      </c>
      <c r="T168" s="6"/>
      <c r="U168" s="5" t="s">
        <v>96</v>
      </c>
      <c r="V168" s="6"/>
      <c r="W168" s="5" t="s">
        <v>96</v>
      </c>
      <c r="X168" s="6"/>
      <c r="Y168" s="5" t="s">
        <v>96</v>
      </c>
      <c r="Z168" s="6"/>
      <c r="AA168" s="5" t="s">
        <v>96</v>
      </c>
      <c r="AB168" s="6"/>
      <c r="AC168" s="5" t="s">
        <v>96</v>
      </c>
      <c r="AE168" s="5" t="s">
        <v>96</v>
      </c>
      <c r="AG168" s="5" t="s">
        <v>96</v>
      </c>
      <c r="AI168" s="5" t="s">
        <v>206</v>
      </c>
      <c r="AJ168" s="6" t="s">
        <v>6803</v>
      </c>
      <c r="AK168" s="5" t="s">
        <v>96</v>
      </c>
      <c r="AM168" s="5" t="s">
        <v>96</v>
      </c>
      <c r="AO168" s="5" t="s">
        <v>96</v>
      </c>
      <c r="AQ168" s="5" t="s">
        <v>96</v>
      </c>
      <c r="AS168" s="5" t="s">
        <v>96</v>
      </c>
      <c r="AU168" s="5" t="s">
        <v>206</v>
      </c>
      <c r="AV168" s="6" t="s">
        <v>6903</v>
      </c>
      <c r="AW168" s="5" t="s">
        <v>96</v>
      </c>
      <c r="AY168" s="5" t="s">
        <v>206</v>
      </c>
      <c r="AZ168" s="6" t="s">
        <v>6341</v>
      </c>
      <c r="BA168" s="5" t="s">
        <v>96</v>
      </c>
      <c r="BC168" s="5" t="s">
        <v>96</v>
      </c>
      <c r="BE168" s="5" t="s">
        <v>96</v>
      </c>
      <c r="BG168" s="5" t="s">
        <v>96</v>
      </c>
      <c r="BI168" s="5" t="s">
        <v>96</v>
      </c>
      <c r="BK168" s="6" t="str" cm="1">
        <f t="array" ref="BK16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68" s="6" t="str" cm="1">
        <f t="array" ref="BL16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68" s="5" t="s">
        <v>206</v>
      </c>
      <c r="BN168" s="5" t="s">
        <v>96</v>
      </c>
      <c r="BO168" s="5" t="s">
        <v>96</v>
      </c>
      <c r="BP168" s="5" t="s">
        <v>96</v>
      </c>
      <c r="BQ168" s="5" t="s">
        <v>96</v>
      </c>
      <c r="BR168" s="5" t="s">
        <v>96</v>
      </c>
      <c r="BS168" s="5" t="s">
        <v>96</v>
      </c>
      <c r="BT168" s="5" t="s">
        <v>96</v>
      </c>
      <c r="BU168" s="5" t="s">
        <v>96</v>
      </c>
      <c r="BV168" s="5" t="s">
        <v>96</v>
      </c>
      <c r="BW168" s="5" t="s">
        <v>96</v>
      </c>
      <c r="BX168" s="5" t="s">
        <v>96</v>
      </c>
      <c r="BY168" s="5" t="s">
        <v>96</v>
      </c>
      <c r="BZ168" s="5" t="s">
        <v>96</v>
      </c>
      <c r="CA168" s="5" t="s">
        <v>96</v>
      </c>
      <c r="CB168" s="5" t="s">
        <v>96</v>
      </c>
      <c r="CC168" s="5" t="s">
        <v>96</v>
      </c>
      <c r="CD168" s="5" t="s">
        <v>96</v>
      </c>
      <c r="CE168" s="5" t="s">
        <v>96</v>
      </c>
      <c r="CF168" s="5" t="s">
        <v>96</v>
      </c>
      <c r="CG168" s="5" t="s">
        <v>96</v>
      </c>
      <c r="CH168" s="5" t="s">
        <v>96</v>
      </c>
      <c r="CI168" s="5" t="s">
        <v>96</v>
      </c>
      <c r="CJ168" s="5" t="s">
        <v>96</v>
      </c>
      <c r="CK168" s="5" t="s">
        <v>96</v>
      </c>
      <c r="CL168" s="5" t="s">
        <v>96</v>
      </c>
      <c r="CM168" s="6" t="str" cm="1">
        <f t="array" ref="CM1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68" s="5" t="str" cm="1">
        <f t="array" ref="CN1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68" s="5" t="str" cm="1">
        <f t="array" ref="CO1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68" s="5" t="str" cm="1">
        <f t="array" ref="CP1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68" s="5" t="str" cm="1">
        <f t="array" ref="CQ1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69" spans="2:95" ht="294.5" x14ac:dyDescent="0.35">
      <c r="B169" s="5" t="s">
        <v>206</v>
      </c>
      <c r="C169" s="6" t="s">
        <v>5955</v>
      </c>
      <c r="D169" s="6" t="s">
        <v>493</v>
      </c>
      <c r="E169" s="6" t="s">
        <v>7140</v>
      </c>
      <c r="F169" s="5" t="s">
        <v>209</v>
      </c>
      <c r="G169" s="5" t="s">
        <v>251</v>
      </c>
      <c r="H169" s="5" t="s">
        <v>325</v>
      </c>
      <c r="I169" s="5" t="s">
        <v>103</v>
      </c>
      <c r="J169" s="5" t="s">
        <v>96</v>
      </c>
      <c r="K169" s="5" t="s">
        <v>225</v>
      </c>
      <c r="L169" s="5" t="s">
        <v>9</v>
      </c>
      <c r="M169" s="5" t="str">
        <f>IF(O169="","",
IF(O169="PM_XX_XX_XX: Undefined","PM_XX: Undefined",
INDEX(tbl_Picklist_UniclassPM[Code and Title],
MATCH((LEFT(O169,5)),tbl_Picklist_UniclassPM[Code],0))
))</f>
        <v>PM_40 : Design and approvals information</v>
      </c>
      <c r="N169" s="5" t="str">
        <f>IF(O169="","",
IF(O169="PM_XX_XX_XX: Undefined","PM_XX_XX: Undefined",
INDEX(tbl_Picklist_UniclassPM[Code and Title],
MATCH((LEFT(O169,8)),tbl_Picklist_UniclassPM[Code],0))
))</f>
        <v>PM_40_40 : Design drawings</v>
      </c>
      <c r="O169" s="5" t="s">
        <v>488</v>
      </c>
      <c r="P169" s="6" t="str" cm="1">
        <f t="array" ref="P16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69" s="6" t="str" cm="1">
        <f t="array" ref="Q16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69" s="6"/>
      <c r="S169" s="5" t="s">
        <v>96</v>
      </c>
      <c r="T169" s="6"/>
      <c r="U169" s="5" t="s">
        <v>96</v>
      </c>
      <c r="V169" s="6"/>
      <c r="W169" s="5" t="s">
        <v>96</v>
      </c>
      <c r="X169" s="6"/>
      <c r="Y169" s="5" t="s">
        <v>96</v>
      </c>
      <c r="Z169" s="6"/>
      <c r="AA169" s="5" t="s">
        <v>96</v>
      </c>
      <c r="AB169" s="6"/>
      <c r="AC169" s="5" t="s">
        <v>96</v>
      </c>
      <c r="AE169" s="5" t="s">
        <v>96</v>
      </c>
      <c r="AG169" s="5" t="s">
        <v>96</v>
      </c>
      <c r="AI169" s="5" t="s">
        <v>206</v>
      </c>
      <c r="AJ169" s="6" t="s">
        <v>6803</v>
      </c>
      <c r="AK169" s="5" t="s">
        <v>96</v>
      </c>
      <c r="AM169" s="5" t="s">
        <v>96</v>
      </c>
      <c r="AO169" s="5" t="s">
        <v>96</v>
      </c>
      <c r="AQ169" s="5" t="s">
        <v>96</v>
      </c>
      <c r="AS169" s="5" t="s">
        <v>96</v>
      </c>
      <c r="AU169" s="5" t="s">
        <v>206</v>
      </c>
      <c r="AV169" s="6" t="s">
        <v>6904</v>
      </c>
      <c r="AW169" s="5" t="s">
        <v>96</v>
      </c>
      <c r="AY169" s="5" t="s">
        <v>206</v>
      </c>
      <c r="AZ169" s="6" t="s">
        <v>6341</v>
      </c>
      <c r="BA169" s="5" t="s">
        <v>96</v>
      </c>
      <c r="BC169" s="5" t="s">
        <v>96</v>
      </c>
      <c r="BE169" s="5" t="s">
        <v>96</v>
      </c>
      <c r="BG169" s="5" t="s">
        <v>96</v>
      </c>
      <c r="BI169" s="5" t="s">
        <v>96</v>
      </c>
      <c r="BK169" s="6" t="str" cm="1">
        <f t="array" ref="BK16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69" s="6" t="str" cm="1">
        <f t="array" ref="BL16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69" s="5" t="s">
        <v>206</v>
      </c>
      <c r="BN169" s="5" t="s">
        <v>96</v>
      </c>
      <c r="BO169" s="5" t="s">
        <v>96</v>
      </c>
      <c r="BP169" s="5" t="s">
        <v>96</v>
      </c>
      <c r="BQ169" s="5" t="s">
        <v>96</v>
      </c>
      <c r="BR169" s="5" t="s">
        <v>96</v>
      </c>
      <c r="BS169" s="5" t="s">
        <v>96</v>
      </c>
      <c r="BT169" s="5" t="s">
        <v>96</v>
      </c>
      <c r="BU169" s="5" t="s">
        <v>96</v>
      </c>
      <c r="BV169" s="5" t="s">
        <v>96</v>
      </c>
      <c r="BW169" s="5" t="s">
        <v>96</v>
      </c>
      <c r="BX169" s="5" t="s">
        <v>96</v>
      </c>
      <c r="BY169" s="5" t="s">
        <v>96</v>
      </c>
      <c r="BZ169" s="5" t="s">
        <v>96</v>
      </c>
      <c r="CA169" s="5" t="s">
        <v>96</v>
      </c>
      <c r="CB169" s="5" t="s">
        <v>96</v>
      </c>
      <c r="CC169" s="5" t="s">
        <v>96</v>
      </c>
      <c r="CD169" s="5" t="s">
        <v>96</v>
      </c>
      <c r="CE169" s="5" t="s">
        <v>96</v>
      </c>
      <c r="CF169" s="5" t="s">
        <v>96</v>
      </c>
      <c r="CG169" s="5" t="s">
        <v>96</v>
      </c>
      <c r="CH169" s="5" t="s">
        <v>96</v>
      </c>
      <c r="CI169" s="5" t="s">
        <v>96</v>
      </c>
      <c r="CJ169" s="5" t="s">
        <v>96</v>
      </c>
      <c r="CK169" s="5" t="s">
        <v>96</v>
      </c>
      <c r="CL169" s="5" t="s">
        <v>96</v>
      </c>
      <c r="CM169" s="6" t="str" cm="1">
        <f t="array" ref="CM1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69" s="5" t="str" cm="1">
        <f t="array" ref="CN1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69" s="5" t="str" cm="1">
        <f t="array" ref="CO1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69" s="5" t="str" cm="1">
        <f t="array" ref="CP1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69" s="5" t="str" cm="1">
        <f t="array" ref="CQ1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70" spans="2:95" ht="294.5" x14ac:dyDescent="0.35">
      <c r="B170" s="5" t="s">
        <v>206</v>
      </c>
      <c r="C170" s="6" t="s">
        <v>6012</v>
      </c>
      <c r="D170" s="6" t="s">
        <v>494</v>
      </c>
      <c r="E170" s="6" t="s">
        <v>7141</v>
      </c>
      <c r="F170" s="5" t="s">
        <v>209</v>
      </c>
      <c r="G170" s="5" t="s">
        <v>251</v>
      </c>
      <c r="H170" s="5" t="s">
        <v>325</v>
      </c>
      <c r="I170" s="5" t="s">
        <v>103</v>
      </c>
      <c r="J170" s="5" t="s">
        <v>96</v>
      </c>
      <c r="K170" s="5" t="s">
        <v>225</v>
      </c>
      <c r="L170" s="5" t="s">
        <v>9</v>
      </c>
      <c r="M170" s="5" t="str">
        <f>IF(O170="","",
IF(O170="PM_XX_XX_XX: Undefined","PM_XX: Undefined",
INDEX(tbl_Picklist_UniclassPM[Code and Title],
MATCH((LEFT(O170,5)),tbl_Picklist_UniclassPM[Code],0))
))</f>
        <v>PM_40 : Design and approvals information</v>
      </c>
      <c r="N170" s="5" t="str">
        <f>IF(O170="","",
IF(O170="PM_XX_XX_XX: Undefined","PM_XX_XX: Undefined",
INDEX(tbl_Picklist_UniclassPM[Code and Title],
MATCH((LEFT(O170,8)),tbl_Picklist_UniclassPM[Code],0))
))</f>
        <v>PM_40_40 : Design drawings</v>
      </c>
      <c r="O170" s="5" t="s">
        <v>488</v>
      </c>
      <c r="P170" s="6" t="str" cm="1">
        <f t="array" ref="P17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70" s="6" t="str" cm="1">
        <f t="array" ref="Q17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70" s="6"/>
      <c r="S170" s="5" t="s">
        <v>96</v>
      </c>
      <c r="T170" s="6"/>
      <c r="U170" s="5" t="s">
        <v>96</v>
      </c>
      <c r="V170" s="6"/>
      <c r="W170" s="5" t="s">
        <v>96</v>
      </c>
      <c r="X170" s="6"/>
      <c r="Y170" s="5" t="s">
        <v>96</v>
      </c>
      <c r="Z170" s="6"/>
      <c r="AA170" s="5" t="s">
        <v>96</v>
      </c>
      <c r="AB170" s="6"/>
      <c r="AC170" s="5" t="s">
        <v>96</v>
      </c>
      <c r="AE170" s="5" t="s">
        <v>96</v>
      </c>
      <c r="AG170" s="5" t="s">
        <v>96</v>
      </c>
      <c r="AI170" s="5" t="s">
        <v>96</v>
      </c>
      <c r="AJ170" s="6"/>
      <c r="AK170" s="5" t="s">
        <v>96</v>
      </c>
      <c r="AM170" s="5" t="s">
        <v>96</v>
      </c>
      <c r="AO170" s="5" t="s">
        <v>96</v>
      </c>
      <c r="AQ170" s="5" t="s">
        <v>96</v>
      </c>
      <c r="AS170" s="5" t="s">
        <v>96</v>
      </c>
      <c r="AU170" s="5" t="s">
        <v>206</v>
      </c>
      <c r="AV170" s="6" t="s">
        <v>6905</v>
      </c>
      <c r="AW170" s="5" t="s">
        <v>96</v>
      </c>
      <c r="AY170" s="5" t="s">
        <v>206</v>
      </c>
      <c r="AZ170" s="6" t="s">
        <v>6341</v>
      </c>
      <c r="BA170" s="5" t="s">
        <v>96</v>
      </c>
      <c r="BC170" s="5" t="s">
        <v>96</v>
      </c>
      <c r="BE170" s="5" t="s">
        <v>96</v>
      </c>
      <c r="BG170" s="5" t="s">
        <v>96</v>
      </c>
      <c r="BI170" s="5" t="s">
        <v>96</v>
      </c>
      <c r="BK170" s="6" t="str" cm="1">
        <f t="array" ref="BK17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S</v>
      </c>
      <c r="BL170" s="6" t="str" cm="1">
        <f t="array" ref="BL17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S : Structural Engineering</v>
      </c>
      <c r="BM170" s="5" t="s">
        <v>96</v>
      </c>
      <c r="BN170" s="5" t="s">
        <v>96</v>
      </c>
      <c r="BO170" s="5" t="s">
        <v>96</v>
      </c>
      <c r="BP170" s="5" t="s">
        <v>96</v>
      </c>
      <c r="BQ170" s="5" t="s">
        <v>96</v>
      </c>
      <c r="BR170" s="5" t="s">
        <v>96</v>
      </c>
      <c r="BS170" s="5" t="s">
        <v>96</v>
      </c>
      <c r="BT170" s="5" t="s">
        <v>96</v>
      </c>
      <c r="BU170" s="5" t="s">
        <v>96</v>
      </c>
      <c r="BV170" s="5" t="s">
        <v>96</v>
      </c>
      <c r="BW170" s="5" t="s">
        <v>96</v>
      </c>
      <c r="BX170" s="5" t="s">
        <v>96</v>
      </c>
      <c r="BY170" s="5" t="s">
        <v>96</v>
      </c>
      <c r="BZ170" s="5" t="s">
        <v>96</v>
      </c>
      <c r="CA170" s="5" t="s">
        <v>96</v>
      </c>
      <c r="CB170" s="5" t="s">
        <v>96</v>
      </c>
      <c r="CC170" s="5" t="s">
        <v>96</v>
      </c>
      <c r="CD170" s="5" t="s">
        <v>96</v>
      </c>
      <c r="CE170" s="5" t="s">
        <v>206</v>
      </c>
      <c r="CF170" s="5" t="s">
        <v>96</v>
      </c>
      <c r="CG170" s="5" t="s">
        <v>96</v>
      </c>
      <c r="CH170" s="5" t="s">
        <v>96</v>
      </c>
      <c r="CI170" s="5" t="s">
        <v>96</v>
      </c>
      <c r="CJ170" s="5" t="s">
        <v>96</v>
      </c>
      <c r="CK170" s="5" t="s">
        <v>96</v>
      </c>
      <c r="CL170" s="5" t="s">
        <v>96</v>
      </c>
      <c r="CM170" s="6" t="str" cm="1">
        <f t="array" ref="CM1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70" s="5" t="str" cm="1">
        <f t="array" ref="CN1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70" s="5" t="str" cm="1">
        <f t="array" ref="CO1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70" s="5" t="str" cm="1">
        <f t="array" ref="CP1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70" s="5" t="str" cm="1">
        <f t="array" ref="CQ1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71" spans="2:95" ht="93" x14ac:dyDescent="0.35">
      <c r="B171" s="5" t="s">
        <v>206</v>
      </c>
      <c r="C171" s="6" t="s">
        <v>6099</v>
      </c>
      <c r="D171" s="6" t="s">
        <v>495</v>
      </c>
      <c r="E171" s="6" t="s">
        <v>7142</v>
      </c>
      <c r="F171" s="5" t="s">
        <v>209</v>
      </c>
      <c r="G171" s="5" t="s">
        <v>251</v>
      </c>
      <c r="H171" s="5" t="s">
        <v>325</v>
      </c>
      <c r="I171" s="5" t="s">
        <v>103</v>
      </c>
      <c r="J171" s="5" t="s">
        <v>96</v>
      </c>
      <c r="K171" s="5" t="s">
        <v>225</v>
      </c>
      <c r="L171" s="5" t="s">
        <v>9</v>
      </c>
      <c r="M171" s="5" t="str">
        <f>IF(O171="","",
IF(O171="PM_XX_XX_XX: Undefined","PM_XX: Undefined",
INDEX(tbl_Picklist_UniclassPM[Code and Title],
MATCH((LEFT(O171,5)),tbl_Picklist_UniclassPM[Code],0))
))</f>
        <v>PM_40 : Design and approvals information</v>
      </c>
      <c r="N171" s="5" t="str">
        <f>IF(O171="","",
IF(O171="PM_XX_XX_XX: Undefined","PM_XX_XX: Undefined",
INDEX(tbl_Picklist_UniclassPM[Code and Title],
MATCH((LEFT(O171,8)),tbl_Picklist_UniclassPM[Code],0))
))</f>
        <v>PM_40_40 : Design drawings</v>
      </c>
      <c r="O171" s="5" t="s">
        <v>488</v>
      </c>
      <c r="P171" s="6" t="str" cm="1">
        <f t="array" ref="P17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71" s="6" t="str" cm="1">
        <f t="array" ref="Q17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71" s="6"/>
      <c r="S171" s="5" t="s">
        <v>96</v>
      </c>
      <c r="T171" s="6"/>
      <c r="U171" s="5" t="s">
        <v>96</v>
      </c>
      <c r="V171" s="6"/>
      <c r="W171" s="5" t="s">
        <v>96</v>
      </c>
      <c r="X171" s="6"/>
      <c r="Y171" s="5" t="s">
        <v>96</v>
      </c>
      <c r="Z171" s="6"/>
      <c r="AA171" s="5" t="s">
        <v>96</v>
      </c>
      <c r="AB171" s="6"/>
      <c r="AC171" s="5" t="s">
        <v>96</v>
      </c>
      <c r="AE171" s="5" t="s">
        <v>96</v>
      </c>
      <c r="AG171" s="5" t="s">
        <v>96</v>
      </c>
      <c r="AI171" s="5" t="s">
        <v>96</v>
      </c>
      <c r="AJ171" s="6"/>
      <c r="AK171" s="5" t="s">
        <v>96</v>
      </c>
      <c r="AM171" s="5" t="s">
        <v>96</v>
      </c>
      <c r="AO171" s="5" t="s">
        <v>96</v>
      </c>
      <c r="AQ171" s="5" t="s">
        <v>96</v>
      </c>
      <c r="AS171" s="5" t="s">
        <v>96</v>
      </c>
      <c r="AU171" s="5" t="s">
        <v>96</v>
      </c>
      <c r="AW171" s="5" t="s">
        <v>96</v>
      </c>
      <c r="AY171" s="5" t="s">
        <v>206</v>
      </c>
      <c r="AZ171" s="6" t="s">
        <v>6462</v>
      </c>
      <c r="BA171" s="5" t="s">
        <v>96</v>
      </c>
      <c r="BC171" s="5" t="s">
        <v>96</v>
      </c>
      <c r="BE171" s="5" t="s">
        <v>96</v>
      </c>
      <c r="BG171" s="5" t="s">
        <v>96</v>
      </c>
      <c r="BI171" s="5" t="s">
        <v>96</v>
      </c>
      <c r="BK171" s="6" t="str" cm="1">
        <f t="array" ref="BK17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71" s="6" t="str" cm="1">
        <f t="array" ref="BL17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71" s="5" t="s">
        <v>206</v>
      </c>
      <c r="BN171" s="5" t="s">
        <v>96</v>
      </c>
      <c r="BO171" s="5" t="s">
        <v>96</v>
      </c>
      <c r="BP171" s="5" t="s">
        <v>96</v>
      </c>
      <c r="BQ171" s="5" t="s">
        <v>96</v>
      </c>
      <c r="BR171" s="5" t="s">
        <v>96</v>
      </c>
      <c r="BS171" s="5" t="s">
        <v>96</v>
      </c>
      <c r="BT171" s="5" t="s">
        <v>96</v>
      </c>
      <c r="BU171" s="5" t="s">
        <v>96</v>
      </c>
      <c r="BV171" s="5" t="s">
        <v>96</v>
      </c>
      <c r="BW171" s="5" t="s">
        <v>96</v>
      </c>
      <c r="BX171" s="5" t="s">
        <v>96</v>
      </c>
      <c r="BY171" s="5" t="s">
        <v>96</v>
      </c>
      <c r="BZ171" s="5" t="s">
        <v>96</v>
      </c>
      <c r="CA171" s="5" t="s">
        <v>96</v>
      </c>
      <c r="CB171" s="5" t="s">
        <v>96</v>
      </c>
      <c r="CC171" s="5" t="s">
        <v>96</v>
      </c>
      <c r="CD171" s="5" t="s">
        <v>96</v>
      </c>
      <c r="CE171" s="5" t="s">
        <v>96</v>
      </c>
      <c r="CF171" s="5" t="s">
        <v>96</v>
      </c>
      <c r="CG171" s="5" t="s">
        <v>96</v>
      </c>
      <c r="CH171" s="5" t="s">
        <v>96</v>
      </c>
      <c r="CI171" s="5" t="s">
        <v>96</v>
      </c>
      <c r="CJ171" s="5" t="s">
        <v>96</v>
      </c>
      <c r="CK171" s="5" t="s">
        <v>96</v>
      </c>
      <c r="CL171" s="5" t="s">
        <v>96</v>
      </c>
      <c r="CM171" s="6" t="str" cm="1">
        <f t="array" ref="CM1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71" s="5" t="str" cm="1">
        <f t="array" ref="CN1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71" s="5" t="str" cm="1">
        <f t="array" ref="CO1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71" s="5" t="str" cm="1">
        <f t="array" ref="CP1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71" s="5" t="str" cm="1">
        <f t="array" ref="CQ1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72" spans="2:95" ht="139.5" x14ac:dyDescent="0.35">
      <c r="B172" s="5" t="s">
        <v>206</v>
      </c>
      <c r="C172" s="6" t="s">
        <v>6013</v>
      </c>
      <c r="D172" s="6" t="s">
        <v>496</v>
      </c>
      <c r="E172" s="6" t="s">
        <v>7143</v>
      </c>
      <c r="F172" s="5" t="s">
        <v>209</v>
      </c>
      <c r="G172" s="5" t="s">
        <v>251</v>
      </c>
      <c r="H172" s="5" t="s">
        <v>325</v>
      </c>
      <c r="I172" s="5" t="s">
        <v>103</v>
      </c>
      <c r="J172" s="5" t="s">
        <v>96</v>
      </c>
      <c r="K172" s="5" t="s">
        <v>225</v>
      </c>
      <c r="L172" s="5" t="s">
        <v>9</v>
      </c>
      <c r="M172" s="5" t="str">
        <f>IF(O172="","",
IF(O172="PM_XX_XX_XX: Undefined","PM_XX: Undefined",
INDEX(tbl_Picklist_UniclassPM[Code and Title],
MATCH((LEFT(O172,5)),tbl_Picklist_UniclassPM[Code],0))
))</f>
        <v>PM_40 : Design and approvals information</v>
      </c>
      <c r="N172" s="5" t="str">
        <f>IF(O172="","",
IF(O172="PM_XX_XX_XX: Undefined","PM_XX_XX: Undefined",
INDEX(tbl_Picklist_UniclassPM[Code and Title],
MATCH((LEFT(O172,8)),tbl_Picklist_UniclassPM[Code],0))
))</f>
        <v>PM_40_40 : Design drawings</v>
      </c>
      <c r="O172" s="5" t="s">
        <v>488</v>
      </c>
      <c r="P172" s="6" t="str" cm="1">
        <f t="array" ref="P17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72" s="6" t="str" cm="1">
        <f t="array" ref="Q17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72" s="6"/>
      <c r="S172" s="5" t="s">
        <v>96</v>
      </c>
      <c r="T172" s="6"/>
      <c r="U172" s="5" t="s">
        <v>96</v>
      </c>
      <c r="V172" s="6"/>
      <c r="W172" s="5" t="s">
        <v>96</v>
      </c>
      <c r="X172" s="6"/>
      <c r="Y172" s="5" t="s">
        <v>96</v>
      </c>
      <c r="Z172" s="6"/>
      <c r="AA172" s="5" t="s">
        <v>96</v>
      </c>
      <c r="AB172" s="6"/>
      <c r="AC172" s="5" t="s">
        <v>96</v>
      </c>
      <c r="AE172" s="5" t="s">
        <v>96</v>
      </c>
      <c r="AG172" s="5" t="s">
        <v>96</v>
      </c>
      <c r="AI172" s="5" t="s">
        <v>96</v>
      </c>
      <c r="AJ172" s="6"/>
      <c r="AK172" s="5" t="s">
        <v>96</v>
      </c>
      <c r="AM172" s="5" t="s">
        <v>96</v>
      </c>
      <c r="AO172" s="5" t="s">
        <v>96</v>
      </c>
      <c r="AQ172" s="5" t="s">
        <v>96</v>
      </c>
      <c r="AS172" s="5" t="s">
        <v>96</v>
      </c>
      <c r="AU172" s="5" t="s">
        <v>206</v>
      </c>
      <c r="AV172" s="6" t="s">
        <v>6465</v>
      </c>
      <c r="AW172" s="5" t="s">
        <v>96</v>
      </c>
      <c r="AY172" s="5" t="s">
        <v>206</v>
      </c>
      <c r="AZ172" s="6" t="s">
        <v>6341</v>
      </c>
      <c r="BA172" s="5" t="s">
        <v>96</v>
      </c>
      <c r="BC172" s="5" t="s">
        <v>96</v>
      </c>
      <c r="BE172" s="5" t="s">
        <v>96</v>
      </c>
      <c r="BG172" s="5" t="s">
        <v>96</v>
      </c>
      <c r="BI172" s="5" t="s">
        <v>96</v>
      </c>
      <c r="BK172" s="6" t="str" cm="1">
        <f t="array" ref="BK17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172" s="6" t="str" cm="1">
        <f t="array" ref="BL17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172" s="5" t="s">
        <v>206</v>
      </c>
      <c r="BN172" s="5" t="s">
        <v>96</v>
      </c>
      <c r="BO172" s="5" t="s">
        <v>96</v>
      </c>
      <c r="BP172" s="5" t="s">
        <v>96</v>
      </c>
      <c r="BQ172" s="5" t="s">
        <v>96</v>
      </c>
      <c r="BR172" s="5" t="s">
        <v>96</v>
      </c>
      <c r="BS172" s="5" t="s">
        <v>96</v>
      </c>
      <c r="BT172" s="5" t="s">
        <v>96</v>
      </c>
      <c r="BU172" s="5" t="s">
        <v>96</v>
      </c>
      <c r="BV172" s="5" t="s">
        <v>96</v>
      </c>
      <c r="BW172" s="5" t="s">
        <v>96</v>
      </c>
      <c r="BX172" s="5" t="s">
        <v>96</v>
      </c>
      <c r="BY172" s="5" t="s">
        <v>96</v>
      </c>
      <c r="BZ172" s="5" t="s">
        <v>96</v>
      </c>
      <c r="CA172" s="5" t="s">
        <v>96</v>
      </c>
      <c r="CB172" s="5" t="s">
        <v>96</v>
      </c>
      <c r="CC172" s="5" t="s">
        <v>96</v>
      </c>
      <c r="CD172" s="5" t="s">
        <v>96</v>
      </c>
      <c r="CE172" s="5" t="s">
        <v>96</v>
      </c>
      <c r="CF172" s="5" t="s">
        <v>96</v>
      </c>
      <c r="CG172" s="5" t="s">
        <v>96</v>
      </c>
      <c r="CH172" s="5" t="s">
        <v>96</v>
      </c>
      <c r="CI172" s="5" t="s">
        <v>96</v>
      </c>
      <c r="CJ172" s="5" t="s">
        <v>96</v>
      </c>
      <c r="CK172" s="5" t="s">
        <v>96</v>
      </c>
      <c r="CL172" s="5" t="s">
        <v>96</v>
      </c>
      <c r="CM172" s="6" t="str" cm="1">
        <f t="array" ref="CM1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72" s="5" t="str" cm="1">
        <f t="array" ref="CN1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72" s="5" t="str" cm="1">
        <f t="array" ref="CO1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72" s="5" t="str" cm="1">
        <f t="array" ref="CP1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72" s="5" t="str" cm="1">
        <f t="array" ref="CQ1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73" spans="2:95" ht="232.5" x14ac:dyDescent="0.35">
      <c r="B173" s="5" t="s">
        <v>206</v>
      </c>
      <c r="C173" s="6" t="s">
        <v>6100</v>
      </c>
      <c r="D173" s="6" t="s">
        <v>497</v>
      </c>
      <c r="E173" s="6" t="s">
        <v>7144</v>
      </c>
      <c r="F173" s="5" t="s">
        <v>209</v>
      </c>
      <c r="G173" s="5" t="s">
        <v>251</v>
      </c>
      <c r="H173" s="5" t="s">
        <v>325</v>
      </c>
      <c r="I173" s="5" t="s">
        <v>103</v>
      </c>
      <c r="J173" s="5" t="s">
        <v>96</v>
      </c>
      <c r="K173" s="5" t="s">
        <v>225</v>
      </c>
      <c r="L173" s="5" t="s">
        <v>9</v>
      </c>
      <c r="M173" s="5" t="str">
        <f>IF(O173="","",
IF(O173="PM_XX_XX_XX: Undefined","PM_XX: Undefined",
INDEX(tbl_Picklist_UniclassPM[Code and Title],
MATCH((LEFT(O173,5)),tbl_Picklist_UniclassPM[Code],0))
))</f>
        <v>PM_40 : Design and approvals information</v>
      </c>
      <c r="N173" s="5" t="str">
        <f>IF(O173="","",
IF(O173="PM_XX_XX_XX: Undefined","PM_XX_XX: Undefined",
INDEX(tbl_Picklist_UniclassPM[Code and Title],
MATCH((LEFT(O173,8)),tbl_Picklist_UniclassPM[Code],0))
))</f>
        <v>PM_40_40 : Design drawings</v>
      </c>
      <c r="O173" s="5" t="s">
        <v>488</v>
      </c>
      <c r="P173" s="6" t="str" cm="1">
        <f t="array" ref="P17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73" s="6" t="str" cm="1">
        <f t="array" ref="Q17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73" s="6"/>
      <c r="S173" s="5" t="s">
        <v>96</v>
      </c>
      <c r="T173" s="6"/>
      <c r="U173" s="5" t="s">
        <v>96</v>
      </c>
      <c r="V173" s="6"/>
      <c r="W173" s="5" t="s">
        <v>96</v>
      </c>
      <c r="X173" s="6"/>
      <c r="Y173" s="5" t="s">
        <v>96</v>
      </c>
      <c r="Z173" s="6"/>
      <c r="AA173" s="5" t="s">
        <v>96</v>
      </c>
      <c r="AB173" s="6"/>
      <c r="AC173" s="5" t="s">
        <v>96</v>
      </c>
      <c r="AE173" s="5" t="s">
        <v>96</v>
      </c>
      <c r="AG173" s="5" t="s">
        <v>96</v>
      </c>
      <c r="AI173" s="5" t="s">
        <v>96</v>
      </c>
      <c r="AJ173" s="6"/>
      <c r="AK173" s="5" t="s">
        <v>96</v>
      </c>
      <c r="AM173" s="5" t="s">
        <v>96</v>
      </c>
      <c r="AO173" s="5" t="s">
        <v>96</v>
      </c>
      <c r="AQ173" s="5" t="s">
        <v>96</v>
      </c>
      <c r="AS173" s="5" t="s">
        <v>96</v>
      </c>
      <c r="AU173" s="5" t="s">
        <v>96</v>
      </c>
      <c r="AW173" s="5" t="s">
        <v>96</v>
      </c>
      <c r="AY173" s="5" t="s">
        <v>206</v>
      </c>
      <c r="AZ173" s="6" t="s">
        <v>6934</v>
      </c>
      <c r="BA173" s="5" t="s">
        <v>96</v>
      </c>
      <c r="BC173" s="5" t="s">
        <v>96</v>
      </c>
      <c r="BE173" s="5" t="s">
        <v>96</v>
      </c>
      <c r="BG173" s="5" t="s">
        <v>96</v>
      </c>
      <c r="BI173" s="5" t="s">
        <v>96</v>
      </c>
      <c r="BK173" s="6" t="str" cm="1">
        <f t="array" ref="BK17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M;
Z</v>
      </c>
      <c r="BL173" s="6" t="str" cm="1">
        <f t="array" ref="BL17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M : Mechanical Engineering;
Z : Multiple Disciplines</v>
      </c>
      <c r="BM173" s="5" t="s">
        <v>206</v>
      </c>
      <c r="BN173" s="5" t="s">
        <v>96</v>
      </c>
      <c r="BO173" s="5" t="s">
        <v>96</v>
      </c>
      <c r="BP173" s="5" t="s">
        <v>96</v>
      </c>
      <c r="BQ173" s="5" t="s">
        <v>206</v>
      </c>
      <c r="BR173" s="5" t="s">
        <v>96</v>
      </c>
      <c r="BS173" s="5" t="s">
        <v>96</v>
      </c>
      <c r="BT173" s="5" t="s">
        <v>96</v>
      </c>
      <c r="BU173" s="5" t="s">
        <v>96</v>
      </c>
      <c r="BV173" s="5" t="s">
        <v>96</v>
      </c>
      <c r="BW173" s="5" t="s">
        <v>96</v>
      </c>
      <c r="BX173" s="5" t="s">
        <v>96</v>
      </c>
      <c r="BY173" s="5" t="s">
        <v>206</v>
      </c>
      <c r="BZ173" s="5" t="s">
        <v>96</v>
      </c>
      <c r="CA173" s="5" t="s">
        <v>96</v>
      </c>
      <c r="CB173" s="5" t="s">
        <v>96</v>
      </c>
      <c r="CC173" s="5" t="s">
        <v>96</v>
      </c>
      <c r="CD173" s="5" t="s">
        <v>96</v>
      </c>
      <c r="CE173" s="5" t="s">
        <v>96</v>
      </c>
      <c r="CF173" s="5" t="s">
        <v>96</v>
      </c>
      <c r="CG173" s="5" t="s">
        <v>96</v>
      </c>
      <c r="CH173" s="5" t="s">
        <v>96</v>
      </c>
      <c r="CI173" s="5" t="s">
        <v>96</v>
      </c>
      <c r="CJ173" s="5" t="s">
        <v>96</v>
      </c>
      <c r="CK173" s="5" t="s">
        <v>96</v>
      </c>
      <c r="CL173" s="5" t="s">
        <v>206</v>
      </c>
      <c r="CM173" s="6" t="str" cm="1">
        <f t="array" ref="CM1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73" s="5" t="str" cm="1">
        <f t="array" ref="CN1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73" s="5" t="str" cm="1">
        <f t="array" ref="CO1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73" s="5" t="str" cm="1">
        <f t="array" ref="CP1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73" s="5" t="str" cm="1">
        <f t="array" ref="CQ1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74" spans="2:95" ht="203.5" customHeight="1" x14ac:dyDescent="0.35">
      <c r="B174" s="5" t="s">
        <v>206</v>
      </c>
      <c r="C174" s="6" t="s">
        <v>6154</v>
      </c>
      <c r="D174" s="6" t="s">
        <v>498</v>
      </c>
      <c r="E174" s="6" t="s">
        <v>7145</v>
      </c>
      <c r="F174" s="5" t="s">
        <v>209</v>
      </c>
      <c r="G174" s="5" t="s">
        <v>251</v>
      </c>
      <c r="H174" s="5" t="s">
        <v>223</v>
      </c>
      <c r="I174" s="5" t="s">
        <v>103</v>
      </c>
      <c r="J174" s="5" t="s">
        <v>96</v>
      </c>
      <c r="K174" s="5" t="s">
        <v>225</v>
      </c>
      <c r="L174" s="5" t="s">
        <v>9</v>
      </c>
      <c r="M174" s="5" t="str">
        <f>IF(O174="","",
IF(O174="PM_XX_XX_XX: Undefined","PM_XX: Undefined",
INDEX(tbl_Picklist_UniclassPM[Code and Title],
MATCH((LEFT(O174,5)),tbl_Picklist_UniclassPM[Code],0))
))</f>
        <v>PM_40 : Design and approvals information</v>
      </c>
      <c r="N174" s="5" t="str">
        <f>IF(O174="","",
IF(O174="PM_XX_XX_XX: Undefined","PM_XX_XX: Undefined",
INDEX(tbl_Picklist_UniclassPM[Code and Title],
MATCH((LEFT(O174,8)),tbl_Picklist_UniclassPM[Code],0))
))</f>
        <v>PM_40_40 : Design drawings</v>
      </c>
      <c r="O174" s="5" t="s">
        <v>488</v>
      </c>
      <c r="P174" s="6" t="str" cm="1">
        <f t="array" ref="P17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
IE521;
IE601</v>
      </c>
      <c r="Q174" s="6" t="str" cm="1">
        <f t="array" ref="Q17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
IE521 : Stage submission (Pre-Handover);
IE601 : Post-Handover</v>
      </c>
      <c r="R174" s="6" t="s">
        <v>499</v>
      </c>
      <c r="S174" s="5" t="s">
        <v>96</v>
      </c>
      <c r="T174" s="6"/>
      <c r="U174" s="5" t="s">
        <v>96</v>
      </c>
      <c r="V174" s="6"/>
      <c r="W174" s="5" t="s">
        <v>96</v>
      </c>
      <c r="X174" s="6"/>
      <c r="Y174" s="5" t="s">
        <v>96</v>
      </c>
      <c r="Z174" s="6"/>
      <c r="AA174" s="5" t="s">
        <v>96</v>
      </c>
      <c r="AB174" s="6"/>
      <c r="AC174" s="5" t="s">
        <v>96</v>
      </c>
      <c r="AE174" s="5" t="s">
        <v>96</v>
      </c>
      <c r="AG174" s="5" t="s">
        <v>96</v>
      </c>
      <c r="AI174" s="5" t="s">
        <v>96</v>
      </c>
      <c r="AJ174" s="6"/>
      <c r="AK174" s="5" t="s">
        <v>96</v>
      </c>
      <c r="AM174" s="5" t="s">
        <v>96</v>
      </c>
      <c r="AO174" s="5" t="s">
        <v>96</v>
      </c>
      <c r="AQ174" s="5" t="s">
        <v>96</v>
      </c>
      <c r="AS174" s="5" t="s">
        <v>96</v>
      </c>
      <c r="AU174" s="5" t="s">
        <v>96</v>
      </c>
      <c r="AW174" s="5" t="s">
        <v>96</v>
      </c>
      <c r="AY174" s="5" t="s">
        <v>96</v>
      </c>
      <c r="BA174" s="5" t="s">
        <v>96</v>
      </c>
      <c r="BC174" s="5" t="s">
        <v>206</v>
      </c>
      <c r="BD174" s="6" t="s">
        <v>6463</v>
      </c>
      <c r="BE174" s="5" t="s">
        <v>206</v>
      </c>
      <c r="BF174" s="6" t="s">
        <v>6402</v>
      </c>
      <c r="BG174" s="5" t="s">
        <v>206</v>
      </c>
      <c r="BH174" s="6" t="s">
        <v>6536</v>
      </c>
      <c r="BI174" s="5" t="s">
        <v>96</v>
      </c>
      <c r="BK174" s="6" t="str" cm="1">
        <f t="array" ref="BK17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174" s="6" t="str" cm="1">
        <f t="array" ref="BL17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174" s="5" t="s">
        <v>96</v>
      </c>
      <c r="BN174" s="5" t="s">
        <v>96</v>
      </c>
      <c r="BO174" s="5" t="s">
        <v>96</v>
      </c>
      <c r="BP174" s="5" t="s">
        <v>96</v>
      </c>
      <c r="BQ174" s="5" t="s">
        <v>96</v>
      </c>
      <c r="BR174" s="5" t="s">
        <v>96</v>
      </c>
      <c r="BS174" s="5" t="s">
        <v>96</v>
      </c>
      <c r="BT174" s="5" t="s">
        <v>96</v>
      </c>
      <c r="BU174" s="5" t="s">
        <v>96</v>
      </c>
      <c r="BV174" s="5" t="s">
        <v>96</v>
      </c>
      <c r="BW174" s="5" t="s">
        <v>96</v>
      </c>
      <c r="BX174" s="5" t="s">
        <v>206</v>
      </c>
      <c r="BY174" s="5" t="s">
        <v>96</v>
      </c>
      <c r="BZ174" s="5" t="s">
        <v>96</v>
      </c>
      <c r="CA174" s="5" t="s">
        <v>96</v>
      </c>
      <c r="CB174" s="5" t="s">
        <v>96</v>
      </c>
      <c r="CC174" s="5" t="s">
        <v>96</v>
      </c>
      <c r="CD174" s="5" t="s">
        <v>96</v>
      </c>
      <c r="CE174" s="5" t="s">
        <v>96</v>
      </c>
      <c r="CF174" s="5" t="s">
        <v>96</v>
      </c>
      <c r="CG174" s="5" t="s">
        <v>96</v>
      </c>
      <c r="CH174" s="5" t="s">
        <v>96</v>
      </c>
      <c r="CI174" s="5" t="s">
        <v>96</v>
      </c>
      <c r="CJ174" s="5" t="s">
        <v>96</v>
      </c>
      <c r="CK174" s="5" t="s">
        <v>96</v>
      </c>
      <c r="CL174" s="5" t="s">
        <v>96</v>
      </c>
      <c r="CM174" s="6" t="str" cm="1">
        <f t="array" ref="CM1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74" s="5" t="str" cm="1">
        <f t="array" ref="CN1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74" s="5" t="str" cm="1">
        <f t="array" ref="CO1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74" s="5" t="str" cm="1">
        <f t="array" ref="CP1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74" s="5" t="str" cm="1">
        <f t="array" ref="CQ1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75" spans="2:95" ht="403" x14ac:dyDescent="0.35">
      <c r="B175" s="5" t="s">
        <v>206</v>
      </c>
      <c r="C175" s="6" t="s">
        <v>5956</v>
      </c>
      <c r="D175" s="6" t="s">
        <v>6466</v>
      </c>
      <c r="E175" s="6" t="s">
        <v>7146</v>
      </c>
      <c r="F175" s="5" t="s">
        <v>209</v>
      </c>
      <c r="G175" s="5" t="s">
        <v>251</v>
      </c>
      <c r="H175" s="5" t="s">
        <v>325</v>
      </c>
      <c r="I175" s="5" t="s">
        <v>102</v>
      </c>
      <c r="J175" s="5" t="s">
        <v>96</v>
      </c>
      <c r="K175" s="5" t="s">
        <v>225</v>
      </c>
      <c r="L175" s="5" t="s">
        <v>9</v>
      </c>
      <c r="M175" s="5" t="str">
        <f>IF(O175="","",
IF(O175="PM_XX_XX_XX: Undefined","PM_XX: Undefined",
INDEX(tbl_Picklist_UniclassPM[Code and Title],
MATCH((LEFT(O175,5)),tbl_Picklist_UniclassPM[Code],0))
))</f>
        <v>PM_40 : Design and approvals information</v>
      </c>
      <c r="N175" s="5" t="str">
        <f>IF(O175="","",
IF(O175="PM_XX_XX_XX: Undefined","PM_XX_XX: Undefined",
INDEX(tbl_Picklist_UniclassPM[Code and Title],
MATCH((LEFT(O175,8)),tbl_Picklist_UniclassPM[Code],0))
))</f>
        <v>PM_40_40 : Design drawings</v>
      </c>
      <c r="O175" s="5" t="s">
        <v>500</v>
      </c>
      <c r="P175" s="6" t="str" cm="1">
        <f t="array" ref="P17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75" s="6" t="str" cm="1">
        <f t="array" ref="Q17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75" s="6"/>
      <c r="S175" s="5" t="s">
        <v>96</v>
      </c>
      <c r="T175" s="6"/>
      <c r="U175" s="5" t="s">
        <v>96</v>
      </c>
      <c r="V175" s="6"/>
      <c r="W175" s="5" t="s">
        <v>96</v>
      </c>
      <c r="X175" s="6"/>
      <c r="Y175" s="5" t="s">
        <v>96</v>
      </c>
      <c r="Z175" s="6"/>
      <c r="AA175" s="5" t="s">
        <v>96</v>
      </c>
      <c r="AB175" s="6"/>
      <c r="AC175" s="5" t="s">
        <v>96</v>
      </c>
      <c r="AE175" s="5" t="s">
        <v>96</v>
      </c>
      <c r="AG175" s="5" t="s">
        <v>96</v>
      </c>
      <c r="AI175" s="5" t="s">
        <v>206</v>
      </c>
      <c r="AJ175" s="6" t="s">
        <v>6888</v>
      </c>
      <c r="AK175" s="5" t="s">
        <v>96</v>
      </c>
      <c r="AM175" s="5" t="s">
        <v>96</v>
      </c>
      <c r="AO175" s="5" t="s">
        <v>96</v>
      </c>
      <c r="AQ175" s="5" t="s">
        <v>96</v>
      </c>
      <c r="AS175" s="5" t="s">
        <v>96</v>
      </c>
      <c r="AU175" s="5" t="s">
        <v>206</v>
      </c>
      <c r="AV175" s="6" t="s">
        <v>6906</v>
      </c>
      <c r="AW175" s="5" t="s">
        <v>96</v>
      </c>
      <c r="AY175" s="5" t="s">
        <v>206</v>
      </c>
      <c r="AZ175" s="6" t="s">
        <v>6467</v>
      </c>
      <c r="BA175" s="5" t="s">
        <v>96</v>
      </c>
      <c r="BC175" s="5" t="s">
        <v>96</v>
      </c>
      <c r="BE175" s="5" t="s">
        <v>96</v>
      </c>
      <c r="BG175" s="5" t="s">
        <v>96</v>
      </c>
      <c r="BI175" s="5" t="s">
        <v>96</v>
      </c>
      <c r="BK175" s="6" t="str" cm="1">
        <f t="array" ref="BK17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I;
M;
O;
P;
X</v>
      </c>
      <c r="BL175" s="6" t="str" cm="1">
        <f t="array" ref="BL17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I : Interior Architecture;
M : Mechanical Engineering;
O : Other Discipline;
P : Public Health Engineering;
X : Non-Discipline Specific or Not Applicable</v>
      </c>
      <c r="BM175" s="5" t="s">
        <v>206</v>
      </c>
      <c r="BN175" s="5" t="s">
        <v>96</v>
      </c>
      <c r="BO175" s="5" t="s">
        <v>96</v>
      </c>
      <c r="BP175" s="5" t="s">
        <v>96</v>
      </c>
      <c r="BQ175" s="5" t="s">
        <v>206</v>
      </c>
      <c r="BR175" s="5" t="s">
        <v>96</v>
      </c>
      <c r="BS175" s="5" t="s">
        <v>96</v>
      </c>
      <c r="BT175" s="5" t="s">
        <v>96</v>
      </c>
      <c r="BU175" s="5" t="s">
        <v>206</v>
      </c>
      <c r="BV175" s="5" t="s">
        <v>96</v>
      </c>
      <c r="BW175" s="5" t="s">
        <v>96</v>
      </c>
      <c r="BX175" s="5" t="s">
        <v>96</v>
      </c>
      <c r="BY175" s="5" t="s">
        <v>206</v>
      </c>
      <c r="BZ175" s="5" t="s">
        <v>96</v>
      </c>
      <c r="CA175" s="5" t="s">
        <v>206</v>
      </c>
      <c r="CB175" s="5" t="s">
        <v>206</v>
      </c>
      <c r="CC175" s="5" t="s">
        <v>96</v>
      </c>
      <c r="CD175" s="5" t="s">
        <v>96</v>
      </c>
      <c r="CE175" s="5" t="s">
        <v>96</v>
      </c>
      <c r="CF175" s="5" t="s">
        <v>96</v>
      </c>
      <c r="CG175" s="5" t="s">
        <v>96</v>
      </c>
      <c r="CH175" s="5" t="s">
        <v>96</v>
      </c>
      <c r="CI175" s="5" t="s">
        <v>96</v>
      </c>
      <c r="CJ175" s="5" t="s">
        <v>206</v>
      </c>
      <c r="CK175" s="5" t="s">
        <v>96</v>
      </c>
      <c r="CL175" s="5" t="s">
        <v>96</v>
      </c>
      <c r="CM175" s="6" t="str" cm="1">
        <f t="array" ref="CM1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75" s="5" t="str" cm="1">
        <f t="array" ref="CN1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75" s="5" t="str" cm="1">
        <f t="array" ref="CO1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75" s="5" t="str" cm="1">
        <f t="array" ref="CP1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75" s="5" t="str" cm="1">
        <f t="array" ref="CQ1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76" spans="2:95" ht="217" x14ac:dyDescent="0.35">
      <c r="B176" s="5" t="s">
        <v>206</v>
      </c>
      <c r="C176" s="6" t="s">
        <v>5957</v>
      </c>
      <c r="D176" s="6" t="s">
        <v>501</v>
      </c>
      <c r="E176" s="6" t="s">
        <v>7147</v>
      </c>
      <c r="F176" s="5" t="s">
        <v>209</v>
      </c>
      <c r="G176" s="5" t="s">
        <v>234</v>
      </c>
      <c r="H176" s="5" t="s">
        <v>417</v>
      </c>
      <c r="I176" s="5" t="s">
        <v>96</v>
      </c>
      <c r="J176" s="5" t="s">
        <v>96</v>
      </c>
      <c r="K176" s="5" t="s">
        <v>225</v>
      </c>
      <c r="L176" s="5" t="s">
        <v>9</v>
      </c>
      <c r="M176" s="5" t="str">
        <f>IF(O176="","",
IF(O176="PM_XX_XX_XX: Undefined","PM_XX: Undefined",
INDEX(tbl_Picklist_UniclassPM[Code and Title],
MATCH((LEFT(O176,5)),tbl_Picklist_UniclassPM[Code],0))
))</f>
        <v>PM_40 : Design and approvals information</v>
      </c>
      <c r="N176" s="5" t="str">
        <f>IF(O176="","",
IF(O176="PM_XX_XX_XX: Undefined","PM_XX_XX: Undefined",
INDEX(tbl_Picklist_UniclassPM[Code and Title],
MATCH((LEFT(O176,8)),tbl_Picklist_UniclassPM[Code],0))
))</f>
        <v>PM_40_40 : Design drawings</v>
      </c>
      <c r="O176" s="5" t="s">
        <v>500</v>
      </c>
      <c r="P176" s="6" t="str" cm="1">
        <f t="array" ref="P17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76" s="6" t="str" cm="1">
        <f t="array" ref="Q17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76" s="6"/>
      <c r="S176" s="5" t="s">
        <v>96</v>
      </c>
      <c r="T176" s="6"/>
      <c r="U176" s="5" t="s">
        <v>96</v>
      </c>
      <c r="V176" s="6"/>
      <c r="W176" s="5" t="s">
        <v>96</v>
      </c>
      <c r="X176" s="6"/>
      <c r="Y176" s="5" t="s">
        <v>96</v>
      </c>
      <c r="Z176" s="6"/>
      <c r="AA176" s="5" t="s">
        <v>96</v>
      </c>
      <c r="AB176" s="6"/>
      <c r="AC176" s="5" t="s">
        <v>96</v>
      </c>
      <c r="AE176" s="5" t="s">
        <v>96</v>
      </c>
      <c r="AG176" s="5" t="s">
        <v>96</v>
      </c>
      <c r="AI176" s="5" t="s">
        <v>206</v>
      </c>
      <c r="AJ176" s="6" t="s">
        <v>6889</v>
      </c>
      <c r="AK176" s="5" t="s">
        <v>96</v>
      </c>
      <c r="AM176" s="5" t="s">
        <v>96</v>
      </c>
      <c r="AO176" s="5" t="s">
        <v>96</v>
      </c>
      <c r="AQ176" s="5" t="s">
        <v>96</v>
      </c>
      <c r="AS176" s="5" t="s">
        <v>96</v>
      </c>
      <c r="AU176" s="5" t="s">
        <v>206</v>
      </c>
      <c r="AV176" s="6" t="s">
        <v>6889</v>
      </c>
      <c r="AW176" s="5" t="s">
        <v>96</v>
      </c>
      <c r="AY176" s="5" t="s">
        <v>206</v>
      </c>
      <c r="AZ176" s="6" t="s">
        <v>6341</v>
      </c>
      <c r="BA176" s="5" t="s">
        <v>96</v>
      </c>
      <c r="BC176" s="5" t="s">
        <v>96</v>
      </c>
      <c r="BE176" s="5" t="s">
        <v>96</v>
      </c>
      <c r="BG176" s="5" t="s">
        <v>96</v>
      </c>
      <c r="BI176" s="5" t="s">
        <v>96</v>
      </c>
      <c r="BK176" s="6" t="str" cm="1">
        <f t="array" ref="BK17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I;
M;
O;
P;
X;
Z</v>
      </c>
      <c r="BL176" s="6" t="str" cm="1">
        <f t="array" ref="BL17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I : Interior Architecture;
M : Mechanical Engineering;
O : Other Discipline;
P : Public Health Engineering;
X : Non-Discipline Specific or Not Applicable;
Z : Multiple Disciplines</v>
      </c>
      <c r="BM176" s="5" t="s">
        <v>206</v>
      </c>
      <c r="BN176" s="5" t="s">
        <v>96</v>
      </c>
      <c r="BO176" s="5" t="s">
        <v>96</v>
      </c>
      <c r="BP176" s="5" t="s">
        <v>96</v>
      </c>
      <c r="BQ176" s="5" t="s">
        <v>206</v>
      </c>
      <c r="BR176" s="5" t="s">
        <v>96</v>
      </c>
      <c r="BS176" s="5" t="s">
        <v>96</v>
      </c>
      <c r="BT176" s="5" t="s">
        <v>96</v>
      </c>
      <c r="BU176" s="5" t="s">
        <v>206</v>
      </c>
      <c r="BV176" s="5" t="s">
        <v>96</v>
      </c>
      <c r="BW176" s="5" t="s">
        <v>96</v>
      </c>
      <c r="BX176" s="5" t="s">
        <v>96</v>
      </c>
      <c r="BY176" s="5" t="s">
        <v>206</v>
      </c>
      <c r="BZ176" s="5" t="s">
        <v>96</v>
      </c>
      <c r="CA176" s="5" t="s">
        <v>206</v>
      </c>
      <c r="CB176" s="5" t="s">
        <v>206</v>
      </c>
      <c r="CC176" s="5" t="s">
        <v>96</v>
      </c>
      <c r="CD176" s="5" t="s">
        <v>96</v>
      </c>
      <c r="CE176" s="5" t="s">
        <v>96</v>
      </c>
      <c r="CF176" s="5" t="s">
        <v>96</v>
      </c>
      <c r="CG176" s="5" t="s">
        <v>96</v>
      </c>
      <c r="CH176" s="5" t="s">
        <v>96</v>
      </c>
      <c r="CI176" s="5" t="s">
        <v>96</v>
      </c>
      <c r="CJ176" s="5" t="s">
        <v>206</v>
      </c>
      <c r="CK176" s="5" t="s">
        <v>96</v>
      </c>
      <c r="CL176" s="5" t="s">
        <v>206</v>
      </c>
      <c r="CM176" s="6" t="str" cm="1">
        <f t="array" ref="CM1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76" s="5" t="str" cm="1">
        <f t="array" ref="CN1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76" s="5" t="str" cm="1">
        <f t="array" ref="CO1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76" s="5" t="str" cm="1">
        <f t="array" ref="CP1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76" s="5" t="str" cm="1">
        <f t="array" ref="CQ1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77" spans="2:95" ht="248" x14ac:dyDescent="0.35">
      <c r="B177" s="5" t="s">
        <v>206</v>
      </c>
      <c r="C177" s="6" t="s">
        <v>6101</v>
      </c>
      <c r="D177" s="6" t="s">
        <v>502</v>
      </c>
      <c r="E177" s="6" t="s">
        <v>7148</v>
      </c>
      <c r="F177" s="5" t="s">
        <v>209</v>
      </c>
      <c r="G177" s="5" t="s">
        <v>251</v>
      </c>
      <c r="H177" s="5" t="s">
        <v>325</v>
      </c>
      <c r="I177" s="5" t="s">
        <v>267</v>
      </c>
      <c r="J177" s="5" t="s">
        <v>96</v>
      </c>
      <c r="K177" s="5" t="s">
        <v>225</v>
      </c>
      <c r="L177" s="5" t="s">
        <v>9</v>
      </c>
      <c r="M177" s="5" t="str">
        <f>IF(O177="","",
IF(O177="PM_XX_XX_XX: Undefined","PM_XX: Undefined",
INDEX(tbl_Picklist_UniclassPM[Code and Title],
MATCH((LEFT(O177,5)),tbl_Picklist_UniclassPM[Code],0))
))</f>
        <v>PM_40 : Design and approvals information</v>
      </c>
      <c r="N177" s="5" t="str">
        <f>IF(O177="","",
IF(O177="PM_XX_XX_XX: Undefined","PM_XX_XX: Undefined",
INDEX(tbl_Picklist_UniclassPM[Code and Title],
MATCH((LEFT(O177,8)),tbl_Picklist_UniclassPM[Code],0))
))</f>
        <v>PM_40_40 : Design drawings</v>
      </c>
      <c r="O177" s="5" t="s">
        <v>500</v>
      </c>
      <c r="P177" s="6" t="str" cm="1">
        <f t="array" ref="P17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77" s="6" t="str" cm="1">
        <f t="array" ref="Q17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77" s="6"/>
      <c r="S177" s="5" t="s">
        <v>96</v>
      </c>
      <c r="T177" s="6"/>
      <c r="U177" s="5" t="s">
        <v>96</v>
      </c>
      <c r="V177" s="6"/>
      <c r="W177" s="5" t="s">
        <v>96</v>
      </c>
      <c r="X177" s="6"/>
      <c r="Y177" s="5" t="s">
        <v>96</v>
      </c>
      <c r="Z177" s="6"/>
      <c r="AA177" s="5" t="s">
        <v>96</v>
      </c>
      <c r="AB177" s="6"/>
      <c r="AC177" s="5" t="s">
        <v>96</v>
      </c>
      <c r="AE177" s="5" t="s">
        <v>96</v>
      </c>
      <c r="AG177" s="5" t="s">
        <v>96</v>
      </c>
      <c r="AI177" s="5" t="s">
        <v>96</v>
      </c>
      <c r="AJ177" s="6"/>
      <c r="AK177" s="5" t="s">
        <v>96</v>
      </c>
      <c r="AM177" s="5" t="s">
        <v>96</v>
      </c>
      <c r="AO177" s="5" t="s">
        <v>96</v>
      </c>
      <c r="AQ177" s="5" t="s">
        <v>96</v>
      </c>
      <c r="AS177" s="5" t="s">
        <v>96</v>
      </c>
      <c r="AU177" s="5" t="s">
        <v>96</v>
      </c>
      <c r="AW177" s="5" t="s">
        <v>96</v>
      </c>
      <c r="AY177" s="5" t="s">
        <v>206</v>
      </c>
      <c r="AZ177" s="6" t="s">
        <v>6935</v>
      </c>
      <c r="BA177" s="5" t="s">
        <v>96</v>
      </c>
      <c r="BC177" s="5" t="s">
        <v>96</v>
      </c>
      <c r="BE177" s="5" t="s">
        <v>96</v>
      </c>
      <c r="BG177" s="5" t="s">
        <v>96</v>
      </c>
      <c r="BI177" s="5" t="s">
        <v>96</v>
      </c>
      <c r="BK177" s="6" t="str" cm="1">
        <f t="array" ref="BK17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M;
S;
X;
Z</v>
      </c>
      <c r="BL177" s="6" t="str" cm="1">
        <f t="array" ref="BL17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M : Mechanical Engineering;
S : Structural Engineering;
X : Non-Discipline Specific or Not Applicable;
Z : Multiple Disciplines</v>
      </c>
      <c r="BM177" s="5" t="s">
        <v>206</v>
      </c>
      <c r="BN177" s="5" t="s">
        <v>96</v>
      </c>
      <c r="BO177" s="5" t="s">
        <v>96</v>
      </c>
      <c r="BP177" s="5" t="s">
        <v>96</v>
      </c>
      <c r="BQ177" s="5" t="s">
        <v>206</v>
      </c>
      <c r="BR177" s="5" t="s">
        <v>96</v>
      </c>
      <c r="BS177" s="5" t="s">
        <v>96</v>
      </c>
      <c r="BT177" s="5" t="s">
        <v>96</v>
      </c>
      <c r="BU177" s="5" t="s">
        <v>96</v>
      </c>
      <c r="BV177" s="5" t="s">
        <v>96</v>
      </c>
      <c r="BW177" s="5" t="s">
        <v>96</v>
      </c>
      <c r="BX177" s="5" t="s">
        <v>96</v>
      </c>
      <c r="BY177" s="5" t="s">
        <v>206</v>
      </c>
      <c r="BZ177" s="5" t="s">
        <v>96</v>
      </c>
      <c r="CA177" s="5" t="s">
        <v>96</v>
      </c>
      <c r="CB177" s="5" t="s">
        <v>96</v>
      </c>
      <c r="CC177" s="5" t="s">
        <v>96</v>
      </c>
      <c r="CD177" s="5" t="s">
        <v>96</v>
      </c>
      <c r="CE177" s="5" t="s">
        <v>206</v>
      </c>
      <c r="CF177" s="5" t="s">
        <v>96</v>
      </c>
      <c r="CG177" s="5" t="s">
        <v>96</v>
      </c>
      <c r="CH177" s="5" t="s">
        <v>96</v>
      </c>
      <c r="CI177" s="5" t="s">
        <v>96</v>
      </c>
      <c r="CJ177" s="5" t="s">
        <v>206</v>
      </c>
      <c r="CK177" s="5" t="s">
        <v>96</v>
      </c>
      <c r="CL177" s="5" t="s">
        <v>206</v>
      </c>
      <c r="CM177" s="6" t="str" cm="1">
        <f t="array" ref="CM1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77" s="5" t="str" cm="1">
        <f t="array" ref="CN1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77" s="5" t="str" cm="1">
        <f t="array" ref="CO1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77" s="5" t="str" cm="1">
        <f t="array" ref="CP1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77" s="5" t="str" cm="1">
        <f t="array" ref="CQ1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78" spans="2:95" ht="248" x14ac:dyDescent="0.35">
      <c r="B178" s="5" t="s">
        <v>206</v>
      </c>
      <c r="C178" s="6" t="s">
        <v>6014</v>
      </c>
      <c r="D178" s="6" t="s">
        <v>503</v>
      </c>
      <c r="E178" s="6" t="s">
        <v>7149</v>
      </c>
      <c r="F178" s="5" t="s">
        <v>209</v>
      </c>
      <c r="G178" s="5" t="s">
        <v>251</v>
      </c>
      <c r="H178" s="5" t="s">
        <v>325</v>
      </c>
      <c r="I178" s="5" t="s">
        <v>267</v>
      </c>
      <c r="J178" s="5" t="s">
        <v>96</v>
      </c>
      <c r="K178" s="5" t="s">
        <v>225</v>
      </c>
      <c r="L178" s="5" t="s">
        <v>9</v>
      </c>
      <c r="M178" s="5" t="str">
        <f>IF(O178="","",
IF(O178="PM_XX_XX_XX: Undefined","PM_XX: Undefined",
INDEX(tbl_Picklist_UniclassPM[Code and Title],
MATCH((LEFT(O178,5)),tbl_Picklist_UniclassPM[Code],0))
))</f>
        <v>PM_40 : Design and approvals information</v>
      </c>
      <c r="N178" s="5" t="str">
        <f>IF(O178="","",
IF(O178="PM_XX_XX_XX: Undefined","PM_XX_XX: Undefined",
INDEX(tbl_Picklist_UniclassPM[Code and Title],
MATCH((LEFT(O178,8)),tbl_Picklist_UniclassPM[Code],0))
))</f>
        <v>PM_40_40 : Design drawings</v>
      </c>
      <c r="O178" s="5" t="s">
        <v>500</v>
      </c>
      <c r="P178" s="6" t="str" cm="1">
        <f t="array" ref="P17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78" s="6" t="str" cm="1">
        <f t="array" ref="Q17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78" s="6"/>
      <c r="S178" s="5" t="s">
        <v>96</v>
      </c>
      <c r="T178" s="6"/>
      <c r="U178" s="5" t="s">
        <v>96</v>
      </c>
      <c r="V178" s="6"/>
      <c r="W178" s="5" t="s">
        <v>96</v>
      </c>
      <c r="X178" s="6"/>
      <c r="Y178" s="5" t="s">
        <v>96</v>
      </c>
      <c r="Z178" s="6"/>
      <c r="AA178" s="5" t="s">
        <v>96</v>
      </c>
      <c r="AB178" s="6"/>
      <c r="AC178" s="5" t="s">
        <v>96</v>
      </c>
      <c r="AE178" s="5" t="s">
        <v>96</v>
      </c>
      <c r="AG178" s="5" t="s">
        <v>96</v>
      </c>
      <c r="AI178" s="5" t="s">
        <v>96</v>
      </c>
      <c r="AJ178" s="6"/>
      <c r="AK178" s="5" t="s">
        <v>96</v>
      </c>
      <c r="AM178" s="5" t="s">
        <v>96</v>
      </c>
      <c r="AO178" s="5" t="s">
        <v>96</v>
      </c>
      <c r="AQ178" s="5" t="s">
        <v>96</v>
      </c>
      <c r="AS178" s="5" t="s">
        <v>96</v>
      </c>
      <c r="AU178" s="5" t="s">
        <v>206</v>
      </c>
      <c r="AV178" s="6" t="s">
        <v>6907</v>
      </c>
      <c r="AW178" s="5" t="s">
        <v>96</v>
      </c>
      <c r="AY178" s="5" t="s">
        <v>206</v>
      </c>
      <c r="AZ178" s="6" t="s">
        <v>6341</v>
      </c>
      <c r="BA178" s="5" t="s">
        <v>96</v>
      </c>
      <c r="BC178" s="5" t="s">
        <v>96</v>
      </c>
      <c r="BE178" s="5" t="s">
        <v>96</v>
      </c>
      <c r="BG178" s="5" t="s">
        <v>96</v>
      </c>
      <c r="BI178" s="5" t="s">
        <v>96</v>
      </c>
      <c r="BK178" s="6" t="str" cm="1">
        <f t="array" ref="BK17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M;
S;
X;
Z</v>
      </c>
      <c r="BL178" s="6" t="str" cm="1">
        <f t="array" ref="BL17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M : Mechanical Engineering;
S : Structural Engineering;
X : Non-Discipline Specific or Not Applicable;
Z : Multiple Disciplines</v>
      </c>
      <c r="BM178" s="5" t="s">
        <v>206</v>
      </c>
      <c r="BN178" s="5" t="s">
        <v>96</v>
      </c>
      <c r="BO178" s="5" t="s">
        <v>96</v>
      </c>
      <c r="BP178" s="5" t="s">
        <v>96</v>
      </c>
      <c r="BQ178" s="5" t="s">
        <v>206</v>
      </c>
      <c r="BR178" s="5" t="s">
        <v>96</v>
      </c>
      <c r="BS178" s="5" t="s">
        <v>96</v>
      </c>
      <c r="BT178" s="5" t="s">
        <v>96</v>
      </c>
      <c r="BU178" s="5" t="s">
        <v>96</v>
      </c>
      <c r="BV178" s="5" t="s">
        <v>96</v>
      </c>
      <c r="BW178" s="5" t="s">
        <v>96</v>
      </c>
      <c r="BX178" s="5" t="s">
        <v>96</v>
      </c>
      <c r="BY178" s="5" t="s">
        <v>206</v>
      </c>
      <c r="BZ178" s="5" t="s">
        <v>96</v>
      </c>
      <c r="CA178" s="5" t="s">
        <v>96</v>
      </c>
      <c r="CB178" s="5" t="s">
        <v>96</v>
      </c>
      <c r="CC178" s="5" t="s">
        <v>96</v>
      </c>
      <c r="CD178" s="5" t="s">
        <v>96</v>
      </c>
      <c r="CE178" s="5" t="s">
        <v>206</v>
      </c>
      <c r="CF178" s="5" t="s">
        <v>96</v>
      </c>
      <c r="CG178" s="5" t="s">
        <v>96</v>
      </c>
      <c r="CH178" s="5" t="s">
        <v>96</v>
      </c>
      <c r="CI178" s="5" t="s">
        <v>96</v>
      </c>
      <c r="CJ178" s="5" t="s">
        <v>206</v>
      </c>
      <c r="CK178" s="5" t="s">
        <v>96</v>
      </c>
      <c r="CL178" s="5" t="s">
        <v>206</v>
      </c>
      <c r="CM178" s="6" t="str" cm="1">
        <f t="array" ref="CM1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78" s="5" t="str" cm="1">
        <f t="array" ref="CN1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78" s="5" t="str" cm="1">
        <f t="array" ref="CO1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78" s="5" t="str" cm="1">
        <f t="array" ref="CP1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78" s="5" t="str" cm="1">
        <f t="array" ref="CQ1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79" spans="2:95" ht="409.5" x14ac:dyDescent="0.35">
      <c r="B179" s="5" t="s">
        <v>206</v>
      </c>
      <c r="C179" s="6" t="s">
        <v>5958</v>
      </c>
      <c r="D179" s="6" t="s">
        <v>504</v>
      </c>
      <c r="E179" s="6" t="s">
        <v>7150</v>
      </c>
      <c r="F179" s="5" t="s">
        <v>209</v>
      </c>
      <c r="G179" s="5" t="s">
        <v>210</v>
      </c>
      <c r="H179" s="5" t="s">
        <v>223</v>
      </c>
      <c r="I179" s="5" t="s">
        <v>96</v>
      </c>
      <c r="J179" s="5" t="s">
        <v>96</v>
      </c>
      <c r="K179" s="5" t="s">
        <v>225</v>
      </c>
      <c r="L179" s="5" t="s">
        <v>9</v>
      </c>
      <c r="M179" s="5" t="str">
        <f>IF(O179="","",
IF(O179="PM_XX_XX_XX: Undefined","PM_XX: Undefined",
INDEX(tbl_Picklist_UniclassPM[Code and Title],
MATCH((LEFT(O179,5)),tbl_Picklist_UniclassPM[Code],0))
))</f>
        <v>PM_40 : Design and approvals information</v>
      </c>
      <c r="N179" s="5" t="str">
        <f>IF(O179="","",
IF(O179="PM_XX_XX_XX: Undefined","PM_XX_XX: Undefined",
INDEX(tbl_Picklist_UniclassPM[Code and Title],
MATCH((LEFT(O179,8)),tbl_Picklist_UniclassPM[Code],0))
))</f>
        <v>PM_40_40 : Design drawings</v>
      </c>
      <c r="O179" s="5" t="s">
        <v>505</v>
      </c>
      <c r="P179" s="6" t="str" cm="1">
        <f t="array" ref="P17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v>
      </c>
      <c r="Q179" s="6" t="str" cm="1">
        <f t="array" ref="Q17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v>
      </c>
      <c r="R179" s="6"/>
      <c r="S179" s="5" t="s">
        <v>96</v>
      </c>
      <c r="T179" s="6"/>
      <c r="U179" s="5" t="s">
        <v>96</v>
      </c>
      <c r="V179" s="6"/>
      <c r="W179" s="5" t="s">
        <v>96</v>
      </c>
      <c r="X179" s="6"/>
      <c r="Y179" s="5" t="s">
        <v>96</v>
      </c>
      <c r="Z179" s="6"/>
      <c r="AA179" s="5" t="s">
        <v>96</v>
      </c>
      <c r="AB179" s="6"/>
      <c r="AC179" s="5" t="s">
        <v>96</v>
      </c>
      <c r="AE179" s="5" t="s">
        <v>96</v>
      </c>
      <c r="AG179" s="5" t="s">
        <v>96</v>
      </c>
      <c r="AI179" s="5" t="s">
        <v>206</v>
      </c>
      <c r="AJ179" s="6" t="s">
        <v>6804</v>
      </c>
      <c r="AK179" s="5" t="s">
        <v>96</v>
      </c>
      <c r="AM179" s="5" t="s">
        <v>96</v>
      </c>
      <c r="AO179" s="5" t="s">
        <v>96</v>
      </c>
      <c r="AQ179" s="5" t="s">
        <v>96</v>
      </c>
      <c r="AS179" s="5" t="s">
        <v>96</v>
      </c>
      <c r="AU179" s="5" t="s">
        <v>206</v>
      </c>
      <c r="AV179" s="6" t="s">
        <v>6908</v>
      </c>
      <c r="AW179" s="5" t="s">
        <v>96</v>
      </c>
      <c r="AY179" s="5" t="s">
        <v>96</v>
      </c>
      <c r="BA179" s="5" t="s">
        <v>96</v>
      </c>
      <c r="BC179" s="5" t="s">
        <v>96</v>
      </c>
      <c r="BE179" s="5" t="s">
        <v>96</v>
      </c>
      <c r="BG179" s="5" t="s">
        <v>96</v>
      </c>
      <c r="BI179" s="5" t="s">
        <v>96</v>
      </c>
      <c r="BK179" s="6" t="str" cm="1">
        <f t="array" ref="BK17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179" s="6" t="str" cm="1">
        <f t="array" ref="BL17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179" s="5" t="s">
        <v>96</v>
      </c>
      <c r="BN179" s="5" t="s">
        <v>96</v>
      </c>
      <c r="BO179" s="5" t="s">
        <v>96</v>
      </c>
      <c r="BP179" s="5" t="s">
        <v>96</v>
      </c>
      <c r="BQ179" s="5" t="s">
        <v>96</v>
      </c>
      <c r="BR179" s="5" t="s">
        <v>96</v>
      </c>
      <c r="BS179" s="5" t="s">
        <v>96</v>
      </c>
      <c r="BT179" s="5" t="s">
        <v>96</v>
      </c>
      <c r="BU179" s="5" t="s">
        <v>96</v>
      </c>
      <c r="BV179" s="5" t="s">
        <v>96</v>
      </c>
      <c r="BW179" s="5" t="s">
        <v>96</v>
      </c>
      <c r="BX179" s="5" t="s">
        <v>96</v>
      </c>
      <c r="BY179" s="5" t="s">
        <v>96</v>
      </c>
      <c r="BZ179" s="5" t="s">
        <v>96</v>
      </c>
      <c r="CA179" s="5" t="s">
        <v>96</v>
      </c>
      <c r="CB179" s="5" t="s">
        <v>96</v>
      </c>
      <c r="CC179" s="5" t="s">
        <v>96</v>
      </c>
      <c r="CD179" s="5" t="s">
        <v>96</v>
      </c>
      <c r="CE179" s="5" t="s">
        <v>96</v>
      </c>
      <c r="CF179" s="5" t="s">
        <v>96</v>
      </c>
      <c r="CG179" s="5" t="s">
        <v>96</v>
      </c>
      <c r="CH179" s="5" t="s">
        <v>96</v>
      </c>
      <c r="CI179" s="5" t="s">
        <v>96</v>
      </c>
      <c r="CJ179" s="5" t="s">
        <v>206</v>
      </c>
      <c r="CK179" s="5" t="s">
        <v>96</v>
      </c>
      <c r="CL179" s="5" t="s">
        <v>96</v>
      </c>
      <c r="CM179" s="6" t="str" cm="1">
        <f t="array" ref="CM1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79" s="5" t="str" cm="1">
        <f t="array" ref="CN1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79" s="5" t="str" cm="1">
        <f t="array" ref="CO1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79" s="5" t="str" cm="1">
        <f t="array" ref="CP1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79" s="5" t="str" cm="1">
        <f t="array" ref="CQ1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80" spans="2:95" ht="201.5" x14ac:dyDescent="0.35">
      <c r="B180" s="5" t="s">
        <v>206</v>
      </c>
      <c r="C180" s="6" t="s">
        <v>6015</v>
      </c>
      <c r="D180" s="6" t="s">
        <v>506</v>
      </c>
      <c r="E180" s="6" t="s">
        <v>7151</v>
      </c>
      <c r="F180" s="5" t="s">
        <v>209</v>
      </c>
      <c r="G180" s="5" t="s">
        <v>251</v>
      </c>
      <c r="H180" s="5" t="s">
        <v>325</v>
      </c>
      <c r="I180" s="5" t="s">
        <v>104</v>
      </c>
      <c r="J180" s="5" t="s">
        <v>96</v>
      </c>
      <c r="K180" s="5" t="s">
        <v>225</v>
      </c>
      <c r="L180" s="5" t="s">
        <v>9</v>
      </c>
      <c r="M180" s="5" t="str">
        <f>IF(O180="","",
IF(O180="PM_XX_XX_XX: Undefined","PM_XX: Undefined",
INDEX(tbl_Picklist_UniclassPM[Code and Title],
MATCH((LEFT(O180,5)),tbl_Picklist_UniclassPM[Code],0))
))</f>
        <v>PM_40 : Design and approvals information</v>
      </c>
      <c r="N180" s="5" t="str">
        <f>IF(O180="","",
IF(O180="PM_XX_XX_XX: Undefined","PM_XX_XX: Undefined",
INDEX(tbl_Picklist_UniclassPM[Code and Title],
MATCH((LEFT(O180,8)),tbl_Picklist_UniclassPM[Code],0))
))</f>
        <v>PM_40_40 : Design drawings</v>
      </c>
      <c r="O180" s="5" t="s">
        <v>505</v>
      </c>
      <c r="P180" s="6" t="str" cm="1">
        <f t="array" ref="P18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80" s="6" t="str" cm="1">
        <f t="array" ref="Q18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80" s="6"/>
      <c r="S180" s="5" t="s">
        <v>96</v>
      </c>
      <c r="T180" s="6"/>
      <c r="U180" s="5" t="s">
        <v>96</v>
      </c>
      <c r="V180" s="6"/>
      <c r="W180" s="5" t="s">
        <v>96</v>
      </c>
      <c r="X180" s="6"/>
      <c r="Y180" s="5" t="s">
        <v>96</v>
      </c>
      <c r="Z180" s="6"/>
      <c r="AA180" s="5" t="s">
        <v>96</v>
      </c>
      <c r="AB180" s="6"/>
      <c r="AC180" s="5" t="s">
        <v>96</v>
      </c>
      <c r="AE180" s="5" t="s">
        <v>96</v>
      </c>
      <c r="AG180" s="5" t="s">
        <v>96</v>
      </c>
      <c r="AI180" s="5" t="s">
        <v>96</v>
      </c>
      <c r="AJ180" s="6"/>
      <c r="AK180" s="5" t="s">
        <v>96</v>
      </c>
      <c r="AM180" s="5" t="s">
        <v>96</v>
      </c>
      <c r="AO180" s="5" t="s">
        <v>96</v>
      </c>
      <c r="AQ180" s="5" t="s">
        <v>96</v>
      </c>
      <c r="AS180" s="5" t="s">
        <v>96</v>
      </c>
      <c r="AU180" s="5" t="s">
        <v>206</v>
      </c>
      <c r="AV180" s="6" t="s">
        <v>6468</v>
      </c>
      <c r="AW180" s="5" t="s">
        <v>96</v>
      </c>
      <c r="AY180" s="5" t="s">
        <v>206</v>
      </c>
      <c r="AZ180" s="6" t="s">
        <v>6341</v>
      </c>
      <c r="BA180" s="5" t="s">
        <v>96</v>
      </c>
      <c r="BC180" s="5" t="s">
        <v>96</v>
      </c>
      <c r="BE180" s="5" t="s">
        <v>96</v>
      </c>
      <c r="BG180" s="5" t="s">
        <v>96</v>
      </c>
      <c r="BI180" s="5" t="s">
        <v>96</v>
      </c>
      <c r="BK180" s="6" t="str" cm="1">
        <f t="array" ref="BK18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X</v>
      </c>
      <c r="BL180" s="6" t="str" cm="1">
        <f t="array" ref="BL18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X : Non-Discipline Specific or Not Applicable</v>
      </c>
      <c r="BM180" s="5" t="s">
        <v>206</v>
      </c>
      <c r="BN180" s="5" t="s">
        <v>96</v>
      </c>
      <c r="BO180" s="5" t="s">
        <v>96</v>
      </c>
      <c r="BP180" s="5" t="s">
        <v>96</v>
      </c>
      <c r="BQ180" s="5" t="s">
        <v>96</v>
      </c>
      <c r="BR180" s="5" t="s">
        <v>96</v>
      </c>
      <c r="BS180" s="5" t="s">
        <v>96</v>
      </c>
      <c r="BT180" s="5" t="s">
        <v>96</v>
      </c>
      <c r="BU180" s="5" t="s">
        <v>96</v>
      </c>
      <c r="BV180" s="5" t="s">
        <v>96</v>
      </c>
      <c r="BW180" s="5" t="s">
        <v>96</v>
      </c>
      <c r="BX180" s="5" t="s">
        <v>96</v>
      </c>
      <c r="BY180" s="5" t="s">
        <v>96</v>
      </c>
      <c r="BZ180" s="5" t="s">
        <v>96</v>
      </c>
      <c r="CA180" s="5" t="s">
        <v>96</v>
      </c>
      <c r="CB180" s="5" t="s">
        <v>96</v>
      </c>
      <c r="CC180" s="5" t="s">
        <v>96</v>
      </c>
      <c r="CD180" s="5" t="s">
        <v>96</v>
      </c>
      <c r="CE180" s="5" t="s">
        <v>96</v>
      </c>
      <c r="CF180" s="5" t="s">
        <v>96</v>
      </c>
      <c r="CG180" s="5" t="s">
        <v>96</v>
      </c>
      <c r="CH180" s="5" t="s">
        <v>96</v>
      </c>
      <c r="CI180" s="5" t="s">
        <v>96</v>
      </c>
      <c r="CJ180" s="5" t="s">
        <v>206</v>
      </c>
      <c r="CK180" s="5" t="s">
        <v>96</v>
      </c>
      <c r="CL180" s="5" t="s">
        <v>96</v>
      </c>
      <c r="CM180" s="6" t="str" cm="1">
        <f t="array" ref="CM1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80" s="5" t="str" cm="1">
        <f t="array" ref="CN1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80" s="5" t="str" cm="1">
        <f t="array" ref="CO1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80" s="5" t="str" cm="1">
        <f t="array" ref="CP1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80" s="5" t="str" cm="1">
        <f t="array" ref="CQ1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81" spans="2:95" ht="108.5" x14ac:dyDescent="0.35">
      <c r="B181" s="5" t="s">
        <v>206</v>
      </c>
      <c r="C181" s="6" t="s">
        <v>6155</v>
      </c>
      <c r="D181" s="6" t="s">
        <v>507</v>
      </c>
      <c r="E181" s="6" t="s">
        <v>7152</v>
      </c>
      <c r="F181" s="5" t="s">
        <v>209</v>
      </c>
      <c r="G181" s="5" t="s">
        <v>251</v>
      </c>
      <c r="H181" s="5" t="s">
        <v>223</v>
      </c>
      <c r="I181" s="5" t="s">
        <v>104</v>
      </c>
      <c r="J181" s="5" t="s">
        <v>96</v>
      </c>
      <c r="K181" s="5" t="s">
        <v>225</v>
      </c>
      <c r="L181" s="5" t="s">
        <v>9</v>
      </c>
      <c r="M181" s="5" t="str">
        <f>IF(O181="","",
IF(O181="PM_XX_XX_XX: Undefined","PM_XX: Undefined",
INDEX(tbl_Picklist_UniclassPM[Code and Title],
MATCH((LEFT(O181,5)),tbl_Picklist_UniclassPM[Code],0))
))</f>
        <v>PM_40 : Design and approvals information</v>
      </c>
      <c r="N181" s="5" t="str">
        <f>IF(O181="","",
IF(O181="PM_XX_XX_XX: Undefined","PM_XX_XX: Undefined",
INDEX(tbl_Picklist_UniclassPM[Code and Title],
MATCH((LEFT(O181,8)),tbl_Picklist_UniclassPM[Code],0))
))</f>
        <v>PM_40_40 : Design drawings</v>
      </c>
      <c r="O181" s="5" t="s">
        <v>508</v>
      </c>
      <c r="P181" s="6" t="str" cm="1">
        <f t="array" ref="P18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181" s="6" t="str" cm="1">
        <f t="array" ref="Q18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181" s="6"/>
      <c r="S181" s="5" t="s">
        <v>96</v>
      </c>
      <c r="T181" s="6"/>
      <c r="U181" s="5" t="s">
        <v>96</v>
      </c>
      <c r="V181" s="6"/>
      <c r="W181" s="5" t="s">
        <v>96</v>
      </c>
      <c r="X181" s="6"/>
      <c r="Y181" s="5" t="s">
        <v>96</v>
      </c>
      <c r="Z181" s="6"/>
      <c r="AA181" s="5" t="s">
        <v>96</v>
      </c>
      <c r="AB181" s="6"/>
      <c r="AC181" s="5" t="s">
        <v>96</v>
      </c>
      <c r="AE181" s="5" t="s">
        <v>96</v>
      </c>
      <c r="AG181" s="5" t="s">
        <v>96</v>
      </c>
      <c r="AI181" s="5" t="s">
        <v>96</v>
      </c>
      <c r="AJ181" s="6"/>
      <c r="AK181" s="5" t="s">
        <v>96</v>
      </c>
      <c r="AM181" s="5" t="s">
        <v>96</v>
      </c>
      <c r="AO181" s="5" t="s">
        <v>96</v>
      </c>
      <c r="AQ181" s="5" t="s">
        <v>96</v>
      </c>
      <c r="AS181" s="5" t="s">
        <v>96</v>
      </c>
      <c r="AU181" s="5" t="s">
        <v>96</v>
      </c>
      <c r="AW181" s="5" t="s">
        <v>96</v>
      </c>
      <c r="AY181" s="5" t="s">
        <v>96</v>
      </c>
      <c r="BA181" s="5" t="s">
        <v>96</v>
      </c>
      <c r="BC181" s="5" t="s">
        <v>206</v>
      </c>
      <c r="BD181" s="6" t="s">
        <v>6469</v>
      </c>
      <c r="BE181" s="5" t="s">
        <v>96</v>
      </c>
      <c r="BG181" s="5" t="s">
        <v>96</v>
      </c>
      <c r="BI181" s="5" t="s">
        <v>96</v>
      </c>
      <c r="BK181" s="6" t="str" cm="1">
        <f t="array" ref="BK18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v>
      </c>
      <c r="BL181" s="6" t="str" cm="1">
        <f t="array" ref="BL18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v>
      </c>
      <c r="BM181" s="5" t="s">
        <v>96</v>
      </c>
      <c r="BN181" s="5" t="s">
        <v>96</v>
      </c>
      <c r="BO181" s="5" t="s">
        <v>96</v>
      </c>
      <c r="BP181" s="5" t="s">
        <v>96</v>
      </c>
      <c r="BQ181" s="5" t="s">
        <v>206</v>
      </c>
      <c r="BR181" s="5" t="s">
        <v>96</v>
      </c>
      <c r="BS181" s="5" t="s">
        <v>96</v>
      </c>
      <c r="BT181" s="5" t="s">
        <v>96</v>
      </c>
      <c r="BU181" s="5" t="s">
        <v>96</v>
      </c>
      <c r="BV181" s="5" t="s">
        <v>96</v>
      </c>
      <c r="BW181" s="5" t="s">
        <v>96</v>
      </c>
      <c r="BX181" s="5" t="s">
        <v>96</v>
      </c>
      <c r="BY181" s="5" t="s">
        <v>96</v>
      </c>
      <c r="BZ181" s="5" t="s">
        <v>96</v>
      </c>
      <c r="CA181" s="5" t="s">
        <v>96</v>
      </c>
      <c r="CB181" s="5" t="s">
        <v>96</v>
      </c>
      <c r="CC181" s="5" t="s">
        <v>96</v>
      </c>
      <c r="CD181" s="5" t="s">
        <v>96</v>
      </c>
      <c r="CE181" s="5" t="s">
        <v>96</v>
      </c>
      <c r="CF181" s="5" t="s">
        <v>96</v>
      </c>
      <c r="CG181" s="5" t="s">
        <v>96</v>
      </c>
      <c r="CH181" s="5" t="s">
        <v>96</v>
      </c>
      <c r="CI181" s="5" t="s">
        <v>96</v>
      </c>
      <c r="CJ181" s="5" t="s">
        <v>96</v>
      </c>
      <c r="CK181" s="5" t="s">
        <v>96</v>
      </c>
      <c r="CL181" s="5" t="s">
        <v>96</v>
      </c>
      <c r="CM181" s="6" t="str" cm="1">
        <f t="array" ref="CM1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81" s="5" t="str" cm="1">
        <f t="array" ref="CN1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81" s="5" t="str" cm="1">
        <f t="array" ref="CO1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81" s="5" t="str" cm="1">
        <f t="array" ref="CP1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81" s="5" t="str" cm="1">
        <f t="array" ref="CQ1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82" spans="2:95" ht="124" x14ac:dyDescent="0.35">
      <c r="B182" s="5" t="s">
        <v>239</v>
      </c>
      <c r="C182" s="6" t="s">
        <v>6102</v>
      </c>
      <c r="D182" s="6" t="s">
        <v>509</v>
      </c>
      <c r="E182" s="6" t="s">
        <v>7153</v>
      </c>
      <c r="F182" s="5" t="s">
        <v>209</v>
      </c>
      <c r="G182" s="5" t="s">
        <v>251</v>
      </c>
      <c r="H182" s="5" t="s">
        <v>223</v>
      </c>
      <c r="I182" s="5" t="s">
        <v>104</v>
      </c>
      <c r="J182" s="5" t="s">
        <v>96</v>
      </c>
      <c r="K182" s="5" t="s">
        <v>225</v>
      </c>
      <c r="L182" s="5" t="s">
        <v>9</v>
      </c>
      <c r="M182" s="5" t="str">
        <f>IF(O182="","",
IF(O182="PM_XX_XX_XX: Undefined","PM_XX: Undefined",
INDEX(tbl_Picklist_UniclassPM[Code and Title],
MATCH((LEFT(O182,5)),tbl_Picklist_UniclassPM[Code],0))
))</f>
        <v>PM_40 : Design and approvals information</v>
      </c>
      <c r="N182" s="5" t="str">
        <f>IF(O182="","",
IF(O182="PM_XX_XX_XX: Undefined","PM_XX_XX: Undefined",
INDEX(tbl_Picklist_UniclassPM[Code and Title],
MATCH((LEFT(O182,8)),tbl_Picklist_UniclassPM[Code],0))
))</f>
        <v>PM_40_40 : Design drawings</v>
      </c>
      <c r="O182" s="5" t="s">
        <v>508</v>
      </c>
      <c r="P182" s="6" t="str" cm="1">
        <f t="array" ref="P18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82" s="6" t="str" cm="1">
        <f t="array" ref="Q18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82" s="6"/>
      <c r="S182" s="5" t="s">
        <v>96</v>
      </c>
      <c r="T182" s="6"/>
      <c r="U182" s="5" t="s">
        <v>96</v>
      </c>
      <c r="V182" s="6"/>
      <c r="W182" s="5" t="s">
        <v>96</v>
      </c>
      <c r="X182" s="6"/>
      <c r="Y182" s="5" t="s">
        <v>96</v>
      </c>
      <c r="Z182" s="6"/>
      <c r="AA182" s="5" t="s">
        <v>96</v>
      </c>
      <c r="AB182" s="6"/>
      <c r="AC182" s="5" t="s">
        <v>96</v>
      </c>
      <c r="AE182" s="5" t="s">
        <v>96</v>
      </c>
      <c r="AG182" s="5" t="s">
        <v>96</v>
      </c>
      <c r="AI182" s="5" t="s">
        <v>96</v>
      </c>
      <c r="AJ182" s="6"/>
      <c r="AK182" s="5" t="s">
        <v>96</v>
      </c>
      <c r="AM182" s="5" t="s">
        <v>96</v>
      </c>
      <c r="AO182" s="5" t="s">
        <v>96</v>
      </c>
      <c r="AQ182" s="5" t="s">
        <v>96</v>
      </c>
      <c r="AS182" s="5" t="s">
        <v>96</v>
      </c>
      <c r="AU182" s="5" t="s">
        <v>96</v>
      </c>
      <c r="AW182" s="5" t="s">
        <v>96</v>
      </c>
      <c r="AY182" s="5" t="s">
        <v>206</v>
      </c>
      <c r="AZ182" s="6" t="s">
        <v>6475</v>
      </c>
      <c r="BA182" s="5" t="s">
        <v>96</v>
      </c>
      <c r="BC182" s="5" t="s">
        <v>96</v>
      </c>
      <c r="BE182" s="5" t="s">
        <v>96</v>
      </c>
      <c r="BG182" s="5" t="s">
        <v>96</v>
      </c>
      <c r="BI182" s="5" t="s">
        <v>96</v>
      </c>
      <c r="BK182" s="6" t="str" cm="1">
        <f t="array" ref="BK18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M</v>
      </c>
      <c r="BL182" s="6" t="str" cm="1">
        <f t="array" ref="BL18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M : Mechanical Engineering</v>
      </c>
      <c r="BM182" s="5" t="s">
        <v>96</v>
      </c>
      <c r="BN182" s="5" t="s">
        <v>96</v>
      </c>
      <c r="BO182" s="5" t="s">
        <v>96</v>
      </c>
      <c r="BP182" s="5" t="s">
        <v>96</v>
      </c>
      <c r="BQ182" s="5" t="s">
        <v>96</v>
      </c>
      <c r="BR182" s="5" t="s">
        <v>96</v>
      </c>
      <c r="BS182" s="5" t="s">
        <v>96</v>
      </c>
      <c r="BT182" s="5" t="s">
        <v>96</v>
      </c>
      <c r="BU182" s="5" t="s">
        <v>96</v>
      </c>
      <c r="BV182" s="5" t="s">
        <v>96</v>
      </c>
      <c r="BW182" s="5" t="s">
        <v>96</v>
      </c>
      <c r="BX182" s="5" t="s">
        <v>96</v>
      </c>
      <c r="BY182" s="5" t="s">
        <v>206</v>
      </c>
      <c r="BZ182" s="5" t="s">
        <v>96</v>
      </c>
      <c r="CA182" s="5" t="s">
        <v>96</v>
      </c>
      <c r="CB182" s="5" t="s">
        <v>96</v>
      </c>
      <c r="CC182" s="5" t="s">
        <v>96</v>
      </c>
      <c r="CD182" s="5" t="s">
        <v>96</v>
      </c>
      <c r="CE182" s="5" t="s">
        <v>96</v>
      </c>
      <c r="CF182" s="5" t="s">
        <v>96</v>
      </c>
      <c r="CG182" s="5" t="s">
        <v>96</v>
      </c>
      <c r="CH182" s="5" t="s">
        <v>96</v>
      </c>
      <c r="CI182" s="5" t="s">
        <v>96</v>
      </c>
      <c r="CJ182" s="5" t="s">
        <v>96</v>
      </c>
      <c r="CK182" s="5" t="s">
        <v>96</v>
      </c>
      <c r="CL182" s="5" t="s">
        <v>96</v>
      </c>
      <c r="CM182" s="6" t="str" cm="1">
        <f t="array" ref="CM1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82" s="5" t="str" cm="1">
        <f t="array" ref="CN1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82" s="5" t="str" cm="1">
        <f t="array" ref="CO1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82" s="5" t="str" cm="1">
        <f t="array" ref="CP1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82" s="5" t="str" cm="1">
        <f t="array" ref="CQ1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83" spans="2:95" ht="310" x14ac:dyDescent="0.35">
      <c r="B183" s="5" t="s">
        <v>206</v>
      </c>
      <c r="C183" s="6" t="s">
        <v>6016</v>
      </c>
      <c r="D183" s="6" t="s">
        <v>510</v>
      </c>
      <c r="E183" s="6" t="s">
        <v>7154</v>
      </c>
      <c r="F183" s="5" t="s">
        <v>209</v>
      </c>
      <c r="G183" s="5" t="s">
        <v>251</v>
      </c>
      <c r="H183" s="5" t="s">
        <v>223</v>
      </c>
      <c r="I183" s="5" t="s">
        <v>104</v>
      </c>
      <c r="J183" s="5" t="s">
        <v>96</v>
      </c>
      <c r="K183" s="5" t="s">
        <v>225</v>
      </c>
      <c r="L183" s="5" t="s">
        <v>9</v>
      </c>
      <c r="M183" s="5" t="str">
        <f>IF(O183="","",
IF(O183="PM_XX_XX_XX: Undefined","PM_XX: Undefined",
INDEX(tbl_Picklist_UniclassPM[Code and Title],
MATCH((LEFT(O183,5)),tbl_Picklist_UniclassPM[Code],0))
))</f>
        <v>PM_40 : Design and approvals information</v>
      </c>
      <c r="N183" s="5" t="str">
        <f>IF(O183="","",
IF(O183="PM_XX_XX_XX: Undefined","PM_XX_XX: Undefined",
INDEX(tbl_Picklist_UniclassPM[Code and Title],
MATCH((LEFT(O183,8)),tbl_Picklist_UniclassPM[Code],0))
))</f>
        <v>PM_40_40 : Design drawings</v>
      </c>
      <c r="O183" s="5" t="s">
        <v>508</v>
      </c>
      <c r="P183" s="6" t="str" cm="1">
        <f t="array" ref="P18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83" s="6" t="str" cm="1">
        <f t="array" ref="Q18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83" s="6"/>
      <c r="S183" s="5" t="s">
        <v>96</v>
      </c>
      <c r="T183" s="6"/>
      <c r="U183" s="5" t="s">
        <v>96</v>
      </c>
      <c r="V183" s="6"/>
      <c r="W183" s="5" t="s">
        <v>96</v>
      </c>
      <c r="X183" s="6"/>
      <c r="Y183" s="5" t="s">
        <v>96</v>
      </c>
      <c r="Z183" s="6"/>
      <c r="AA183" s="5" t="s">
        <v>96</v>
      </c>
      <c r="AB183" s="6"/>
      <c r="AC183" s="5" t="s">
        <v>96</v>
      </c>
      <c r="AE183" s="5" t="s">
        <v>96</v>
      </c>
      <c r="AG183" s="5" t="s">
        <v>96</v>
      </c>
      <c r="AI183" s="5" t="s">
        <v>96</v>
      </c>
      <c r="AJ183" s="6"/>
      <c r="AK183" s="5" t="s">
        <v>96</v>
      </c>
      <c r="AM183" s="5" t="s">
        <v>96</v>
      </c>
      <c r="AO183" s="5" t="s">
        <v>96</v>
      </c>
      <c r="AQ183" s="5" t="s">
        <v>96</v>
      </c>
      <c r="AS183" s="5" t="s">
        <v>96</v>
      </c>
      <c r="AU183" s="5" t="s">
        <v>206</v>
      </c>
      <c r="AV183" s="6" t="s">
        <v>6476</v>
      </c>
      <c r="AW183" s="5" t="s">
        <v>96</v>
      </c>
      <c r="AY183" s="5" t="s">
        <v>206</v>
      </c>
      <c r="AZ183" s="6" t="s">
        <v>6477</v>
      </c>
      <c r="BA183" s="5" t="s">
        <v>96</v>
      </c>
      <c r="BC183" s="5" t="s">
        <v>96</v>
      </c>
      <c r="BE183" s="5" t="s">
        <v>96</v>
      </c>
      <c r="BG183" s="5" t="s">
        <v>96</v>
      </c>
      <c r="BI183" s="5" t="s">
        <v>96</v>
      </c>
      <c r="BK183" s="6" t="str" cm="1">
        <f t="array" ref="BK18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M</v>
      </c>
      <c r="BL183" s="6" t="str" cm="1">
        <f t="array" ref="BL18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M : Mechanical Engineering</v>
      </c>
      <c r="BM183" s="5" t="s">
        <v>96</v>
      </c>
      <c r="BN183" s="5" t="s">
        <v>96</v>
      </c>
      <c r="BO183" s="5" t="s">
        <v>96</v>
      </c>
      <c r="BP183" s="5" t="s">
        <v>96</v>
      </c>
      <c r="BQ183" s="5" t="s">
        <v>96</v>
      </c>
      <c r="BR183" s="5" t="s">
        <v>96</v>
      </c>
      <c r="BS183" s="5" t="s">
        <v>96</v>
      </c>
      <c r="BT183" s="5" t="s">
        <v>96</v>
      </c>
      <c r="BU183" s="5" t="s">
        <v>96</v>
      </c>
      <c r="BV183" s="5" t="s">
        <v>96</v>
      </c>
      <c r="BW183" s="5" t="s">
        <v>96</v>
      </c>
      <c r="BX183" s="5" t="s">
        <v>96</v>
      </c>
      <c r="BY183" s="5" t="s">
        <v>206</v>
      </c>
      <c r="BZ183" s="5" t="s">
        <v>96</v>
      </c>
      <c r="CA183" s="5" t="s">
        <v>96</v>
      </c>
      <c r="CB183" s="5" t="s">
        <v>96</v>
      </c>
      <c r="CC183" s="5" t="s">
        <v>96</v>
      </c>
      <c r="CD183" s="5" t="s">
        <v>96</v>
      </c>
      <c r="CE183" s="5" t="s">
        <v>96</v>
      </c>
      <c r="CF183" s="5" t="s">
        <v>96</v>
      </c>
      <c r="CG183" s="5" t="s">
        <v>96</v>
      </c>
      <c r="CH183" s="5" t="s">
        <v>96</v>
      </c>
      <c r="CI183" s="5" t="s">
        <v>96</v>
      </c>
      <c r="CJ183" s="5" t="s">
        <v>96</v>
      </c>
      <c r="CK183" s="5" t="s">
        <v>96</v>
      </c>
      <c r="CL183" s="5" t="s">
        <v>96</v>
      </c>
      <c r="CM183" s="6" t="str" cm="1">
        <f t="array" ref="CM1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83" s="5" t="str" cm="1">
        <f t="array" ref="CN1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83" s="5" t="str" cm="1">
        <f t="array" ref="CO1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83" s="5" t="str" cm="1">
        <f t="array" ref="CP1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83" s="5" t="str" cm="1">
        <f t="array" ref="CQ1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84" spans="2:95" ht="232.5" x14ac:dyDescent="0.35">
      <c r="B184" s="5" t="s">
        <v>206</v>
      </c>
      <c r="C184" s="6" t="s">
        <v>6017</v>
      </c>
      <c r="D184" s="6" t="s">
        <v>511</v>
      </c>
      <c r="E184" s="6" t="s">
        <v>7155</v>
      </c>
      <c r="F184" s="5" t="s">
        <v>209</v>
      </c>
      <c r="G184" s="5" t="s">
        <v>251</v>
      </c>
      <c r="H184" s="5" t="s">
        <v>223</v>
      </c>
      <c r="I184" s="5" t="s">
        <v>104</v>
      </c>
      <c r="J184" s="5" t="s">
        <v>96</v>
      </c>
      <c r="K184" s="5" t="s">
        <v>225</v>
      </c>
      <c r="L184" s="5" t="s">
        <v>9</v>
      </c>
      <c r="M184" s="5" t="str">
        <f>IF(O184="","",
IF(O184="PM_XX_XX_XX: Undefined","PM_XX: Undefined",
INDEX(tbl_Picklist_UniclassPM[Code and Title],
MATCH((LEFT(O184,5)),tbl_Picklist_UniclassPM[Code],0))
))</f>
        <v>PM_40 : Design and approvals information</v>
      </c>
      <c r="N184" s="5" t="str">
        <f>IF(O184="","",
IF(O184="PM_XX_XX_XX: Undefined","PM_XX_XX: Undefined",
INDEX(tbl_Picklist_UniclassPM[Code and Title],
MATCH((LEFT(O184,8)),tbl_Picklist_UniclassPM[Code],0))
))</f>
        <v>PM_40_40 : Design drawings</v>
      </c>
      <c r="O184" s="5" t="s">
        <v>508</v>
      </c>
      <c r="P184" s="6" t="str" cm="1">
        <f t="array" ref="P18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84" s="6" t="str" cm="1">
        <f t="array" ref="Q18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84" s="6"/>
      <c r="S184" s="5" t="s">
        <v>96</v>
      </c>
      <c r="T184" s="6"/>
      <c r="U184" s="5" t="s">
        <v>96</v>
      </c>
      <c r="V184" s="6"/>
      <c r="W184" s="5" t="s">
        <v>96</v>
      </c>
      <c r="X184" s="6"/>
      <c r="Y184" s="5" t="s">
        <v>96</v>
      </c>
      <c r="Z184" s="6"/>
      <c r="AA184" s="5" t="s">
        <v>96</v>
      </c>
      <c r="AB184" s="6"/>
      <c r="AC184" s="5" t="s">
        <v>96</v>
      </c>
      <c r="AE184" s="5" t="s">
        <v>96</v>
      </c>
      <c r="AG184" s="5" t="s">
        <v>96</v>
      </c>
      <c r="AI184" s="5" t="s">
        <v>96</v>
      </c>
      <c r="AJ184" s="6"/>
      <c r="AK184" s="5" t="s">
        <v>96</v>
      </c>
      <c r="AM184" s="5" t="s">
        <v>96</v>
      </c>
      <c r="AO184" s="5" t="s">
        <v>96</v>
      </c>
      <c r="AQ184" s="5" t="s">
        <v>96</v>
      </c>
      <c r="AS184" s="5" t="s">
        <v>96</v>
      </c>
      <c r="AU184" s="5" t="s">
        <v>206</v>
      </c>
      <c r="AV184" s="6" t="s">
        <v>6478</v>
      </c>
      <c r="AW184" s="5" t="s">
        <v>96</v>
      </c>
      <c r="AY184" s="5" t="s">
        <v>206</v>
      </c>
      <c r="AZ184" s="6" t="s">
        <v>6477</v>
      </c>
      <c r="BA184" s="5" t="s">
        <v>96</v>
      </c>
      <c r="BC184" s="5" t="s">
        <v>96</v>
      </c>
      <c r="BE184" s="5" t="s">
        <v>96</v>
      </c>
      <c r="BG184" s="5" t="s">
        <v>96</v>
      </c>
      <c r="BI184" s="5" t="s">
        <v>96</v>
      </c>
      <c r="BK184" s="6" t="str" cm="1">
        <f t="array" ref="BK18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M;
P;
Z</v>
      </c>
      <c r="BL184" s="6" t="str" cm="1">
        <f t="array" ref="BL18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M : Mechanical Engineering;
P : Public Health Engineering;
Z : Multiple Disciplines</v>
      </c>
      <c r="BM184" s="5" t="s">
        <v>96</v>
      </c>
      <c r="BN184" s="5" t="s">
        <v>96</v>
      </c>
      <c r="BO184" s="5" t="s">
        <v>96</v>
      </c>
      <c r="BP184" s="5" t="s">
        <v>96</v>
      </c>
      <c r="BQ184" s="5" t="s">
        <v>96</v>
      </c>
      <c r="BR184" s="5" t="s">
        <v>96</v>
      </c>
      <c r="BS184" s="5" t="s">
        <v>96</v>
      </c>
      <c r="BT184" s="5" t="s">
        <v>96</v>
      </c>
      <c r="BU184" s="5" t="s">
        <v>96</v>
      </c>
      <c r="BV184" s="5" t="s">
        <v>96</v>
      </c>
      <c r="BW184" s="5" t="s">
        <v>96</v>
      </c>
      <c r="BX184" s="5" t="s">
        <v>96</v>
      </c>
      <c r="BY184" s="5" t="s">
        <v>206</v>
      </c>
      <c r="BZ184" s="5" t="s">
        <v>96</v>
      </c>
      <c r="CA184" s="5" t="s">
        <v>96</v>
      </c>
      <c r="CB184" s="5" t="s">
        <v>206</v>
      </c>
      <c r="CC184" s="5" t="s">
        <v>96</v>
      </c>
      <c r="CD184" s="5" t="s">
        <v>96</v>
      </c>
      <c r="CE184" s="5" t="s">
        <v>96</v>
      </c>
      <c r="CF184" s="5" t="s">
        <v>96</v>
      </c>
      <c r="CG184" s="5" t="s">
        <v>96</v>
      </c>
      <c r="CH184" s="5" t="s">
        <v>96</v>
      </c>
      <c r="CI184" s="5" t="s">
        <v>96</v>
      </c>
      <c r="CJ184" s="5" t="s">
        <v>96</v>
      </c>
      <c r="CK184" s="5" t="s">
        <v>96</v>
      </c>
      <c r="CL184" s="5" t="s">
        <v>206</v>
      </c>
      <c r="CM184" s="6" t="str" cm="1">
        <f t="array" ref="CM1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84" s="5" t="str" cm="1">
        <f t="array" ref="CN1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84" s="5" t="str" cm="1">
        <f t="array" ref="CO1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84" s="5" t="str" cm="1">
        <f t="array" ref="CP1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84" s="5" t="str" cm="1">
        <f t="array" ref="CQ1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85" spans="2:95" ht="93" x14ac:dyDescent="0.35">
      <c r="B185" s="5" t="s">
        <v>239</v>
      </c>
      <c r="C185" s="6" t="s">
        <v>6156</v>
      </c>
      <c r="D185" s="6" t="s">
        <v>512</v>
      </c>
      <c r="E185" s="6" t="s">
        <v>7156</v>
      </c>
      <c r="F185" s="5" t="s">
        <v>209</v>
      </c>
      <c r="G185" s="5" t="s">
        <v>251</v>
      </c>
      <c r="H185" s="5" t="s">
        <v>223</v>
      </c>
      <c r="I185" s="5" t="s">
        <v>104</v>
      </c>
      <c r="J185" s="5" t="s">
        <v>96</v>
      </c>
      <c r="K185" s="5" t="s">
        <v>225</v>
      </c>
      <c r="L185" s="5" t="s">
        <v>9</v>
      </c>
      <c r="M185" s="5" t="str">
        <f>IF(O185="","",
IF(O185="PM_XX_XX_XX: Undefined","PM_XX: Undefined",
INDEX(tbl_Picklist_UniclassPM[Code and Title],
MATCH((LEFT(O185,5)),tbl_Picklist_UniclassPM[Code],0))
))</f>
        <v>PM_40 : Design and approvals information</v>
      </c>
      <c r="N185" s="5" t="str">
        <f>IF(O185="","",
IF(O185="PM_XX_XX_XX: Undefined","PM_XX_XX: Undefined",
INDEX(tbl_Picklist_UniclassPM[Code and Title],
MATCH((LEFT(O185,8)),tbl_Picklist_UniclassPM[Code],0))
))</f>
        <v>PM_40_40 : Design drawings</v>
      </c>
      <c r="O185" s="5" t="s">
        <v>508</v>
      </c>
      <c r="P185" s="6" t="str" cm="1">
        <f t="array" ref="P18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185" s="6" t="str" cm="1">
        <f t="array" ref="Q18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185" s="6"/>
      <c r="S185" s="5" t="s">
        <v>96</v>
      </c>
      <c r="T185" s="6"/>
      <c r="U185" s="5" t="s">
        <v>96</v>
      </c>
      <c r="V185" s="6"/>
      <c r="W185" s="5" t="s">
        <v>96</v>
      </c>
      <c r="X185" s="6"/>
      <c r="Y185" s="5" t="s">
        <v>96</v>
      </c>
      <c r="Z185" s="6"/>
      <c r="AA185" s="5" t="s">
        <v>96</v>
      </c>
      <c r="AB185" s="6"/>
      <c r="AC185" s="5" t="s">
        <v>96</v>
      </c>
      <c r="AE185" s="5" t="s">
        <v>96</v>
      </c>
      <c r="AG185" s="5" t="s">
        <v>96</v>
      </c>
      <c r="AI185" s="5" t="s">
        <v>96</v>
      </c>
      <c r="AJ185" s="6"/>
      <c r="AK185" s="5" t="s">
        <v>96</v>
      </c>
      <c r="AM185" s="5" t="s">
        <v>96</v>
      </c>
      <c r="AO185" s="5" t="s">
        <v>96</v>
      </c>
      <c r="AQ185" s="5" t="s">
        <v>96</v>
      </c>
      <c r="AS185" s="5" t="s">
        <v>96</v>
      </c>
      <c r="AU185" s="5" t="s">
        <v>96</v>
      </c>
      <c r="AW185" s="5" t="s">
        <v>96</v>
      </c>
      <c r="AY185" s="5" t="s">
        <v>96</v>
      </c>
      <c r="BA185" s="5" t="s">
        <v>96</v>
      </c>
      <c r="BC185" s="5" t="s">
        <v>206</v>
      </c>
      <c r="BD185" s="6" t="s">
        <v>6479</v>
      </c>
      <c r="BE185" s="5" t="s">
        <v>96</v>
      </c>
      <c r="BG185" s="5" t="s">
        <v>96</v>
      </c>
      <c r="BI185" s="5" t="s">
        <v>96</v>
      </c>
      <c r="BK185" s="6" t="str" cm="1">
        <f t="array" ref="BK18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M;
P;
Z</v>
      </c>
      <c r="BL185" s="6" t="str" cm="1">
        <f t="array" ref="BL18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M : Mechanical Engineering;
P : Public Health Engineering;
Z : Multiple Disciplines</v>
      </c>
      <c r="BM185" s="5" t="s">
        <v>96</v>
      </c>
      <c r="BN185" s="5" t="s">
        <v>96</v>
      </c>
      <c r="BO185" s="5" t="s">
        <v>96</v>
      </c>
      <c r="BP185" s="5" t="s">
        <v>96</v>
      </c>
      <c r="BQ185" s="5" t="s">
        <v>206</v>
      </c>
      <c r="BR185" s="5" t="s">
        <v>96</v>
      </c>
      <c r="BS185" s="5" t="s">
        <v>96</v>
      </c>
      <c r="BT185" s="5" t="s">
        <v>96</v>
      </c>
      <c r="BU185" s="5" t="s">
        <v>96</v>
      </c>
      <c r="BV185" s="5" t="s">
        <v>96</v>
      </c>
      <c r="BW185" s="5" t="s">
        <v>206</v>
      </c>
      <c r="BX185" s="5" t="s">
        <v>96</v>
      </c>
      <c r="BY185" s="5" t="s">
        <v>206</v>
      </c>
      <c r="BZ185" s="5" t="s">
        <v>96</v>
      </c>
      <c r="CA185" s="5" t="s">
        <v>96</v>
      </c>
      <c r="CB185" s="5" t="s">
        <v>206</v>
      </c>
      <c r="CC185" s="5" t="s">
        <v>96</v>
      </c>
      <c r="CD185" s="5" t="s">
        <v>96</v>
      </c>
      <c r="CE185" s="5" t="s">
        <v>96</v>
      </c>
      <c r="CF185" s="5" t="s">
        <v>96</v>
      </c>
      <c r="CG185" s="5" t="s">
        <v>96</v>
      </c>
      <c r="CH185" s="5" t="s">
        <v>96</v>
      </c>
      <c r="CI185" s="5" t="s">
        <v>96</v>
      </c>
      <c r="CJ185" s="5" t="s">
        <v>96</v>
      </c>
      <c r="CK185" s="5" t="s">
        <v>96</v>
      </c>
      <c r="CL185" s="5" t="s">
        <v>206</v>
      </c>
      <c r="CM185" s="6" t="str" cm="1">
        <f t="array" ref="CM1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85" s="5" t="str" cm="1">
        <f t="array" ref="CN1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85" s="5" t="str" cm="1">
        <f t="array" ref="CO1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85" s="5" t="str" cm="1">
        <f t="array" ref="CP1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85" s="5" t="str" cm="1">
        <f t="array" ref="CQ1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86" spans="2:95" ht="310" x14ac:dyDescent="0.35">
      <c r="B186" s="5" t="s">
        <v>206</v>
      </c>
      <c r="C186" s="6" t="s">
        <v>6018</v>
      </c>
      <c r="D186" s="6" t="s">
        <v>513</v>
      </c>
      <c r="E186" s="6" t="s">
        <v>7157</v>
      </c>
      <c r="F186" s="5" t="s">
        <v>209</v>
      </c>
      <c r="G186" s="5" t="s">
        <v>251</v>
      </c>
      <c r="H186" s="5" t="s">
        <v>223</v>
      </c>
      <c r="I186" s="5" t="s">
        <v>104</v>
      </c>
      <c r="J186" s="5" t="s">
        <v>96</v>
      </c>
      <c r="K186" s="5" t="s">
        <v>225</v>
      </c>
      <c r="L186" s="5" t="s">
        <v>9</v>
      </c>
      <c r="M186" s="5" t="str">
        <f>IF(O186="","",
IF(O186="PM_XX_XX_XX: Undefined","PM_XX: Undefined",
INDEX(tbl_Picklist_UniclassPM[Code and Title],
MATCH((LEFT(O186,5)),tbl_Picklist_UniclassPM[Code],0))
))</f>
        <v>PM_40 : Design and approvals information</v>
      </c>
      <c r="N186" s="5" t="str">
        <f>IF(O186="","",
IF(O186="PM_XX_XX_XX: Undefined","PM_XX_XX: Undefined",
INDEX(tbl_Picklist_UniclassPM[Code and Title],
MATCH((LEFT(O186,8)),tbl_Picklist_UniclassPM[Code],0))
))</f>
        <v>PM_40_40 : Design drawings</v>
      </c>
      <c r="O186" s="5" t="s">
        <v>508</v>
      </c>
      <c r="P186" s="6" t="str" cm="1">
        <f t="array" ref="P18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86" s="6" t="str" cm="1">
        <f t="array" ref="Q18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86" s="6"/>
      <c r="S186" s="5" t="s">
        <v>96</v>
      </c>
      <c r="T186" s="6"/>
      <c r="U186" s="5" t="s">
        <v>96</v>
      </c>
      <c r="V186" s="6"/>
      <c r="W186" s="5" t="s">
        <v>96</v>
      </c>
      <c r="X186" s="6"/>
      <c r="Y186" s="5" t="s">
        <v>96</v>
      </c>
      <c r="Z186" s="6"/>
      <c r="AA186" s="5" t="s">
        <v>96</v>
      </c>
      <c r="AB186" s="6"/>
      <c r="AC186" s="5" t="s">
        <v>96</v>
      </c>
      <c r="AE186" s="5" t="s">
        <v>96</v>
      </c>
      <c r="AG186" s="5" t="s">
        <v>96</v>
      </c>
      <c r="AI186" s="5" t="s">
        <v>96</v>
      </c>
      <c r="AJ186" s="6"/>
      <c r="AK186" s="5" t="s">
        <v>96</v>
      </c>
      <c r="AM186" s="5" t="s">
        <v>96</v>
      </c>
      <c r="AO186" s="5" t="s">
        <v>96</v>
      </c>
      <c r="AQ186" s="5" t="s">
        <v>96</v>
      </c>
      <c r="AS186" s="5" t="s">
        <v>96</v>
      </c>
      <c r="AU186" s="5" t="s">
        <v>206</v>
      </c>
      <c r="AV186" s="6" t="s">
        <v>6480</v>
      </c>
      <c r="AW186" s="5" t="s">
        <v>96</v>
      </c>
      <c r="AY186" s="5" t="s">
        <v>206</v>
      </c>
      <c r="AZ186" s="6" t="s">
        <v>6477</v>
      </c>
      <c r="BA186" s="5" t="s">
        <v>96</v>
      </c>
      <c r="BC186" s="5" t="s">
        <v>96</v>
      </c>
      <c r="BE186" s="5" t="s">
        <v>96</v>
      </c>
      <c r="BG186" s="5" t="s">
        <v>96</v>
      </c>
      <c r="BI186" s="5" t="s">
        <v>96</v>
      </c>
      <c r="BK186" s="6" t="str" cm="1">
        <f t="array" ref="BK18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Z</v>
      </c>
      <c r="BL186" s="6" t="str" cm="1">
        <f t="array" ref="BL18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Z : Multiple Disciplines</v>
      </c>
      <c r="BM186" s="5" t="s">
        <v>96</v>
      </c>
      <c r="BN186" s="5" t="s">
        <v>96</v>
      </c>
      <c r="BO186" s="5" t="s">
        <v>96</v>
      </c>
      <c r="BP186" s="5" t="s">
        <v>96</v>
      </c>
      <c r="BQ186" s="5" t="s">
        <v>206</v>
      </c>
      <c r="BR186" s="5" t="s">
        <v>96</v>
      </c>
      <c r="BS186" s="5" t="s">
        <v>96</v>
      </c>
      <c r="BT186" s="5" t="s">
        <v>96</v>
      </c>
      <c r="BU186" s="5" t="s">
        <v>96</v>
      </c>
      <c r="BV186" s="5" t="s">
        <v>96</v>
      </c>
      <c r="BW186" s="5" t="s">
        <v>96</v>
      </c>
      <c r="BX186" s="5" t="s">
        <v>96</v>
      </c>
      <c r="BY186" s="5" t="s">
        <v>206</v>
      </c>
      <c r="BZ186" s="5" t="s">
        <v>96</v>
      </c>
      <c r="CA186" s="5" t="s">
        <v>96</v>
      </c>
      <c r="CB186" s="5" t="s">
        <v>96</v>
      </c>
      <c r="CC186" s="5" t="s">
        <v>96</v>
      </c>
      <c r="CD186" s="5" t="s">
        <v>96</v>
      </c>
      <c r="CE186" s="5" t="s">
        <v>96</v>
      </c>
      <c r="CF186" s="5" t="s">
        <v>96</v>
      </c>
      <c r="CG186" s="5" t="s">
        <v>96</v>
      </c>
      <c r="CH186" s="5" t="s">
        <v>96</v>
      </c>
      <c r="CI186" s="5" t="s">
        <v>96</v>
      </c>
      <c r="CJ186" s="5" t="s">
        <v>96</v>
      </c>
      <c r="CK186" s="5" t="s">
        <v>96</v>
      </c>
      <c r="CL186" s="5" t="s">
        <v>206</v>
      </c>
      <c r="CM186" s="6" t="str" cm="1">
        <f t="array" ref="CM1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86" s="5" t="str" cm="1">
        <f t="array" ref="CN1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86" s="5" t="str" cm="1">
        <f t="array" ref="CO1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86" s="5" t="str" cm="1">
        <f t="array" ref="CP1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86" s="5" t="str" cm="1">
        <f t="array" ref="CQ1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87" spans="2:95" ht="170.5" x14ac:dyDescent="0.35">
      <c r="B187" s="5" t="s">
        <v>206</v>
      </c>
      <c r="C187" s="6" t="s">
        <v>6019</v>
      </c>
      <c r="D187" s="6" t="s">
        <v>514</v>
      </c>
      <c r="E187" s="6" t="s">
        <v>7158</v>
      </c>
      <c r="F187" s="5" t="s">
        <v>209</v>
      </c>
      <c r="G187" s="5" t="s">
        <v>251</v>
      </c>
      <c r="H187" s="5" t="s">
        <v>223</v>
      </c>
      <c r="I187" s="5" t="s">
        <v>104</v>
      </c>
      <c r="J187" s="5" t="s">
        <v>96</v>
      </c>
      <c r="K187" s="5" t="s">
        <v>225</v>
      </c>
      <c r="L187" s="5" t="s">
        <v>9</v>
      </c>
      <c r="M187" s="5" t="str">
        <f>IF(O187="","",
IF(O187="PM_XX_XX_XX: Undefined","PM_XX: Undefined",
INDEX(tbl_Picklist_UniclassPM[Code and Title],
MATCH((LEFT(O187,5)),tbl_Picklist_UniclassPM[Code],0))
))</f>
        <v>PM_40 : Design and approvals information</v>
      </c>
      <c r="N187" s="5" t="str">
        <f>IF(O187="","",
IF(O187="PM_XX_XX_XX: Undefined","PM_XX_XX: Undefined",
INDEX(tbl_Picklist_UniclassPM[Code and Title],
MATCH((LEFT(O187,8)),tbl_Picklist_UniclassPM[Code],0))
))</f>
        <v>PM_40_40 : Design drawings</v>
      </c>
      <c r="O187" s="5" t="s">
        <v>508</v>
      </c>
      <c r="P187" s="6" t="str" cm="1">
        <f t="array" ref="P18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87" s="6" t="str" cm="1">
        <f t="array" ref="Q18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87" s="6"/>
      <c r="S187" s="5" t="s">
        <v>96</v>
      </c>
      <c r="T187" s="6"/>
      <c r="U187" s="5" t="s">
        <v>96</v>
      </c>
      <c r="V187" s="6"/>
      <c r="W187" s="5" t="s">
        <v>96</v>
      </c>
      <c r="X187" s="6"/>
      <c r="Y187" s="5" t="s">
        <v>96</v>
      </c>
      <c r="Z187" s="6"/>
      <c r="AA187" s="5" t="s">
        <v>96</v>
      </c>
      <c r="AB187" s="6"/>
      <c r="AC187" s="5" t="s">
        <v>96</v>
      </c>
      <c r="AE187" s="5" t="s">
        <v>96</v>
      </c>
      <c r="AG187" s="5" t="s">
        <v>96</v>
      </c>
      <c r="AI187" s="5" t="s">
        <v>96</v>
      </c>
      <c r="AJ187" s="6"/>
      <c r="AK187" s="5" t="s">
        <v>96</v>
      </c>
      <c r="AM187" s="5" t="s">
        <v>96</v>
      </c>
      <c r="AO187" s="5" t="s">
        <v>96</v>
      </c>
      <c r="AQ187" s="5" t="s">
        <v>96</v>
      </c>
      <c r="AS187" s="5" t="s">
        <v>96</v>
      </c>
      <c r="AU187" s="5" t="s">
        <v>206</v>
      </c>
      <c r="AV187" s="6" t="s">
        <v>6481</v>
      </c>
      <c r="AW187" s="5" t="s">
        <v>96</v>
      </c>
      <c r="AY187" s="5" t="s">
        <v>206</v>
      </c>
      <c r="AZ187" s="6" t="s">
        <v>6477</v>
      </c>
      <c r="BA187" s="5" t="s">
        <v>96</v>
      </c>
      <c r="BC187" s="5" t="s">
        <v>96</v>
      </c>
      <c r="BE187" s="5" t="s">
        <v>96</v>
      </c>
      <c r="BG187" s="5" t="s">
        <v>96</v>
      </c>
      <c r="BI187" s="5" t="s">
        <v>96</v>
      </c>
      <c r="BK187" s="6" t="str" cm="1">
        <f t="array" ref="BK18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Z</v>
      </c>
      <c r="BL187" s="6" t="str" cm="1">
        <f t="array" ref="BL18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Z : Multiple Disciplines</v>
      </c>
      <c r="BM187" s="5" t="s">
        <v>96</v>
      </c>
      <c r="BN187" s="5" t="s">
        <v>96</v>
      </c>
      <c r="BO187" s="5" t="s">
        <v>96</v>
      </c>
      <c r="BP187" s="5" t="s">
        <v>96</v>
      </c>
      <c r="BQ187" s="5" t="s">
        <v>206</v>
      </c>
      <c r="BR187" s="5" t="s">
        <v>96</v>
      </c>
      <c r="BS187" s="5" t="s">
        <v>96</v>
      </c>
      <c r="BT187" s="5" t="s">
        <v>96</v>
      </c>
      <c r="BU187" s="5" t="s">
        <v>96</v>
      </c>
      <c r="BV187" s="5" t="s">
        <v>96</v>
      </c>
      <c r="BW187" s="5" t="s">
        <v>96</v>
      </c>
      <c r="BX187" s="5" t="s">
        <v>96</v>
      </c>
      <c r="BY187" s="5" t="s">
        <v>206</v>
      </c>
      <c r="BZ187" s="5" t="s">
        <v>96</v>
      </c>
      <c r="CA187" s="5" t="s">
        <v>96</v>
      </c>
      <c r="CB187" s="5" t="s">
        <v>96</v>
      </c>
      <c r="CC187" s="5" t="s">
        <v>96</v>
      </c>
      <c r="CD187" s="5" t="s">
        <v>96</v>
      </c>
      <c r="CE187" s="5" t="s">
        <v>96</v>
      </c>
      <c r="CF187" s="5" t="s">
        <v>96</v>
      </c>
      <c r="CG187" s="5" t="s">
        <v>96</v>
      </c>
      <c r="CH187" s="5" t="s">
        <v>96</v>
      </c>
      <c r="CI187" s="5" t="s">
        <v>96</v>
      </c>
      <c r="CJ187" s="5" t="s">
        <v>96</v>
      </c>
      <c r="CK187" s="5" t="s">
        <v>96</v>
      </c>
      <c r="CL187" s="5" t="s">
        <v>206</v>
      </c>
      <c r="CM187" s="6" t="str" cm="1">
        <f t="array" ref="CM1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87" s="5" t="str" cm="1">
        <f t="array" ref="CN1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87" s="5" t="str" cm="1">
        <f t="array" ref="CO1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87" s="5" t="str" cm="1">
        <f t="array" ref="CP1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87" s="5" t="str" cm="1">
        <f t="array" ref="CQ1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88" spans="2:95" ht="124" x14ac:dyDescent="0.35">
      <c r="B188" s="5" t="s">
        <v>206</v>
      </c>
      <c r="C188" s="6" t="s">
        <v>6103</v>
      </c>
      <c r="D188" s="6" t="s">
        <v>515</v>
      </c>
      <c r="E188" s="6" t="s">
        <v>7159</v>
      </c>
      <c r="F188" s="5" t="s">
        <v>209</v>
      </c>
      <c r="G188" s="5" t="s">
        <v>251</v>
      </c>
      <c r="H188" s="5" t="s">
        <v>223</v>
      </c>
      <c r="I188" s="5" t="s">
        <v>104</v>
      </c>
      <c r="J188" s="5" t="s">
        <v>96</v>
      </c>
      <c r="K188" s="5" t="s">
        <v>225</v>
      </c>
      <c r="L188" s="5" t="s">
        <v>9</v>
      </c>
      <c r="M188" s="5" t="str">
        <f>IF(O188="","",
IF(O188="PM_XX_XX_XX: Undefined","PM_XX: Undefined",
INDEX(tbl_Picklist_UniclassPM[Code and Title],
MATCH((LEFT(O188,5)),tbl_Picklist_UniclassPM[Code],0))
))</f>
        <v>PM_40 : Design and approvals information</v>
      </c>
      <c r="N188" s="5" t="str">
        <f>IF(O188="","",
IF(O188="PM_XX_XX_XX: Undefined","PM_XX_XX: Undefined",
INDEX(tbl_Picklist_UniclassPM[Code and Title],
MATCH((LEFT(O188,8)),tbl_Picklist_UniclassPM[Code],0))
))</f>
        <v>PM_40_40 : Design drawings</v>
      </c>
      <c r="O188" s="5" t="s">
        <v>508</v>
      </c>
      <c r="P188" s="6" t="str" cm="1">
        <f t="array" ref="P18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88" s="6" t="str" cm="1">
        <f t="array" ref="Q18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88" s="6"/>
      <c r="S188" s="5" t="s">
        <v>96</v>
      </c>
      <c r="T188" s="6"/>
      <c r="U188" s="5" t="s">
        <v>96</v>
      </c>
      <c r="V188" s="6"/>
      <c r="W188" s="5" t="s">
        <v>96</v>
      </c>
      <c r="X188" s="6"/>
      <c r="Y188" s="5" t="s">
        <v>96</v>
      </c>
      <c r="Z188" s="6"/>
      <c r="AA188" s="5" t="s">
        <v>96</v>
      </c>
      <c r="AB188" s="6"/>
      <c r="AC188" s="5" t="s">
        <v>96</v>
      </c>
      <c r="AE188" s="5" t="s">
        <v>96</v>
      </c>
      <c r="AG188" s="5" t="s">
        <v>96</v>
      </c>
      <c r="AI188" s="5" t="s">
        <v>96</v>
      </c>
      <c r="AJ188" s="6"/>
      <c r="AK188" s="5" t="s">
        <v>96</v>
      </c>
      <c r="AM188" s="5" t="s">
        <v>96</v>
      </c>
      <c r="AO188" s="5" t="s">
        <v>96</v>
      </c>
      <c r="AQ188" s="5" t="s">
        <v>96</v>
      </c>
      <c r="AS188" s="5" t="s">
        <v>96</v>
      </c>
      <c r="AU188" s="5" t="s">
        <v>96</v>
      </c>
      <c r="AW188" s="5" t="s">
        <v>96</v>
      </c>
      <c r="AY188" s="5" t="s">
        <v>206</v>
      </c>
      <c r="AZ188" s="6" t="s">
        <v>6482</v>
      </c>
      <c r="BA188" s="5" t="s">
        <v>96</v>
      </c>
      <c r="BC188" s="5" t="s">
        <v>96</v>
      </c>
      <c r="BE188" s="5" t="s">
        <v>96</v>
      </c>
      <c r="BG188" s="5" t="s">
        <v>96</v>
      </c>
      <c r="BI188" s="5" t="s">
        <v>96</v>
      </c>
      <c r="BK188" s="6" t="str" cm="1">
        <f t="array" ref="BK18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M;
Z</v>
      </c>
      <c r="BL188" s="6" t="str" cm="1">
        <f t="array" ref="BL18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M : Mechanical Engineering;
Z : Multiple Disciplines</v>
      </c>
      <c r="BM188" s="5" t="s">
        <v>96</v>
      </c>
      <c r="BN188" s="5" t="s">
        <v>96</v>
      </c>
      <c r="BO188" s="5" t="s">
        <v>96</v>
      </c>
      <c r="BP188" s="5" t="s">
        <v>96</v>
      </c>
      <c r="BQ188" s="5" t="s">
        <v>206</v>
      </c>
      <c r="BR188" s="5" t="s">
        <v>96</v>
      </c>
      <c r="BS188" s="5" t="s">
        <v>96</v>
      </c>
      <c r="BT188" s="5" t="s">
        <v>96</v>
      </c>
      <c r="BU188" s="5" t="s">
        <v>96</v>
      </c>
      <c r="BV188" s="5" t="s">
        <v>96</v>
      </c>
      <c r="BW188" s="5" t="s">
        <v>206</v>
      </c>
      <c r="BX188" s="5" t="s">
        <v>96</v>
      </c>
      <c r="BY188" s="5" t="s">
        <v>206</v>
      </c>
      <c r="BZ188" s="5" t="s">
        <v>96</v>
      </c>
      <c r="CA188" s="5" t="s">
        <v>96</v>
      </c>
      <c r="CB188" s="5" t="s">
        <v>96</v>
      </c>
      <c r="CC188" s="5" t="s">
        <v>96</v>
      </c>
      <c r="CD188" s="5" t="s">
        <v>96</v>
      </c>
      <c r="CE188" s="5" t="s">
        <v>96</v>
      </c>
      <c r="CF188" s="5" t="s">
        <v>96</v>
      </c>
      <c r="CG188" s="5" t="s">
        <v>96</v>
      </c>
      <c r="CH188" s="5" t="s">
        <v>96</v>
      </c>
      <c r="CI188" s="5" t="s">
        <v>96</v>
      </c>
      <c r="CJ188" s="5" t="s">
        <v>96</v>
      </c>
      <c r="CK188" s="5" t="s">
        <v>96</v>
      </c>
      <c r="CL188" s="5" t="s">
        <v>206</v>
      </c>
      <c r="CM188" s="6" t="str" cm="1">
        <f t="array" ref="CM1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88" s="5" t="str" cm="1">
        <f t="array" ref="CN1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88" s="5" t="str" cm="1">
        <f t="array" ref="CO1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88" s="5" t="str" cm="1">
        <f t="array" ref="CP1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88" s="5" t="str" cm="1">
        <f t="array" ref="CQ1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89" spans="2:95" ht="155" x14ac:dyDescent="0.35">
      <c r="B189" s="5" t="s">
        <v>206</v>
      </c>
      <c r="C189" s="6" t="s">
        <v>6104</v>
      </c>
      <c r="D189" s="6" t="s">
        <v>516</v>
      </c>
      <c r="E189" s="6" t="s">
        <v>7160</v>
      </c>
      <c r="F189" s="5" t="s">
        <v>209</v>
      </c>
      <c r="G189" s="5" t="s">
        <v>251</v>
      </c>
      <c r="H189" s="5" t="s">
        <v>223</v>
      </c>
      <c r="I189" s="5" t="s">
        <v>104</v>
      </c>
      <c r="J189" s="5" t="s">
        <v>96</v>
      </c>
      <c r="K189" s="5" t="s">
        <v>225</v>
      </c>
      <c r="L189" s="5" t="s">
        <v>9</v>
      </c>
      <c r="M189" s="5" t="str">
        <f>IF(O189="","",
IF(O189="PM_XX_XX_XX: Undefined","PM_XX: Undefined",
INDEX(tbl_Picklist_UniclassPM[Code and Title],
MATCH((LEFT(O189,5)),tbl_Picklist_UniclassPM[Code],0))
))</f>
        <v>PM_40 : Design and approvals information</v>
      </c>
      <c r="N189" s="5" t="str">
        <f>IF(O189="","",
IF(O189="PM_XX_XX_XX: Undefined","PM_XX_XX: Undefined",
INDEX(tbl_Picklist_UniclassPM[Code and Title],
MATCH((LEFT(O189,8)),tbl_Picklist_UniclassPM[Code],0))
))</f>
        <v>PM_40_40 : Design drawings</v>
      </c>
      <c r="O189" s="5" t="s">
        <v>508</v>
      </c>
      <c r="P189" s="6" t="str" cm="1">
        <f t="array" ref="P18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89" s="6" t="str" cm="1">
        <f t="array" ref="Q18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89" s="6"/>
      <c r="S189" s="5" t="s">
        <v>96</v>
      </c>
      <c r="T189" s="6"/>
      <c r="U189" s="5" t="s">
        <v>96</v>
      </c>
      <c r="V189" s="6"/>
      <c r="W189" s="5" t="s">
        <v>96</v>
      </c>
      <c r="X189" s="6"/>
      <c r="Y189" s="5" t="s">
        <v>96</v>
      </c>
      <c r="Z189" s="6"/>
      <c r="AA189" s="5" t="s">
        <v>96</v>
      </c>
      <c r="AB189" s="6"/>
      <c r="AC189" s="5" t="s">
        <v>96</v>
      </c>
      <c r="AE189" s="5" t="s">
        <v>96</v>
      </c>
      <c r="AG189" s="5" t="s">
        <v>96</v>
      </c>
      <c r="AI189" s="5" t="s">
        <v>96</v>
      </c>
      <c r="AJ189" s="6"/>
      <c r="AK189" s="5" t="s">
        <v>96</v>
      </c>
      <c r="AM189" s="5" t="s">
        <v>96</v>
      </c>
      <c r="AO189" s="5" t="s">
        <v>96</v>
      </c>
      <c r="AQ189" s="5" t="s">
        <v>96</v>
      </c>
      <c r="AS189" s="5" t="s">
        <v>96</v>
      </c>
      <c r="AU189" s="5" t="s">
        <v>96</v>
      </c>
      <c r="AW189" s="5" t="s">
        <v>96</v>
      </c>
      <c r="AY189" s="5" t="s">
        <v>206</v>
      </c>
      <c r="AZ189" s="6" t="s">
        <v>6483</v>
      </c>
      <c r="BA189" s="5" t="s">
        <v>96</v>
      </c>
      <c r="BC189" s="5" t="s">
        <v>96</v>
      </c>
      <c r="BE189" s="5" t="s">
        <v>96</v>
      </c>
      <c r="BG189" s="5" t="s">
        <v>96</v>
      </c>
      <c r="BI189" s="5" t="s">
        <v>96</v>
      </c>
      <c r="BK189" s="6" t="str" cm="1">
        <f t="array" ref="BK18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Z</v>
      </c>
      <c r="BL189" s="6" t="str" cm="1">
        <f t="array" ref="BL18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Z : Multiple Disciplines</v>
      </c>
      <c r="BM189" s="5" t="s">
        <v>96</v>
      </c>
      <c r="BN189" s="5" t="s">
        <v>96</v>
      </c>
      <c r="BO189" s="5" t="s">
        <v>96</v>
      </c>
      <c r="BP189" s="5" t="s">
        <v>96</v>
      </c>
      <c r="BQ189" s="5" t="s">
        <v>206</v>
      </c>
      <c r="BR189" s="5" t="s">
        <v>96</v>
      </c>
      <c r="BS189" s="5" t="s">
        <v>96</v>
      </c>
      <c r="BT189" s="5" t="s">
        <v>96</v>
      </c>
      <c r="BU189" s="5" t="s">
        <v>96</v>
      </c>
      <c r="BV189" s="5" t="s">
        <v>96</v>
      </c>
      <c r="BW189" s="5" t="s">
        <v>96</v>
      </c>
      <c r="BX189" s="5" t="s">
        <v>96</v>
      </c>
      <c r="BY189" s="5" t="s">
        <v>206</v>
      </c>
      <c r="BZ189" s="5" t="s">
        <v>96</v>
      </c>
      <c r="CA189" s="5" t="s">
        <v>96</v>
      </c>
      <c r="CB189" s="5" t="s">
        <v>96</v>
      </c>
      <c r="CC189" s="5" t="s">
        <v>96</v>
      </c>
      <c r="CD189" s="5" t="s">
        <v>96</v>
      </c>
      <c r="CE189" s="5" t="s">
        <v>96</v>
      </c>
      <c r="CF189" s="5" t="s">
        <v>96</v>
      </c>
      <c r="CG189" s="5" t="s">
        <v>96</v>
      </c>
      <c r="CH189" s="5" t="s">
        <v>96</v>
      </c>
      <c r="CI189" s="5" t="s">
        <v>96</v>
      </c>
      <c r="CJ189" s="5" t="s">
        <v>96</v>
      </c>
      <c r="CK189" s="5" t="s">
        <v>96</v>
      </c>
      <c r="CL189" s="5" t="s">
        <v>206</v>
      </c>
      <c r="CM189" s="6" t="str" cm="1">
        <f t="array" ref="CM1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89" s="5" t="str" cm="1">
        <f t="array" ref="CN1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89" s="5" t="str" cm="1">
        <f t="array" ref="CO1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89" s="5" t="str" cm="1">
        <f t="array" ref="CP1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89" s="5" t="str" cm="1">
        <f t="array" ref="CQ1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90" spans="2:95" ht="108.5" x14ac:dyDescent="0.35">
      <c r="B190" s="5" t="s">
        <v>206</v>
      </c>
      <c r="C190" s="6" t="s">
        <v>6105</v>
      </c>
      <c r="D190" s="6" t="s">
        <v>517</v>
      </c>
      <c r="E190" s="6" t="s">
        <v>7161</v>
      </c>
      <c r="F190" s="5" t="s">
        <v>209</v>
      </c>
      <c r="G190" s="5" t="s">
        <v>251</v>
      </c>
      <c r="H190" s="5" t="s">
        <v>223</v>
      </c>
      <c r="I190" s="5" t="s">
        <v>104</v>
      </c>
      <c r="J190" s="5" t="s">
        <v>96</v>
      </c>
      <c r="K190" s="5" t="s">
        <v>225</v>
      </c>
      <c r="L190" s="5" t="s">
        <v>9</v>
      </c>
      <c r="M190" s="5" t="str">
        <f>IF(O190="","",
IF(O190="PM_XX_XX_XX: Undefined","PM_XX: Undefined",
INDEX(tbl_Picklist_UniclassPM[Code and Title],
MATCH((LEFT(O190,5)),tbl_Picklist_UniclassPM[Code],0))
))</f>
        <v>PM_40 : Design and approvals information</v>
      </c>
      <c r="N190" s="5" t="str">
        <f>IF(O190="","",
IF(O190="PM_XX_XX_XX: Undefined","PM_XX_XX: Undefined",
INDEX(tbl_Picklist_UniclassPM[Code and Title],
MATCH((LEFT(O190,8)),tbl_Picklist_UniclassPM[Code],0))
))</f>
        <v>PM_40_40 : Design drawings</v>
      </c>
      <c r="O190" s="5" t="s">
        <v>508</v>
      </c>
      <c r="P190" s="6" t="str" cm="1">
        <f t="array" ref="P19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90" s="6" t="str" cm="1">
        <f t="array" ref="Q19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90" s="6"/>
      <c r="S190" s="5" t="s">
        <v>96</v>
      </c>
      <c r="T190" s="6"/>
      <c r="U190" s="5" t="s">
        <v>96</v>
      </c>
      <c r="V190" s="6"/>
      <c r="W190" s="5" t="s">
        <v>96</v>
      </c>
      <c r="X190" s="6"/>
      <c r="Y190" s="5" t="s">
        <v>96</v>
      </c>
      <c r="Z190" s="6"/>
      <c r="AA190" s="5" t="s">
        <v>96</v>
      </c>
      <c r="AB190" s="6"/>
      <c r="AC190" s="5" t="s">
        <v>96</v>
      </c>
      <c r="AE190" s="5" t="s">
        <v>96</v>
      </c>
      <c r="AG190" s="5" t="s">
        <v>96</v>
      </c>
      <c r="AI190" s="5" t="s">
        <v>96</v>
      </c>
      <c r="AJ190" s="6"/>
      <c r="AK190" s="5" t="s">
        <v>96</v>
      </c>
      <c r="AM190" s="5" t="s">
        <v>96</v>
      </c>
      <c r="AO190" s="5" t="s">
        <v>96</v>
      </c>
      <c r="AQ190" s="5" t="s">
        <v>96</v>
      </c>
      <c r="AS190" s="5" t="s">
        <v>96</v>
      </c>
      <c r="AU190" s="5" t="s">
        <v>96</v>
      </c>
      <c r="AW190" s="5" t="s">
        <v>96</v>
      </c>
      <c r="AY190" s="5" t="s">
        <v>206</v>
      </c>
      <c r="AZ190" s="6" t="s">
        <v>6484</v>
      </c>
      <c r="BA190" s="5" t="s">
        <v>96</v>
      </c>
      <c r="BC190" s="5" t="s">
        <v>96</v>
      </c>
      <c r="BE190" s="5" t="s">
        <v>96</v>
      </c>
      <c r="BG190" s="5" t="s">
        <v>96</v>
      </c>
      <c r="BI190" s="5" t="s">
        <v>96</v>
      </c>
      <c r="BK190" s="6" t="str" cm="1">
        <f t="array" ref="BK19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M;
P;
Z</v>
      </c>
      <c r="BL190" s="6" t="str" cm="1">
        <f t="array" ref="BL19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M : Mechanical Engineering;
P : Public Health Engineering;
Z : Multiple Disciplines</v>
      </c>
      <c r="BM190" s="5" t="s">
        <v>96</v>
      </c>
      <c r="BN190" s="5" t="s">
        <v>96</v>
      </c>
      <c r="BO190" s="5" t="s">
        <v>206</v>
      </c>
      <c r="BP190" s="5" t="s">
        <v>96</v>
      </c>
      <c r="BQ190" s="5" t="s">
        <v>96</v>
      </c>
      <c r="BR190" s="5" t="s">
        <v>96</v>
      </c>
      <c r="BS190" s="5" t="s">
        <v>96</v>
      </c>
      <c r="BT190" s="5" t="s">
        <v>96</v>
      </c>
      <c r="BU190" s="5" t="s">
        <v>96</v>
      </c>
      <c r="BV190" s="5" t="s">
        <v>96</v>
      </c>
      <c r="BW190" s="5" t="s">
        <v>96</v>
      </c>
      <c r="BX190" s="5" t="s">
        <v>96</v>
      </c>
      <c r="BY190" s="5" t="s">
        <v>206</v>
      </c>
      <c r="BZ190" s="5" t="s">
        <v>96</v>
      </c>
      <c r="CA190" s="5" t="s">
        <v>96</v>
      </c>
      <c r="CB190" s="5" t="s">
        <v>206</v>
      </c>
      <c r="CC190" s="5" t="s">
        <v>96</v>
      </c>
      <c r="CD190" s="5" t="s">
        <v>96</v>
      </c>
      <c r="CE190" s="5" t="s">
        <v>96</v>
      </c>
      <c r="CF190" s="5" t="s">
        <v>96</v>
      </c>
      <c r="CG190" s="5" t="s">
        <v>96</v>
      </c>
      <c r="CH190" s="5" t="s">
        <v>96</v>
      </c>
      <c r="CI190" s="5" t="s">
        <v>96</v>
      </c>
      <c r="CJ190" s="5" t="s">
        <v>96</v>
      </c>
      <c r="CK190" s="5" t="s">
        <v>96</v>
      </c>
      <c r="CL190" s="5" t="s">
        <v>206</v>
      </c>
      <c r="CM190" s="6" t="str" cm="1">
        <f t="array" ref="CM1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90" s="5" t="str" cm="1">
        <f t="array" ref="CN1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90" s="5" t="str" cm="1">
        <f t="array" ref="CO1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90" s="5" t="str" cm="1">
        <f t="array" ref="CP1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90" s="5" t="str" cm="1">
        <f t="array" ref="CQ1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91" spans="2:95" ht="356.5" x14ac:dyDescent="0.35">
      <c r="B191" s="5" t="s">
        <v>206</v>
      </c>
      <c r="C191" s="6" t="s">
        <v>6106</v>
      </c>
      <c r="D191" s="6" t="s">
        <v>518</v>
      </c>
      <c r="E191" s="6" t="s">
        <v>7162</v>
      </c>
      <c r="F191" s="5" t="s">
        <v>209</v>
      </c>
      <c r="G191" s="5" t="s">
        <v>251</v>
      </c>
      <c r="H191" s="5" t="s">
        <v>223</v>
      </c>
      <c r="I191" s="5" t="s">
        <v>104</v>
      </c>
      <c r="J191" s="5" t="s">
        <v>96</v>
      </c>
      <c r="K191" s="5" t="s">
        <v>225</v>
      </c>
      <c r="L191" s="5" t="s">
        <v>9</v>
      </c>
      <c r="M191" s="5" t="str">
        <f>IF(O191="","",
IF(O191="PM_XX_XX_XX: Undefined","PM_XX: Undefined",
INDEX(tbl_Picklist_UniclassPM[Code and Title],
MATCH((LEFT(O191,5)),tbl_Picklist_UniclassPM[Code],0))
))</f>
        <v>PM_40 : Design and approvals information</v>
      </c>
      <c r="N191" s="5" t="str">
        <f>IF(O191="","",
IF(O191="PM_XX_XX_XX: Undefined","PM_XX_XX: Undefined",
INDEX(tbl_Picklist_UniclassPM[Code and Title],
MATCH((LEFT(O191,8)),tbl_Picklist_UniclassPM[Code],0))
))</f>
        <v>PM_40_40 : Design drawings</v>
      </c>
      <c r="O191" s="5" t="s">
        <v>508</v>
      </c>
      <c r="P191" s="6" t="str" cm="1">
        <f t="array" ref="P19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191" s="6" t="str" cm="1">
        <f t="array" ref="Q19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191" s="6"/>
      <c r="S191" s="5" t="s">
        <v>96</v>
      </c>
      <c r="T191" s="6"/>
      <c r="U191" s="5" t="s">
        <v>96</v>
      </c>
      <c r="V191" s="6"/>
      <c r="W191" s="5" t="s">
        <v>96</v>
      </c>
      <c r="X191" s="6"/>
      <c r="Y191" s="5" t="s">
        <v>96</v>
      </c>
      <c r="Z191" s="6"/>
      <c r="AA191" s="5" t="s">
        <v>96</v>
      </c>
      <c r="AB191" s="6"/>
      <c r="AC191" s="5" t="s">
        <v>96</v>
      </c>
      <c r="AE191" s="5" t="s">
        <v>96</v>
      </c>
      <c r="AG191" s="5" t="s">
        <v>96</v>
      </c>
      <c r="AI191" s="5" t="s">
        <v>96</v>
      </c>
      <c r="AJ191" s="6"/>
      <c r="AK191" s="5" t="s">
        <v>96</v>
      </c>
      <c r="AM191" s="5" t="s">
        <v>96</v>
      </c>
      <c r="AO191" s="5" t="s">
        <v>96</v>
      </c>
      <c r="AQ191" s="5" t="s">
        <v>96</v>
      </c>
      <c r="AS191" s="5" t="s">
        <v>96</v>
      </c>
      <c r="AU191" s="5" t="s">
        <v>96</v>
      </c>
      <c r="AW191" s="5" t="s">
        <v>96</v>
      </c>
      <c r="AY191" s="5" t="s">
        <v>206</v>
      </c>
      <c r="AZ191" s="6" t="s">
        <v>6485</v>
      </c>
      <c r="BA191" s="5" t="s">
        <v>96</v>
      </c>
      <c r="BC191" s="5" t="s">
        <v>96</v>
      </c>
      <c r="BE191" s="5" t="s">
        <v>96</v>
      </c>
      <c r="BG191" s="5" t="s">
        <v>96</v>
      </c>
      <c r="BI191" s="5" t="s">
        <v>96</v>
      </c>
      <c r="BK191" s="6" t="str" cm="1">
        <f t="array" ref="BK19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M;
P;
Z</v>
      </c>
      <c r="BL191" s="6" t="str" cm="1">
        <f t="array" ref="BL19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M : Mechanical Engineering;
P : Public Health Engineering;
Z : Multiple Disciplines</v>
      </c>
      <c r="BM191" s="5" t="s">
        <v>96</v>
      </c>
      <c r="BN191" s="5" t="s">
        <v>96</v>
      </c>
      <c r="BO191" s="5" t="s">
        <v>206</v>
      </c>
      <c r="BP191" s="5" t="s">
        <v>96</v>
      </c>
      <c r="BQ191" s="5" t="s">
        <v>96</v>
      </c>
      <c r="BR191" s="5" t="s">
        <v>96</v>
      </c>
      <c r="BS191" s="5" t="s">
        <v>96</v>
      </c>
      <c r="BT191" s="5" t="s">
        <v>96</v>
      </c>
      <c r="BU191" s="5" t="s">
        <v>96</v>
      </c>
      <c r="BV191" s="5" t="s">
        <v>96</v>
      </c>
      <c r="BW191" s="5" t="s">
        <v>96</v>
      </c>
      <c r="BX191" s="5" t="s">
        <v>96</v>
      </c>
      <c r="BY191" s="5" t="s">
        <v>206</v>
      </c>
      <c r="BZ191" s="5" t="s">
        <v>96</v>
      </c>
      <c r="CA191" s="5" t="s">
        <v>96</v>
      </c>
      <c r="CB191" s="5" t="s">
        <v>206</v>
      </c>
      <c r="CC191" s="5" t="s">
        <v>96</v>
      </c>
      <c r="CD191" s="5" t="s">
        <v>96</v>
      </c>
      <c r="CE191" s="5" t="s">
        <v>96</v>
      </c>
      <c r="CF191" s="5" t="s">
        <v>96</v>
      </c>
      <c r="CG191" s="5" t="s">
        <v>96</v>
      </c>
      <c r="CH191" s="5" t="s">
        <v>96</v>
      </c>
      <c r="CI191" s="5" t="s">
        <v>96</v>
      </c>
      <c r="CJ191" s="5" t="s">
        <v>96</v>
      </c>
      <c r="CK191" s="5" t="s">
        <v>96</v>
      </c>
      <c r="CL191" s="5" t="s">
        <v>206</v>
      </c>
      <c r="CM191" s="6" t="str" cm="1">
        <f t="array" ref="CM1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91" s="5" t="str" cm="1">
        <f t="array" ref="CN1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91" s="5" t="str" cm="1">
        <f t="array" ref="CO1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91" s="5" t="str" cm="1">
        <f t="array" ref="CP1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91" s="5" t="str" cm="1">
        <f t="array" ref="CQ1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92" spans="2:95" ht="155" x14ac:dyDescent="0.35">
      <c r="B192" s="5" t="s">
        <v>206</v>
      </c>
      <c r="C192" s="6" t="s">
        <v>6020</v>
      </c>
      <c r="D192" s="6" t="s">
        <v>519</v>
      </c>
      <c r="E192" s="6" t="s">
        <v>7163</v>
      </c>
      <c r="F192" s="5" t="s">
        <v>209</v>
      </c>
      <c r="G192" s="5" t="s">
        <v>251</v>
      </c>
      <c r="H192" s="5" t="s">
        <v>325</v>
      </c>
      <c r="I192" s="5" t="s">
        <v>103</v>
      </c>
      <c r="J192" s="5" t="s">
        <v>96</v>
      </c>
      <c r="K192" s="5" t="s">
        <v>225</v>
      </c>
      <c r="L192" s="5" t="s">
        <v>9</v>
      </c>
      <c r="M192" s="5" t="str">
        <f>IF(O192="","",
IF(O192="PM_XX_XX_XX: Undefined","PM_XX: Undefined",
INDEX(tbl_Picklist_UniclassPM[Code and Title],
MATCH((LEFT(O192,5)),tbl_Picklist_UniclassPM[Code],0))
))</f>
        <v>PM_40 : Design and approvals information</v>
      </c>
      <c r="N192" s="5" t="str">
        <f>IF(O192="","",
IF(O192="PM_XX_XX_XX: Undefined","PM_XX_XX: Undefined",
INDEX(tbl_Picklist_UniclassPM[Code and Title],
MATCH((LEFT(O192,8)),tbl_Picklist_UniclassPM[Code],0))
))</f>
        <v>PM_40_40 : Design drawings</v>
      </c>
      <c r="O192" s="5" t="s">
        <v>520</v>
      </c>
      <c r="P192" s="6" t="str" cm="1">
        <f t="array" ref="P19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92" s="6" t="str" cm="1">
        <f t="array" ref="Q19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92" s="6"/>
      <c r="S192" s="5" t="s">
        <v>96</v>
      </c>
      <c r="T192" s="6"/>
      <c r="U192" s="5" t="s">
        <v>96</v>
      </c>
      <c r="V192" s="6"/>
      <c r="W192" s="5" t="s">
        <v>96</v>
      </c>
      <c r="X192" s="6"/>
      <c r="Y192" s="5" t="s">
        <v>96</v>
      </c>
      <c r="Z192" s="6"/>
      <c r="AA192" s="5" t="s">
        <v>96</v>
      </c>
      <c r="AB192" s="6"/>
      <c r="AC192" s="5" t="s">
        <v>96</v>
      </c>
      <c r="AE192" s="5" t="s">
        <v>96</v>
      </c>
      <c r="AG192" s="5" t="s">
        <v>96</v>
      </c>
      <c r="AI192" s="5" t="s">
        <v>96</v>
      </c>
      <c r="AJ192" s="6"/>
      <c r="AK192" s="5" t="s">
        <v>96</v>
      </c>
      <c r="AM192" s="5" t="s">
        <v>96</v>
      </c>
      <c r="AO192" s="5" t="s">
        <v>96</v>
      </c>
      <c r="AQ192" s="5" t="s">
        <v>96</v>
      </c>
      <c r="AS192" s="5" t="s">
        <v>96</v>
      </c>
      <c r="AU192" s="5" t="s">
        <v>206</v>
      </c>
      <c r="AV192" s="6" t="s">
        <v>6489</v>
      </c>
      <c r="AW192" s="5" t="s">
        <v>96</v>
      </c>
      <c r="AY192" s="5" t="s">
        <v>206</v>
      </c>
      <c r="AZ192" s="6" t="s">
        <v>6936</v>
      </c>
      <c r="BA192" s="5" t="s">
        <v>96</v>
      </c>
      <c r="BC192" s="5" t="s">
        <v>96</v>
      </c>
      <c r="BE192" s="5" t="s">
        <v>96</v>
      </c>
      <c r="BG192" s="5" t="s">
        <v>96</v>
      </c>
      <c r="BI192" s="5" t="s">
        <v>96</v>
      </c>
      <c r="BK192" s="6" t="str" cm="1">
        <f t="array" ref="BK19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v>
      </c>
      <c r="BL192" s="6" t="str" cm="1">
        <f t="array" ref="BL19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v>
      </c>
      <c r="BM192" s="5" t="s">
        <v>96</v>
      </c>
      <c r="BN192" s="5" t="s">
        <v>96</v>
      </c>
      <c r="BO192" s="5" t="s">
        <v>96</v>
      </c>
      <c r="BP192" s="5" t="s">
        <v>96</v>
      </c>
      <c r="BQ192" s="5" t="s">
        <v>206</v>
      </c>
      <c r="BR192" s="5" t="s">
        <v>96</v>
      </c>
      <c r="BS192" s="5" t="s">
        <v>96</v>
      </c>
      <c r="BT192" s="5" t="s">
        <v>96</v>
      </c>
      <c r="BU192" s="5" t="s">
        <v>96</v>
      </c>
      <c r="BV192" s="5" t="s">
        <v>96</v>
      </c>
      <c r="BW192" s="5" t="s">
        <v>96</v>
      </c>
      <c r="BX192" s="5" t="s">
        <v>96</v>
      </c>
      <c r="BY192" s="5" t="s">
        <v>96</v>
      </c>
      <c r="BZ192" s="5" t="s">
        <v>96</v>
      </c>
      <c r="CA192" s="5" t="s">
        <v>96</v>
      </c>
      <c r="CB192" s="5" t="s">
        <v>96</v>
      </c>
      <c r="CC192" s="5" t="s">
        <v>96</v>
      </c>
      <c r="CD192" s="5" t="s">
        <v>96</v>
      </c>
      <c r="CE192" s="5" t="s">
        <v>96</v>
      </c>
      <c r="CF192" s="5" t="s">
        <v>96</v>
      </c>
      <c r="CG192" s="5" t="s">
        <v>96</v>
      </c>
      <c r="CH192" s="5" t="s">
        <v>96</v>
      </c>
      <c r="CI192" s="5" t="s">
        <v>96</v>
      </c>
      <c r="CJ192" s="5" t="s">
        <v>96</v>
      </c>
      <c r="CK192" s="5" t="s">
        <v>96</v>
      </c>
      <c r="CL192" s="5" t="s">
        <v>96</v>
      </c>
      <c r="CM192" s="6" t="str" cm="1">
        <f t="array" ref="CM1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92" s="5" t="str" cm="1">
        <f t="array" ref="CN1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92" s="5" t="str" cm="1">
        <f t="array" ref="CO1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92" s="5" t="str" cm="1">
        <f t="array" ref="CP1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92" s="5" t="str" cm="1">
        <f t="array" ref="CQ1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93" spans="2:95" ht="201.5" x14ac:dyDescent="0.35">
      <c r="B193" s="5" t="s">
        <v>206</v>
      </c>
      <c r="C193" s="6" t="s">
        <v>6021</v>
      </c>
      <c r="D193" s="6" t="s">
        <v>521</v>
      </c>
      <c r="E193" s="6" t="s">
        <v>7164</v>
      </c>
      <c r="F193" s="5" t="s">
        <v>209</v>
      </c>
      <c r="G193" s="5" t="s">
        <v>251</v>
      </c>
      <c r="H193" s="5" t="s">
        <v>325</v>
      </c>
      <c r="I193" s="5" t="s">
        <v>103</v>
      </c>
      <c r="J193" s="5" t="s">
        <v>96</v>
      </c>
      <c r="K193" s="5" t="s">
        <v>225</v>
      </c>
      <c r="L193" s="5" t="s">
        <v>9</v>
      </c>
      <c r="M193" s="5" t="str">
        <f>IF(O193="","",
IF(O193="PM_XX_XX_XX: Undefined","PM_XX: Undefined",
INDEX(tbl_Picklist_UniclassPM[Code and Title],
MATCH((LEFT(O193,5)),tbl_Picklist_UniclassPM[Code],0))
))</f>
        <v>PM_40 : Design and approvals information</v>
      </c>
      <c r="N193" s="5" t="str">
        <f>IF(O193="","",
IF(O193="PM_XX_XX_XX: Undefined","PM_XX_XX: Undefined",
INDEX(tbl_Picklist_UniclassPM[Code and Title],
MATCH((LEFT(O193,8)),tbl_Picklist_UniclassPM[Code],0))
))</f>
        <v>PM_40_40 : Design drawings</v>
      </c>
      <c r="O193" s="5" t="s">
        <v>520</v>
      </c>
      <c r="P193" s="6" t="str" cm="1">
        <f t="array" ref="P19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93" s="6" t="str" cm="1">
        <f t="array" ref="Q19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93" s="6"/>
      <c r="S193" s="5" t="s">
        <v>96</v>
      </c>
      <c r="T193" s="6"/>
      <c r="U193" s="5" t="s">
        <v>96</v>
      </c>
      <c r="V193" s="6"/>
      <c r="W193" s="5" t="s">
        <v>96</v>
      </c>
      <c r="X193" s="6"/>
      <c r="Y193" s="5" t="s">
        <v>96</v>
      </c>
      <c r="Z193" s="6"/>
      <c r="AA193" s="5" t="s">
        <v>96</v>
      </c>
      <c r="AB193" s="6"/>
      <c r="AC193" s="5" t="s">
        <v>96</v>
      </c>
      <c r="AE193" s="5" t="s">
        <v>96</v>
      </c>
      <c r="AG193" s="5" t="s">
        <v>96</v>
      </c>
      <c r="AI193" s="5" t="s">
        <v>96</v>
      </c>
      <c r="AJ193" s="6"/>
      <c r="AK193" s="5" t="s">
        <v>96</v>
      </c>
      <c r="AM193" s="5" t="s">
        <v>96</v>
      </c>
      <c r="AO193" s="5" t="s">
        <v>96</v>
      </c>
      <c r="AQ193" s="5" t="s">
        <v>96</v>
      </c>
      <c r="AS193" s="5" t="s">
        <v>96</v>
      </c>
      <c r="AU193" s="5" t="s">
        <v>206</v>
      </c>
      <c r="AV193" s="6" t="s">
        <v>6490</v>
      </c>
      <c r="AW193" s="5" t="s">
        <v>96</v>
      </c>
      <c r="AY193" s="5" t="s">
        <v>206</v>
      </c>
      <c r="AZ193" s="6" t="s">
        <v>6486</v>
      </c>
      <c r="BA193" s="5" t="s">
        <v>96</v>
      </c>
      <c r="BC193" s="5" t="s">
        <v>96</v>
      </c>
      <c r="BE193" s="5" t="s">
        <v>96</v>
      </c>
      <c r="BG193" s="5" t="s">
        <v>96</v>
      </c>
      <c r="BI193" s="5" t="s">
        <v>96</v>
      </c>
      <c r="BK193" s="6" t="str" cm="1">
        <f t="array" ref="BK19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P</v>
      </c>
      <c r="BL193" s="6" t="str" cm="1">
        <f t="array" ref="BL19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P : Public Health Engineering</v>
      </c>
      <c r="BM193" s="5" t="s">
        <v>96</v>
      </c>
      <c r="BN193" s="5" t="s">
        <v>96</v>
      </c>
      <c r="BO193" s="5" t="s">
        <v>96</v>
      </c>
      <c r="BP193" s="5" t="s">
        <v>96</v>
      </c>
      <c r="BQ193" s="5" t="s">
        <v>96</v>
      </c>
      <c r="BR193" s="5" t="s">
        <v>96</v>
      </c>
      <c r="BS193" s="5" t="s">
        <v>96</v>
      </c>
      <c r="BT193" s="5" t="s">
        <v>96</v>
      </c>
      <c r="BU193" s="5" t="s">
        <v>96</v>
      </c>
      <c r="BV193" s="5" t="s">
        <v>96</v>
      </c>
      <c r="BW193" s="5" t="s">
        <v>96</v>
      </c>
      <c r="BX193" s="5" t="s">
        <v>96</v>
      </c>
      <c r="BY193" s="5" t="s">
        <v>96</v>
      </c>
      <c r="BZ193" s="5" t="s">
        <v>96</v>
      </c>
      <c r="CA193" s="5" t="s">
        <v>96</v>
      </c>
      <c r="CB193" s="5" t="s">
        <v>206</v>
      </c>
      <c r="CC193" s="5" t="s">
        <v>96</v>
      </c>
      <c r="CD193" s="5" t="s">
        <v>96</v>
      </c>
      <c r="CE193" s="5" t="s">
        <v>96</v>
      </c>
      <c r="CF193" s="5" t="s">
        <v>96</v>
      </c>
      <c r="CG193" s="5" t="s">
        <v>96</v>
      </c>
      <c r="CH193" s="5" t="s">
        <v>96</v>
      </c>
      <c r="CI193" s="5" t="s">
        <v>96</v>
      </c>
      <c r="CJ193" s="5" t="s">
        <v>96</v>
      </c>
      <c r="CK193" s="5" t="s">
        <v>96</v>
      </c>
      <c r="CL193" s="5" t="s">
        <v>96</v>
      </c>
      <c r="CM193" s="6" t="str" cm="1">
        <f t="array" ref="CM1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93" s="5" t="str" cm="1">
        <f t="array" ref="CN1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93" s="5" t="str" cm="1">
        <f t="array" ref="CO1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93" s="5" t="str" cm="1">
        <f t="array" ref="CP1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93" s="5" t="str" cm="1">
        <f t="array" ref="CQ1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94" spans="2:95" ht="139.5" x14ac:dyDescent="0.35">
      <c r="B194" s="5" t="s">
        <v>206</v>
      </c>
      <c r="C194" s="6" t="s">
        <v>6022</v>
      </c>
      <c r="D194" s="6" t="s">
        <v>522</v>
      </c>
      <c r="E194" s="6" t="s">
        <v>7165</v>
      </c>
      <c r="F194" s="5" t="s">
        <v>209</v>
      </c>
      <c r="G194" s="5" t="s">
        <v>251</v>
      </c>
      <c r="H194" s="5" t="s">
        <v>325</v>
      </c>
      <c r="I194" s="5" t="s">
        <v>103</v>
      </c>
      <c r="J194" s="5" t="s">
        <v>96</v>
      </c>
      <c r="K194" s="5" t="s">
        <v>225</v>
      </c>
      <c r="L194" s="5" t="s">
        <v>9</v>
      </c>
      <c r="M194" s="5" t="str">
        <f>IF(O194="","",
IF(O194="PM_XX_XX_XX: Undefined","PM_XX: Undefined",
INDEX(tbl_Picklist_UniclassPM[Code and Title],
MATCH((LEFT(O194,5)),tbl_Picklist_UniclassPM[Code],0))
))</f>
        <v>PM_40 : Design and approvals information</v>
      </c>
      <c r="N194" s="5" t="str">
        <f>IF(O194="","",
IF(O194="PM_XX_XX_XX: Undefined","PM_XX_XX: Undefined",
INDEX(tbl_Picklist_UniclassPM[Code and Title],
MATCH((LEFT(O194,8)),tbl_Picklist_UniclassPM[Code],0))
))</f>
        <v>PM_40_40 : Design drawings</v>
      </c>
      <c r="O194" s="5" t="s">
        <v>520</v>
      </c>
      <c r="P194" s="6" t="str" cm="1">
        <f t="array" ref="P19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94" s="6" t="str" cm="1">
        <f t="array" ref="Q19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94" s="6"/>
      <c r="S194" s="5" t="s">
        <v>96</v>
      </c>
      <c r="T194" s="6"/>
      <c r="U194" s="5" t="s">
        <v>96</v>
      </c>
      <c r="V194" s="6"/>
      <c r="W194" s="5" t="s">
        <v>96</v>
      </c>
      <c r="X194" s="6"/>
      <c r="Y194" s="5" t="s">
        <v>96</v>
      </c>
      <c r="Z194" s="6"/>
      <c r="AA194" s="5" t="s">
        <v>96</v>
      </c>
      <c r="AB194" s="6"/>
      <c r="AC194" s="5" t="s">
        <v>96</v>
      </c>
      <c r="AE194" s="5" t="s">
        <v>96</v>
      </c>
      <c r="AG194" s="5" t="s">
        <v>96</v>
      </c>
      <c r="AI194" s="5" t="s">
        <v>96</v>
      </c>
      <c r="AJ194" s="6"/>
      <c r="AK194" s="5" t="s">
        <v>96</v>
      </c>
      <c r="AM194" s="5" t="s">
        <v>96</v>
      </c>
      <c r="AO194" s="5" t="s">
        <v>96</v>
      </c>
      <c r="AQ194" s="5" t="s">
        <v>96</v>
      </c>
      <c r="AS194" s="5" t="s">
        <v>96</v>
      </c>
      <c r="AU194" s="5" t="s">
        <v>206</v>
      </c>
      <c r="AV194" s="6" t="s">
        <v>6491</v>
      </c>
      <c r="AW194" s="5" t="s">
        <v>96</v>
      </c>
      <c r="AY194" s="5" t="s">
        <v>206</v>
      </c>
      <c r="AZ194" s="6" t="s">
        <v>6477</v>
      </c>
      <c r="BA194" s="5" t="s">
        <v>96</v>
      </c>
      <c r="BC194" s="5" t="s">
        <v>96</v>
      </c>
      <c r="BE194" s="5" t="s">
        <v>96</v>
      </c>
      <c r="BG194" s="5" t="s">
        <v>96</v>
      </c>
      <c r="BI194" s="5" t="s">
        <v>96</v>
      </c>
      <c r="BK194" s="6" t="str" cm="1">
        <f t="array" ref="BK19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M;
P;
Z</v>
      </c>
      <c r="BL194" s="6" t="str" cm="1">
        <f t="array" ref="BL19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M : Mechanical Engineering;
P : Public Health Engineering;
Z : Multiple Disciplines</v>
      </c>
      <c r="BM194" s="5" t="s">
        <v>96</v>
      </c>
      <c r="BN194" s="5" t="s">
        <v>96</v>
      </c>
      <c r="BO194" s="5" t="s">
        <v>206</v>
      </c>
      <c r="BP194" s="5" t="s">
        <v>96</v>
      </c>
      <c r="BQ194" s="5" t="s">
        <v>96</v>
      </c>
      <c r="BR194" s="5" t="s">
        <v>96</v>
      </c>
      <c r="BS194" s="5" t="s">
        <v>96</v>
      </c>
      <c r="BT194" s="5" t="s">
        <v>96</v>
      </c>
      <c r="BU194" s="5" t="s">
        <v>96</v>
      </c>
      <c r="BV194" s="5" t="s">
        <v>96</v>
      </c>
      <c r="BW194" s="5" t="s">
        <v>96</v>
      </c>
      <c r="BX194" s="5" t="s">
        <v>96</v>
      </c>
      <c r="BY194" s="5" t="s">
        <v>206</v>
      </c>
      <c r="BZ194" s="5" t="s">
        <v>96</v>
      </c>
      <c r="CA194" s="5" t="s">
        <v>96</v>
      </c>
      <c r="CB194" s="5" t="s">
        <v>206</v>
      </c>
      <c r="CC194" s="5" t="s">
        <v>96</v>
      </c>
      <c r="CD194" s="5" t="s">
        <v>96</v>
      </c>
      <c r="CE194" s="5" t="s">
        <v>96</v>
      </c>
      <c r="CF194" s="5" t="s">
        <v>96</v>
      </c>
      <c r="CG194" s="5" t="s">
        <v>96</v>
      </c>
      <c r="CH194" s="5" t="s">
        <v>96</v>
      </c>
      <c r="CI194" s="5" t="s">
        <v>96</v>
      </c>
      <c r="CJ194" s="5" t="s">
        <v>96</v>
      </c>
      <c r="CK194" s="5" t="s">
        <v>96</v>
      </c>
      <c r="CL194" s="5" t="s">
        <v>206</v>
      </c>
      <c r="CM194" s="6" t="str" cm="1">
        <f t="array" ref="CM1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94" s="5" t="str" cm="1">
        <f t="array" ref="CN1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94" s="5" t="str" cm="1">
        <f t="array" ref="CO1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94" s="5" t="str" cm="1">
        <f t="array" ref="CP1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94" s="5" t="str" cm="1">
        <f t="array" ref="CQ1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95" spans="2:95" ht="155" x14ac:dyDescent="0.35">
      <c r="B195" s="5" t="s">
        <v>206</v>
      </c>
      <c r="C195" s="6" t="s">
        <v>6023</v>
      </c>
      <c r="D195" s="6" t="s">
        <v>523</v>
      </c>
      <c r="E195" s="6" t="s">
        <v>7166</v>
      </c>
      <c r="F195" s="5" t="s">
        <v>209</v>
      </c>
      <c r="G195" s="5" t="s">
        <v>251</v>
      </c>
      <c r="H195" s="5" t="s">
        <v>325</v>
      </c>
      <c r="I195" s="5" t="s">
        <v>103</v>
      </c>
      <c r="J195" s="5" t="s">
        <v>96</v>
      </c>
      <c r="K195" s="5" t="s">
        <v>225</v>
      </c>
      <c r="L195" s="5" t="s">
        <v>9</v>
      </c>
      <c r="M195" s="5" t="str">
        <f>IF(O195="","",
IF(O195="PM_XX_XX_XX: Undefined","PM_XX: Undefined",
INDEX(tbl_Picklist_UniclassPM[Code and Title],
MATCH((LEFT(O195,5)),tbl_Picklist_UniclassPM[Code],0))
))</f>
        <v>PM_40 : Design and approvals information</v>
      </c>
      <c r="N195" s="5" t="str">
        <f>IF(O195="","",
IF(O195="PM_XX_XX_XX: Undefined","PM_XX_XX: Undefined",
INDEX(tbl_Picklist_UniclassPM[Code and Title],
MATCH((LEFT(O195,8)),tbl_Picklist_UniclassPM[Code],0))
))</f>
        <v>PM_40_40 : Design drawings</v>
      </c>
      <c r="O195" s="5" t="s">
        <v>520</v>
      </c>
      <c r="P195" s="6" t="str" cm="1">
        <f t="array" ref="P19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95" s="6" t="str" cm="1">
        <f t="array" ref="Q19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95" s="6"/>
      <c r="S195" s="5" t="s">
        <v>96</v>
      </c>
      <c r="T195" s="6"/>
      <c r="U195" s="5" t="s">
        <v>96</v>
      </c>
      <c r="V195" s="6"/>
      <c r="W195" s="5" t="s">
        <v>96</v>
      </c>
      <c r="X195" s="6"/>
      <c r="Y195" s="5" t="s">
        <v>96</v>
      </c>
      <c r="Z195" s="6"/>
      <c r="AA195" s="5" t="s">
        <v>96</v>
      </c>
      <c r="AB195" s="6"/>
      <c r="AC195" s="5" t="s">
        <v>96</v>
      </c>
      <c r="AE195" s="5" t="s">
        <v>96</v>
      </c>
      <c r="AG195" s="5" t="s">
        <v>96</v>
      </c>
      <c r="AI195" s="5" t="s">
        <v>96</v>
      </c>
      <c r="AJ195" s="6"/>
      <c r="AK195" s="5" t="s">
        <v>96</v>
      </c>
      <c r="AM195" s="5" t="s">
        <v>96</v>
      </c>
      <c r="AO195" s="5" t="s">
        <v>96</v>
      </c>
      <c r="AQ195" s="5" t="s">
        <v>96</v>
      </c>
      <c r="AS195" s="5" t="s">
        <v>96</v>
      </c>
      <c r="AU195" s="5" t="s">
        <v>206</v>
      </c>
      <c r="AV195" s="6" t="s">
        <v>6492</v>
      </c>
      <c r="AW195" s="5" t="s">
        <v>96</v>
      </c>
      <c r="AY195" s="5" t="s">
        <v>206</v>
      </c>
      <c r="AZ195" s="6" t="s">
        <v>6471</v>
      </c>
      <c r="BA195" s="5" t="s">
        <v>96</v>
      </c>
      <c r="BC195" s="5" t="s">
        <v>96</v>
      </c>
      <c r="BE195" s="5" t="s">
        <v>96</v>
      </c>
      <c r="BG195" s="5" t="s">
        <v>96</v>
      </c>
      <c r="BI195" s="5" t="s">
        <v>96</v>
      </c>
      <c r="BK195" s="6" t="str" cm="1">
        <f t="array" ref="BK19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Z</v>
      </c>
      <c r="BL195" s="6" t="str" cm="1">
        <f t="array" ref="BL19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Z : Multiple Disciplines</v>
      </c>
      <c r="BM195" s="5" t="s">
        <v>96</v>
      </c>
      <c r="BN195" s="5" t="s">
        <v>96</v>
      </c>
      <c r="BO195" s="5" t="s">
        <v>96</v>
      </c>
      <c r="BP195" s="5" t="s">
        <v>96</v>
      </c>
      <c r="BQ195" s="5" t="s">
        <v>206</v>
      </c>
      <c r="BR195" s="5" t="s">
        <v>96</v>
      </c>
      <c r="BS195" s="5" t="s">
        <v>96</v>
      </c>
      <c r="BT195" s="5" t="s">
        <v>96</v>
      </c>
      <c r="BU195" s="5" t="s">
        <v>96</v>
      </c>
      <c r="BV195" s="5" t="s">
        <v>96</v>
      </c>
      <c r="BW195" s="5" t="s">
        <v>96</v>
      </c>
      <c r="BX195" s="5" t="s">
        <v>96</v>
      </c>
      <c r="BY195" s="5" t="s">
        <v>206</v>
      </c>
      <c r="BZ195" s="5" t="s">
        <v>96</v>
      </c>
      <c r="CA195" s="5" t="s">
        <v>96</v>
      </c>
      <c r="CB195" s="5" t="s">
        <v>96</v>
      </c>
      <c r="CC195" s="5" t="s">
        <v>96</v>
      </c>
      <c r="CD195" s="5" t="s">
        <v>96</v>
      </c>
      <c r="CE195" s="5" t="s">
        <v>96</v>
      </c>
      <c r="CF195" s="5" t="s">
        <v>96</v>
      </c>
      <c r="CG195" s="5" t="s">
        <v>96</v>
      </c>
      <c r="CH195" s="5" t="s">
        <v>96</v>
      </c>
      <c r="CI195" s="5" t="s">
        <v>96</v>
      </c>
      <c r="CJ195" s="5" t="s">
        <v>96</v>
      </c>
      <c r="CK195" s="5" t="s">
        <v>96</v>
      </c>
      <c r="CL195" s="5" t="s">
        <v>206</v>
      </c>
      <c r="CM195" s="6" t="str" cm="1">
        <f t="array" ref="CM1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95" s="5" t="str" cm="1">
        <f t="array" ref="CN1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95" s="5" t="str" cm="1">
        <f t="array" ref="CO1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95" s="5" t="str" cm="1">
        <f t="array" ref="CP1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95" s="5" t="str" cm="1">
        <f t="array" ref="CQ1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96" spans="2:95" ht="325.5" x14ac:dyDescent="0.35">
      <c r="B196" s="5" t="s">
        <v>206</v>
      </c>
      <c r="C196" s="6" t="s">
        <v>5959</v>
      </c>
      <c r="D196" s="6" t="s">
        <v>524</v>
      </c>
      <c r="E196" s="6" t="s">
        <v>7167</v>
      </c>
      <c r="F196" s="5" t="s">
        <v>209</v>
      </c>
      <c r="G196" s="5" t="s">
        <v>251</v>
      </c>
      <c r="H196" s="5" t="s">
        <v>325</v>
      </c>
      <c r="I196" s="5" t="s">
        <v>103</v>
      </c>
      <c r="J196" s="5" t="s">
        <v>96</v>
      </c>
      <c r="K196" s="5" t="s">
        <v>225</v>
      </c>
      <c r="L196" s="5" t="s">
        <v>9</v>
      </c>
      <c r="M196" s="5" t="str">
        <f>IF(O196="","",
IF(O196="PM_XX_XX_XX: Undefined","PM_XX: Undefined",
INDEX(tbl_Picklist_UniclassPM[Code and Title],
MATCH((LEFT(O196,5)),tbl_Picklist_UniclassPM[Code],0))
))</f>
        <v>PM_40 : Design and approvals information</v>
      </c>
      <c r="N196" s="5" t="str">
        <f>IF(O196="","",
IF(O196="PM_XX_XX_XX: Undefined","PM_XX_XX: Undefined",
INDEX(tbl_Picklist_UniclassPM[Code and Title],
MATCH((LEFT(O196,8)),tbl_Picklist_UniclassPM[Code],0))
))</f>
        <v>PM_40_40 : Design drawings</v>
      </c>
      <c r="O196" s="5" t="s">
        <v>520</v>
      </c>
      <c r="P196" s="6" t="str" cm="1">
        <f t="array" ref="P19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v>
      </c>
      <c r="Q196" s="6" t="str" cm="1">
        <f t="array" ref="Q19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v>
      </c>
      <c r="R196" s="6"/>
      <c r="S196" s="5" t="s">
        <v>96</v>
      </c>
      <c r="T196" s="6"/>
      <c r="U196" s="5" t="s">
        <v>96</v>
      </c>
      <c r="V196" s="6"/>
      <c r="W196" s="5" t="s">
        <v>96</v>
      </c>
      <c r="X196" s="6"/>
      <c r="Y196" s="5" t="s">
        <v>96</v>
      </c>
      <c r="Z196" s="6"/>
      <c r="AA196" s="5" t="s">
        <v>96</v>
      </c>
      <c r="AB196" s="6"/>
      <c r="AC196" s="5" t="s">
        <v>96</v>
      </c>
      <c r="AE196" s="5" t="s">
        <v>96</v>
      </c>
      <c r="AG196" s="5" t="s">
        <v>96</v>
      </c>
      <c r="AI196" s="5" t="s">
        <v>206</v>
      </c>
      <c r="AJ196" s="6" t="s">
        <v>6493</v>
      </c>
      <c r="AK196" s="5" t="s">
        <v>96</v>
      </c>
      <c r="AM196" s="5" t="s">
        <v>96</v>
      </c>
      <c r="AO196" s="5" t="s">
        <v>96</v>
      </c>
      <c r="AQ196" s="5" t="s">
        <v>96</v>
      </c>
      <c r="AS196" s="5" t="s">
        <v>96</v>
      </c>
      <c r="AU196" s="5" t="s">
        <v>206</v>
      </c>
      <c r="AV196" s="6" t="s">
        <v>6494</v>
      </c>
      <c r="AW196" s="5" t="s">
        <v>96</v>
      </c>
      <c r="AY196" s="5" t="s">
        <v>206</v>
      </c>
      <c r="AZ196" s="6" t="s">
        <v>6487</v>
      </c>
      <c r="BA196" s="5" t="s">
        <v>96</v>
      </c>
      <c r="BC196" s="5" t="s">
        <v>96</v>
      </c>
      <c r="BE196" s="5" t="s">
        <v>96</v>
      </c>
      <c r="BG196" s="5" t="s">
        <v>96</v>
      </c>
      <c r="BI196" s="5" t="s">
        <v>96</v>
      </c>
      <c r="BK196" s="6" t="str" cm="1">
        <f t="array" ref="BK19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Z</v>
      </c>
      <c r="BL196" s="6" t="str" cm="1">
        <f t="array" ref="BL19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Z : Multiple Disciplines</v>
      </c>
      <c r="BM196" s="5" t="s">
        <v>96</v>
      </c>
      <c r="BN196" s="5" t="s">
        <v>96</v>
      </c>
      <c r="BO196" s="5" t="s">
        <v>96</v>
      </c>
      <c r="BP196" s="5" t="s">
        <v>96</v>
      </c>
      <c r="BQ196" s="5" t="s">
        <v>206</v>
      </c>
      <c r="BR196" s="5" t="s">
        <v>96</v>
      </c>
      <c r="BS196" s="5" t="s">
        <v>96</v>
      </c>
      <c r="BT196" s="5" t="s">
        <v>96</v>
      </c>
      <c r="BU196" s="5" t="s">
        <v>96</v>
      </c>
      <c r="BV196" s="5" t="s">
        <v>96</v>
      </c>
      <c r="BW196" s="5" t="s">
        <v>96</v>
      </c>
      <c r="BX196" s="5" t="s">
        <v>96</v>
      </c>
      <c r="BY196" s="5" t="s">
        <v>206</v>
      </c>
      <c r="BZ196" s="5" t="s">
        <v>96</v>
      </c>
      <c r="CA196" s="5" t="s">
        <v>96</v>
      </c>
      <c r="CB196" s="5" t="s">
        <v>96</v>
      </c>
      <c r="CC196" s="5" t="s">
        <v>96</v>
      </c>
      <c r="CD196" s="5" t="s">
        <v>96</v>
      </c>
      <c r="CE196" s="5" t="s">
        <v>96</v>
      </c>
      <c r="CF196" s="5" t="s">
        <v>96</v>
      </c>
      <c r="CG196" s="5" t="s">
        <v>96</v>
      </c>
      <c r="CH196" s="5" t="s">
        <v>96</v>
      </c>
      <c r="CI196" s="5" t="s">
        <v>96</v>
      </c>
      <c r="CJ196" s="5" t="s">
        <v>96</v>
      </c>
      <c r="CK196" s="5" t="s">
        <v>96</v>
      </c>
      <c r="CL196" s="5" t="s">
        <v>206</v>
      </c>
      <c r="CM196" s="6" t="str" cm="1">
        <f t="array" ref="CM1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96" s="5" t="str" cm="1">
        <f t="array" ref="CN1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96" s="5" t="str" cm="1">
        <f t="array" ref="CO1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96" s="5" t="str" cm="1">
        <f t="array" ref="CP1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96" s="5" t="str" cm="1">
        <f t="array" ref="CQ1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97" spans="2:95" ht="170.5" x14ac:dyDescent="0.35">
      <c r="B197" s="5" t="s">
        <v>206</v>
      </c>
      <c r="C197" s="6" t="s">
        <v>6024</v>
      </c>
      <c r="D197" s="6" t="s">
        <v>525</v>
      </c>
      <c r="E197" s="6" t="s">
        <v>7168</v>
      </c>
      <c r="F197" s="5" t="s">
        <v>209</v>
      </c>
      <c r="G197" s="5" t="s">
        <v>251</v>
      </c>
      <c r="H197" s="5" t="s">
        <v>325</v>
      </c>
      <c r="I197" s="5" t="s">
        <v>103</v>
      </c>
      <c r="J197" s="5" t="s">
        <v>96</v>
      </c>
      <c r="K197" s="5" t="s">
        <v>225</v>
      </c>
      <c r="L197" s="5" t="s">
        <v>9</v>
      </c>
      <c r="M197" s="5" t="str">
        <f>IF(O197="","",
IF(O197="PM_XX_XX_XX: Undefined","PM_XX: Undefined",
INDEX(tbl_Picklist_UniclassPM[Code and Title],
MATCH((LEFT(O197,5)),tbl_Picklist_UniclassPM[Code],0))
))</f>
        <v>PM_40 : Design and approvals information</v>
      </c>
      <c r="N197" s="5" t="str">
        <f>IF(O197="","",
IF(O197="PM_XX_XX_XX: Undefined","PM_XX_XX: Undefined",
INDEX(tbl_Picklist_UniclassPM[Code and Title],
MATCH((LEFT(O197,8)),tbl_Picklist_UniclassPM[Code],0))
))</f>
        <v>PM_40_40 : Design drawings</v>
      </c>
      <c r="O197" s="5" t="s">
        <v>520</v>
      </c>
      <c r="P197" s="6" t="str" cm="1">
        <f t="array" ref="P19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97" s="6" t="str" cm="1">
        <f t="array" ref="Q19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97" s="6"/>
      <c r="S197" s="5" t="s">
        <v>96</v>
      </c>
      <c r="T197" s="6"/>
      <c r="U197" s="5" t="s">
        <v>96</v>
      </c>
      <c r="V197" s="6"/>
      <c r="W197" s="5" t="s">
        <v>96</v>
      </c>
      <c r="X197" s="6"/>
      <c r="Y197" s="5" t="s">
        <v>96</v>
      </c>
      <c r="Z197" s="6"/>
      <c r="AA197" s="5" t="s">
        <v>96</v>
      </c>
      <c r="AB197" s="6"/>
      <c r="AC197" s="5" t="s">
        <v>96</v>
      </c>
      <c r="AE197" s="5" t="s">
        <v>96</v>
      </c>
      <c r="AG197" s="5" t="s">
        <v>96</v>
      </c>
      <c r="AI197" s="5" t="s">
        <v>96</v>
      </c>
      <c r="AJ197" s="6"/>
      <c r="AK197" s="5" t="s">
        <v>96</v>
      </c>
      <c r="AM197" s="5" t="s">
        <v>96</v>
      </c>
      <c r="AO197" s="5" t="s">
        <v>96</v>
      </c>
      <c r="AQ197" s="5" t="s">
        <v>96</v>
      </c>
      <c r="AS197" s="5" t="s">
        <v>96</v>
      </c>
      <c r="AU197" s="5" t="s">
        <v>206</v>
      </c>
      <c r="AV197" s="6" t="s">
        <v>6488</v>
      </c>
      <c r="AW197" s="5" t="s">
        <v>96</v>
      </c>
      <c r="AY197" s="5" t="s">
        <v>206</v>
      </c>
      <c r="AZ197" s="6" t="s">
        <v>6471</v>
      </c>
      <c r="BA197" s="5" t="s">
        <v>96</v>
      </c>
      <c r="BC197" s="5" t="s">
        <v>96</v>
      </c>
      <c r="BE197" s="5" t="s">
        <v>96</v>
      </c>
      <c r="BG197" s="5" t="s">
        <v>96</v>
      </c>
      <c r="BI197" s="5" t="s">
        <v>96</v>
      </c>
      <c r="BK197" s="6" t="str" cm="1">
        <f t="array" ref="BK19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v>
      </c>
      <c r="BL197" s="6" t="str" cm="1">
        <f t="array" ref="BL19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v>
      </c>
      <c r="BM197" s="5" t="s">
        <v>96</v>
      </c>
      <c r="BN197" s="5" t="s">
        <v>96</v>
      </c>
      <c r="BO197" s="5" t="s">
        <v>96</v>
      </c>
      <c r="BP197" s="5" t="s">
        <v>96</v>
      </c>
      <c r="BQ197" s="5" t="s">
        <v>206</v>
      </c>
      <c r="BR197" s="5" t="s">
        <v>96</v>
      </c>
      <c r="BS197" s="5" t="s">
        <v>96</v>
      </c>
      <c r="BT197" s="5" t="s">
        <v>96</v>
      </c>
      <c r="BU197" s="5" t="s">
        <v>96</v>
      </c>
      <c r="BV197" s="5" t="s">
        <v>96</v>
      </c>
      <c r="BW197" s="5" t="s">
        <v>96</v>
      </c>
      <c r="BX197" s="5" t="s">
        <v>96</v>
      </c>
      <c r="BY197" s="5" t="s">
        <v>96</v>
      </c>
      <c r="BZ197" s="5" t="s">
        <v>96</v>
      </c>
      <c r="CA197" s="5" t="s">
        <v>96</v>
      </c>
      <c r="CB197" s="5" t="s">
        <v>96</v>
      </c>
      <c r="CC197" s="5" t="s">
        <v>96</v>
      </c>
      <c r="CD197" s="5" t="s">
        <v>96</v>
      </c>
      <c r="CE197" s="5" t="s">
        <v>96</v>
      </c>
      <c r="CF197" s="5" t="s">
        <v>96</v>
      </c>
      <c r="CG197" s="5" t="s">
        <v>96</v>
      </c>
      <c r="CH197" s="5" t="s">
        <v>96</v>
      </c>
      <c r="CI197" s="5" t="s">
        <v>96</v>
      </c>
      <c r="CJ197" s="5" t="s">
        <v>96</v>
      </c>
      <c r="CK197" s="5" t="s">
        <v>96</v>
      </c>
      <c r="CL197" s="5" t="s">
        <v>96</v>
      </c>
      <c r="CM197" s="6" t="str" cm="1">
        <f t="array" ref="CM1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97" s="5" t="str" cm="1">
        <f t="array" ref="CN1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97" s="5" t="str" cm="1">
        <f t="array" ref="CO1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97" s="5" t="str" cm="1">
        <f t="array" ref="CP1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97" s="5" t="str" cm="1">
        <f t="array" ref="CQ1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98" spans="2:95" ht="170.5" x14ac:dyDescent="0.35">
      <c r="B198" s="5" t="s">
        <v>239</v>
      </c>
      <c r="C198" s="6" t="s">
        <v>6025</v>
      </c>
      <c r="D198" s="6" t="s">
        <v>526</v>
      </c>
      <c r="E198" s="6" t="s">
        <v>7169</v>
      </c>
      <c r="F198" s="5" t="s">
        <v>209</v>
      </c>
      <c r="G198" s="5" t="s">
        <v>251</v>
      </c>
      <c r="H198" s="5" t="s">
        <v>325</v>
      </c>
      <c r="I198" s="5" t="s">
        <v>103</v>
      </c>
      <c r="J198" s="5" t="s">
        <v>96</v>
      </c>
      <c r="K198" s="5" t="s">
        <v>225</v>
      </c>
      <c r="L198" s="5" t="s">
        <v>9</v>
      </c>
      <c r="M198" s="5" t="str">
        <f>IF(O198="","",
IF(O198="PM_XX_XX_XX: Undefined","PM_XX: Undefined",
INDEX(tbl_Picklist_UniclassPM[Code and Title],
MATCH((LEFT(O198,5)),tbl_Picklist_UniclassPM[Code],0))
))</f>
        <v>PM_40 : Design and approvals information</v>
      </c>
      <c r="N198" s="5" t="str">
        <f>IF(O198="","",
IF(O198="PM_XX_XX_XX: Undefined","PM_XX_XX: Undefined",
INDEX(tbl_Picklist_UniclassPM[Code and Title],
MATCH((LEFT(O198,8)),tbl_Picklist_UniclassPM[Code],0))
))</f>
        <v>PM_40_40 : Design drawings</v>
      </c>
      <c r="O198" s="5" t="s">
        <v>520</v>
      </c>
      <c r="P198" s="6" t="str" cm="1">
        <f t="array" ref="P19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98" s="6" t="str" cm="1">
        <f t="array" ref="Q19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98" s="6"/>
      <c r="S198" s="5" t="s">
        <v>96</v>
      </c>
      <c r="T198" s="6"/>
      <c r="U198" s="5" t="s">
        <v>96</v>
      </c>
      <c r="V198" s="6"/>
      <c r="W198" s="5" t="s">
        <v>96</v>
      </c>
      <c r="X198" s="6"/>
      <c r="Y198" s="5" t="s">
        <v>96</v>
      </c>
      <c r="Z198" s="6"/>
      <c r="AA198" s="5" t="s">
        <v>96</v>
      </c>
      <c r="AB198" s="6"/>
      <c r="AC198" s="5" t="s">
        <v>96</v>
      </c>
      <c r="AE198" s="5" t="s">
        <v>96</v>
      </c>
      <c r="AG198" s="5" t="s">
        <v>96</v>
      </c>
      <c r="AI198" s="5" t="s">
        <v>96</v>
      </c>
      <c r="AJ198" s="6"/>
      <c r="AK198" s="5" t="s">
        <v>96</v>
      </c>
      <c r="AM198" s="5" t="s">
        <v>96</v>
      </c>
      <c r="AO198" s="5" t="s">
        <v>96</v>
      </c>
      <c r="AQ198" s="5" t="s">
        <v>96</v>
      </c>
      <c r="AS198" s="5" t="s">
        <v>96</v>
      </c>
      <c r="AU198" s="5" t="s">
        <v>206</v>
      </c>
      <c r="AV198" s="6" t="s">
        <v>6495</v>
      </c>
      <c r="AW198" s="5" t="s">
        <v>96</v>
      </c>
      <c r="AY198" s="5" t="s">
        <v>206</v>
      </c>
      <c r="AZ198" s="6" t="s">
        <v>6496</v>
      </c>
      <c r="BA198" s="5" t="s">
        <v>96</v>
      </c>
      <c r="BC198" s="5" t="s">
        <v>96</v>
      </c>
      <c r="BE198" s="5" t="s">
        <v>96</v>
      </c>
      <c r="BG198" s="5" t="s">
        <v>96</v>
      </c>
      <c r="BI198" s="5" t="s">
        <v>96</v>
      </c>
      <c r="BK198" s="6" t="str" cm="1">
        <f t="array" ref="BK19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M</v>
      </c>
      <c r="BL198" s="6" t="str" cm="1">
        <f t="array" ref="BL19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M : Mechanical Engineering</v>
      </c>
      <c r="BM198" s="5" t="s">
        <v>96</v>
      </c>
      <c r="BN198" s="5" t="s">
        <v>96</v>
      </c>
      <c r="BO198" s="5" t="s">
        <v>96</v>
      </c>
      <c r="BP198" s="5" t="s">
        <v>96</v>
      </c>
      <c r="BQ198" s="5" t="s">
        <v>96</v>
      </c>
      <c r="BR198" s="5" t="s">
        <v>96</v>
      </c>
      <c r="BS198" s="5" t="s">
        <v>96</v>
      </c>
      <c r="BT198" s="5" t="s">
        <v>96</v>
      </c>
      <c r="BU198" s="5" t="s">
        <v>96</v>
      </c>
      <c r="BV198" s="5" t="s">
        <v>96</v>
      </c>
      <c r="BW198" s="5" t="s">
        <v>96</v>
      </c>
      <c r="BX198" s="5" t="s">
        <v>96</v>
      </c>
      <c r="BY198" s="5" t="s">
        <v>206</v>
      </c>
      <c r="BZ198" s="5" t="s">
        <v>96</v>
      </c>
      <c r="CA198" s="5" t="s">
        <v>96</v>
      </c>
      <c r="CB198" s="5" t="s">
        <v>96</v>
      </c>
      <c r="CC198" s="5" t="s">
        <v>96</v>
      </c>
      <c r="CD198" s="5" t="s">
        <v>96</v>
      </c>
      <c r="CE198" s="5" t="s">
        <v>96</v>
      </c>
      <c r="CF198" s="5" t="s">
        <v>96</v>
      </c>
      <c r="CG198" s="5" t="s">
        <v>96</v>
      </c>
      <c r="CH198" s="5" t="s">
        <v>96</v>
      </c>
      <c r="CI198" s="5" t="s">
        <v>96</v>
      </c>
      <c r="CJ198" s="5" t="s">
        <v>96</v>
      </c>
      <c r="CK198" s="5" t="s">
        <v>96</v>
      </c>
      <c r="CL198" s="5" t="s">
        <v>96</v>
      </c>
      <c r="CM198" s="6" t="str" cm="1">
        <f t="array" ref="CM1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98" s="5" t="str" cm="1">
        <f t="array" ref="CN1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98" s="5" t="str" cm="1">
        <f t="array" ref="CO1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98" s="5" t="str" cm="1">
        <f t="array" ref="CP1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98" s="5" t="str" cm="1">
        <f t="array" ref="CQ1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199" spans="2:95" ht="186" x14ac:dyDescent="0.35">
      <c r="B199" s="5" t="s">
        <v>206</v>
      </c>
      <c r="C199" s="6" t="s">
        <v>6026</v>
      </c>
      <c r="D199" s="6" t="s">
        <v>527</v>
      </c>
      <c r="E199" s="6" t="s">
        <v>7170</v>
      </c>
      <c r="F199" s="5" t="s">
        <v>209</v>
      </c>
      <c r="G199" s="5" t="s">
        <v>251</v>
      </c>
      <c r="H199" s="5" t="s">
        <v>325</v>
      </c>
      <c r="I199" s="5" t="s">
        <v>103</v>
      </c>
      <c r="J199" s="5" t="s">
        <v>96</v>
      </c>
      <c r="K199" s="5" t="s">
        <v>225</v>
      </c>
      <c r="L199" s="5" t="s">
        <v>9</v>
      </c>
      <c r="M199" s="5" t="str">
        <f>IF(O199="","",
IF(O199="PM_XX_XX_XX: Undefined","PM_XX: Undefined",
INDEX(tbl_Picklist_UniclassPM[Code and Title],
MATCH((LEFT(O199,5)),tbl_Picklist_UniclassPM[Code],0))
))</f>
        <v>PM_40 : Design and approvals information</v>
      </c>
      <c r="N199" s="5" t="str">
        <f>IF(O199="","",
IF(O199="PM_XX_XX_XX: Undefined","PM_XX_XX: Undefined",
INDEX(tbl_Picklist_UniclassPM[Code and Title],
MATCH((LEFT(O199,8)),tbl_Picklist_UniclassPM[Code],0))
))</f>
        <v>PM_40_40 : Design drawings</v>
      </c>
      <c r="O199" s="5" t="s">
        <v>520</v>
      </c>
      <c r="P199" s="6" t="str" cm="1">
        <f t="array" ref="P19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199" s="6" t="str" cm="1">
        <f t="array" ref="Q19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199" s="6"/>
      <c r="S199" s="5" t="s">
        <v>96</v>
      </c>
      <c r="T199" s="6"/>
      <c r="U199" s="5" t="s">
        <v>96</v>
      </c>
      <c r="V199" s="6"/>
      <c r="W199" s="5" t="s">
        <v>96</v>
      </c>
      <c r="X199" s="6"/>
      <c r="Y199" s="5" t="s">
        <v>96</v>
      </c>
      <c r="Z199" s="6"/>
      <c r="AA199" s="5" t="s">
        <v>96</v>
      </c>
      <c r="AB199" s="6"/>
      <c r="AC199" s="5" t="s">
        <v>96</v>
      </c>
      <c r="AE199" s="5" t="s">
        <v>96</v>
      </c>
      <c r="AG199" s="5" t="s">
        <v>96</v>
      </c>
      <c r="AI199" s="5" t="s">
        <v>96</v>
      </c>
      <c r="AJ199" s="6"/>
      <c r="AK199" s="5" t="s">
        <v>96</v>
      </c>
      <c r="AM199" s="5" t="s">
        <v>96</v>
      </c>
      <c r="AO199" s="5" t="s">
        <v>96</v>
      </c>
      <c r="AQ199" s="5" t="s">
        <v>96</v>
      </c>
      <c r="AS199" s="5" t="s">
        <v>96</v>
      </c>
      <c r="AU199" s="5" t="s">
        <v>206</v>
      </c>
      <c r="AV199" s="6" t="s">
        <v>6497</v>
      </c>
      <c r="AW199" s="5" t="s">
        <v>96</v>
      </c>
      <c r="AY199" s="5" t="s">
        <v>206</v>
      </c>
      <c r="AZ199" s="6" t="s">
        <v>6498</v>
      </c>
      <c r="BA199" s="5" t="s">
        <v>96</v>
      </c>
      <c r="BC199" s="5" t="s">
        <v>96</v>
      </c>
      <c r="BE199" s="5" t="s">
        <v>96</v>
      </c>
      <c r="BG199" s="5" t="s">
        <v>96</v>
      </c>
      <c r="BI199" s="5" t="s">
        <v>96</v>
      </c>
      <c r="BK199" s="6" t="str" cm="1">
        <f t="array" ref="BK19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M</v>
      </c>
      <c r="BL199" s="6" t="str" cm="1">
        <f t="array" ref="BL19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M : Mechanical Engineering</v>
      </c>
      <c r="BM199" s="5" t="s">
        <v>96</v>
      </c>
      <c r="BN199" s="5" t="s">
        <v>96</v>
      </c>
      <c r="BO199" s="5" t="s">
        <v>96</v>
      </c>
      <c r="BP199" s="5" t="s">
        <v>96</v>
      </c>
      <c r="BQ199" s="5" t="s">
        <v>96</v>
      </c>
      <c r="BR199" s="5" t="s">
        <v>96</v>
      </c>
      <c r="BS199" s="5" t="s">
        <v>96</v>
      </c>
      <c r="BT199" s="5" t="s">
        <v>96</v>
      </c>
      <c r="BU199" s="5" t="s">
        <v>96</v>
      </c>
      <c r="BV199" s="5" t="s">
        <v>96</v>
      </c>
      <c r="BW199" s="5" t="s">
        <v>96</v>
      </c>
      <c r="BX199" s="5" t="s">
        <v>96</v>
      </c>
      <c r="BY199" s="5" t="s">
        <v>206</v>
      </c>
      <c r="BZ199" s="5" t="s">
        <v>96</v>
      </c>
      <c r="CA199" s="5" t="s">
        <v>96</v>
      </c>
      <c r="CB199" s="5" t="s">
        <v>96</v>
      </c>
      <c r="CC199" s="5" t="s">
        <v>96</v>
      </c>
      <c r="CD199" s="5" t="s">
        <v>96</v>
      </c>
      <c r="CE199" s="5" t="s">
        <v>96</v>
      </c>
      <c r="CF199" s="5" t="s">
        <v>96</v>
      </c>
      <c r="CG199" s="5" t="s">
        <v>96</v>
      </c>
      <c r="CH199" s="5" t="s">
        <v>96</v>
      </c>
      <c r="CI199" s="5" t="s">
        <v>96</v>
      </c>
      <c r="CJ199" s="5" t="s">
        <v>96</v>
      </c>
      <c r="CK199" s="5" t="s">
        <v>96</v>
      </c>
      <c r="CL199" s="5" t="s">
        <v>96</v>
      </c>
      <c r="CM199" s="6" t="str" cm="1">
        <f t="array" ref="CM1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199" s="5" t="str" cm="1">
        <f t="array" ref="CN1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199" s="5" t="str" cm="1">
        <f t="array" ref="CO1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199" s="5" t="str" cm="1">
        <f t="array" ref="CP1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199" s="5" t="str" cm="1">
        <f t="array" ref="CQ1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00" spans="2:95" ht="93" x14ac:dyDescent="0.35">
      <c r="B200" s="5" t="s">
        <v>239</v>
      </c>
      <c r="C200" s="6" t="s">
        <v>6157</v>
      </c>
      <c r="D200" s="6" t="s">
        <v>528</v>
      </c>
      <c r="E200" s="6" t="s">
        <v>7171</v>
      </c>
      <c r="F200" s="5" t="s">
        <v>209</v>
      </c>
      <c r="G200" s="5" t="s">
        <v>251</v>
      </c>
      <c r="H200" s="5" t="s">
        <v>325</v>
      </c>
      <c r="I200" s="5" t="s">
        <v>103</v>
      </c>
      <c r="J200" s="5" t="s">
        <v>96</v>
      </c>
      <c r="K200" s="5" t="s">
        <v>225</v>
      </c>
      <c r="L200" s="5" t="s">
        <v>9</v>
      </c>
      <c r="M200" s="5" t="str">
        <f>IF(O200="","",
IF(O200="PM_XX_XX_XX: Undefined","PM_XX: Undefined",
INDEX(tbl_Picklist_UniclassPM[Code and Title],
MATCH((LEFT(O200,5)),tbl_Picklist_UniclassPM[Code],0))
))</f>
        <v>PM_40 : Design and approvals information</v>
      </c>
      <c r="N200" s="5" t="str">
        <f>IF(O200="","",
IF(O200="PM_XX_XX_XX: Undefined","PM_XX_XX: Undefined",
INDEX(tbl_Picklist_UniclassPM[Code and Title],
MATCH((LEFT(O200,8)),tbl_Picklist_UniclassPM[Code],0))
))</f>
        <v>PM_40_40 : Design drawings</v>
      </c>
      <c r="O200" s="5" t="s">
        <v>520</v>
      </c>
      <c r="P200" s="6" t="str" cm="1">
        <f t="array" ref="P20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200" s="6" t="str" cm="1">
        <f t="array" ref="Q20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200" s="6"/>
      <c r="S200" s="5" t="s">
        <v>96</v>
      </c>
      <c r="T200" s="6"/>
      <c r="U200" s="5" t="s">
        <v>96</v>
      </c>
      <c r="V200" s="6"/>
      <c r="W200" s="5" t="s">
        <v>96</v>
      </c>
      <c r="X200" s="6"/>
      <c r="Y200" s="5" t="s">
        <v>96</v>
      </c>
      <c r="Z200" s="6"/>
      <c r="AA200" s="5" t="s">
        <v>96</v>
      </c>
      <c r="AB200" s="6"/>
      <c r="AC200" s="5" t="s">
        <v>96</v>
      </c>
      <c r="AE200" s="5" t="s">
        <v>96</v>
      </c>
      <c r="AG200" s="5" t="s">
        <v>96</v>
      </c>
      <c r="AI200" s="5" t="s">
        <v>96</v>
      </c>
      <c r="AJ200" s="6"/>
      <c r="AK200" s="5" t="s">
        <v>96</v>
      </c>
      <c r="AM200" s="5" t="s">
        <v>96</v>
      </c>
      <c r="AO200" s="5" t="s">
        <v>96</v>
      </c>
      <c r="AQ200" s="5" t="s">
        <v>96</v>
      </c>
      <c r="AS200" s="5" t="s">
        <v>96</v>
      </c>
      <c r="AU200" s="5" t="s">
        <v>96</v>
      </c>
      <c r="AW200" s="5" t="s">
        <v>96</v>
      </c>
      <c r="AY200" s="5" t="s">
        <v>96</v>
      </c>
      <c r="BA200" s="5" t="s">
        <v>96</v>
      </c>
      <c r="BC200" s="5" t="s">
        <v>206</v>
      </c>
      <c r="BD200" s="6" t="s">
        <v>6499</v>
      </c>
      <c r="BE200" s="5" t="s">
        <v>96</v>
      </c>
      <c r="BG200" s="5" t="s">
        <v>96</v>
      </c>
      <c r="BI200" s="5" t="s">
        <v>96</v>
      </c>
      <c r="BK200" s="6" t="str" cm="1">
        <f t="array" ref="BK20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M;
P;
Z</v>
      </c>
      <c r="BL200" s="6" t="str" cm="1">
        <f t="array" ref="BL20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M : Mechanical Engineering;
P : Public Health Engineering;
Z : Multiple Disciplines</v>
      </c>
      <c r="BM200" s="5" t="s">
        <v>96</v>
      </c>
      <c r="BN200" s="5" t="s">
        <v>96</v>
      </c>
      <c r="BO200" s="5" t="s">
        <v>96</v>
      </c>
      <c r="BP200" s="5" t="s">
        <v>96</v>
      </c>
      <c r="BQ200" s="5" t="s">
        <v>206</v>
      </c>
      <c r="BR200" s="5" t="s">
        <v>96</v>
      </c>
      <c r="BS200" s="5" t="s">
        <v>96</v>
      </c>
      <c r="BT200" s="5" t="s">
        <v>96</v>
      </c>
      <c r="BU200" s="5" t="s">
        <v>96</v>
      </c>
      <c r="BV200" s="5" t="s">
        <v>96</v>
      </c>
      <c r="BW200" s="5" t="s">
        <v>206</v>
      </c>
      <c r="BX200" s="5" t="s">
        <v>96</v>
      </c>
      <c r="BY200" s="5" t="s">
        <v>206</v>
      </c>
      <c r="BZ200" s="5" t="s">
        <v>96</v>
      </c>
      <c r="CA200" s="5" t="s">
        <v>96</v>
      </c>
      <c r="CB200" s="5" t="s">
        <v>206</v>
      </c>
      <c r="CC200" s="5" t="s">
        <v>96</v>
      </c>
      <c r="CD200" s="5" t="s">
        <v>96</v>
      </c>
      <c r="CE200" s="5" t="s">
        <v>96</v>
      </c>
      <c r="CF200" s="5" t="s">
        <v>96</v>
      </c>
      <c r="CG200" s="5" t="s">
        <v>96</v>
      </c>
      <c r="CH200" s="5" t="s">
        <v>96</v>
      </c>
      <c r="CI200" s="5" t="s">
        <v>96</v>
      </c>
      <c r="CJ200" s="5" t="s">
        <v>96</v>
      </c>
      <c r="CK200" s="5" t="s">
        <v>96</v>
      </c>
      <c r="CL200" s="5" t="s">
        <v>206</v>
      </c>
      <c r="CM200" s="6" t="str" cm="1">
        <f t="array" ref="CM2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00" s="5" t="str" cm="1">
        <f t="array" ref="CN2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00" s="5" t="str" cm="1">
        <f t="array" ref="CO2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00" s="5" t="str" cm="1">
        <f t="array" ref="CP2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00" s="5" t="str" cm="1">
        <f t="array" ref="CQ2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01" spans="2:95" ht="201.5" x14ac:dyDescent="0.35">
      <c r="B201" s="5" t="s">
        <v>206</v>
      </c>
      <c r="C201" s="6" t="s">
        <v>6027</v>
      </c>
      <c r="D201" s="6" t="s">
        <v>529</v>
      </c>
      <c r="E201" s="6" t="s">
        <v>7172</v>
      </c>
      <c r="F201" s="5" t="s">
        <v>209</v>
      </c>
      <c r="G201" s="5" t="s">
        <v>251</v>
      </c>
      <c r="H201" s="5" t="s">
        <v>325</v>
      </c>
      <c r="I201" s="5" t="s">
        <v>103</v>
      </c>
      <c r="J201" s="5" t="s">
        <v>96</v>
      </c>
      <c r="K201" s="5" t="s">
        <v>225</v>
      </c>
      <c r="L201" s="5" t="s">
        <v>9</v>
      </c>
      <c r="M201" s="5" t="str">
        <f>IF(O201="","",
IF(O201="PM_XX_XX_XX: Undefined","PM_XX: Undefined",
INDEX(tbl_Picklist_UniclassPM[Code and Title],
MATCH((LEFT(O201,5)),tbl_Picklist_UniclassPM[Code],0))
))</f>
        <v>PM_40 : Design and approvals information</v>
      </c>
      <c r="N201" s="5" t="str">
        <f>IF(O201="","",
IF(O201="PM_XX_XX_XX: Undefined","PM_XX_XX: Undefined",
INDEX(tbl_Picklist_UniclassPM[Code and Title],
MATCH((LEFT(O201,8)),tbl_Picklist_UniclassPM[Code],0))
))</f>
        <v>PM_40_40 : Design drawings</v>
      </c>
      <c r="O201" s="5" t="s">
        <v>520</v>
      </c>
      <c r="P201" s="6" t="str" cm="1">
        <f t="array" ref="P20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201" s="6" t="str" cm="1">
        <f t="array" ref="Q20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201" s="6"/>
      <c r="S201" s="5" t="s">
        <v>96</v>
      </c>
      <c r="T201" s="6"/>
      <c r="U201" s="5" t="s">
        <v>96</v>
      </c>
      <c r="V201" s="6"/>
      <c r="W201" s="5" t="s">
        <v>96</v>
      </c>
      <c r="X201" s="6"/>
      <c r="Y201" s="5" t="s">
        <v>96</v>
      </c>
      <c r="Z201" s="6"/>
      <c r="AA201" s="5" t="s">
        <v>96</v>
      </c>
      <c r="AB201" s="6"/>
      <c r="AC201" s="5" t="s">
        <v>96</v>
      </c>
      <c r="AE201" s="5" t="s">
        <v>96</v>
      </c>
      <c r="AG201" s="5" t="s">
        <v>96</v>
      </c>
      <c r="AI201" s="5" t="s">
        <v>96</v>
      </c>
      <c r="AJ201" s="6"/>
      <c r="AK201" s="5" t="s">
        <v>96</v>
      </c>
      <c r="AM201" s="5" t="s">
        <v>96</v>
      </c>
      <c r="AO201" s="5" t="s">
        <v>96</v>
      </c>
      <c r="AQ201" s="5" t="s">
        <v>96</v>
      </c>
      <c r="AS201" s="5" t="s">
        <v>96</v>
      </c>
      <c r="AU201" s="5" t="s">
        <v>206</v>
      </c>
      <c r="AV201" s="6" t="s">
        <v>6500</v>
      </c>
      <c r="AW201" s="5" t="s">
        <v>96</v>
      </c>
      <c r="AY201" s="5" t="s">
        <v>206</v>
      </c>
      <c r="AZ201" s="6" t="s">
        <v>6501</v>
      </c>
      <c r="BA201" s="5" t="s">
        <v>96</v>
      </c>
      <c r="BC201" s="5" t="s">
        <v>96</v>
      </c>
      <c r="BE201" s="5" t="s">
        <v>96</v>
      </c>
      <c r="BG201" s="5" t="s">
        <v>96</v>
      </c>
      <c r="BI201" s="5" t="s">
        <v>96</v>
      </c>
      <c r="BK201" s="6" t="str" cm="1">
        <f t="array" ref="BK20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Z</v>
      </c>
      <c r="BL201" s="6" t="str" cm="1">
        <f t="array" ref="BL20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Z : Multiple Disciplines</v>
      </c>
      <c r="BM201" s="5" t="s">
        <v>96</v>
      </c>
      <c r="BN201" s="5" t="s">
        <v>96</v>
      </c>
      <c r="BO201" s="5" t="s">
        <v>96</v>
      </c>
      <c r="BP201" s="5" t="s">
        <v>96</v>
      </c>
      <c r="BQ201" s="5" t="s">
        <v>206</v>
      </c>
      <c r="BR201" s="5" t="s">
        <v>96</v>
      </c>
      <c r="BS201" s="5" t="s">
        <v>96</v>
      </c>
      <c r="BT201" s="5" t="s">
        <v>96</v>
      </c>
      <c r="BU201" s="5" t="s">
        <v>96</v>
      </c>
      <c r="BV201" s="5" t="s">
        <v>96</v>
      </c>
      <c r="BW201" s="5" t="s">
        <v>96</v>
      </c>
      <c r="BX201" s="5" t="s">
        <v>96</v>
      </c>
      <c r="BY201" s="5" t="s">
        <v>206</v>
      </c>
      <c r="BZ201" s="5" t="s">
        <v>96</v>
      </c>
      <c r="CA201" s="5" t="s">
        <v>96</v>
      </c>
      <c r="CB201" s="5" t="s">
        <v>96</v>
      </c>
      <c r="CC201" s="5" t="s">
        <v>96</v>
      </c>
      <c r="CD201" s="5" t="s">
        <v>96</v>
      </c>
      <c r="CE201" s="5" t="s">
        <v>96</v>
      </c>
      <c r="CF201" s="5" t="s">
        <v>96</v>
      </c>
      <c r="CG201" s="5" t="s">
        <v>96</v>
      </c>
      <c r="CH201" s="5" t="s">
        <v>96</v>
      </c>
      <c r="CI201" s="5" t="s">
        <v>96</v>
      </c>
      <c r="CJ201" s="5" t="s">
        <v>96</v>
      </c>
      <c r="CK201" s="5" t="s">
        <v>96</v>
      </c>
      <c r="CL201" s="5" t="s">
        <v>206</v>
      </c>
      <c r="CM201" s="6" t="str" cm="1">
        <f t="array" ref="CM2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01" s="5" t="str" cm="1">
        <f t="array" ref="CN2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01" s="5" t="str" cm="1">
        <f t="array" ref="CO2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01" s="5" t="str" cm="1">
        <f t="array" ref="CP2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01" s="5" t="str" cm="1">
        <f t="array" ref="CQ2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02" spans="2:95" ht="170.5" x14ac:dyDescent="0.35">
      <c r="B202" s="5" t="s">
        <v>206</v>
      </c>
      <c r="C202" s="6" t="s">
        <v>6028</v>
      </c>
      <c r="D202" s="6" t="s">
        <v>530</v>
      </c>
      <c r="E202" s="6" t="s">
        <v>7173</v>
      </c>
      <c r="F202" s="5" t="s">
        <v>209</v>
      </c>
      <c r="G202" s="5" t="s">
        <v>251</v>
      </c>
      <c r="H202" s="5" t="s">
        <v>325</v>
      </c>
      <c r="I202" s="5" t="s">
        <v>103</v>
      </c>
      <c r="J202" s="5" t="s">
        <v>96</v>
      </c>
      <c r="K202" s="5" t="s">
        <v>225</v>
      </c>
      <c r="L202" s="5" t="s">
        <v>9</v>
      </c>
      <c r="M202" s="5" t="str">
        <f>IF(O202="","",
IF(O202="PM_XX_XX_XX: Undefined","PM_XX: Undefined",
INDEX(tbl_Picklist_UniclassPM[Code and Title],
MATCH((LEFT(O202,5)),tbl_Picklist_UniclassPM[Code],0))
))</f>
        <v>PM_40 : Design and approvals information</v>
      </c>
      <c r="N202" s="5" t="str">
        <f>IF(O202="","",
IF(O202="PM_XX_XX_XX: Undefined","PM_XX_XX: Undefined",
INDEX(tbl_Picklist_UniclassPM[Code and Title],
MATCH((LEFT(O202,8)),tbl_Picklist_UniclassPM[Code],0))
))</f>
        <v>PM_40_40 : Design drawings</v>
      </c>
      <c r="O202" s="5" t="s">
        <v>520</v>
      </c>
      <c r="P202" s="6" t="str" cm="1">
        <f t="array" ref="P20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202" s="6" t="str" cm="1">
        <f t="array" ref="Q20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202" s="6"/>
      <c r="S202" s="5" t="s">
        <v>96</v>
      </c>
      <c r="T202" s="6"/>
      <c r="U202" s="5" t="s">
        <v>96</v>
      </c>
      <c r="V202" s="6"/>
      <c r="W202" s="5" t="s">
        <v>96</v>
      </c>
      <c r="X202" s="6"/>
      <c r="Y202" s="5" t="s">
        <v>96</v>
      </c>
      <c r="Z202" s="6"/>
      <c r="AA202" s="5" t="s">
        <v>96</v>
      </c>
      <c r="AB202" s="6"/>
      <c r="AC202" s="5" t="s">
        <v>96</v>
      </c>
      <c r="AE202" s="5" t="s">
        <v>96</v>
      </c>
      <c r="AG202" s="5" t="s">
        <v>96</v>
      </c>
      <c r="AI202" s="5" t="s">
        <v>96</v>
      </c>
      <c r="AJ202" s="6"/>
      <c r="AK202" s="5" t="s">
        <v>96</v>
      </c>
      <c r="AM202" s="5" t="s">
        <v>96</v>
      </c>
      <c r="AO202" s="5" t="s">
        <v>96</v>
      </c>
      <c r="AQ202" s="5" t="s">
        <v>96</v>
      </c>
      <c r="AS202" s="5" t="s">
        <v>96</v>
      </c>
      <c r="AU202" s="5" t="s">
        <v>206</v>
      </c>
      <c r="AV202" s="6" t="s">
        <v>6502</v>
      </c>
      <c r="AW202" s="5" t="s">
        <v>96</v>
      </c>
      <c r="AY202" s="5" t="s">
        <v>206</v>
      </c>
      <c r="AZ202" s="6" t="s">
        <v>6503</v>
      </c>
      <c r="BA202" s="5" t="s">
        <v>96</v>
      </c>
      <c r="BC202" s="5" t="s">
        <v>96</v>
      </c>
      <c r="BE202" s="5" t="s">
        <v>96</v>
      </c>
      <c r="BG202" s="5" t="s">
        <v>96</v>
      </c>
      <c r="BI202" s="5" t="s">
        <v>96</v>
      </c>
      <c r="BK202" s="6" t="str" cm="1">
        <f t="array" ref="BK20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M;
Z</v>
      </c>
      <c r="BL202" s="6" t="str" cm="1">
        <f t="array" ref="BL20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M : Mechanical Engineering;
Z : Multiple Disciplines</v>
      </c>
      <c r="BM202" s="5" t="s">
        <v>96</v>
      </c>
      <c r="BN202" s="5" t="s">
        <v>96</v>
      </c>
      <c r="BO202" s="5" t="s">
        <v>96</v>
      </c>
      <c r="BP202" s="5" t="s">
        <v>96</v>
      </c>
      <c r="BQ202" s="5" t="s">
        <v>206</v>
      </c>
      <c r="BR202" s="5" t="s">
        <v>96</v>
      </c>
      <c r="BS202" s="5" t="s">
        <v>96</v>
      </c>
      <c r="BT202" s="5" t="s">
        <v>96</v>
      </c>
      <c r="BU202" s="5" t="s">
        <v>96</v>
      </c>
      <c r="BV202" s="5" t="s">
        <v>96</v>
      </c>
      <c r="BW202" s="5" t="s">
        <v>206</v>
      </c>
      <c r="BX202" s="5" t="s">
        <v>96</v>
      </c>
      <c r="BY202" s="5" t="s">
        <v>206</v>
      </c>
      <c r="BZ202" s="5" t="s">
        <v>96</v>
      </c>
      <c r="CA202" s="5" t="s">
        <v>96</v>
      </c>
      <c r="CB202" s="5" t="s">
        <v>96</v>
      </c>
      <c r="CC202" s="5" t="s">
        <v>96</v>
      </c>
      <c r="CD202" s="5" t="s">
        <v>96</v>
      </c>
      <c r="CE202" s="5" t="s">
        <v>96</v>
      </c>
      <c r="CF202" s="5" t="s">
        <v>96</v>
      </c>
      <c r="CG202" s="5" t="s">
        <v>96</v>
      </c>
      <c r="CH202" s="5" t="s">
        <v>96</v>
      </c>
      <c r="CI202" s="5" t="s">
        <v>96</v>
      </c>
      <c r="CJ202" s="5" t="s">
        <v>96</v>
      </c>
      <c r="CK202" s="5" t="s">
        <v>96</v>
      </c>
      <c r="CL202" s="5" t="s">
        <v>206</v>
      </c>
      <c r="CM202" s="6" t="str" cm="1">
        <f t="array" ref="CM2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02" s="5" t="str" cm="1">
        <f t="array" ref="CN2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02" s="5" t="str" cm="1">
        <f t="array" ref="CO2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02" s="5" t="str" cm="1">
        <f t="array" ref="CP2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02" s="5" t="str" cm="1">
        <f t="array" ref="CQ2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03" spans="2:95" ht="170.5" x14ac:dyDescent="0.35">
      <c r="B203" s="5" t="s">
        <v>206</v>
      </c>
      <c r="C203" s="6" t="s">
        <v>6158</v>
      </c>
      <c r="D203" s="6" t="s">
        <v>531</v>
      </c>
      <c r="E203" s="6" t="s">
        <v>7174</v>
      </c>
      <c r="F203" s="5" t="s">
        <v>209</v>
      </c>
      <c r="G203" s="5" t="s">
        <v>251</v>
      </c>
      <c r="H203" s="5" t="s">
        <v>325</v>
      </c>
      <c r="I203" s="5" t="s">
        <v>103</v>
      </c>
      <c r="J203" s="5" t="s">
        <v>96</v>
      </c>
      <c r="K203" s="5" t="s">
        <v>225</v>
      </c>
      <c r="L203" s="5" t="s">
        <v>9</v>
      </c>
      <c r="M203" s="5" t="str">
        <f>IF(O203="","",
IF(O203="PM_XX_XX_XX: Undefined","PM_XX: Undefined",
INDEX(tbl_Picklist_UniclassPM[Code and Title],
MATCH((LEFT(O203,5)),tbl_Picklist_UniclassPM[Code],0))
))</f>
        <v>PM_40 : Design and approvals information</v>
      </c>
      <c r="N203" s="5" t="str">
        <f>IF(O203="","",
IF(O203="PM_XX_XX_XX: Undefined","PM_XX_XX: Undefined",
INDEX(tbl_Picklist_UniclassPM[Code and Title],
MATCH((LEFT(O203,8)),tbl_Picklist_UniclassPM[Code],0))
))</f>
        <v>PM_40_40 : Design drawings</v>
      </c>
      <c r="O203" s="5" t="s">
        <v>520</v>
      </c>
      <c r="P203" s="6" t="str" cm="1">
        <f t="array" ref="P20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203" s="6" t="str" cm="1">
        <f t="array" ref="Q20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203" s="6"/>
      <c r="S203" s="5" t="s">
        <v>96</v>
      </c>
      <c r="T203" s="6"/>
      <c r="U203" s="5" t="s">
        <v>96</v>
      </c>
      <c r="V203" s="6"/>
      <c r="W203" s="5" t="s">
        <v>96</v>
      </c>
      <c r="X203" s="6"/>
      <c r="Y203" s="5" t="s">
        <v>96</v>
      </c>
      <c r="Z203" s="6"/>
      <c r="AA203" s="5" t="s">
        <v>96</v>
      </c>
      <c r="AB203" s="6"/>
      <c r="AC203" s="5" t="s">
        <v>96</v>
      </c>
      <c r="AE203" s="5" t="s">
        <v>96</v>
      </c>
      <c r="AG203" s="5" t="s">
        <v>96</v>
      </c>
      <c r="AI203" s="5" t="s">
        <v>96</v>
      </c>
      <c r="AJ203" s="6"/>
      <c r="AK203" s="5" t="s">
        <v>96</v>
      </c>
      <c r="AM203" s="5" t="s">
        <v>96</v>
      </c>
      <c r="AO203" s="5" t="s">
        <v>96</v>
      </c>
      <c r="AQ203" s="5" t="s">
        <v>96</v>
      </c>
      <c r="AS203" s="5" t="s">
        <v>96</v>
      </c>
      <c r="AU203" s="5" t="s">
        <v>96</v>
      </c>
      <c r="AW203" s="5" t="s">
        <v>96</v>
      </c>
      <c r="AY203" s="5" t="s">
        <v>96</v>
      </c>
      <c r="BA203" s="5" t="s">
        <v>96</v>
      </c>
      <c r="BC203" s="5" t="s">
        <v>206</v>
      </c>
      <c r="BD203" s="6" t="s">
        <v>6504</v>
      </c>
      <c r="BE203" s="5" t="s">
        <v>96</v>
      </c>
      <c r="BG203" s="5" t="s">
        <v>96</v>
      </c>
      <c r="BI203" s="5" t="s">
        <v>96</v>
      </c>
      <c r="BK203" s="6" t="str" cm="1">
        <f t="array" ref="BK20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v>
      </c>
      <c r="BL203" s="6" t="str" cm="1">
        <f t="array" ref="BL20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v>
      </c>
      <c r="BM203" s="5" t="s">
        <v>206</v>
      </c>
      <c r="BN203" s="5" t="s">
        <v>96</v>
      </c>
      <c r="BO203" s="5" t="s">
        <v>96</v>
      </c>
      <c r="BP203" s="5" t="s">
        <v>96</v>
      </c>
      <c r="BQ203" s="5" t="s">
        <v>206</v>
      </c>
      <c r="BR203" s="5" t="s">
        <v>96</v>
      </c>
      <c r="BS203" s="5" t="s">
        <v>96</v>
      </c>
      <c r="BT203" s="5" t="s">
        <v>96</v>
      </c>
      <c r="BU203" s="5" t="s">
        <v>96</v>
      </c>
      <c r="BV203" s="5" t="s">
        <v>96</v>
      </c>
      <c r="BW203" s="5" t="s">
        <v>96</v>
      </c>
      <c r="BX203" s="5" t="s">
        <v>96</v>
      </c>
      <c r="BY203" s="5" t="s">
        <v>96</v>
      </c>
      <c r="BZ203" s="5" t="s">
        <v>96</v>
      </c>
      <c r="CA203" s="5" t="s">
        <v>96</v>
      </c>
      <c r="CB203" s="5" t="s">
        <v>96</v>
      </c>
      <c r="CC203" s="5" t="s">
        <v>96</v>
      </c>
      <c r="CD203" s="5" t="s">
        <v>96</v>
      </c>
      <c r="CE203" s="5" t="s">
        <v>96</v>
      </c>
      <c r="CF203" s="5" t="s">
        <v>96</v>
      </c>
      <c r="CG203" s="5" t="s">
        <v>96</v>
      </c>
      <c r="CH203" s="5" t="s">
        <v>96</v>
      </c>
      <c r="CI203" s="5" t="s">
        <v>96</v>
      </c>
      <c r="CJ203" s="5" t="s">
        <v>96</v>
      </c>
      <c r="CK203" s="5" t="s">
        <v>96</v>
      </c>
      <c r="CL203" s="5" t="s">
        <v>96</v>
      </c>
      <c r="CM203" s="6" t="str" cm="1">
        <f t="array" ref="CM2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03" s="5" t="str" cm="1">
        <f t="array" ref="CN2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03" s="5" t="str" cm="1">
        <f t="array" ref="CO2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03" s="5" t="str" cm="1">
        <f t="array" ref="CP2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03" s="5" t="str" cm="1">
        <f t="array" ref="CQ2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04" spans="2:95" ht="186" x14ac:dyDescent="0.35">
      <c r="B204" s="5" t="s">
        <v>206</v>
      </c>
      <c r="C204" s="6" t="s">
        <v>6159</v>
      </c>
      <c r="D204" s="6" t="s">
        <v>532</v>
      </c>
      <c r="E204" s="6" t="s">
        <v>7175</v>
      </c>
      <c r="F204" s="5" t="s">
        <v>209</v>
      </c>
      <c r="G204" s="5" t="s">
        <v>234</v>
      </c>
      <c r="H204" s="5" t="s">
        <v>417</v>
      </c>
      <c r="I204" s="5" t="s">
        <v>96</v>
      </c>
      <c r="J204" s="5" t="s">
        <v>96</v>
      </c>
      <c r="K204" s="5" t="s">
        <v>225</v>
      </c>
      <c r="L204" s="5" t="s">
        <v>9</v>
      </c>
      <c r="M204" s="5" t="str">
        <f>IF(O204="","",
IF(O204="PM_XX_XX_XX: Undefined","PM_XX: Undefined",
INDEX(tbl_Picklist_UniclassPM[Code and Title],
MATCH((LEFT(O204,5)),tbl_Picklist_UniclassPM[Code],0))
))</f>
        <v>PM_40 : Design and approvals information</v>
      </c>
      <c r="N204" s="5" t="str">
        <f>IF(O204="","",
IF(O204="PM_XX_XX_XX: Undefined","PM_XX_XX: Undefined",
INDEX(tbl_Picklist_UniclassPM[Code and Title],
MATCH((LEFT(O204,8)),tbl_Picklist_UniclassPM[Code],0))
))</f>
        <v>PM_40_40 : Design drawings</v>
      </c>
      <c r="O204" s="5" t="s">
        <v>520</v>
      </c>
      <c r="P204" s="6" t="str" cm="1">
        <f t="array" ref="P20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204" s="6" t="str" cm="1">
        <f t="array" ref="Q20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204" s="6"/>
      <c r="S204" s="5" t="s">
        <v>96</v>
      </c>
      <c r="T204" s="6"/>
      <c r="U204" s="5" t="s">
        <v>96</v>
      </c>
      <c r="V204" s="6"/>
      <c r="W204" s="5" t="s">
        <v>96</v>
      </c>
      <c r="X204" s="6"/>
      <c r="Y204" s="5" t="s">
        <v>96</v>
      </c>
      <c r="Z204" s="6"/>
      <c r="AA204" s="5" t="s">
        <v>96</v>
      </c>
      <c r="AB204" s="6"/>
      <c r="AC204" s="5" t="s">
        <v>96</v>
      </c>
      <c r="AE204" s="5" t="s">
        <v>96</v>
      </c>
      <c r="AG204" s="5" t="s">
        <v>96</v>
      </c>
      <c r="AI204" s="5" t="s">
        <v>96</v>
      </c>
      <c r="AJ204" s="6"/>
      <c r="AK204" s="5" t="s">
        <v>96</v>
      </c>
      <c r="AM204" s="5" t="s">
        <v>96</v>
      </c>
      <c r="AO204" s="5" t="s">
        <v>96</v>
      </c>
      <c r="AQ204" s="5" t="s">
        <v>96</v>
      </c>
      <c r="AS204" s="5" t="s">
        <v>96</v>
      </c>
      <c r="AU204" s="5" t="s">
        <v>96</v>
      </c>
      <c r="AW204" s="5" t="s">
        <v>96</v>
      </c>
      <c r="AY204" s="5" t="s">
        <v>96</v>
      </c>
      <c r="BA204" s="5" t="s">
        <v>96</v>
      </c>
      <c r="BC204" s="5" t="s">
        <v>206</v>
      </c>
      <c r="BD204" s="6" t="s">
        <v>6505</v>
      </c>
      <c r="BE204" s="5" t="s">
        <v>96</v>
      </c>
      <c r="BG204" s="5" t="s">
        <v>96</v>
      </c>
      <c r="BI204" s="5" t="s">
        <v>96</v>
      </c>
      <c r="BK204" s="6" t="str" cm="1">
        <f t="array" ref="BK20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Z</v>
      </c>
      <c r="BL204" s="6" t="str" cm="1">
        <f t="array" ref="BL20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Z : Multiple Disciplines</v>
      </c>
      <c r="BM204" s="5" t="s">
        <v>96</v>
      </c>
      <c r="BN204" s="5" t="s">
        <v>96</v>
      </c>
      <c r="BO204" s="5" t="s">
        <v>96</v>
      </c>
      <c r="BP204" s="5" t="s">
        <v>96</v>
      </c>
      <c r="BQ204" s="5" t="s">
        <v>206</v>
      </c>
      <c r="BR204" s="5" t="s">
        <v>96</v>
      </c>
      <c r="BS204" s="5" t="s">
        <v>96</v>
      </c>
      <c r="BT204" s="5" t="s">
        <v>96</v>
      </c>
      <c r="BU204" s="5" t="s">
        <v>96</v>
      </c>
      <c r="BV204" s="5" t="s">
        <v>96</v>
      </c>
      <c r="BW204" s="5" t="s">
        <v>96</v>
      </c>
      <c r="BX204" s="5" t="s">
        <v>96</v>
      </c>
      <c r="BY204" s="5" t="s">
        <v>206</v>
      </c>
      <c r="BZ204" s="5" t="s">
        <v>96</v>
      </c>
      <c r="CA204" s="5" t="s">
        <v>96</v>
      </c>
      <c r="CB204" s="5" t="s">
        <v>96</v>
      </c>
      <c r="CC204" s="5" t="s">
        <v>96</v>
      </c>
      <c r="CD204" s="5" t="s">
        <v>96</v>
      </c>
      <c r="CE204" s="5" t="s">
        <v>96</v>
      </c>
      <c r="CF204" s="5" t="s">
        <v>96</v>
      </c>
      <c r="CG204" s="5" t="s">
        <v>96</v>
      </c>
      <c r="CH204" s="5" t="s">
        <v>96</v>
      </c>
      <c r="CI204" s="5" t="s">
        <v>96</v>
      </c>
      <c r="CJ204" s="5" t="s">
        <v>96</v>
      </c>
      <c r="CK204" s="5" t="s">
        <v>96</v>
      </c>
      <c r="CL204" s="5" t="s">
        <v>206</v>
      </c>
      <c r="CM204" s="6" t="str" cm="1">
        <f t="array" ref="CM2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04" s="5" t="str" cm="1">
        <f t="array" ref="CN2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04" s="5" t="str" cm="1">
        <f t="array" ref="CO2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04" s="5" t="str" cm="1">
        <f t="array" ref="CP2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04" s="5" t="str" cm="1">
        <f t="array" ref="CQ2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05" spans="2:95" ht="310" x14ac:dyDescent="0.35">
      <c r="B205" s="5" t="s">
        <v>206</v>
      </c>
      <c r="C205" s="6" t="s">
        <v>6160</v>
      </c>
      <c r="D205" s="6" t="s">
        <v>533</v>
      </c>
      <c r="E205" s="6" t="s">
        <v>7176</v>
      </c>
      <c r="F205" s="5" t="s">
        <v>209</v>
      </c>
      <c r="G205" s="5" t="s">
        <v>234</v>
      </c>
      <c r="H205" s="5" t="s">
        <v>417</v>
      </c>
      <c r="I205" s="5" t="s">
        <v>96</v>
      </c>
      <c r="J205" s="5" t="s">
        <v>96</v>
      </c>
      <c r="K205" s="5" t="s">
        <v>225</v>
      </c>
      <c r="L205" s="5" t="s">
        <v>9</v>
      </c>
      <c r="M205" s="5" t="str">
        <f>IF(O205="","",
IF(O205="PM_XX_XX_XX: Undefined","PM_XX: Undefined",
INDEX(tbl_Picklist_UniclassPM[Code and Title],
MATCH((LEFT(O205,5)),tbl_Picklist_UniclassPM[Code],0))
))</f>
        <v>PM_40 : Design and approvals information</v>
      </c>
      <c r="N205" s="5" t="str">
        <f>IF(O205="","",
IF(O205="PM_XX_XX_XX: Undefined","PM_XX_XX: Undefined",
INDEX(tbl_Picklist_UniclassPM[Code and Title],
MATCH((LEFT(O205,8)),tbl_Picklist_UniclassPM[Code],0))
))</f>
        <v>PM_40_40 : Design drawings</v>
      </c>
      <c r="O205" s="5" t="s">
        <v>520</v>
      </c>
      <c r="P205" s="6" t="str" cm="1">
        <f t="array" ref="P20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205" s="6" t="str" cm="1">
        <f t="array" ref="Q20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205" s="6"/>
      <c r="S205" s="5" t="s">
        <v>96</v>
      </c>
      <c r="T205" s="6"/>
      <c r="U205" s="5" t="s">
        <v>96</v>
      </c>
      <c r="V205" s="6"/>
      <c r="W205" s="5" t="s">
        <v>96</v>
      </c>
      <c r="X205" s="6"/>
      <c r="Y205" s="5" t="s">
        <v>96</v>
      </c>
      <c r="Z205" s="6"/>
      <c r="AA205" s="5" t="s">
        <v>96</v>
      </c>
      <c r="AB205" s="6"/>
      <c r="AC205" s="5" t="s">
        <v>96</v>
      </c>
      <c r="AE205" s="5" t="s">
        <v>96</v>
      </c>
      <c r="AG205" s="5" t="s">
        <v>96</v>
      </c>
      <c r="AI205" s="5" t="s">
        <v>96</v>
      </c>
      <c r="AJ205" s="6"/>
      <c r="AK205" s="5" t="s">
        <v>96</v>
      </c>
      <c r="AM205" s="5" t="s">
        <v>96</v>
      </c>
      <c r="AO205" s="5" t="s">
        <v>96</v>
      </c>
      <c r="AQ205" s="5" t="s">
        <v>96</v>
      </c>
      <c r="AS205" s="5" t="s">
        <v>96</v>
      </c>
      <c r="AU205" s="5" t="s">
        <v>96</v>
      </c>
      <c r="AW205" s="5" t="s">
        <v>96</v>
      </c>
      <c r="AY205" s="5" t="s">
        <v>96</v>
      </c>
      <c r="BA205" s="5" t="s">
        <v>96</v>
      </c>
      <c r="BC205" s="5" t="s">
        <v>206</v>
      </c>
      <c r="BD205" s="6" t="s">
        <v>6942</v>
      </c>
      <c r="BE205" s="5" t="s">
        <v>96</v>
      </c>
      <c r="BG205" s="5" t="s">
        <v>96</v>
      </c>
      <c r="BI205" s="5" t="s">
        <v>96</v>
      </c>
      <c r="BK205" s="6" t="str" cm="1">
        <f t="array" ref="BK20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v>
      </c>
      <c r="BL205" s="6" t="str" cm="1">
        <f t="array" ref="BL20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v>
      </c>
      <c r="BM205" s="5" t="s">
        <v>206</v>
      </c>
      <c r="BN205" s="5" t="s">
        <v>96</v>
      </c>
      <c r="BO205" s="5" t="s">
        <v>96</v>
      </c>
      <c r="BP205" s="5" t="s">
        <v>96</v>
      </c>
      <c r="BQ205" s="5" t="s">
        <v>96</v>
      </c>
      <c r="BR205" s="5" t="s">
        <v>96</v>
      </c>
      <c r="BS205" s="5" t="s">
        <v>96</v>
      </c>
      <c r="BT205" s="5" t="s">
        <v>96</v>
      </c>
      <c r="BU205" s="5" t="s">
        <v>206</v>
      </c>
      <c r="BV205" s="5" t="s">
        <v>96</v>
      </c>
      <c r="BW205" s="5" t="s">
        <v>96</v>
      </c>
      <c r="BX205" s="5" t="s">
        <v>96</v>
      </c>
      <c r="BY205" s="5" t="s">
        <v>96</v>
      </c>
      <c r="BZ205" s="5" t="s">
        <v>96</v>
      </c>
      <c r="CA205" s="5" t="s">
        <v>96</v>
      </c>
      <c r="CB205" s="5" t="s">
        <v>96</v>
      </c>
      <c r="CC205" s="5" t="s">
        <v>96</v>
      </c>
      <c r="CD205" s="5" t="s">
        <v>96</v>
      </c>
      <c r="CE205" s="5" t="s">
        <v>96</v>
      </c>
      <c r="CF205" s="5" t="s">
        <v>96</v>
      </c>
      <c r="CG205" s="5" t="s">
        <v>96</v>
      </c>
      <c r="CH205" s="5" t="s">
        <v>96</v>
      </c>
      <c r="CI205" s="5" t="s">
        <v>96</v>
      </c>
      <c r="CJ205" s="5" t="s">
        <v>96</v>
      </c>
      <c r="CK205" s="5" t="s">
        <v>96</v>
      </c>
      <c r="CL205" s="5" t="s">
        <v>96</v>
      </c>
      <c r="CM205" s="6" t="str" cm="1">
        <f t="array" ref="CM2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05" s="5" t="str" cm="1">
        <f t="array" ref="CN2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05" s="5" t="str" cm="1">
        <f t="array" ref="CO2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05" s="5" t="str" cm="1">
        <f t="array" ref="CP2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05" s="5" t="str" cm="1">
        <f t="array" ref="CQ2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06" spans="2:95" ht="201.5" x14ac:dyDescent="0.35">
      <c r="B206" s="5" t="s">
        <v>206</v>
      </c>
      <c r="C206" s="6" t="s">
        <v>6107</v>
      </c>
      <c r="D206" s="6" t="s">
        <v>534</v>
      </c>
      <c r="E206" s="6" t="s">
        <v>7177</v>
      </c>
      <c r="F206" s="5" t="s">
        <v>209</v>
      </c>
      <c r="G206" s="5" t="s">
        <v>251</v>
      </c>
      <c r="H206" s="5" t="s">
        <v>325</v>
      </c>
      <c r="I206" s="5" t="s">
        <v>104</v>
      </c>
      <c r="J206" s="5" t="s">
        <v>96</v>
      </c>
      <c r="K206" s="5" t="s">
        <v>225</v>
      </c>
      <c r="L206" s="5" t="s">
        <v>9</v>
      </c>
      <c r="M206" s="5" t="str">
        <f>IF(O206="","",
IF(O206="PM_XX_XX_XX: Undefined","PM_XX: Undefined",
INDEX(tbl_Picklist_UniclassPM[Code and Title],
MATCH((LEFT(O206,5)),tbl_Picklist_UniclassPM[Code],0))
))</f>
        <v>PM_40 : Design and approvals information</v>
      </c>
      <c r="N206" s="5" t="str">
        <f>IF(O206="","",
IF(O206="PM_XX_XX_XX: Undefined","PM_XX_XX: Undefined",
INDEX(tbl_Picklist_UniclassPM[Code and Title],
MATCH((LEFT(O206,8)),tbl_Picklist_UniclassPM[Code],0))
))</f>
        <v>PM_40_40 : Design drawings</v>
      </c>
      <c r="O206" s="5" t="s">
        <v>520</v>
      </c>
      <c r="P206" s="6" t="str" cm="1">
        <f t="array" ref="P20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06" s="6" t="str" cm="1">
        <f t="array" ref="Q20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206" s="6" t="s">
        <v>535</v>
      </c>
      <c r="S206" s="5" t="s">
        <v>96</v>
      </c>
      <c r="T206" s="6"/>
      <c r="U206" s="5" t="s">
        <v>96</v>
      </c>
      <c r="V206" s="6"/>
      <c r="W206" s="5" t="s">
        <v>96</v>
      </c>
      <c r="X206" s="6"/>
      <c r="Y206" s="5" t="s">
        <v>96</v>
      </c>
      <c r="Z206" s="6"/>
      <c r="AA206" s="5" t="s">
        <v>96</v>
      </c>
      <c r="AB206" s="6"/>
      <c r="AC206" s="5" t="s">
        <v>96</v>
      </c>
      <c r="AE206" s="5" t="s">
        <v>96</v>
      </c>
      <c r="AG206" s="5" t="s">
        <v>96</v>
      </c>
      <c r="AI206" s="5" t="s">
        <v>96</v>
      </c>
      <c r="AJ206" s="6"/>
      <c r="AK206" s="5" t="s">
        <v>96</v>
      </c>
      <c r="AM206" s="5" t="s">
        <v>96</v>
      </c>
      <c r="AO206" s="5" t="s">
        <v>96</v>
      </c>
      <c r="AQ206" s="5" t="s">
        <v>96</v>
      </c>
      <c r="AS206" s="5" t="s">
        <v>96</v>
      </c>
      <c r="AU206" s="5" t="s">
        <v>96</v>
      </c>
      <c r="AW206" s="5" t="s">
        <v>96</v>
      </c>
      <c r="AY206" s="5" t="s">
        <v>206</v>
      </c>
      <c r="AZ206" s="6" t="s">
        <v>6506</v>
      </c>
      <c r="BA206" s="5" t="s">
        <v>96</v>
      </c>
      <c r="BC206" s="5" t="s">
        <v>96</v>
      </c>
      <c r="BE206" s="5" t="s">
        <v>96</v>
      </c>
      <c r="BG206" s="5" t="s">
        <v>96</v>
      </c>
      <c r="BI206" s="5" t="s">
        <v>96</v>
      </c>
      <c r="BK206" s="6" t="str" cm="1">
        <f t="array" ref="BK20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L;
M;
P;
Z</v>
      </c>
      <c r="BL206" s="6" t="str" cm="1">
        <f t="array" ref="BL20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L : Landscape Architecture;
M : Mechanical Engineering;
P : Public Health Engineering;
Z : Multiple Disciplines</v>
      </c>
      <c r="BM206" s="5" t="s">
        <v>96</v>
      </c>
      <c r="BN206" s="5" t="s">
        <v>96</v>
      </c>
      <c r="BO206" s="5" t="s">
        <v>206</v>
      </c>
      <c r="BP206" s="5" t="s">
        <v>96</v>
      </c>
      <c r="BQ206" s="5" t="s">
        <v>96</v>
      </c>
      <c r="BR206" s="5" t="s">
        <v>96</v>
      </c>
      <c r="BS206" s="5" t="s">
        <v>96</v>
      </c>
      <c r="BT206" s="5" t="s">
        <v>96</v>
      </c>
      <c r="BU206" s="5" t="s">
        <v>96</v>
      </c>
      <c r="BV206" s="5" t="s">
        <v>96</v>
      </c>
      <c r="BW206" s="5" t="s">
        <v>96</v>
      </c>
      <c r="BX206" s="5" t="s">
        <v>206</v>
      </c>
      <c r="BY206" s="5" t="s">
        <v>206</v>
      </c>
      <c r="BZ206" s="5" t="s">
        <v>96</v>
      </c>
      <c r="CA206" s="5" t="s">
        <v>96</v>
      </c>
      <c r="CB206" s="5" t="s">
        <v>206</v>
      </c>
      <c r="CC206" s="5" t="s">
        <v>96</v>
      </c>
      <c r="CD206" s="5" t="s">
        <v>96</v>
      </c>
      <c r="CE206" s="5" t="s">
        <v>96</v>
      </c>
      <c r="CF206" s="5" t="s">
        <v>96</v>
      </c>
      <c r="CG206" s="5" t="s">
        <v>96</v>
      </c>
      <c r="CH206" s="5" t="s">
        <v>96</v>
      </c>
      <c r="CI206" s="5" t="s">
        <v>96</v>
      </c>
      <c r="CJ206" s="5" t="s">
        <v>96</v>
      </c>
      <c r="CK206" s="5" t="s">
        <v>96</v>
      </c>
      <c r="CL206" s="5" t="s">
        <v>206</v>
      </c>
      <c r="CM206" s="6" t="str" cm="1">
        <f t="array" ref="CM2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06" s="5" t="str" cm="1">
        <f t="array" ref="CN2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06" s="5" t="str" cm="1">
        <f t="array" ref="CO2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06" s="5" t="str" cm="1">
        <f t="array" ref="CP2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06" s="5" t="str" cm="1">
        <f t="array" ref="CQ2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07" spans="2:95" ht="124" x14ac:dyDescent="0.35">
      <c r="B207" s="5" t="s">
        <v>206</v>
      </c>
      <c r="C207" s="6" t="s">
        <v>6108</v>
      </c>
      <c r="D207" s="6" t="s">
        <v>536</v>
      </c>
      <c r="E207" s="6" t="s">
        <v>7178</v>
      </c>
      <c r="F207" s="5" t="s">
        <v>209</v>
      </c>
      <c r="G207" s="5" t="s">
        <v>251</v>
      </c>
      <c r="H207" s="5" t="s">
        <v>325</v>
      </c>
      <c r="I207" s="5" t="s">
        <v>104</v>
      </c>
      <c r="J207" s="5" t="s">
        <v>96</v>
      </c>
      <c r="K207" s="5" t="s">
        <v>225</v>
      </c>
      <c r="L207" s="5" t="s">
        <v>9</v>
      </c>
      <c r="M207" s="5" t="str">
        <f>IF(O207="","",
IF(O207="PM_XX_XX_XX: Undefined","PM_XX: Undefined",
INDEX(tbl_Picklist_UniclassPM[Code and Title],
MATCH((LEFT(O207,5)),tbl_Picklist_UniclassPM[Code],0))
))</f>
        <v>PM_40 : Design and approvals information</v>
      </c>
      <c r="N207" s="5" t="str">
        <f>IF(O207="","",
IF(O207="PM_XX_XX_XX: Undefined","PM_XX_XX: Undefined",
INDEX(tbl_Picklist_UniclassPM[Code and Title],
MATCH((LEFT(O207,8)),tbl_Picklist_UniclassPM[Code],0))
))</f>
        <v>PM_40_40 : Design drawings</v>
      </c>
      <c r="O207" s="5" t="s">
        <v>520</v>
      </c>
      <c r="P207" s="6" t="str" cm="1">
        <f t="array" ref="P20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07" s="6" t="str" cm="1">
        <f t="array" ref="Q20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207" s="6" t="s">
        <v>537</v>
      </c>
      <c r="S207" s="5" t="s">
        <v>96</v>
      </c>
      <c r="T207" s="6"/>
      <c r="U207" s="5" t="s">
        <v>96</v>
      </c>
      <c r="V207" s="6"/>
      <c r="W207" s="5" t="s">
        <v>96</v>
      </c>
      <c r="X207" s="6"/>
      <c r="Y207" s="5" t="s">
        <v>96</v>
      </c>
      <c r="Z207" s="6"/>
      <c r="AA207" s="5" t="s">
        <v>96</v>
      </c>
      <c r="AB207" s="6"/>
      <c r="AC207" s="5" t="s">
        <v>96</v>
      </c>
      <c r="AE207" s="5" t="s">
        <v>96</v>
      </c>
      <c r="AG207" s="5" t="s">
        <v>96</v>
      </c>
      <c r="AI207" s="5" t="s">
        <v>96</v>
      </c>
      <c r="AJ207" s="6"/>
      <c r="AK207" s="5" t="s">
        <v>96</v>
      </c>
      <c r="AM207" s="5" t="s">
        <v>96</v>
      </c>
      <c r="AO207" s="5" t="s">
        <v>96</v>
      </c>
      <c r="AQ207" s="5" t="s">
        <v>96</v>
      </c>
      <c r="AS207" s="5" t="s">
        <v>96</v>
      </c>
      <c r="AU207" s="5" t="s">
        <v>96</v>
      </c>
      <c r="AW207" s="5" t="s">
        <v>96</v>
      </c>
      <c r="AY207" s="5" t="s">
        <v>206</v>
      </c>
      <c r="AZ207" s="6" t="s">
        <v>6507</v>
      </c>
      <c r="BA207" s="5" t="s">
        <v>96</v>
      </c>
      <c r="BC207" s="5" t="s">
        <v>96</v>
      </c>
      <c r="BE207" s="5" t="s">
        <v>96</v>
      </c>
      <c r="BG207" s="5" t="s">
        <v>96</v>
      </c>
      <c r="BI207" s="5" t="s">
        <v>96</v>
      </c>
      <c r="BK207" s="6" t="str" cm="1">
        <f t="array" ref="BK20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L</v>
      </c>
      <c r="BL207" s="6" t="str" cm="1">
        <f t="array" ref="BL20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L : Landscape Architecture</v>
      </c>
      <c r="BM207" s="5" t="s">
        <v>96</v>
      </c>
      <c r="BN207" s="5" t="s">
        <v>96</v>
      </c>
      <c r="BO207" s="5" t="s">
        <v>206</v>
      </c>
      <c r="BP207" s="5" t="s">
        <v>96</v>
      </c>
      <c r="BQ207" s="5" t="s">
        <v>96</v>
      </c>
      <c r="BR207" s="5" t="s">
        <v>96</v>
      </c>
      <c r="BS207" s="5" t="s">
        <v>96</v>
      </c>
      <c r="BT207" s="5" t="s">
        <v>96</v>
      </c>
      <c r="BU207" s="5" t="s">
        <v>96</v>
      </c>
      <c r="BV207" s="5" t="s">
        <v>96</v>
      </c>
      <c r="BW207" s="5" t="s">
        <v>96</v>
      </c>
      <c r="BX207" s="5" t="s">
        <v>206</v>
      </c>
      <c r="BY207" s="5" t="s">
        <v>96</v>
      </c>
      <c r="BZ207" s="5" t="s">
        <v>96</v>
      </c>
      <c r="CA207" s="5" t="s">
        <v>96</v>
      </c>
      <c r="CB207" s="5" t="s">
        <v>96</v>
      </c>
      <c r="CC207" s="5" t="s">
        <v>96</v>
      </c>
      <c r="CD207" s="5" t="s">
        <v>96</v>
      </c>
      <c r="CE207" s="5" t="s">
        <v>96</v>
      </c>
      <c r="CF207" s="5" t="s">
        <v>96</v>
      </c>
      <c r="CG207" s="5" t="s">
        <v>96</v>
      </c>
      <c r="CH207" s="5" t="s">
        <v>96</v>
      </c>
      <c r="CI207" s="5" t="s">
        <v>96</v>
      </c>
      <c r="CJ207" s="5" t="s">
        <v>96</v>
      </c>
      <c r="CK207" s="5" t="s">
        <v>96</v>
      </c>
      <c r="CL207" s="5" t="s">
        <v>96</v>
      </c>
      <c r="CM207" s="6" t="str" cm="1">
        <f t="array" ref="CM2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07" s="5" t="str" cm="1">
        <f t="array" ref="CN2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07" s="5" t="str" cm="1">
        <f t="array" ref="CO2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07" s="5" t="str" cm="1">
        <f t="array" ref="CP2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07" s="5" t="str" cm="1">
        <f t="array" ref="CQ2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08" spans="2:95" ht="155" x14ac:dyDescent="0.35">
      <c r="B208" s="5" t="s">
        <v>206</v>
      </c>
      <c r="C208" s="6" t="s">
        <v>6029</v>
      </c>
      <c r="D208" s="6" t="s">
        <v>538</v>
      </c>
      <c r="E208" s="6" t="s">
        <v>7179</v>
      </c>
      <c r="F208" s="5" t="s">
        <v>209</v>
      </c>
      <c r="G208" s="5" t="s">
        <v>251</v>
      </c>
      <c r="H208" s="5" t="s">
        <v>325</v>
      </c>
      <c r="I208" s="5" t="s">
        <v>104</v>
      </c>
      <c r="J208" s="5" t="s">
        <v>96</v>
      </c>
      <c r="K208" s="5" t="s">
        <v>225</v>
      </c>
      <c r="L208" s="5" t="s">
        <v>9</v>
      </c>
      <c r="M208" s="5" t="str">
        <f>IF(O208="","",
IF(O208="PM_XX_XX_XX: Undefined","PM_XX: Undefined",
INDEX(tbl_Picklist_UniclassPM[Code and Title],
MATCH((LEFT(O208,5)),tbl_Picklist_UniclassPM[Code],0))
))</f>
        <v>PM_40 : Design and approvals information</v>
      </c>
      <c r="N208" s="5" t="str">
        <f>IF(O208="","",
IF(O208="PM_XX_XX_XX: Undefined","PM_XX_XX: Undefined",
INDEX(tbl_Picklist_UniclassPM[Code and Title],
MATCH((LEFT(O208,8)),tbl_Picklist_UniclassPM[Code],0))
))</f>
        <v>PM_40_40 : Design drawings</v>
      </c>
      <c r="O208" s="5" t="s">
        <v>520</v>
      </c>
      <c r="P208" s="6" t="str" cm="1">
        <f t="array" ref="P20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208" s="6" t="str" cm="1">
        <f t="array" ref="Q20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208" s="70"/>
      <c r="S208" s="5" t="s">
        <v>96</v>
      </c>
      <c r="T208" s="6"/>
      <c r="U208" s="5" t="s">
        <v>96</v>
      </c>
      <c r="V208" s="6"/>
      <c r="W208" s="5" t="s">
        <v>96</v>
      </c>
      <c r="X208" s="6"/>
      <c r="Y208" s="5" t="s">
        <v>96</v>
      </c>
      <c r="Z208" s="6"/>
      <c r="AA208" s="5" t="s">
        <v>96</v>
      </c>
      <c r="AB208" s="6"/>
      <c r="AC208" s="5" t="s">
        <v>96</v>
      </c>
      <c r="AE208" s="5" t="s">
        <v>96</v>
      </c>
      <c r="AG208" s="5" t="s">
        <v>96</v>
      </c>
      <c r="AI208" s="5" t="s">
        <v>96</v>
      </c>
      <c r="AJ208" s="6"/>
      <c r="AK208" s="5" t="s">
        <v>96</v>
      </c>
      <c r="AM208" s="5" t="s">
        <v>96</v>
      </c>
      <c r="AO208" s="5" t="s">
        <v>96</v>
      </c>
      <c r="AQ208" s="5" t="s">
        <v>96</v>
      </c>
      <c r="AS208" s="5" t="s">
        <v>96</v>
      </c>
      <c r="AU208" s="5" t="s">
        <v>206</v>
      </c>
      <c r="AV208" s="6" t="s">
        <v>6508</v>
      </c>
      <c r="AW208" s="5" t="s">
        <v>96</v>
      </c>
      <c r="AY208" s="5" t="s">
        <v>206</v>
      </c>
      <c r="AZ208" s="6" t="s">
        <v>6471</v>
      </c>
      <c r="BA208" s="5" t="s">
        <v>96</v>
      </c>
      <c r="BC208" s="5" t="s">
        <v>96</v>
      </c>
      <c r="BE208" s="5" t="s">
        <v>96</v>
      </c>
      <c r="BG208" s="5" t="s">
        <v>96</v>
      </c>
      <c r="BI208" s="5" t="s">
        <v>96</v>
      </c>
      <c r="BK208" s="6" t="str" cm="1">
        <f t="array" ref="BK20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Z</v>
      </c>
      <c r="BL208" s="6" t="str" cm="1">
        <f t="array" ref="BL20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Z : Multiple Disciplines</v>
      </c>
      <c r="BM208" s="5" t="s">
        <v>96</v>
      </c>
      <c r="BN208" s="5" t="s">
        <v>96</v>
      </c>
      <c r="BO208" s="5" t="s">
        <v>96</v>
      </c>
      <c r="BP208" s="5" t="s">
        <v>96</v>
      </c>
      <c r="BQ208" s="5" t="s">
        <v>206</v>
      </c>
      <c r="BR208" s="5" t="s">
        <v>96</v>
      </c>
      <c r="BS208" s="5" t="s">
        <v>96</v>
      </c>
      <c r="BT208" s="5" t="s">
        <v>96</v>
      </c>
      <c r="BU208" s="5" t="s">
        <v>96</v>
      </c>
      <c r="BV208" s="5" t="s">
        <v>96</v>
      </c>
      <c r="BW208" s="5" t="s">
        <v>96</v>
      </c>
      <c r="BX208" s="5" t="s">
        <v>96</v>
      </c>
      <c r="BY208" s="5" t="s">
        <v>206</v>
      </c>
      <c r="BZ208" s="5" t="s">
        <v>96</v>
      </c>
      <c r="CA208" s="5" t="s">
        <v>96</v>
      </c>
      <c r="CB208" s="5" t="s">
        <v>96</v>
      </c>
      <c r="CC208" s="5" t="s">
        <v>96</v>
      </c>
      <c r="CD208" s="5" t="s">
        <v>96</v>
      </c>
      <c r="CE208" s="5" t="s">
        <v>96</v>
      </c>
      <c r="CF208" s="5" t="s">
        <v>96</v>
      </c>
      <c r="CG208" s="5" t="s">
        <v>96</v>
      </c>
      <c r="CH208" s="5" t="s">
        <v>96</v>
      </c>
      <c r="CI208" s="5" t="s">
        <v>96</v>
      </c>
      <c r="CJ208" s="5" t="s">
        <v>96</v>
      </c>
      <c r="CK208" s="5" t="s">
        <v>96</v>
      </c>
      <c r="CL208" s="5" t="s">
        <v>206</v>
      </c>
      <c r="CM208" s="6" t="str" cm="1">
        <f t="array" ref="CM2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08" s="5" t="str" cm="1">
        <f t="array" ref="CN2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08" s="5" t="str" cm="1">
        <f t="array" ref="CO2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08" s="5" t="str" cm="1">
        <f t="array" ref="CP2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08" s="5" t="str" cm="1">
        <f t="array" ref="CQ2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09" spans="2:95" ht="93" x14ac:dyDescent="0.35">
      <c r="B209" s="5" t="s">
        <v>239</v>
      </c>
      <c r="C209" s="6" t="s">
        <v>6161</v>
      </c>
      <c r="D209" s="6" t="s">
        <v>539</v>
      </c>
      <c r="E209" s="6" t="s">
        <v>7180</v>
      </c>
      <c r="F209" s="5" t="s">
        <v>209</v>
      </c>
      <c r="G209" s="5" t="s">
        <v>251</v>
      </c>
      <c r="H209" s="5" t="s">
        <v>325</v>
      </c>
      <c r="I209" s="5" t="s">
        <v>96</v>
      </c>
      <c r="J209" s="5" t="s">
        <v>96</v>
      </c>
      <c r="K209" s="5" t="s">
        <v>225</v>
      </c>
      <c r="L209" s="5" t="s">
        <v>9</v>
      </c>
      <c r="M209" s="5" t="str">
        <f>IF(O209="","",
IF(O209="PM_XX_XX_XX: Undefined","PM_XX: Undefined",
INDEX(tbl_Picklist_UniclassPM[Code and Title],
MATCH((LEFT(O209,5)),tbl_Picklist_UniclassPM[Code],0))
))</f>
        <v>PM_40 : Design and approvals information</v>
      </c>
      <c r="N209" s="5" t="str">
        <f>IF(O209="","",
IF(O209="PM_XX_XX_XX: Undefined","PM_XX_XX: Undefined",
INDEX(tbl_Picklist_UniclassPM[Code and Title],
MATCH((LEFT(O209,8)),tbl_Picklist_UniclassPM[Code],0))
))</f>
        <v>PM_40_40 : Design drawings</v>
      </c>
      <c r="O209" s="5" t="s">
        <v>520</v>
      </c>
      <c r="P209" s="6" t="str" cm="1">
        <f t="array" ref="P20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209" s="6" t="str" cm="1">
        <f t="array" ref="Q20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209" s="6"/>
      <c r="S209" s="5" t="s">
        <v>96</v>
      </c>
      <c r="T209" s="6"/>
      <c r="U209" s="5" t="s">
        <v>96</v>
      </c>
      <c r="V209" s="6"/>
      <c r="W209" s="5" t="s">
        <v>96</v>
      </c>
      <c r="X209" s="6"/>
      <c r="Y209" s="5" t="s">
        <v>96</v>
      </c>
      <c r="Z209" s="6"/>
      <c r="AA209" s="5" t="s">
        <v>96</v>
      </c>
      <c r="AB209" s="6"/>
      <c r="AC209" s="5" t="s">
        <v>96</v>
      </c>
      <c r="AE209" s="5" t="s">
        <v>96</v>
      </c>
      <c r="AG209" s="5" t="s">
        <v>96</v>
      </c>
      <c r="AI209" s="5" t="s">
        <v>96</v>
      </c>
      <c r="AJ209" s="6"/>
      <c r="AK209" s="5" t="s">
        <v>96</v>
      </c>
      <c r="AM209" s="5" t="s">
        <v>96</v>
      </c>
      <c r="AO209" s="5" t="s">
        <v>96</v>
      </c>
      <c r="AQ209" s="5" t="s">
        <v>96</v>
      </c>
      <c r="AS209" s="5" t="s">
        <v>96</v>
      </c>
      <c r="AU209" s="5" t="s">
        <v>96</v>
      </c>
      <c r="AW209" s="5" t="s">
        <v>96</v>
      </c>
      <c r="AY209" s="5" t="s">
        <v>96</v>
      </c>
      <c r="BA209" s="5" t="s">
        <v>96</v>
      </c>
      <c r="BC209" s="5" t="s">
        <v>206</v>
      </c>
      <c r="BD209" s="6" t="s">
        <v>6509</v>
      </c>
      <c r="BE209" s="5" t="s">
        <v>96</v>
      </c>
      <c r="BG209" s="5" t="s">
        <v>96</v>
      </c>
      <c r="BI209" s="5" t="s">
        <v>96</v>
      </c>
      <c r="BK209" s="6" t="str" cm="1">
        <f t="array" ref="BK20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J</v>
      </c>
      <c r="BL209" s="6" t="str" cm="1">
        <f t="array" ref="BL20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J : Acoustic Engineering</v>
      </c>
      <c r="BM209" s="5" t="s">
        <v>206</v>
      </c>
      <c r="BN209" s="5" t="s">
        <v>96</v>
      </c>
      <c r="BO209" s="5" t="s">
        <v>96</v>
      </c>
      <c r="BP209" s="5" t="s">
        <v>96</v>
      </c>
      <c r="BQ209" s="5" t="s">
        <v>96</v>
      </c>
      <c r="BR209" s="5" t="s">
        <v>96</v>
      </c>
      <c r="BS209" s="5" t="s">
        <v>96</v>
      </c>
      <c r="BT209" s="5" t="s">
        <v>96</v>
      </c>
      <c r="BU209" s="5" t="s">
        <v>96</v>
      </c>
      <c r="BV209" s="5" t="s">
        <v>206</v>
      </c>
      <c r="BW209" s="5" t="s">
        <v>96</v>
      </c>
      <c r="BX209" s="5" t="s">
        <v>96</v>
      </c>
      <c r="BY209" s="5" t="s">
        <v>96</v>
      </c>
      <c r="BZ209" s="5" t="s">
        <v>96</v>
      </c>
      <c r="CA209" s="5" t="s">
        <v>96</v>
      </c>
      <c r="CB209" s="5" t="s">
        <v>96</v>
      </c>
      <c r="CC209" s="5" t="s">
        <v>96</v>
      </c>
      <c r="CD209" s="5" t="s">
        <v>96</v>
      </c>
      <c r="CE209" s="5" t="s">
        <v>96</v>
      </c>
      <c r="CF209" s="5" t="s">
        <v>96</v>
      </c>
      <c r="CG209" s="5" t="s">
        <v>96</v>
      </c>
      <c r="CH209" s="5" t="s">
        <v>96</v>
      </c>
      <c r="CI209" s="5" t="s">
        <v>96</v>
      </c>
      <c r="CJ209" s="5" t="s">
        <v>96</v>
      </c>
      <c r="CK209" s="5" t="s">
        <v>96</v>
      </c>
      <c r="CL209" s="5" t="s">
        <v>96</v>
      </c>
      <c r="CM209" s="6" t="str" cm="1">
        <f t="array" ref="CM2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09" s="5" t="str" cm="1">
        <f t="array" ref="CN2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09" s="5" t="str" cm="1">
        <f t="array" ref="CO2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09" s="5" t="str" cm="1">
        <f t="array" ref="CP2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09" s="5" t="str" cm="1">
        <f t="array" ref="CQ2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10" spans="2:95" ht="124" x14ac:dyDescent="0.35">
      <c r="B210" s="5" t="s">
        <v>206</v>
      </c>
      <c r="C210" s="6" t="s">
        <v>6162</v>
      </c>
      <c r="D210" s="6" t="s">
        <v>540</v>
      </c>
      <c r="E210" s="6" t="s">
        <v>7181</v>
      </c>
      <c r="F210" s="5" t="s">
        <v>209</v>
      </c>
      <c r="G210" s="5" t="s">
        <v>251</v>
      </c>
      <c r="H210" s="5" t="s">
        <v>325</v>
      </c>
      <c r="I210" s="5" t="s">
        <v>267</v>
      </c>
      <c r="J210" s="5" t="s">
        <v>96</v>
      </c>
      <c r="K210" s="5" t="s">
        <v>225</v>
      </c>
      <c r="L210" s="5" t="s">
        <v>9</v>
      </c>
      <c r="M210" s="5" t="str">
        <f>IF(O210="","",
IF(O210="PM_XX_XX_XX: Undefined","PM_XX: Undefined",
INDEX(tbl_Picklist_UniclassPM[Code and Title],
MATCH((LEFT(O210,5)),tbl_Picklist_UniclassPM[Code],0))
))</f>
        <v>PM_40 : Design and approvals information</v>
      </c>
      <c r="N210" s="5" t="str">
        <f>IF(O210="","",
IF(O210="PM_XX_XX_XX: Undefined","PM_XX_XX: Undefined",
INDEX(tbl_Picklist_UniclassPM[Code and Title],
MATCH((LEFT(O210,8)),tbl_Picklist_UniclassPM[Code],0))
))</f>
        <v>PM_40_40 : Design drawings</v>
      </c>
      <c r="O210" s="5" t="s">
        <v>520</v>
      </c>
      <c r="P210" s="6" t="str" cm="1">
        <f t="array" ref="P21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210" s="6" t="str" cm="1">
        <f t="array" ref="Q21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210" s="6" t="s">
        <v>541</v>
      </c>
      <c r="S210" s="5" t="s">
        <v>96</v>
      </c>
      <c r="T210" s="6"/>
      <c r="U210" s="5" t="s">
        <v>96</v>
      </c>
      <c r="V210" s="6"/>
      <c r="W210" s="5" t="s">
        <v>96</v>
      </c>
      <c r="X210" s="6"/>
      <c r="Y210" s="5" t="s">
        <v>96</v>
      </c>
      <c r="Z210" s="6"/>
      <c r="AA210" s="5" t="s">
        <v>96</v>
      </c>
      <c r="AB210" s="6"/>
      <c r="AC210" s="5" t="s">
        <v>96</v>
      </c>
      <c r="AE210" s="5" t="s">
        <v>96</v>
      </c>
      <c r="AG210" s="5" t="s">
        <v>96</v>
      </c>
      <c r="AI210" s="5" t="s">
        <v>96</v>
      </c>
      <c r="AJ210" s="6"/>
      <c r="AK210" s="5" t="s">
        <v>96</v>
      </c>
      <c r="AM210" s="5" t="s">
        <v>96</v>
      </c>
      <c r="AO210" s="5" t="s">
        <v>96</v>
      </c>
      <c r="AQ210" s="5" t="s">
        <v>96</v>
      </c>
      <c r="AS210" s="5" t="s">
        <v>96</v>
      </c>
      <c r="AU210" s="5" t="s">
        <v>96</v>
      </c>
      <c r="AW210" s="5" t="s">
        <v>96</v>
      </c>
      <c r="AY210" s="5" t="s">
        <v>96</v>
      </c>
      <c r="BA210" s="5" t="s">
        <v>96</v>
      </c>
      <c r="BC210" s="5" t="s">
        <v>206</v>
      </c>
      <c r="BD210" s="6" t="s">
        <v>6943</v>
      </c>
      <c r="BE210" s="5" t="s">
        <v>96</v>
      </c>
      <c r="BG210" s="5" t="s">
        <v>96</v>
      </c>
      <c r="BI210" s="5" t="s">
        <v>96</v>
      </c>
      <c r="BK210" s="6" t="str" cm="1">
        <f t="array" ref="BK21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
O</v>
      </c>
      <c r="BL210" s="6" t="str" cm="1">
        <f t="array" ref="BL21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
O : Other Discipline</v>
      </c>
      <c r="BM210" s="5" t="s">
        <v>96</v>
      </c>
      <c r="BN210" s="5" t="s">
        <v>96</v>
      </c>
      <c r="BO210" s="5" t="s">
        <v>96</v>
      </c>
      <c r="BP210" s="5" t="s">
        <v>96</v>
      </c>
      <c r="BQ210" s="5" t="s">
        <v>96</v>
      </c>
      <c r="BR210" s="5" t="s">
        <v>96</v>
      </c>
      <c r="BS210" s="5" t="s">
        <v>96</v>
      </c>
      <c r="BT210" s="5" t="s">
        <v>96</v>
      </c>
      <c r="BU210" s="5" t="s">
        <v>96</v>
      </c>
      <c r="BV210" s="5" t="s">
        <v>96</v>
      </c>
      <c r="BW210" s="5" t="s">
        <v>96</v>
      </c>
      <c r="BX210" s="5" t="s">
        <v>206</v>
      </c>
      <c r="BY210" s="5" t="s">
        <v>96</v>
      </c>
      <c r="BZ210" s="5" t="s">
        <v>96</v>
      </c>
      <c r="CA210" s="5" t="s">
        <v>206</v>
      </c>
      <c r="CB210" s="5" t="s">
        <v>96</v>
      </c>
      <c r="CC210" s="5" t="s">
        <v>96</v>
      </c>
      <c r="CD210" s="5" t="s">
        <v>96</v>
      </c>
      <c r="CE210" s="5" t="s">
        <v>96</v>
      </c>
      <c r="CF210" s="5" t="s">
        <v>96</v>
      </c>
      <c r="CG210" s="5" t="s">
        <v>96</v>
      </c>
      <c r="CH210" s="5" t="s">
        <v>96</v>
      </c>
      <c r="CI210" s="5" t="s">
        <v>96</v>
      </c>
      <c r="CJ210" s="5" t="s">
        <v>96</v>
      </c>
      <c r="CK210" s="5" t="s">
        <v>96</v>
      </c>
      <c r="CL210" s="5" t="s">
        <v>96</v>
      </c>
      <c r="CM210" s="6" t="str" cm="1">
        <f t="array" ref="CM2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10" s="5" t="str" cm="1">
        <f t="array" ref="CN2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10" s="5" t="str" cm="1">
        <f t="array" ref="CO2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10" s="5" t="str" cm="1">
        <f t="array" ref="CP2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10" s="5" t="str" cm="1">
        <f t="array" ref="CQ2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11" spans="2:95" ht="108.5" x14ac:dyDescent="0.35">
      <c r="B211" s="5" t="s">
        <v>206</v>
      </c>
      <c r="C211" s="6" t="s">
        <v>6163</v>
      </c>
      <c r="D211" s="6" t="s">
        <v>543</v>
      </c>
      <c r="E211" s="6" t="s">
        <v>7182</v>
      </c>
      <c r="F211" s="5" t="s">
        <v>209</v>
      </c>
      <c r="G211" s="5" t="s">
        <v>251</v>
      </c>
      <c r="H211" s="5" t="s">
        <v>325</v>
      </c>
      <c r="I211" s="5" t="s">
        <v>267</v>
      </c>
      <c r="J211" s="5" t="s">
        <v>96</v>
      </c>
      <c r="K211" s="5" t="s">
        <v>225</v>
      </c>
      <c r="L211" s="5" t="s">
        <v>9</v>
      </c>
      <c r="M211" s="5" t="str">
        <f>IF(O211="","",
IF(O211="PM_XX_XX_XX: Undefined","PM_XX: Undefined",
INDEX(tbl_Picklist_UniclassPM[Code and Title],
MATCH((LEFT(O211,5)),tbl_Picklist_UniclassPM[Code],0))
))</f>
        <v>PM_40 : Design and approvals information</v>
      </c>
      <c r="N211" s="5" t="str">
        <f>IF(O211="","",
IF(O211="PM_XX_XX_XX: Undefined","PM_XX_XX: Undefined",
INDEX(tbl_Picklist_UniclassPM[Code and Title],
MATCH((LEFT(O211,8)),tbl_Picklist_UniclassPM[Code],0))
))</f>
        <v>PM_40_40 : Design drawings</v>
      </c>
      <c r="O211" s="5" t="s">
        <v>520</v>
      </c>
      <c r="P211" s="6" t="str" cm="1">
        <f t="array" ref="P21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211" s="6" t="str" cm="1">
        <f t="array" ref="Q21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211" s="6" t="s">
        <v>541</v>
      </c>
      <c r="S211" s="5" t="s">
        <v>96</v>
      </c>
      <c r="T211" s="6"/>
      <c r="U211" s="5" t="s">
        <v>96</v>
      </c>
      <c r="V211" s="6"/>
      <c r="W211" s="5" t="s">
        <v>96</v>
      </c>
      <c r="X211" s="6"/>
      <c r="Y211" s="5" t="s">
        <v>96</v>
      </c>
      <c r="Z211" s="6"/>
      <c r="AA211" s="5" t="s">
        <v>96</v>
      </c>
      <c r="AB211" s="6"/>
      <c r="AC211" s="5" t="s">
        <v>96</v>
      </c>
      <c r="AE211" s="5" t="s">
        <v>96</v>
      </c>
      <c r="AG211" s="5" t="s">
        <v>96</v>
      </c>
      <c r="AI211" s="5" t="s">
        <v>96</v>
      </c>
      <c r="AJ211" s="6"/>
      <c r="AK211" s="5" t="s">
        <v>96</v>
      </c>
      <c r="AM211" s="5" t="s">
        <v>96</v>
      </c>
      <c r="AO211" s="5" t="s">
        <v>96</v>
      </c>
      <c r="AQ211" s="5" t="s">
        <v>96</v>
      </c>
      <c r="AS211" s="5" t="s">
        <v>96</v>
      </c>
      <c r="AU211" s="5" t="s">
        <v>96</v>
      </c>
      <c r="AW211" s="5" t="s">
        <v>96</v>
      </c>
      <c r="AY211" s="5" t="s">
        <v>96</v>
      </c>
      <c r="BA211" s="5" t="s">
        <v>96</v>
      </c>
      <c r="BC211" s="5" t="s">
        <v>206</v>
      </c>
      <c r="BD211" s="6" t="s">
        <v>6944</v>
      </c>
      <c r="BE211" s="5" t="s">
        <v>96</v>
      </c>
      <c r="BG211" s="5" t="s">
        <v>96</v>
      </c>
      <c r="BI211" s="5" t="s">
        <v>96</v>
      </c>
      <c r="BK211" s="6" t="str" cm="1">
        <f t="array" ref="BK21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L;
X</v>
      </c>
      <c r="BL211" s="6" t="str" cm="1">
        <f t="array" ref="BL21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L : Landscape Architecture;
X : Non-Discipline Specific or Not Applicable</v>
      </c>
      <c r="BM211" s="5" t="s">
        <v>206</v>
      </c>
      <c r="BN211" s="5" t="s">
        <v>96</v>
      </c>
      <c r="BO211" s="5" t="s">
        <v>96</v>
      </c>
      <c r="BP211" s="5" t="s">
        <v>96</v>
      </c>
      <c r="BQ211" s="5" t="s">
        <v>96</v>
      </c>
      <c r="BR211" s="5" t="s">
        <v>96</v>
      </c>
      <c r="BS211" s="5" t="s">
        <v>96</v>
      </c>
      <c r="BT211" s="5" t="s">
        <v>96</v>
      </c>
      <c r="BU211" s="5" t="s">
        <v>96</v>
      </c>
      <c r="BV211" s="5" t="s">
        <v>96</v>
      </c>
      <c r="BW211" s="5" t="s">
        <v>96</v>
      </c>
      <c r="BX211" s="5" t="s">
        <v>206</v>
      </c>
      <c r="BY211" s="5" t="s">
        <v>96</v>
      </c>
      <c r="BZ211" s="5" t="s">
        <v>96</v>
      </c>
      <c r="CA211" s="5" t="s">
        <v>96</v>
      </c>
      <c r="CB211" s="5" t="s">
        <v>96</v>
      </c>
      <c r="CC211" s="5" t="s">
        <v>96</v>
      </c>
      <c r="CD211" s="5" t="s">
        <v>96</v>
      </c>
      <c r="CE211" s="5" t="s">
        <v>96</v>
      </c>
      <c r="CF211" s="5" t="s">
        <v>96</v>
      </c>
      <c r="CG211" s="5" t="s">
        <v>96</v>
      </c>
      <c r="CH211" s="5" t="s">
        <v>96</v>
      </c>
      <c r="CI211" s="5" t="s">
        <v>96</v>
      </c>
      <c r="CJ211" s="5" t="s">
        <v>206</v>
      </c>
      <c r="CK211" s="5" t="s">
        <v>96</v>
      </c>
      <c r="CL211" s="5" t="s">
        <v>96</v>
      </c>
      <c r="CM211" s="6" t="str" cm="1">
        <f t="array" ref="CM2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11" s="5" t="str" cm="1">
        <f t="array" ref="CN2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11" s="5" t="str" cm="1">
        <f t="array" ref="CO2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11" s="5" t="str" cm="1">
        <f t="array" ref="CP2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11" s="5" t="str" cm="1">
        <f t="array" ref="CQ2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12" spans="2:95" ht="232.5" x14ac:dyDescent="0.35">
      <c r="B212" s="5" t="s">
        <v>206</v>
      </c>
      <c r="C212" s="6" t="s">
        <v>6164</v>
      </c>
      <c r="D212" s="6" t="s">
        <v>545</v>
      </c>
      <c r="E212" s="6" t="s">
        <v>7183</v>
      </c>
      <c r="F212" s="5" t="s">
        <v>209</v>
      </c>
      <c r="G212" s="5" t="s">
        <v>251</v>
      </c>
      <c r="H212" s="5" t="s">
        <v>325</v>
      </c>
      <c r="I212" s="5" t="s">
        <v>104</v>
      </c>
      <c r="J212" s="5" t="s">
        <v>96</v>
      </c>
      <c r="K212" s="5" t="s">
        <v>225</v>
      </c>
      <c r="L212" s="5" t="s">
        <v>9</v>
      </c>
      <c r="M212" s="5" t="str">
        <f>IF(O212="","",
IF(O212="PM_XX_XX_XX: Undefined","PM_XX: Undefined",
INDEX(tbl_Picklist_UniclassPM[Code and Title],
MATCH((LEFT(O212,5)),tbl_Picklist_UniclassPM[Code],0))
))</f>
        <v>PM_40 : Design and approvals information</v>
      </c>
      <c r="N212" s="5" t="str">
        <f>IF(O212="","",
IF(O212="PM_XX_XX_XX: Undefined","PM_XX_XX: Undefined",
INDEX(tbl_Picklist_UniclassPM[Code and Title],
MATCH((LEFT(O212,8)),tbl_Picklist_UniclassPM[Code],0))
))</f>
        <v>PM_40_40 : Design drawings</v>
      </c>
      <c r="O212" s="5" t="s">
        <v>520</v>
      </c>
      <c r="P212" s="6" t="str" cm="1">
        <f t="array" ref="P21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212" s="6" t="str" cm="1">
        <f t="array" ref="Q21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212" s="6" t="s">
        <v>546</v>
      </c>
      <c r="S212" s="5" t="s">
        <v>96</v>
      </c>
      <c r="T212" s="6"/>
      <c r="U212" s="5" t="s">
        <v>96</v>
      </c>
      <c r="V212" s="6"/>
      <c r="W212" s="5" t="s">
        <v>96</v>
      </c>
      <c r="X212" s="6"/>
      <c r="Y212" s="5" t="s">
        <v>96</v>
      </c>
      <c r="Z212" s="6"/>
      <c r="AA212" s="5" t="s">
        <v>96</v>
      </c>
      <c r="AB212" s="6"/>
      <c r="AC212" s="5" t="s">
        <v>96</v>
      </c>
      <c r="AE212" s="5" t="s">
        <v>96</v>
      </c>
      <c r="AG212" s="5" t="s">
        <v>96</v>
      </c>
      <c r="AI212" s="5" t="s">
        <v>96</v>
      </c>
      <c r="AJ212" s="6"/>
      <c r="AK212" s="5" t="s">
        <v>96</v>
      </c>
      <c r="AM212" s="5" t="s">
        <v>96</v>
      </c>
      <c r="AO212" s="5" t="s">
        <v>96</v>
      </c>
      <c r="AQ212" s="5" t="s">
        <v>96</v>
      </c>
      <c r="AS212" s="5" t="s">
        <v>96</v>
      </c>
      <c r="AU212" s="5" t="s">
        <v>96</v>
      </c>
      <c r="AW212" s="5" t="s">
        <v>96</v>
      </c>
      <c r="AY212" s="5" t="s">
        <v>96</v>
      </c>
      <c r="BA212" s="5" t="s">
        <v>96</v>
      </c>
      <c r="BC212" s="5" t="s">
        <v>206</v>
      </c>
      <c r="BD212" s="6" t="s">
        <v>6510</v>
      </c>
      <c r="BE212" s="5" t="s">
        <v>96</v>
      </c>
      <c r="BG212" s="5" t="s">
        <v>96</v>
      </c>
      <c r="BI212" s="5" t="s">
        <v>96</v>
      </c>
      <c r="BK212" s="6" t="str" cm="1">
        <f t="array" ref="BK21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L</v>
      </c>
      <c r="BL212" s="6" t="str" cm="1">
        <f t="array" ref="BL21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L : Landscape Architecture</v>
      </c>
      <c r="BM212" s="5" t="s">
        <v>96</v>
      </c>
      <c r="BN212" s="5" t="s">
        <v>96</v>
      </c>
      <c r="BO212" s="5" t="s">
        <v>206</v>
      </c>
      <c r="BP212" s="5" t="s">
        <v>96</v>
      </c>
      <c r="BQ212" s="5" t="s">
        <v>96</v>
      </c>
      <c r="BR212" s="5" t="s">
        <v>96</v>
      </c>
      <c r="BS212" s="5" t="s">
        <v>96</v>
      </c>
      <c r="BT212" s="5" t="s">
        <v>96</v>
      </c>
      <c r="BU212" s="5" t="s">
        <v>96</v>
      </c>
      <c r="BV212" s="5" t="s">
        <v>96</v>
      </c>
      <c r="BW212" s="5" t="s">
        <v>96</v>
      </c>
      <c r="BX212" s="5" t="s">
        <v>206</v>
      </c>
      <c r="BY212" s="5" t="s">
        <v>96</v>
      </c>
      <c r="BZ212" s="5" t="s">
        <v>96</v>
      </c>
      <c r="CA212" s="5" t="s">
        <v>96</v>
      </c>
      <c r="CB212" s="5" t="s">
        <v>96</v>
      </c>
      <c r="CC212" s="5" t="s">
        <v>96</v>
      </c>
      <c r="CD212" s="5" t="s">
        <v>96</v>
      </c>
      <c r="CE212" s="5" t="s">
        <v>96</v>
      </c>
      <c r="CF212" s="5" t="s">
        <v>96</v>
      </c>
      <c r="CG212" s="5" t="s">
        <v>96</v>
      </c>
      <c r="CH212" s="5" t="s">
        <v>96</v>
      </c>
      <c r="CI212" s="5" t="s">
        <v>96</v>
      </c>
      <c r="CJ212" s="5" t="s">
        <v>96</v>
      </c>
      <c r="CK212" s="5" t="s">
        <v>96</v>
      </c>
      <c r="CL212" s="5" t="s">
        <v>96</v>
      </c>
      <c r="CM212" s="6" t="str" cm="1">
        <f t="array" ref="CM2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12" s="5" t="str" cm="1">
        <f t="array" ref="CN2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12" s="5" t="str" cm="1">
        <f t="array" ref="CO2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12" s="5" t="str" cm="1">
        <f t="array" ref="CP2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12" s="5" t="str" cm="1">
        <f t="array" ref="CQ2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13" spans="2:95" ht="217" x14ac:dyDescent="0.35">
      <c r="B213" s="5" t="s">
        <v>206</v>
      </c>
      <c r="C213" s="6" t="s">
        <v>6165</v>
      </c>
      <c r="D213" s="6" t="s">
        <v>548</v>
      </c>
      <c r="E213" s="6" t="s">
        <v>7184</v>
      </c>
      <c r="F213" s="5" t="s">
        <v>209</v>
      </c>
      <c r="G213" s="5" t="s">
        <v>251</v>
      </c>
      <c r="H213" s="5" t="s">
        <v>325</v>
      </c>
      <c r="I213" s="5" t="s">
        <v>104</v>
      </c>
      <c r="J213" s="5" t="s">
        <v>96</v>
      </c>
      <c r="K213" s="5" t="s">
        <v>225</v>
      </c>
      <c r="L213" s="5" t="s">
        <v>9</v>
      </c>
      <c r="M213" s="5" t="str">
        <f>IF(O213="","",
IF(O213="PM_XX_XX_XX: Undefined","PM_XX: Undefined",
INDEX(tbl_Picklist_UniclassPM[Code and Title],
MATCH((LEFT(O213,5)),tbl_Picklist_UniclassPM[Code],0))
))</f>
        <v>PM_40 : Design and approvals information</v>
      </c>
      <c r="N213" s="5" t="str">
        <f>IF(O213="","",
IF(O213="PM_XX_XX_XX: Undefined","PM_XX_XX: Undefined",
INDEX(tbl_Picklist_UniclassPM[Code and Title],
MATCH((LEFT(O213,8)),tbl_Picklist_UniclassPM[Code],0))
))</f>
        <v>PM_40_40 : Design drawings</v>
      </c>
      <c r="O213" s="5" t="s">
        <v>520</v>
      </c>
      <c r="P213" s="6" t="str" cm="1">
        <f t="array" ref="P21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213" s="6" t="str" cm="1">
        <f t="array" ref="Q21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213" s="6" t="s">
        <v>546</v>
      </c>
      <c r="S213" s="5" t="s">
        <v>96</v>
      </c>
      <c r="T213" s="6"/>
      <c r="U213" s="5" t="s">
        <v>96</v>
      </c>
      <c r="V213" s="6"/>
      <c r="W213" s="5" t="s">
        <v>96</v>
      </c>
      <c r="X213" s="6"/>
      <c r="Y213" s="5" t="s">
        <v>96</v>
      </c>
      <c r="Z213" s="6"/>
      <c r="AA213" s="5" t="s">
        <v>96</v>
      </c>
      <c r="AB213" s="6"/>
      <c r="AC213" s="5" t="s">
        <v>96</v>
      </c>
      <c r="AE213" s="5" t="s">
        <v>96</v>
      </c>
      <c r="AG213" s="5" t="s">
        <v>96</v>
      </c>
      <c r="AI213" s="5" t="s">
        <v>96</v>
      </c>
      <c r="AJ213" s="6"/>
      <c r="AK213" s="5" t="s">
        <v>96</v>
      </c>
      <c r="AM213" s="5" t="s">
        <v>96</v>
      </c>
      <c r="AO213" s="5" t="s">
        <v>96</v>
      </c>
      <c r="AQ213" s="5" t="s">
        <v>96</v>
      </c>
      <c r="AS213" s="5" t="s">
        <v>96</v>
      </c>
      <c r="AU213" s="5" t="s">
        <v>96</v>
      </c>
      <c r="AW213" s="5" t="s">
        <v>96</v>
      </c>
      <c r="AY213" s="5" t="s">
        <v>96</v>
      </c>
      <c r="BA213" s="5" t="s">
        <v>96</v>
      </c>
      <c r="BC213" s="5" t="s">
        <v>206</v>
      </c>
      <c r="BD213" s="6" t="s">
        <v>6511</v>
      </c>
      <c r="BE213" s="5" t="s">
        <v>96</v>
      </c>
      <c r="BG213" s="5" t="s">
        <v>96</v>
      </c>
      <c r="BI213" s="5" t="s">
        <v>96</v>
      </c>
      <c r="BK213" s="6" t="str" cm="1">
        <f t="array" ref="BK21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L</v>
      </c>
      <c r="BL213" s="6" t="str" cm="1">
        <f t="array" ref="BL21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L : Landscape Architecture</v>
      </c>
      <c r="BM213" s="5" t="s">
        <v>96</v>
      </c>
      <c r="BN213" s="5" t="s">
        <v>96</v>
      </c>
      <c r="BO213" s="5" t="s">
        <v>206</v>
      </c>
      <c r="BP213" s="5" t="s">
        <v>96</v>
      </c>
      <c r="BQ213" s="5" t="s">
        <v>96</v>
      </c>
      <c r="BR213" s="5" t="s">
        <v>96</v>
      </c>
      <c r="BS213" s="5" t="s">
        <v>96</v>
      </c>
      <c r="BT213" s="5" t="s">
        <v>96</v>
      </c>
      <c r="BU213" s="5" t="s">
        <v>96</v>
      </c>
      <c r="BV213" s="5" t="s">
        <v>96</v>
      </c>
      <c r="BW213" s="5" t="s">
        <v>96</v>
      </c>
      <c r="BX213" s="5" t="s">
        <v>206</v>
      </c>
      <c r="BY213" s="5" t="s">
        <v>96</v>
      </c>
      <c r="BZ213" s="5" t="s">
        <v>96</v>
      </c>
      <c r="CA213" s="5" t="s">
        <v>96</v>
      </c>
      <c r="CB213" s="5" t="s">
        <v>96</v>
      </c>
      <c r="CC213" s="5" t="s">
        <v>96</v>
      </c>
      <c r="CD213" s="5" t="s">
        <v>96</v>
      </c>
      <c r="CE213" s="5" t="s">
        <v>96</v>
      </c>
      <c r="CF213" s="5" t="s">
        <v>96</v>
      </c>
      <c r="CG213" s="5" t="s">
        <v>96</v>
      </c>
      <c r="CH213" s="5" t="s">
        <v>96</v>
      </c>
      <c r="CI213" s="5" t="s">
        <v>96</v>
      </c>
      <c r="CJ213" s="5" t="s">
        <v>96</v>
      </c>
      <c r="CK213" s="5" t="s">
        <v>96</v>
      </c>
      <c r="CL213" s="5" t="s">
        <v>96</v>
      </c>
      <c r="CM213" s="6" t="str" cm="1">
        <f t="array" ref="CM2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13" s="5" t="str" cm="1">
        <f t="array" ref="CN2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13" s="5" t="str" cm="1">
        <f t="array" ref="CO2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13" s="5" t="str" cm="1">
        <f t="array" ref="CP2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13" s="5" t="str" cm="1">
        <f t="array" ref="CQ2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14" spans="2:95" ht="217" x14ac:dyDescent="0.35">
      <c r="B214" s="5" t="s">
        <v>206</v>
      </c>
      <c r="C214" s="6" t="s">
        <v>6030</v>
      </c>
      <c r="D214" s="6" t="s">
        <v>550</v>
      </c>
      <c r="E214" s="6" t="s">
        <v>7185</v>
      </c>
      <c r="F214" s="5" t="s">
        <v>209</v>
      </c>
      <c r="G214" s="5" t="s">
        <v>251</v>
      </c>
      <c r="H214" s="5" t="s">
        <v>325</v>
      </c>
      <c r="I214" s="5" t="s">
        <v>267</v>
      </c>
      <c r="J214" s="5" t="s">
        <v>96</v>
      </c>
      <c r="K214" s="5" t="s">
        <v>225</v>
      </c>
      <c r="L214" s="5" t="s">
        <v>9</v>
      </c>
      <c r="M214" s="5" t="str">
        <f>IF(O214="","",
IF(O214="PM_XX_XX_XX: Undefined","PM_XX: Undefined",
INDEX(tbl_Picklist_UniclassPM[Code and Title],
MATCH((LEFT(O214,5)),tbl_Picklist_UniclassPM[Code],0))
))</f>
        <v>PM_40 : Design and approvals information</v>
      </c>
      <c r="N214" s="5" t="str">
        <f>IF(O214="","",
IF(O214="PM_XX_XX_XX: Undefined","PM_XX_XX: Undefined",
INDEX(tbl_Picklist_UniclassPM[Code and Title],
MATCH((LEFT(O214,8)),tbl_Picklist_UniclassPM[Code],0))
))</f>
        <v>PM_40_40 : Design drawings</v>
      </c>
      <c r="O214" s="5" t="s">
        <v>520</v>
      </c>
      <c r="P214" s="6" t="str" cm="1">
        <f t="array" ref="P21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214" s="6" t="str" cm="1">
        <f t="array" ref="Q21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214" s="6"/>
      <c r="S214" s="5" t="s">
        <v>96</v>
      </c>
      <c r="T214" s="6"/>
      <c r="U214" s="5" t="s">
        <v>96</v>
      </c>
      <c r="V214" s="6"/>
      <c r="W214" s="5" t="s">
        <v>96</v>
      </c>
      <c r="X214" s="6"/>
      <c r="Y214" s="5" t="s">
        <v>96</v>
      </c>
      <c r="Z214" s="6"/>
      <c r="AA214" s="5" t="s">
        <v>96</v>
      </c>
      <c r="AB214" s="6"/>
      <c r="AC214" s="5" t="s">
        <v>96</v>
      </c>
      <c r="AE214" s="5" t="s">
        <v>96</v>
      </c>
      <c r="AG214" s="5" t="s">
        <v>96</v>
      </c>
      <c r="AI214" s="5" t="s">
        <v>96</v>
      </c>
      <c r="AJ214" s="6"/>
      <c r="AK214" s="5" t="s">
        <v>96</v>
      </c>
      <c r="AM214" s="5" t="s">
        <v>96</v>
      </c>
      <c r="AO214" s="5" t="s">
        <v>96</v>
      </c>
      <c r="AQ214" s="5" t="s">
        <v>96</v>
      </c>
      <c r="AS214" s="5" t="s">
        <v>96</v>
      </c>
      <c r="AU214" s="5" t="s">
        <v>206</v>
      </c>
      <c r="AV214" s="6" t="s">
        <v>6512</v>
      </c>
      <c r="AW214" s="5" t="s">
        <v>96</v>
      </c>
      <c r="AY214" s="5" t="s">
        <v>206</v>
      </c>
      <c r="AZ214" s="6" t="s">
        <v>6341</v>
      </c>
      <c r="BA214" s="5" t="s">
        <v>96</v>
      </c>
      <c r="BC214" s="5" t="s">
        <v>96</v>
      </c>
      <c r="BE214" s="5" t="s">
        <v>96</v>
      </c>
      <c r="BG214" s="5" t="s">
        <v>96</v>
      </c>
      <c r="BI214" s="5" t="s">
        <v>96</v>
      </c>
      <c r="BK214" s="6" t="str" cm="1">
        <f t="array" ref="BK21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
X</v>
      </c>
      <c r="BL214" s="6" t="str" cm="1">
        <f t="array" ref="BL21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
X : Non-Discipline Specific or Not Applicable</v>
      </c>
      <c r="BM214" s="5" t="s">
        <v>96</v>
      </c>
      <c r="BN214" s="5" t="s">
        <v>96</v>
      </c>
      <c r="BO214" s="5" t="s">
        <v>96</v>
      </c>
      <c r="BP214" s="5" t="s">
        <v>96</v>
      </c>
      <c r="BQ214" s="5" t="s">
        <v>96</v>
      </c>
      <c r="BR214" s="5" t="s">
        <v>96</v>
      </c>
      <c r="BS214" s="5" t="s">
        <v>96</v>
      </c>
      <c r="BT214" s="5" t="s">
        <v>96</v>
      </c>
      <c r="BU214" s="5" t="s">
        <v>96</v>
      </c>
      <c r="BV214" s="5" t="s">
        <v>96</v>
      </c>
      <c r="BW214" s="5" t="s">
        <v>96</v>
      </c>
      <c r="BX214" s="5" t="s">
        <v>206</v>
      </c>
      <c r="BY214" s="5" t="s">
        <v>96</v>
      </c>
      <c r="BZ214" s="5" t="s">
        <v>96</v>
      </c>
      <c r="CA214" s="5" t="s">
        <v>96</v>
      </c>
      <c r="CB214" s="5" t="s">
        <v>96</v>
      </c>
      <c r="CC214" s="5" t="s">
        <v>96</v>
      </c>
      <c r="CD214" s="5" t="s">
        <v>96</v>
      </c>
      <c r="CE214" s="5" t="s">
        <v>96</v>
      </c>
      <c r="CF214" s="5" t="s">
        <v>96</v>
      </c>
      <c r="CG214" s="5" t="s">
        <v>96</v>
      </c>
      <c r="CH214" s="5" t="s">
        <v>96</v>
      </c>
      <c r="CI214" s="5" t="s">
        <v>96</v>
      </c>
      <c r="CJ214" s="5" t="s">
        <v>206</v>
      </c>
      <c r="CK214" s="5" t="s">
        <v>96</v>
      </c>
      <c r="CL214" s="5" t="s">
        <v>96</v>
      </c>
      <c r="CM214" s="6" t="str" cm="1">
        <f t="array" ref="CM2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14" s="5" t="str" cm="1">
        <f t="array" ref="CN2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14" s="5" t="str" cm="1">
        <f t="array" ref="CO2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14" s="5" t="str" cm="1">
        <f t="array" ref="CP2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14" s="5" t="str" cm="1">
        <f t="array" ref="CQ2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15" spans="2:95" ht="139.5" x14ac:dyDescent="0.35">
      <c r="B215" s="5" t="s">
        <v>206</v>
      </c>
      <c r="C215" s="6" t="s">
        <v>6109</v>
      </c>
      <c r="D215" s="6" t="s">
        <v>552</v>
      </c>
      <c r="E215" s="6" t="s">
        <v>7186</v>
      </c>
      <c r="F215" s="5" t="s">
        <v>209</v>
      </c>
      <c r="G215" s="5" t="s">
        <v>251</v>
      </c>
      <c r="H215" s="5" t="s">
        <v>325</v>
      </c>
      <c r="I215" s="5" t="s">
        <v>267</v>
      </c>
      <c r="J215" s="5" t="s">
        <v>96</v>
      </c>
      <c r="K215" s="5" t="s">
        <v>225</v>
      </c>
      <c r="L215" s="5" t="s">
        <v>9</v>
      </c>
      <c r="M215" s="5" t="str">
        <f>IF(O215="","",
IF(O215="PM_XX_XX_XX: Undefined","PM_XX: Undefined",
INDEX(tbl_Picklist_UniclassPM[Code and Title],
MATCH((LEFT(O215,5)),tbl_Picklist_UniclassPM[Code],0))
))</f>
        <v>PM_40 : Design and approvals information</v>
      </c>
      <c r="N215" s="5" t="str">
        <f>IF(O215="","",
IF(O215="PM_XX_XX_XX: Undefined","PM_XX_XX: Undefined",
INDEX(tbl_Picklist_UniclassPM[Code and Title],
MATCH((LEFT(O215,8)),tbl_Picklist_UniclassPM[Code],0))
))</f>
        <v>PM_40_40 : Design drawings</v>
      </c>
      <c r="O215" s="5" t="s">
        <v>520</v>
      </c>
      <c r="P215" s="6" t="str" cm="1">
        <f t="array" ref="P21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15" s="6" t="str" cm="1">
        <f t="array" ref="Q21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215" s="6"/>
      <c r="S215" s="5" t="s">
        <v>96</v>
      </c>
      <c r="T215" s="6"/>
      <c r="U215" s="5" t="s">
        <v>96</v>
      </c>
      <c r="V215" s="6"/>
      <c r="W215" s="5" t="s">
        <v>96</v>
      </c>
      <c r="X215" s="6"/>
      <c r="Y215" s="5" t="s">
        <v>96</v>
      </c>
      <c r="Z215" s="6"/>
      <c r="AA215" s="5" t="s">
        <v>96</v>
      </c>
      <c r="AB215" s="6"/>
      <c r="AC215" s="5" t="s">
        <v>96</v>
      </c>
      <c r="AE215" s="5" t="s">
        <v>96</v>
      </c>
      <c r="AG215" s="5" t="s">
        <v>96</v>
      </c>
      <c r="AI215" s="5" t="s">
        <v>96</v>
      </c>
      <c r="AJ215" s="6"/>
      <c r="AK215" s="5" t="s">
        <v>96</v>
      </c>
      <c r="AM215" s="5" t="s">
        <v>96</v>
      </c>
      <c r="AO215" s="5" t="s">
        <v>96</v>
      </c>
      <c r="AQ215" s="5" t="s">
        <v>96</v>
      </c>
      <c r="AS215" s="5" t="s">
        <v>96</v>
      </c>
      <c r="AU215" s="5" t="s">
        <v>96</v>
      </c>
      <c r="AW215" s="5" t="s">
        <v>96</v>
      </c>
      <c r="AY215" s="5" t="s">
        <v>206</v>
      </c>
      <c r="AZ215" s="6" t="s">
        <v>6513</v>
      </c>
      <c r="BA215" s="5" t="s">
        <v>96</v>
      </c>
      <c r="BC215" s="5" t="s">
        <v>96</v>
      </c>
      <c r="BE215" s="5" t="s">
        <v>96</v>
      </c>
      <c r="BG215" s="5" t="s">
        <v>96</v>
      </c>
      <c r="BI215" s="5" t="s">
        <v>96</v>
      </c>
      <c r="BK215" s="6" t="str" cm="1">
        <f t="array" ref="BK21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
X</v>
      </c>
      <c r="BL215" s="6" t="str" cm="1">
        <f t="array" ref="BL21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
X : Non-Discipline Specific or Not Applicable</v>
      </c>
      <c r="BM215" s="5" t="s">
        <v>96</v>
      </c>
      <c r="BN215" s="5" t="s">
        <v>96</v>
      </c>
      <c r="BO215" s="5" t="s">
        <v>96</v>
      </c>
      <c r="BP215" s="5" t="s">
        <v>96</v>
      </c>
      <c r="BQ215" s="5" t="s">
        <v>96</v>
      </c>
      <c r="BR215" s="5" t="s">
        <v>96</v>
      </c>
      <c r="BS215" s="5" t="s">
        <v>96</v>
      </c>
      <c r="BT215" s="5" t="s">
        <v>96</v>
      </c>
      <c r="BU215" s="5" t="s">
        <v>96</v>
      </c>
      <c r="BV215" s="5" t="s">
        <v>96</v>
      </c>
      <c r="BW215" s="5" t="s">
        <v>96</v>
      </c>
      <c r="BX215" s="5" t="s">
        <v>206</v>
      </c>
      <c r="BY215" s="5" t="s">
        <v>96</v>
      </c>
      <c r="BZ215" s="5" t="s">
        <v>96</v>
      </c>
      <c r="CA215" s="5" t="s">
        <v>96</v>
      </c>
      <c r="CB215" s="5" t="s">
        <v>96</v>
      </c>
      <c r="CC215" s="5" t="s">
        <v>96</v>
      </c>
      <c r="CD215" s="5" t="s">
        <v>96</v>
      </c>
      <c r="CE215" s="5" t="s">
        <v>96</v>
      </c>
      <c r="CF215" s="5" t="s">
        <v>96</v>
      </c>
      <c r="CG215" s="5" t="s">
        <v>96</v>
      </c>
      <c r="CH215" s="5" t="s">
        <v>96</v>
      </c>
      <c r="CI215" s="5" t="s">
        <v>96</v>
      </c>
      <c r="CJ215" s="5" t="s">
        <v>206</v>
      </c>
      <c r="CK215" s="5" t="s">
        <v>96</v>
      </c>
      <c r="CL215" s="5" t="s">
        <v>96</v>
      </c>
      <c r="CM215" s="6" t="str" cm="1">
        <f t="array" ref="CM2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15" s="5" t="str" cm="1">
        <f t="array" ref="CN2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15" s="5" t="str" cm="1">
        <f t="array" ref="CO2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15" s="5" t="str" cm="1">
        <f t="array" ref="CP2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15" s="5" t="str" cm="1">
        <f t="array" ref="CQ2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16" spans="2:95" ht="325.5" x14ac:dyDescent="0.35">
      <c r="B216" s="5" t="s">
        <v>206</v>
      </c>
      <c r="C216" s="6" t="s">
        <v>6031</v>
      </c>
      <c r="D216" s="6" t="s">
        <v>554</v>
      </c>
      <c r="E216" s="6" t="s">
        <v>7187</v>
      </c>
      <c r="F216" s="5" t="s">
        <v>209</v>
      </c>
      <c r="G216" s="5" t="s">
        <v>210</v>
      </c>
      <c r="H216" s="5" t="s">
        <v>223</v>
      </c>
      <c r="I216" s="5" t="s">
        <v>96</v>
      </c>
      <c r="J216" s="5" t="s">
        <v>96</v>
      </c>
      <c r="K216" s="5" t="s">
        <v>225</v>
      </c>
      <c r="L216" s="5" t="s">
        <v>9</v>
      </c>
      <c r="M216" s="5" t="str">
        <f>IF(O216="","",
IF(O216="PM_XX_XX_XX: Undefined","PM_XX: Undefined",
INDEX(tbl_Picklist_UniclassPM[Code and Title],
MATCH((LEFT(O216,5)),tbl_Picklist_UniclassPM[Code],0))
))</f>
        <v>PM_40 : Design and approvals information</v>
      </c>
      <c r="N216" s="5" t="str">
        <f>IF(O216="","",
IF(O216="PM_XX_XX_XX: Undefined","PM_XX_XX: Undefined",
INDEX(tbl_Picklist_UniclassPM[Code and Title],
MATCH((LEFT(O216,8)),tbl_Picklist_UniclassPM[Code],0))
))</f>
        <v>PM_40_40 : Design drawings</v>
      </c>
      <c r="O216" s="5" t="s">
        <v>520</v>
      </c>
      <c r="P216" s="6" t="str" cm="1">
        <f t="array" ref="P21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v>
      </c>
      <c r="Q216" s="6" t="str" cm="1">
        <f t="array" ref="Q21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v>
      </c>
      <c r="R216" s="6"/>
      <c r="S216" s="5" t="s">
        <v>96</v>
      </c>
      <c r="T216" s="6"/>
      <c r="U216" s="5" t="s">
        <v>96</v>
      </c>
      <c r="V216" s="6"/>
      <c r="W216" s="5" t="s">
        <v>96</v>
      </c>
      <c r="X216" s="6"/>
      <c r="Y216" s="5" t="s">
        <v>96</v>
      </c>
      <c r="Z216" s="6"/>
      <c r="AA216" s="5" t="s">
        <v>96</v>
      </c>
      <c r="AB216" s="6"/>
      <c r="AC216" s="5" t="s">
        <v>96</v>
      </c>
      <c r="AE216" s="5" t="s">
        <v>96</v>
      </c>
      <c r="AG216" s="5" t="s">
        <v>96</v>
      </c>
      <c r="AI216" s="5" t="s">
        <v>96</v>
      </c>
      <c r="AJ216" s="6"/>
      <c r="AK216" s="5" t="s">
        <v>96</v>
      </c>
      <c r="AM216" s="5" t="s">
        <v>96</v>
      </c>
      <c r="AO216" s="5" t="s">
        <v>96</v>
      </c>
      <c r="AQ216" s="5" t="s">
        <v>96</v>
      </c>
      <c r="AS216" s="5" t="s">
        <v>96</v>
      </c>
      <c r="AU216" s="5" t="s">
        <v>206</v>
      </c>
      <c r="AV216" s="6" t="s">
        <v>6514</v>
      </c>
      <c r="AW216" s="5" t="s">
        <v>96</v>
      </c>
      <c r="AY216" s="5" t="s">
        <v>96</v>
      </c>
      <c r="BA216" s="5" t="s">
        <v>96</v>
      </c>
      <c r="BC216" s="5" t="s">
        <v>96</v>
      </c>
      <c r="BE216" s="5" t="s">
        <v>96</v>
      </c>
      <c r="BG216" s="5" t="s">
        <v>96</v>
      </c>
      <c r="BI216" s="5" t="s">
        <v>96</v>
      </c>
      <c r="BK216" s="6" t="str" cm="1">
        <f t="array" ref="BK21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L</v>
      </c>
      <c r="BL216" s="6" t="str" cm="1">
        <f t="array" ref="BL21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L : Landscape Architecture</v>
      </c>
      <c r="BM216" s="5" t="s">
        <v>96</v>
      </c>
      <c r="BN216" s="5" t="s">
        <v>96</v>
      </c>
      <c r="BO216" s="5" t="s">
        <v>206</v>
      </c>
      <c r="BP216" s="5" t="s">
        <v>96</v>
      </c>
      <c r="BQ216" s="5" t="s">
        <v>96</v>
      </c>
      <c r="BR216" s="5" t="s">
        <v>96</v>
      </c>
      <c r="BS216" s="5" t="s">
        <v>96</v>
      </c>
      <c r="BT216" s="5" t="s">
        <v>96</v>
      </c>
      <c r="BU216" s="5" t="s">
        <v>96</v>
      </c>
      <c r="BV216" s="5" t="s">
        <v>96</v>
      </c>
      <c r="BW216" s="5" t="s">
        <v>96</v>
      </c>
      <c r="BX216" s="5" t="s">
        <v>206</v>
      </c>
      <c r="BY216" s="5" t="s">
        <v>96</v>
      </c>
      <c r="BZ216" s="5" t="s">
        <v>96</v>
      </c>
      <c r="CA216" s="5" t="s">
        <v>96</v>
      </c>
      <c r="CB216" s="5" t="s">
        <v>96</v>
      </c>
      <c r="CC216" s="5" t="s">
        <v>96</v>
      </c>
      <c r="CD216" s="5" t="s">
        <v>96</v>
      </c>
      <c r="CE216" s="5" t="s">
        <v>96</v>
      </c>
      <c r="CF216" s="5" t="s">
        <v>96</v>
      </c>
      <c r="CG216" s="5" t="s">
        <v>96</v>
      </c>
      <c r="CH216" s="5" t="s">
        <v>96</v>
      </c>
      <c r="CI216" s="5" t="s">
        <v>96</v>
      </c>
      <c r="CJ216" s="5" t="s">
        <v>96</v>
      </c>
      <c r="CK216" s="5" t="s">
        <v>96</v>
      </c>
      <c r="CL216" s="5" t="s">
        <v>96</v>
      </c>
      <c r="CM216" s="6" t="str" cm="1">
        <f t="array" ref="CM2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16" s="5" t="str" cm="1">
        <f t="array" ref="CN2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16" s="5" t="str" cm="1">
        <f t="array" ref="CO2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16" s="5" t="str" cm="1">
        <f t="array" ref="CP2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16" s="5" t="str" cm="1">
        <f t="array" ref="CQ2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17" spans="2:95" ht="279" x14ac:dyDescent="0.35">
      <c r="B217" s="5" t="s">
        <v>206</v>
      </c>
      <c r="C217" s="6" t="s">
        <v>6110</v>
      </c>
      <c r="D217" s="6" t="s">
        <v>556</v>
      </c>
      <c r="E217" s="6" t="s">
        <v>7188</v>
      </c>
      <c r="F217" s="5" t="s">
        <v>209</v>
      </c>
      <c r="G217" s="5" t="s">
        <v>251</v>
      </c>
      <c r="H217" s="5" t="s">
        <v>325</v>
      </c>
      <c r="I217" s="5" t="s">
        <v>104</v>
      </c>
      <c r="J217" s="5" t="s">
        <v>96</v>
      </c>
      <c r="K217" s="5" t="s">
        <v>225</v>
      </c>
      <c r="L217" s="5" t="s">
        <v>9</v>
      </c>
      <c r="M217" s="5" t="str">
        <f>IF(O217="","",
IF(O217="PM_XX_XX_XX: Undefined","PM_XX: Undefined",
INDEX(tbl_Picklist_UniclassPM[Code and Title],
MATCH((LEFT(O217,5)),tbl_Picklist_UniclassPM[Code],0))
))</f>
        <v>PM_40 : Design and approvals information</v>
      </c>
      <c r="N217" s="5" t="str">
        <f>IF(O217="","",
IF(O217="PM_XX_XX_XX: Undefined","PM_XX_XX: Undefined",
INDEX(tbl_Picklist_UniclassPM[Code and Title],
MATCH((LEFT(O217,8)),tbl_Picklist_UniclassPM[Code],0))
))</f>
        <v>PM_40_40 : Design drawings</v>
      </c>
      <c r="O217" s="5" t="s">
        <v>520</v>
      </c>
      <c r="P217" s="6" t="str" cm="1">
        <f t="array" ref="P21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17" s="6" t="str" cm="1">
        <f t="array" ref="Q21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217" s="6" t="s">
        <v>268</v>
      </c>
      <c r="S217" s="5" t="s">
        <v>96</v>
      </c>
      <c r="T217" s="6"/>
      <c r="U217" s="5" t="s">
        <v>96</v>
      </c>
      <c r="V217" s="6"/>
      <c r="W217" s="5" t="s">
        <v>96</v>
      </c>
      <c r="X217" s="6"/>
      <c r="Y217" s="5" t="s">
        <v>96</v>
      </c>
      <c r="Z217" s="6"/>
      <c r="AA217" s="5" t="s">
        <v>96</v>
      </c>
      <c r="AB217" s="6"/>
      <c r="AC217" s="5" t="s">
        <v>96</v>
      </c>
      <c r="AE217" s="5" t="s">
        <v>96</v>
      </c>
      <c r="AG217" s="5" t="s">
        <v>96</v>
      </c>
      <c r="AI217" s="5" t="s">
        <v>96</v>
      </c>
      <c r="AJ217" s="6"/>
      <c r="AK217" s="5" t="s">
        <v>96</v>
      </c>
      <c r="AM217" s="5" t="s">
        <v>96</v>
      </c>
      <c r="AO217" s="5" t="s">
        <v>96</v>
      </c>
      <c r="AQ217" s="5" t="s">
        <v>96</v>
      </c>
      <c r="AS217" s="5" t="s">
        <v>96</v>
      </c>
      <c r="AU217" s="5" t="s">
        <v>96</v>
      </c>
      <c r="AW217" s="5" t="s">
        <v>96</v>
      </c>
      <c r="AY217" s="5" t="s">
        <v>206</v>
      </c>
      <c r="AZ217" s="6" t="s">
        <v>6515</v>
      </c>
      <c r="BA217" s="5" t="s">
        <v>96</v>
      </c>
      <c r="BC217" s="5" t="s">
        <v>96</v>
      </c>
      <c r="BE217" s="5" t="s">
        <v>96</v>
      </c>
      <c r="BG217" s="5" t="s">
        <v>96</v>
      </c>
      <c r="BI217" s="5" t="s">
        <v>96</v>
      </c>
      <c r="BK217" s="6" t="str" cm="1">
        <f t="array" ref="BK21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L</v>
      </c>
      <c r="BL217" s="6" t="str" cm="1">
        <f t="array" ref="BL21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L : Landscape Architecture</v>
      </c>
      <c r="BM217" s="5" t="s">
        <v>96</v>
      </c>
      <c r="BN217" s="5" t="s">
        <v>96</v>
      </c>
      <c r="BO217" s="5" t="s">
        <v>206</v>
      </c>
      <c r="BP217" s="5" t="s">
        <v>96</v>
      </c>
      <c r="BQ217" s="5" t="s">
        <v>96</v>
      </c>
      <c r="BR217" s="5" t="s">
        <v>96</v>
      </c>
      <c r="BS217" s="5" t="s">
        <v>96</v>
      </c>
      <c r="BT217" s="5" t="s">
        <v>96</v>
      </c>
      <c r="BU217" s="5" t="s">
        <v>96</v>
      </c>
      <c r="BV217" s="5" t="s">
        <v>96</v>
      </c>
      <c r="BW217" s="5" t="s">
        <v>96</v>
      </c>
      <c r="BX217" s="5" t="s">
        <v>206</v>
      </c>
      <c r="BY217" s="5" t="s">
        <v>96</v>
      </c>
      <c r="BZ217" s="5" t="s">
        <v>96</v>
      </c>
      <c r="CA217" s="5" t="s">
        <v>96</v>
      </c>
      <c r="CB217" s="5" t="s">
        <v>96</v>
      </c>
      <c r="CC217" s="5" t="s">
        <v>96</v>
      </c>
      <c r="CD217" s="5" t="s">
        <v>96</v>
      </c>
      <c r="CE217" s="5" t="s">
        <v>96</v>
      </c>
      <c r="CF217" s="5" t="s">
        <v>96</v>
      </c>
      <c r="CG217" s="5" t="s">
        <v>96</v>
      </c>
      <c r="CH217" s="5" t="s">
        <v>96</v>
      </c>
      <c r="CI217" s="5" t="s">
        <v>96</v>
      </c>
      <c r="CJ217" s="5" t="s">
        <v>96</v>
      </c>
      <c r="CK217" s="5" t="s">
        <v>96</v>
      </c>
      <c r="CL217" s="5" t="s">
        <v>96</v>
      </c>
      <c r="CM217" s="6" t="str" cm="1">
        <f t="array" ref="CM2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17" s="5" t="str" cm="1">
        <f t="array" ref="CN2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17" s="5" t="str" cm="1">
        <f t="array" ref="CO2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17" s="5" t="str" cm="1">
        <f t="array" ref="CP2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17" s="5" t="str" cm="1">
        <f t="array" ref="CQ2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18" spans="2:95" ht="108.5" x14ac:dyDescent="0.35">
      <c r="B218" s="5" t="s">
        <v>206</v>
      </c>
      <c r="C218" s="6" t="s">
        <v>5960</v>
      </c>
      <c r="D218" s="6" t="s">
        <v>557</v>
      </c>
      <c r="E218" s="6" t="s">
        <v>7189</v>
      </c>
      <c r="F218" s="5" t="s">
        <v>209</v>
      </c>
      <c r="G218" s="5" t="s">
        <v>210</v>
      </c>
      <c r="H218" s="5" t="s">
        <v>223</v>
      </c>
      <c r="I218" s="5" t="s">
        <v>96</v>
      </c>
      <c r="J218" s="5" t="s">
        <v>96</v>
      </c>
      <c r="K218" s="5" t="s">
        <v>225</v>
      </c>
      <c r="L218" s="5" t="s">
        <v>9</v>
      </c>
      <c r="M218" s="5" t="str">
        <f>IF(O218="","",
IF(O218="PM_XX_XX_XX: Undefined","PM_XX: Undefined",
INDEX(tbl_Picklist_UniclassPM[Code and Title],
MATCH((LEFT(O218,5)),tbl_Picklist_UniclassPM[Code],0))
))</f>
        <v>PM_40 : Design and approvals information</v>
      </c>
      <c r="N218" s="5" t="str">
        <f>IF(O218="","",
IF(O218="PM_XX_XX_XX: Undefined","PM_XX_XX: Undefined",
INDEX(tbl_Picklist_UniclassPM[Code and Title],
MATCH((LEFT(O218,8)),tbl_Picklist_UniclassPM[Code],0))
))</f>
        <v>PM_40_45 : Specifications</v>
      </c>
      <c r="O218" s="5" t="s">
        <v>558</v>
      </c>
      <c r="P218" s="6" t="str" cm="1">
        <f t="array" ref="P21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218" s="6" t="str" cm="1">
        <f t="array" ref="Q21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218" s="6"/>
      <c r="S218" s="5" t="s">
        <v>96</v>
      </c>
      <c r="T218" s="6"/>
      <c r="U218" s="5" t="s">
        <v>96</v>
      </c>
      <c r="V218" s="6"/>
      <c r="W218" s="5" t="s">
        <v>96</v>
      </c>
      <c r="X218" s="6"/>
      <c r="Y218" s="5" t="s">
        <v>96</v>
      </c>
      <c r="Z218" s="6"/>
      <c r="AA218" s="5" t="s">
        <v>96</v>
      </c>
      <c r="AB218" s="6"/>
      <c r="AC218" s="5" t="s">
        <v>96</v>
      </c>
      <c r="AE218" s="5" t="s">
        <v>96</v>
      </c>
      <c r="AG218" s="5" t="s">
        <v>96</v>
      </c>
      <c r="AI218" s="5" t="s">
        <v>96</v>
      </c>
      <c r="AJ218" s="70"/>
      <c r="AK218" s="5" t="s">
        <v>96</v>
      </c>
      <c r="AM218" s="5" t="s">
        <v>96</v>
      </c>
      <c r="AO218" s="5" t="s">
        <v>96</v>
      </c>
      <c r="AQ218" s="5" t="s">
        <v>96</v>
      </c>
      <c r="AS218" s="5" t="s">
        <v>96</v>
      </c>
      <c r="AU218" s="5" t="s">
        <v>206</v>
      </c>
      <c r="AV218" s="6" t="s">
        <v>6516</v>
      </c>
      <c r="AW218" s="5" t="s">
        <v>96</v>
      </c>
      <c r="AY218" s="5" t="s">
        <v>206</v>
      </c>
      <c r="AZ218" s="6" t="s">
        <v>6517</v>
      </c>
      <c r="BA218" s="5" t="s">
        <v>96</v>
      </c>
      <c r="BC218" s="5" t="s">
        <v>96</v>
      </c>
      <c r="BE218" s="5" t="s">
        <v>96</v>
      </c>
      <c r="BG218" s="5" t="s">
        <v>96</v>
      </c>
      <c r="BI218" s="5" t="s">
        <v>96</v>
      </c>
      <c r="BK218" s="6" t="str" cm="1">
        <f t="array" ref="BK21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218" s="6" t="str" cm="1">
        <f t="array" ref="BL21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218" s="5" t="s">
        <v>206</v>
      </c>
      <c r="BN218" s="5" t="s">
        <v>96</v>
      </c>
      <c r="BO218" s="5" t="s">
        <v>96</v>
      </c>
      <c r="BP218" s="5" t="s">
        <v>96</v>
      </c>
      <c r="BQ218" s="5" t="s">
        <v>96</v>
      </c>
      <c r="BR218" s="5" t="s">
        <v>96</v>
      </c>
      <c r="BS218" s="5" t="s">
        <v>96</v>
      </c>
      <c r="BT218" s="5" t="s">
        <v>96</v>
      </c>
      <c r="BU218" s="5" t="s">
        <v>96</v>
      </c>
      <c r="BV218" s="5" t="s">
        <v>96</v>
      </c>
      <c r="BW218" s="5" t="s">
        <v>96</v>
      </c>
      <c r="BX218" s="5" t="s">
        <v>96</v>
      </c>
      <c r="BY218" s="5" t="s">
        <v>96</v>
      </c>
      <c r="BZ218" s="5" t="s">
        <v>96</v>
      </c>
      <c r="CA218" s="5" t="s">
        <v>96</v>
      </c>
      <c r="CB218" s="5" t="s">
        <v>96</v>
      </c>
      <c r="CC218" s="5" t="s">
        <v>96</v>
      </c>
      <c r="CD218" s="5" t="s">
        <v>96</v>
      </c>
      <c r="CE218" s="5" t="s">
        <v>96</v>
      </c>
      <c r="CF218" s="5" t="s">
        <v>96</v>
      </c>
      <c r="CG218" s="5" t="s">
        <v>96</v>
      </c>
      <c r="CH218" s="5" t="s">
        <v>96</v>
      </c>
      <c r="CI218" s="5" t="s">
        <v>96</v>
      </c>
      <c r="CJ218" s="5" t="s">
        <v>96</v>
      </c>
      <c r="CK218" s="5" t="s">
        <v>96</v>
      </c>
      <c r="CL218" s="5" t="s">
        <v>96</v>
      </c>
      <c r="CM218" s="6" t="str" cm="1">
        <f t="array" ref="CM2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18" s="5" t="str" cm="1">
        <f t="array" ref="CN2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18" s="5" t="str" cm="1">
        <f t="array" ref="CO2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18" s="5" t="str" cm="1">
        <f t="array" ref="CP2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18" s="5" t="str" cm="1">
        <f t="array" ref="CQ2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19" spans="2:95" ht="93" x14ac:dyDescent="0.35">
      <c r="B219" s="5" t="s">
        <v>206</v>
      </c>
      <c r="C219" s="6" t="s">
        <v>6111</v>
      </c>
      <c r="D219" s="6" t="s">
        <v>559</v>
      </c>
      <c r="E219" s="6" t="s">
        <v>7190</v>
      </c>
      <c r="F219" s="5" t="s">
        <v>209</v>
      </c>
      <c r="G219" s="5" t="s">
        <v>210</v>
      </c>
      <c r="H219" s="5" t="s">
        <v>223</v>
      </c>
      <c r="I219" s="5" t="s">
        <v>96</v>
      </c>
      <c r="J219" s="5" t="s">
        <v>96</v>
      </c>
      <c r="K219" s="5" t="s">
        <v>225</v>
      </c>
      <c r="L219" s="5" t="s">
        <v>9</v>
      </c>
      <c r="M219" s="5" t="str">
        <f>IF(O219="","",
IF(O219="PM_XX_XX_XX: Undefined","PM_XX: Undefined",
INDEX(tbl_Picklist_UniclassPM[Code and Title],
MATCH((LEFT(O219,5)),tbl_Picklist_UniclassPM[Code],0))
))</f>
        <v>PM_40 : Design and approvals information</v>
      </c>
      <c r="N219" s="5" t="str">
        <f>IF(O219="","",
IF(O219="PM_XX_XX_XX: Undefined","PM_XX_XX: Undefined",
INDEX(tbl_Picklist_UniclassPM[Code and Title],
MATCH((LEFT(O219,8)),tbl_Picklist_UniclassPM[Code],0))
))</f>
        <v>PM_40_45 : Specifications</v>
      </c>
      <c r="O219" s="5" t="s">
        <v>558</v>
      </c>
      <c r="P219" s="6" t="str" cm="1">
        <f t="array" ref="P21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19" s="6" t="str" cm="1">
        <f t="array" ref="Q21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219" s="6"/>
      <c r="S219" s="5" t="s">
        <v>96</v>
      </c>
      <c r="T219" s="6"/>
      <c r="U219" s="5" t="s">
        <v>96</v>
      </c>
      <c r="V219" s="6"/>
      <c r="W219" s="5" t="s">
        <v>96</v>
      </c>
      <c r="X219" s="6"/>
      <c r="Y219" s="5" t="s">
        <v>96</v>
      </c>
      <c r="Z219" s="6"/>
      <c r="AA219" s="5" t="s">
        <v>96</v>
      </c>
      <c r="AB219" s="6"/>
      <c r="AC219" s="5" t="s">
        <v>96</v>
      </c>
      <c r="AE219" s="5" t="s">
        <v>96</v>
      </c>
      <c r="AG219" s="5" t="s">
        <v>96</v>
      </c>
      <c r="AI219" s="5" t="s">
        <v>96</v>
      </c>
      <c r="AJ219" s="6"/>
      <c r="AK219" s="5" t="s">
        <v>96</v>
      </c>
      <c r="AM219" s="5" t="s">
        <v>96</v>
      </c>
      <c r="AO219" s="5" t="s">
        <v>96</v>
      </c>
      <c r="AQ219" s="5" t="s">
        <v>96</v>
      </c>
      <c r="AS219" s="5" t="s">
        <v>96</v>
      </c>
      <c r="AU219" s="5" t="s">
        <v>96</v>
      </c>
      <c r="AW219" s="5" t="s">
        <v>96</v>
      </c>
      <c r="AY219" s="5" t="s">
        <v>206</v>
      </c>
      <c r="AZ219" s="6" t="s">
        <v>6744</v>
      </c>
      <c r="BA219" s="5" t="s">
        <v>96</v>
      </c>
      <c r="BC219" s="5" t="s">
        <v>96</v>
      </c>
      <c r="BE219" s="5" t="s">
        <v>96</v>
      </c>
      <c r="BG219" s="5" t="s">
        <v>96</v>
      </c>
      <c r="BI219" s="5" t="s">
        <v>96</v>
      </c>
      <c r="BK219" s="6" t="str" cm="1">
        <f t="array" ref="BK21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v>
      </c>
      <c r="BL219" s="6" t="str" cm="1">
        <f t="array" ref="BL21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v>
      </c>
      <c r="BM219" s="5" t="s">
        <v>96</v>
      </c>
      <c r="BN219" s="5" t="s">
        <v>96</v>
      </c>
      <c r="BO219" s="5" t="s">
        <v>96</v>
      </c>
      <c r="BP219" s="5" t="s">
        <v>96</v>
      </c>
      <c r="BQ219" s="5" t="s">
        <v>96</v>
      </c>
      <c r="BR219" s="5" t="s">
        <v>96</v>
      </c>
      <c r="BS219" s="5" t="s">
        <v>96</v>
      </c>
      <c r="BT219" s="5" t="s">
        <v>96</v>
      </c>
      <c r="BU219" s="5" t="s">
        <v>96</v>
      </c>
      <c r="BV219" s="5" t="s">
        <v>96</v>
      </c>
      <c r="BW219" s="5" t="s">
        <v>96</v>
      </c>
      <c r="BX219" s="5" t="s">
        <v>96</v>
      </c>
      <c r="BY219" s="5" t="s">
        <v>96</v>
      </c>
      <c r="BZ219" s="5" t="s">
        <v>96</v>
      </c>
      <c r="CA219" s="5" t="s">
        <v>206</v>
      </c>
      <c r="CB219" s="5" t="s">
        <v>96</v>
      </c>
      <c r="CC219" s="5" t="s">
        <v>96</v>
      </c>
      <c r="CD219" s="5" t="s">
        <v>96</v>
      </c>
      <c r="CE219" s="5" t="s">
        <v>96</v>
      </c>
      <c r="CF219" s="5" t="s">
        <v>96</v>
      </c>
      <c r="CG219" s="5" t="s">
        <v>96</v>
      </c>
      <c r="CH219" s="5" t="s">
        <v>96</v>
      </c>
      <c r="CI219" s="5" t="s">
        <v>96</v>
      </c>
      <c r="CJ219" s="5" t="s">
        <v>96</v>
      </c>
      <c r="CK219" s="5" t="s">
        <v>96</v>
      </c>
      <c r="CL219" s="5" t="s">
        <v>96</v>
      </c>
      <c r="CM219" s="6" t="str" cm="1">
        <f t="array" ref="CM2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19" s="5" t="str" cm="1">
        <f t="array" ref="CN2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19" s="5" t="str" cm="1">
        <f t="array" ref="CO2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19" s="5" t="str" cm="1">
        <f t="array" ref="CP2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19" s="5" t="str" cm="1">
        <f t="array" ref="CQ2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20" spans="2:95" ht="77.5" x14ac:dyDescent="0.35">
      <c r="B220" s="5" t="s">
        <v>206</v>
      </c>
      <c r="C220" s="6" t="s">
        <v>6112</v>
      </c>
      <c r="D220" s="6" t="s">
        <v>560</v>
      </c>
      <c r="E220" s="6" t="s">
        <v>7191</v>
      </c>
      <c r="F220" s="5" t="s">
        <v>209</v>
      </c>
      <c r="G220" s="5" t="s">
        <v>210</v>
      </c>
      <c r="H220" s="5" t="s">
        <v>223</v>
      </c>
      <c r="I220" s="5" t="s">
        <v>96</v>
      </c>
      <c r="J220" s="5" t="s">
        <v>96</v>
      </c>
      <c r="K220" s="5" t="s">
        <v>225</v>
      </c>
      <c r="L220" s="5" t="s">
        <v>9</v>
      </c>
      <c r="M220" s="5" t="str">
        <f>IF(O220="","",
IF(O220="PM_XX_XX_XX: Undefined","PM_XX: Undefined",
INDEX(tbl_Picklist_UniclassPM[Code and Title],
MATCH((LEFT(O220,5)),tbl_Picklist_UniclassPM[Code],0))
))</f>
        <v>PM_40 : Design and approvals information</v>
      </c>
      <c r="N220" s="5" t="str">
        <f>IF(O220="","",
IF(O220="PM_XX_XX_XX: Undefined","PM_XX_XX: Undefined",
INDEX(tbl_Picklist_UniclassPM[Code and Title],
MATCH((LEFT(O220,8)),tbl_Picklist_UniclassPM[Code],0))
))</f>
        <v>PM_40_45 : Specifications</v>
      </c>
      <c r="O220" s="5" t="s">
        <v>558</v>
      </c>
      <c r="P220" s="6" t="str" cm="1">
        <f t="array" ref="P22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20" s="6" t="str" cm="1">
        <f t="array" ref="Q22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220" s="6"/>
      <c r="S220" s="5" t="s">
        <v>96</v>
      </c>
      <c r="T220" s="6"/>
      <c r="U220" s="5" t="s">
        <v>96</v>
      </c>
      <c r="V220" s="6"/>
      <c r="W220" s="5" t="s">
        <v>96</v>
      </c>
      <c r="X220" s="6"/>
      <c r="Y220" s="5" t="s">
        <v>96</v>
      </c>
      <c r="Z220" s="6"/>
      <c r="AA220" s="5" t="s">
        <v>96</v>
      </c>
      <c r="AB220" s="6"/>
      <c r="AC220" s="5" t="s">
        <v>96</v>
      </c>
      <c r="AE220" s="5" t="s">
        <v>96</v>
      </c>
      <c r="AG220" s="5" t="s">
        <v>96</v>
      </c>
      <c r="AI220" s="5" t="s">
        <v>96</v>
      </c>
      <c r="AJ220" s="6"/>
      <c r="AK220" s="5" t="s">
        <v>96</v>
      </c>
      <c r="AM220" s="5" t="s">
        <v>96</v>
      </c>
      <c r="AO220" s="5" t="s">
        <v>96</v>
      </c>
      <c r="AQ220" s="5" t="s">
        <v>96</v>
      </c>
      <c r="AS220" s="5" t="s">
        <v>96</v>
      </c>
      <c r="AU220" s="5" t="s">
        <v>96</v>
      </c>
      <c r="AW220" s="5" t="s">
        <v>96</v>
      </c>
      <c r="AY220" s="5" t="s">
        <v>206</v>
      </c>
      <c r="AZ220" s="6" t="s">
        <v>6518</v>
      </c>
      <c r="BA220" s="5" t="s">
        <v>96</v>
      </c>
      <c r="BC220" s="5" t="s">
        <v>96</v>
      </c>
      <c r="BE220" s="5" t="s">
        <v>96</v>
      </c>
      <c r="BG220" s="5" t="s">
        <v>96</v>
      </c>
      <c r="BI220" s="5" t="s">
        <v>96</v>
      </c>
      <c r="BK220" s="6" t="str" cm="1">
        <f t="array" ref="BK22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v>
      </c>
      <c r="BL220" s="6" t="str" cm="1">
        <f t="array" ref="BL22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v>
      </c>
      <c r="BM220" s="5" t="s">
        <v>96</v>
      </c>
      <c r="BN220" s="5" t="s">
        <v>96</v>
      </c>
      <c r="BO220" s="5" t="s">
        <v>96</v>
      </c>
      <c r="BP220" s="5" t="s">
        <v>96</v>
      </c>
      <c r="BQ220" s="5" t="s">
        <v>96</v>
      </c>
      <c r="BR220" s="5" t="s">
        <v>96</v>
      </c>
      <c r="BS220" s="5" t="s">
        <v>96</v>
      </c>
      <c r="BT220" s="5" t="s">
        <v>96</v>
      </c>
      <c r="BU220" s="5" t="s">
        <v>96</v>
      </c>
      <c r="BV220" s="5" t="s">
        <v>96</v>
      </c>
      <c r="BW220" s="5" t="s">
        <v>96</v>
      </c>
      <c r="BX220" s="5" t="s">
        <v>96</v>
      </c>
      <c r="BY220" s="5" t="s">
        <v>96</v>
      </c>
      <c r="BZ220" s="5" t="s">
        <v>96</v>
      </c>
      <c r="CA220" s="5" t="s">
        <v>206</v>
      </c>
      <c r="CB220" s="5" t="s">
        <v>96</v>
      </c>
      <c r="CC220" s="5" t="s">
        <v>96</v>
      </c>
      <c r="CD220" s="5" t="s">
        <v>96</v>
      </c>
      <c r="CE220" s="5" t="s">
        <v>96</v>
      </c>
      <c r="CF220" s="5" t="s">
        <v>96</v>
      </c>
      <c r="CG220" s="5" t="s">
        <v>96</v>
      </c>
      <c r="CH220" s="5" t="s">
        <v>96</v>
      </c>
      <c r="CI220" s="5" t="s">
        <v>96</v>
      </c>
      <c r="CJ220" s="5" t="s">
        <v>96</v>
      </c>
      <c r="CK220" s="5" t="s">
        <v>96</v>
      </c>
      <c r="CL220" s="5" t="s">
        <v>96</v>
      </c>
      <c r="CM220" s="6" t="str" cm="1">
        <f t="array" ref="CM2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20" s="5" t="str" cm="1">
        <f t="array" ref="CN2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20" s="5" t="str" cm="1">
        <f t="array" ref="CO2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20" s="5" t="str" cm="1">
        <f t="array" ref="CP2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20" s="5" t="str" cm="1">
        <f t="array" ref="CQ2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21" spans="2:95" ht="171.65" customHeight="1" x14ac:dyDescent="0.35">
      <c r="B221" s="5" t="s">
        <v>206</v>
      </c>
      <c r="C221" s="6" t="s">
        <v>6032</v>
      </c>
      <c r="D221" s="6" t="s">
        <v>561</v>
      </c>
      <c r="E221" s="6" t="s">
        <v>7192</v>
      </c>
      <c r="F221" s="5" t="s">
        <v>209</v>
      </c>
      <c r="G221" s="5" t="s">
        <v>210</v>
      </c>
      <c r="H221" s="5" t="s">
        <v>223</v>
      </c>
      <c r="I221" s="5" t="s">
        <v>96</v>
      </c>
      <c r="J221" s="5" t="s">
        <v>96</v>
      </c>
      <c r="K221" s="5" t="s">
        <v>225</v>
      </c>
      <c r="L221" s="5" t="s">
        <v>9</v>
      </c>
      <c r="M221" s="5" t="str">
        <f>IF(O221="","",
IF(O221="PM_XX_XX_XX: Undefined","PM_XX: Undefined",
INDEX(tbl_Picklist_UniclassPM[Code and Title],
MATCH((LEFT(O221,5)),tbl_Picklist_UniclassPM[Code],0))
))</f>
        <v>PM_40 : Design and approvals information</v>
      </c>
      <c r="N221" s="5" t="str">
        <f>IF(O221="","",
IF(O221="PM_XX_XX_XX: Undefined","PM_XX_XX: Undefined",
INDEX(tbl_Picklist_UniclassPM[Code and Title],
MATCH((LEFT(O221,8)),tbl_Picklist_UniclassPM[Code],0))
))</f>
        <v>PM_40_45 : Specifications</v>
      </c>
      <c r="O221" s="5" t="s">
        <v>562</v>
      </c>
      <c r="P221" s="6" t="str" cm="1">
        <f t="array" ref="P22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221" s="6" t="str" cm="1">
        <f t="array" ref="Q22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221" s="6"/>
      <c r="S221" s="5" t="s">
        <v>96</v>
      </c>
      <c r="T221" s="6"/>
      <c r="U221" s="5" t="s">
        <v>96</v>
      </c>
      <c r="V221" s="6"/>
      <c r="W221" s="5" t="s">
        <v>96</v>
      </c>
      <c r="X221" s="6"/>
      <c r="Y221" s="5" t="s">
        <v>96</v>
      </c>
      <c r="Z221" s="6"/>
      <c r="AA221" s="5" t="s">
        <v>96</v>
      </c>
      <c r="AB221" s="6"/>
      <c r="AC221" s="5" t="s">
        <v>96</v>
      </c>
      <c r="AE221" s="5" t="s">
        <v>96</v>
      </c>
      <c r="AG221" s="5" t="s">
        <v>96</v>
      </c>
      <c r="AI221" s="5" t="s">
        <v>96</v>
      </c>
      <c r="AJ221" s="6"/>
      <c r="AK221" s="5" t="s">
        <v>96</v>
      </c>
      <c r="AM221" s="5" t="s">
        <v>96</v>
      </c>
      <c r="AO221" s="5" t="s">
        <v>96</v>
      </c>
      <c r="AQ221" s="5" t="s">
        <v>96</v>
      </c>
      <c r="AS221" s="5" t="s">
        <v>96</v>
      </c>
      <c r="AU221" s="5" t="s">
        <v>206</v>
      </c>
      <c r="AV221" s="6" t="s">
        <v>6519</v>
      </c>
      <c r="AW221" s="5" t="s">
        <v>96</v>
      </c>
      <c r="AY221" s="5" t="s">
        <v>206</v>
      </c>
      <c r="AZ221" s="6" t="s">
        <v>6520</v>
      </c>
      <c r="BA221" s="5" t="s">
        <v>96</v>
      </c>
      <c r="BC221" s="5" t="s">
        <v>96</v>
      </c>
      <c r="BE221" s="5" t="s">
        <v>96</v>
      </c>
      <c r="BG221" s="5" t="s">
        <v>96</v>
      </c>
      <c r="BI221" s="5" t="s">
        <v>96</v>
      </c>
      <c r="BK221" s="6" t="str" cm="1">
        <f t="array" ref="BK22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Z</v>
      </c>
      <c r="BL221" s="6" t="str" cm="1">
        <f t="array" ref="BL22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Z : Multiple Disciplines</v>
      </c>
      <c r="BM221" s="5" t="s">
        <v>96</v>
      </c>
      <c r="BN221" s="5" t="s">
        <v>96</v>
      </c>
      <c r="BO221" s="5" t="s">
        <v>96</v>
      </c>
      <c r="BP221" s="5" t="s">
        <v>96</v>
      </c>
      <c r="BQ221" s="5" t="s">
        <v>206</v>
      </c>
      <c r="BR221" s="5" t="s">
        <v>96</v>
      </c>
      <c r="BS221" s="5" t="s">
        <v>96</v>
      </c>
      <c r="BT221" s="5" t="s">
        <v>96</v>
      </c>
      <c r="BU221" s="5" t="s">
        <v>96</v>
      </c>
      <c r="BV221" s="5" t="s">
        <v>96</v>
      </c>
      <c r="BW221" s="5" t="s">
        <v>96</v>
      </c>
      <c r="BX221" s="5" t="s">
        <v>96</v>
      </c>
      <c r="BY221" s="5" t="s">
        <v>206</v>
      </c>
      <c r="BZ221" s="5" t="s">
        <v>96</v>
      </c>
      <c r="CA221" s="5" t="s">
        <v>96</v>
      </c>
      <c r="CB221" s="5" t="s">
        <v>96</v>
      </c>
      <c r="CC221" s="5" t="s">
        <v>96</v>
      </c>
      <c r="CD221" s="5" t="s">
        <v>96</v>
      </c>
      <c r="CE221" s="5" t="s">
        <v>96</v>
      </c>
      <c r="CF221" s="5" t="s">
        <v>96</v>
      </c>
      <c r="CG221" s="5" t="s">
        <v>96</v>
      </c>
      <c r="CH221" s="5" t="s">
        <v>96</v>
      </c>
      <c r="CI221" s="5" t="s">
        <v>96</v>
      </c>
      <c r="CJ221" s="5" t="s">
        <v>96</v>
      </c>
      <c r="CK221" s="5" t="s">
        <v>96</v>
      </c>
      <c r="CL221" s="5" t="s">
        <v>206</v>
      </c>
      <c r="CM221" s="6" t="str" cm="1">
        <f t="array" ref="CM2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21" s="5" t="str" cm="1">
        <f t="array" ref="CN2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21" s="5" t="str" cm="1">
        <f t="array" ref="CO2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21" s="5" t="str" cm="1">
        <f t="array" ref="CP2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21" s="5" t="str" cm="1">
        <f t="array" ref="CQ2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22" spans="2:95" ht="77.5" x14ac:dyDescent="0.35">
      <c r="B222" s="5" t="s">
        <v>206</v>
      </c>
      <c r="C222" s="6" t="s">
        <v>6113</v>
      </c>
      <c r="D222" s="6" t="s">
        <v>563</v>
      </c>
      <c r="E222" s="6" t="s">
        <v>7193</v>
      </c>
      <c r="F222" s="5" t="s">
        <v>209</v>
      </c>
      <c r="G222" s="5" t="s">
        <v>210</v>
      </c>
      <c r="H222" s="5" t="s">
        <v>223</v>
      </c>
      <c r="I222" s="5" t="s">
        <v>96</v>
      </c>
      <c r="J222" s="5" t="s">
        <v>96</v>
      </c>
      <c r="K222" s="5" t="s">
        <v>225</v>
      </c>
      <c r="L222" s="5" t="s">
        <v>9</v>
      </c>
      <c r="M222" s="5" t="str">
        <f>IF(O222="","",
IF(O222="PM_XX_XX_XX: Undefined","PM_XX: Undefined",
INDEX(tbl_Picklist_UniclassPM[Code and Title],
MATCH((LEFT(O222,5)),tbl_Picklist_UniclassPM[Code],0))
))</f>
        <v>PM_40 : Design and approvals information</v>
      </c>
      <c r="N222" s="5" t="str">
        <f>IF(O222="","",
IF(O222="PM_XX_XX_XX: Undefined","PM_XX_XX: Undefined",
INDEX(tbl_Picklist_UniclassPM[Code and Title],
MATCH((LEFT(O222,8)),tbl_Picklist_UniclassPM[Code],0))
))</f>
        <v>PM_40_45 : Specifications</v>
      </c>
      <c r="O222" s="5" t="s">
        <v>564</v>
      </c>
      <c r="P222" s="6" t="str" cm="1">
        <f t="array" ref="P22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22" s="6" t="str" cm="1">
        <f t="array" ref="Q22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222" s="6"/>
      <c r="S222" s="5" t="s">
        <v>96</v>
      </c>
      <c r="T222" s="6"/>
      <c r="U222" s="5" t="s">
        <v>96</v>
      </c>
      <c r="V222" s="6"/>
      <c r="W222" s="5" t="s">
        <v>96</v>
      </c>
      <c r="X222" s="6"/>
      <c r="Y222" s="5" t="s">
        <v>96</v>
      </c>
      <c r="Z222" s="6"/>
      <c r="AA222" s="5" t="s">
        <v>96</v>
      </c>
      <c r="AB222" s="6"/>
      <c r="AC222" s="5" t="s">
        <v>96</v>
      </c>
      <c r="AE222" s="5" t="s">
        <v>96</v>
      </c>
      <c r="AG222" s="5" t="s">
        <v>96</v>
      </c>
      <c r="AI222" s="5" t="s">
        <v>96</v>
      </c>
      <c r="AJ222" s="6"/>
      <c r="AK222" s="5" t="s">
        <v>96</v>
      </c>
      <c r="AM222" s="5" t="s">
        <v>96</v>
      </c>
      <c r="AO222" s="5" t="s">
        <v>96</v>
      </c>
      <c r="AQ222" s="5" t="s">
        <v>96</v>
      </c>
      <c r="AS222" s="5" t="s">
        <v>96</v>
      </c>
      <c r="AU222" s="5" t="s">
        <v>96</v>
      </c>
      <c r="AW222" s="5" t="s">
        <v>96</v>
      </c>
      <c r="AY222" s="5" t="s">
        <v>206</v>
      </c>
      <c r="AZ222" s="6" t="s">
        <v>6521</v>
      </c>
      <c r="BA222" s="5" t="s">
        <v>96</v>
      </c>
      <c r="BC222" s="5" t="s">
        <v>96</v>
      </c>
      <c r="BE222" s="5" t="s">
        <v>96</v>
      </c>
      <c r="BG222" s="5" t="s">
        <v>96</v>
      </c>
      <c r="BI222" s="5" t="s">
        <v>96</v>
      </c>
      <c r="BK222" s="6" t="str" cm="1">
        <f t="array" ref="BK22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v>
      </c>
      <c r="BL222" s="6" t="str" cm="1">
        <f t="array" ref="BL22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v>
      </c>
      <c r="BM222" s="5" t="s">
        <v>96</v>
      </c>
      <c r="BN222" s="5" t="s">
        <v>96</v>
      </c>
      <c r="BO222" s="5" t="s">
        <v>206</v>
      </c>
      <c r="BP222" s="5" t="s">
        <v>96</v>
      </c>
      <c r="BQ222" s="5" t="s">
        <v>96</v>
      </c>
      <c r="BR222" s="5" t="s">
        <v>96</v>
      </c>
      <c r="BS222" s="5" t="s">
        <v>96</v>
      </c>
      <c r="BT222" s="5" t="s">
        <v>96</v>
      </c>
      <c r="BU222" s="5" t="s">
        <v>96</v>
      </c>
      <c r="BV222" s="5" t="s">
        <v>96</v>
      </c>
      <c r="BW222" s="5" t="s">
        <v>96</v>
      </c>
      <c r="BX222" s="5" t="s">
        <v>96</v>
      </c>
      <c r="BY222" s="5" t="s">
        <v>96</v>
      </c>
      <c r="BZ222" s="5" t="s">
        <v>96</v>
      </c>
      <c r="CA222" s="5" t="s">
        <v>96</v>
      </c>
      <c r="CB222" s="5" t="s">
        <v>96</v>
      </c>
      <c r="CC222" s="5" t="s">
        <v>96</v>
      </c>
      <c r="CD222" s="5" t="s">
        <v>96</v>
      </c>
      <c r="CE222" s="5" t="s">
        <v>96</v>
      </c>
      <c r="CF222" s="5" t="s">
        <v>96</v>
      </c>
      <c r="CG222" s="5" t="s">
        <v>96</v>
      </c>
      <c r="CH222" s="5" t="s">
        <v>96</v>
      </c>
      <c r="CI222" s="5" t="s">
        <v>96</v>
      </c>
      <c r="CJ222" s="5" t="s">
        <v>96</v>
      </c>
      <c r="CK222" s="5" t="s">
        <v>96</v>
      </c>
      <c r="CL222" s="5" t="s">
        <v>96</v>
      </c>
      <c r="CM222" s="6" t="str" cm="1">
        <f t="array" ref="CM2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22" s="5" t="str" cm="1">
        <f t="array" ref="CN2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22" s="5" t="str" cm="1">
        <f t="array" ref="CO2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22" s="5" t="str" cm="1">
        <f t="array" ref="CP2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22" s="5" t="str" cm="1">
        <f t="array" ref="CQ2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23" spans="2:95" ht="108.5" x14ac:dyDescent="0.35">
      <c r="B223" s="5" t="s">
        <v>206</v>
      </c>
      <c r="C223" s="6" t="s">
        <v>6033</v>
      </c>
      <c r="D223" s="6" t="s">
        <v>565</v>
      </c>
      <c r="E223" s="6" t="s">
        <v>7194</v>
      </c>
      <c r="F223" s="5" t="s">
        <v>209</v>
      </c>
      <c r="G223" s="5" t="s">
        <v>210</v>
      </c>
      <c r="H223" s="5" t="s">
        <v>223</v>
      </c>
      <c r="I223" s="5" t="s">
        <v>96</v>
      </c>
      <c r="J223" s="5" t="s">
        <v>96</v>
      </c>
      <c r="K223" s="5" t="s">
        <v>225</v>
      </c>
      <c r="L223" s="5" t="s">
        <v>9</v>
      </c>
      <c r="M223" s="5" t="str">
        <f>IF(O223="","",
IF(O223="PM_XX_XX_XX: Undefined","PM_XX: Undefined",
INDEX(tbl_Picklist_UniclassPM[Code and Title],
MATCH((LEFT(O223,5)),tbl_Picklist_UniclassPM[Code],0))
))</f>
        <v>PM_40 : Design and approvals information</v>
      </c>
      <c r="N223" s="5" t="str">
        <f>IF(O223="","",
IF(O223="PM_XX_XX_XX: Undefined","PM_XX_XX: Undefined",
INDEX(tbl_Picklist_UniclassPM[Code and Title],
MATCH((LEFT(O223,8)),tbl_Picklist_UniclassPM[Code],0))
))</f>
        <v>PM_40_45 : Specifications</v>
      </c>
      <c r="O223" s="5" t="s">
        <v>566</v>
      </c>
      <c r="P223" s="6" t="str" cm="1">
        <f t="array" ref="P22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223" s="6" t="str" cm="1">
        <f t="array" ref="Q22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223" s="6"/>
      <c r="S223" s="5" t="s">
        <v>96</v>
      </c>
      <c r="T223" s="6"/>
      <c r="U223" s="5" t="s">
        <v>96</v>
      </c>
      <c r="V223" s="6"/>
      <c r="W223" s="5" t="s">
        <v>96</v>
      </c>
      <c r="X223" s="6"/>
      <c r="Y223" s="5" t="s">
        <v>96</v>
      </c>
      <c r="Z223" s="6"/>
      <c r="AA223" s="5" t="s">
        <v>96</v>
      </c>
      <c r="AB223" s="6"/>
      <c r="AC223" s="5" t="s">
        <v>96</v>
      </c>
      <c r="AE223" s="5" t="s">
        <v>96</v>
      </c>
      <c r="AG223" s="5" t="s">
        <v>96</v>
      </c>
      <c r="AI223" s="5" t="s">
        <v>96</v>
      </c>
      <c r="AJ223" s="6"/>
      <c r="AK223" s="5" t="s">
        <v>96</v>
      </c>
      <c r="AM223" s="5" t="s">
        <v>96</v>
      </c>
      <c r="AO223" s="5" t="s">
        <v>96</v>
      </c>
      <c r="AQ223" s="5" t="s">
        <v>96</v>
      </c>
      <c r="AS223" s="5" t="s">
        <v>96</v>
      </c>
      <c r="AU223" s="5" t="s">
        <v>206</v>
      </c>
      <c r="AV223" s="6" t="s">
        <v>6909</v>
      </c>
      <c r="AW223" s="5" t="s">
        <v>96</v>
      </c>
      <c r="AY223" s="5" t="s">
        <v>206</v>
      </c>
      <c r="AZ223" s="6" t="s">
        <v>6522</v>
      </c>
      <c r="BA223" s="5" t="s">
        <v>96</v>
      </c>
      <c r="BC223" s="5" t="s">
        <v>96</v>
      </c>
      <c r="BE223" s="5" t="s">
        <v>96</v>
      </c>
      <c r="BG223" s="5" t="s">
        <v>96</v>
      </c>
      <c r="BI223" s="5" t="s">
        <v>96</v>
      </c>
      <c r="BK223" s="6" t="str" cm="1">
        <f t="array" ref="BK22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223" s="6" t="str" cm="1">
        <f t="array" ref="BL22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223" s="5" t="s">
        <v>96</v>
      </c>
      <c r="BN223" s="5" t="s">
        <v>96</v>
      </c>
      <c r="BO223" s="5" t="s">
        <v>96</v>
      </c>
      <c r="BP223" s="5" t="s">
        <v>96</v>
      </c>
      <c r="BQ223" s="5" t="s">
        <v>96</v>
      </c>
      <c r="BR223" s="5" t="s">
        <v>96</v>
      </c>
      <c r="BS223" s="5" t="s">
        <v>96</v>
      </c>
      <c r="BT223" s="5" t="s">
        <v>96</v>
      </c>
      <c r="BU223" s="5" t="s">
        <v>96</v>
      </c>
      <c r="BV223" s="5" t="s">
        <v>96</v>
      </c>
      <c r="BW223" s="5" t="s">
        <v>96</v>
      </c>
      <c r="BX223" s="5" t="s">
        <v>206</v>
      </c>
      <c r="BY223" s="5" t="s">
        <v>96</v>
      </c>
      <c r="BZ223" s="5" t="s">
        <v>96</v>
      </c>
      <c r="CA223" s="5" t="s">
        <v>96</v>
      </c>
      <c r="CB223" s="5" t="s">
        <v>96</v>
      </c>
      <c r="CC223" s="5" t="s">
        <v>96</v>
      </c>
      <c r="CD223" s="5" t="s">
        <v>96</v>
      </c>
      <c r="CE223" s="5" t="s">
        <v>96</v>
      </c>
      <c r="CF223" s="5" t="s">
        <v>96</v>
      </c>
      <c r="CG223" s="5" t="s">
        <v>96</v>
      </c>
      <c r="CH223" s="5" t="s">
        <v>96</v>
      </c>
      <c r="CI223" s="5" t="s">
        <v>96</v>
      </c>
      <c r="CJ223" s="5" t="s">
        <v>96</v>
      </c>
      <c r="CK223" s="5" t="s">
        <v>96</v>
      </c>
      <c r="CL223" s="5" t="s">
        <v>96</v>
      </c>
      <c r="CM223" s="6" t="str" cm="1">
        <f t="array" ref="CM2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23" s="5" t="str" cm="1">
        <f t="array" ref="CN2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23" s="5" t="str" cm="1">
        <f t="array" ref="CO2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23" s="5" t="str" cm="1">
        <f t="array" ref="CP2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23" s="5" t="str" cm="1">
        <f t="array" ref="CQ2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24" spans="2:95" ht="77.5" x14ac:dyDescent="0.35">
      <c r="B224" s="5" t="s">
        <v>206</v>
      </c>
      <c r="C224" s="6" t="s">
        <v>6114</v>
      </c>
      <c r="D224" s="6" t="s">
        <v>567</v>
      </c>
      <c r="E224" s="6" t="s">
        <v>7195</v>
      </c>
      <c r="F224" s="5" t="s">
        <v>209</v>
      </c>
      <c r="G224" s="5" t="s">
        <v>210</v>
      </c>
      <c r="H224" s="5" t="s">
        <v>223</v>
      </c>
      <c r="I224" s="5" t="s">
        <v>96</v>
      </c>
      <c r="J224" s="5" t="s">
        <v>96</v>
      </c>
      <c r="K224" s="5" t="s">
        <v>225</v>
      </c>
      <c r="L224" s="5" t="s">
        <v>9</v>
      </c>
      <c r="M224" s="5" t="str">
        <f>IF(O224="","",
IF(O224="PM_XX_XX_XX: Undefined","PM_XX: Undefined",
INDEX(tbl_Picklist_UniclassPM[Code and Title],
MATCH((LEFT(O224,5)),tbl_Picklist_UniclassPM[Code],0))
))</f>
        <v>PM_40 : Design and approvals information</v>
      </c>
      <c r="N224" s="5" t="str">
        <f>IF(O224="","",
IF(O224="PM_XX_XX_XX: Undefined","PM_XX_XX: Undefined",
INDEX(tbl_Picklist_UniclassPM[Code and Title],
MATCH((LEFT(O224,8)),tbl_Picklist_UniclassPM[Code],0))
))</f>
        <v>PM_40_45 : Specifications</v>
      </c>
      <c r="O224" s="5" t="s">
        <v>568</v>
      </c>
      <c r="P224" s="6" t="str" cm="1">
        <f t="array" ref="P22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24" s="6" t="str" cm="1">
        <f t="array" ref="Q22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224" s="6"/>
      <c r="S224" s="5" t="s">
        <v>96</v>
      </c>
      <c r="T224" s="6"/>
      <c r="U224" s="5" t="s">
        <v>96</v>
      </c>
      <c r="V224" s="6"/>
      <c r="W224" s="5" t="s">
        <v>96</v>
      </c>
      <c r="X224" s="6"/>
      <c r="Y224" s="5" t="s">
        <v>96</v>
      </c>
      <c r="Z224" s="6"/>
      <c r="AA224" s="5" t="s">
        <v>96</v>
      </c>
      <c r="AB224" s="6"/>
      <c r="AC224" s="5" t="s">
        <v>96</v>
      </c>
      <c r="AE224" s="5" t="s">
        <v>96</v>
      </c>
      <c r="AG224" s="5" t="s">
        <v>96</v>
      </c>
      <c r="AI224" s="5" t="s">
        <v>96</v>
      </c>
      <c r="AJ224" s="6"/>
      <c r="AK224" s="5" t="s">
        <v>96</v>
      </c>
      <c r="AM224" s="5" t="s">
        <v>96</v>
      </c>
      <c r="AO224" s="5" t="s">
        <v>96</v>
      </c>
      <c r="AQ224" s="5" t="s">
        <v>96</v>
      </c>
      <c r="AS224" s="5" t="s">
        <v>96</v>
      </c>
      <c r="AU224" s="5" t="s">
        <v>96</v>
      </c>
      <c r="AW224" s="5" t="s">
        <v>96</v>
      </c>
      <c r="AY224" s="5" t="s">
        <v>206</v>
      </c>
      <c r="AZ224" s="6" t="s">
        <v>6523</v>
      </c>
      <c r="BA224" s="5" t="s">
        <v>96</v>
      </c>
      <c r="BC224" s="5" t="s">
        <v>96</v>
      </c>
      <c r="BE224" s="5" t="s">
        <v>96</v>
      </c>
      <c r="BG224" s="5" t="s">
        <v>96</v>
      </c>
      <c r="BI224" s="5" t="s">
        <v>96</v>
      </c>
      <c r="BK224" s="6" t="str" cm="1">
        <f t="array" ref="BK22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S</v>
      </c>
      <c r="BL224" s="6" t="str" cm="1">
        <f t="array" ref="BL22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S : Structural Engineering</v>
      </c>
      <c r="BM224" s="5" t="s">
        <v>96</v>
      </c>
      <c r="BN224" s="5" t="s">
        <v>96</v>
      </c>
      <c r="BO224" s="5" t="s">
        <v>96</v>
      </c>
      <c r="BP224" s="5" t="s">
        <v>96</v>
      </c>
      <c r="BQ224" s="5" t="s">
        <v>96</v>
      </c>
      <c r="BR224" s="5" t="s">
        <v>96</v>
      </c>
      <c r="BS224" s="5" t="s">
        <v>96</v>
      </c>
      <c r="BT224" s="5" t="s">
        <v>96</v>
      </c>
      <c r="BU224" s="5" t="s">
        <v>96</v>
      </c>
      <c r="BV224" s="5" t="s">
        <v>96</v>
      </c>
      <c r="BW224" s="5" t="s">
        <v>96</v>
      </c>
      <c r="BX224" s="5" t="s">
        <v>96</v>
      </c>
      <c r="BY224" s="5" t="s">
        <v>96</v>
      </c>
      <c r="BZ224" s="5" t="s">
        <v>96</v>
      </c>
      <c r="CA224" s="5" t="s">
        <v>96</v>
      </c>
      <c r="CB224" s="5" t="s">
        <v>96</v>
      </c>
      <c r="CC224" s="5" t="s">
        <v>96</v>
      </c>
      <c r="CD224" s="5" t="s">
        <v>96</v>
      </c>
      <c r="CE224" s="5" t="s">
        <v>206</v>
      </c>
      <c r="CF224" s="5" t="s">
        <v>96</v>
      </c>
      <c r="CG224" s="5" t="s">
        <v>96</v>
      </c>
      <c r="CH224" s="5" t="s">
        <v>96</v>
      </c>
      <c r="CI224" s="5" t="s">
        <v>96</v>
      </c>
      <c r="CJ224" s="5" t="s">
        <v>96</v>
      </c>
      <c r="CK224" s="5" t="s">
        <v>96</v>
      </c>
      <c r="CL224" s="5" t="s">
        <v>96</v>
      </c>
      <c r="CM224" s="6" t="str" cm="1">
        <f t="array" ref="CM2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24" s="5" t="str" cm="1">
        <f t="array" ref="CN2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24" s="5" t="str" cm="1">
        <f t="array" ref="CO2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24" s="5" t="str" cm="1">
        <f t="array" ref="CP2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24" s="5" t="str" cm="1">
        <f t="array" ref="CQ2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25" spans="2:95" ht="139.5" x14ac:dyDescent="0.35">
      <c r="B225" s="5" t="s">
        <v>206</v>
      </c>
      <c r="C225" s="6" t="s">
        <v>6115</v>
      </c>
      <c r="D225" s="6" t="s">
        <v>569</v>
      </c>
      <c r="E225" s="6" t="s">
        <v>7196</v>
      </c>
      <c r="F225" s="5" t="s">
        <v>209</v>
      </c>
      <c r="G225" s="5" t="s">
        <v>210</v>
      </c>
      <c r="H225" s="5" t="s">
        <v>223</v>
      </c>
      <c r="I225" s="5" t="s">
        <v>96</v>
      </c>
      <c r="J225" s="5" t="s">
        <v>96</v>
      </c>
      <c r="K225" s="5" t="s">
        <v>225</v>
      </c>
      <c r="L225" s="5" t="s">
        <v>9</v>
      </c>
      <c r="M225" s="5" t="str">
        <f>IF(O225="","",
IF(O225="PM_XX_XX_XX: Undefined","PM_XX: Undefined",
INDEX(tbl_Picklist_UniclassPM[Code and Title],
MATCH((LEFT(O225,5)),tbl_Picklist_UniclassPM[Code],0))
))</f>
        <v>PM_40 : Design and approvals information</v>
      </c>
      <c r="N225" s="5" t="str">
        <f>IF(O225="","",
IF(O225="PM_XX_XX_XX: Undefined","PM_XX_XX: Undefined",
INDEX(tbl_Picklist_UniclassPM[Code and Title],
MATCH((LEFT(O225,8)),tbl_Picklist_UniclassPM[Code],0))
))</f>
        <v>PM_40_50 : Approvals information</v>
      </c>
      <c r="O225" s="5" t="s">
        <v>570</v>
      </c>
      <c r="P225" s="6" t="str" cm="1">
        <f t="array" ref="P22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IE521;
IE601</v>
      </c>
      <c r="Q225" s="6" t="str" cm="1">
        <f t="array" ref="Q22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IE521 : Stage submission (Pre-Handover);
IE601 : Post-Handover</v>
      </c>
      <c r="R225" s="6"/>
      <c r="S225" s="5" t="s">
        <v>96</v>
      </c>
      <c r="T225" s="6"/>
      <c r="U225" s="5" t="s">
        <v>96</v>
      </c>
      <c r="V225" s="6"/>
      <c r="W225" s="5" t="s">
        <v>96</v>
      </c>
      <c r="X225" s="6"/>
      <c r="Y225" s="5" t="s">
        <v>96</v>
      </c>
      <c r="Z225" s="6"/>
      <c r="AA225" s="5" t="s">
        <v>96</v>
      </c>
      <c r="AB225" s="6"/>
      <c r="AC225" s="5" t="s">
        <v>96</v>
      </c>
      <c r="AE225" s="5" t="s">
        <v>96</v>
      </c>
      <c r="AG225" s="5" t="s">
        <v>96</v>
      </c>
      <c r="AI225" s="5" t="s">
        <v>96</v>
      </c>
      <c r="AJ225" s="6"/>
      <c r="AK225" s="5" t="s">
        <v>96</v>
      </c>
      <c r="AM225" s="5" t="s">
        <v>96</v>
      </c>
      <c r="AO225" s="5" t="s">
        <v>96</v>
      </c>
      <c r="AQ225" s="5" t="s">
        <v>96</v>
      </c>
      <c r="AS225" s="5" t="s">
        <v>96</v>
      </c>
      <c r="AU225" s="5" t="s">
        <v>96</v>
      </c>
      <c r="AW225" s="5" t="s">
        <v>96</v>
      </c>
      <c r="AY225" s="5" t="s">
        <v>206</v>
      </c>
      <c r="AZ225" s="6" t="s">
        <v>6524</v>
      </c>
      <c r="BA225" s="5" t="s">
        <v>96</v>
      </c>
      <c r="BC225" s="5" t="s">
        <v>96</v>
      </c>
      <c r="BE225" s="5" t="s">
        <v>206</v>
      </c>
      <c r="BF225" s="6" t="s">
        <v>6525</v>
      </c>
      <c r="BG225" s="5" t="s">
        <v>206</v>
      </c>
      <c r="BH225" s="6" t="s">
        <v>6536</v>
      </c>
      <c r="BI225" s="5" t="s">
        <v>96</v>
      </c>
      <c r="BK225" s="6" t="str" cm="1">
        <f t="array" ref="BK22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225" s="6" t="str" cm="1">
        <f t="array" ref="BL22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225" s="5" t="s">
        <v>96</v>
      </c>
      <c r="BN225" s="5" t="s">
        <v>96</v>
      </c>
      <c r="BO225" s="5" t="s">
        <v>96</v>
      </c>
      <c r="BP225" s="5" t="s">
        <v>96</v>
      </c>
      <c r="BQ225" s="5" t="s">
        <v>96</v>
      </c>
      <c r="BR225" s="5" t="s">
        <v>96</v>
      </c>
      <c r="BS225" s="5" t="s">
        <v>96</v>
      </c>
      <c r="BT225" s="5" t="s">
        <v>96</v>
      </c>
      <c r="BU225" s="5" t="s">
        <v>96</v>
      </c>
      <c r="BV225" s="5" t="s">
        <v>96</v>
      </c>
      <c r="BW225" s="5" t="s">
        <v>96</v>
      </c>
      <c r="BX225" s="5" t="s">
        <v>96</v>
      </c>
      <c r="BY225" s="5" t="s">
        <v>96</v>
      </c>
      <c r="BZ225" s="5" t="s">
        <v>96</v>
      </c>
      <c r="CA225" s="5" t="s">
        <v>96</v>
      </c>
      <c r="CB225" s="5" t="s">
        <v>96</v>
      </c>
      <c r="CC225" s="5" t="s">
        <v>96</v>
      </c>
      <c r="CD225" s="5" t="s">
        <v>96</v>
      </c>
      <c r="CE225" s="5" t="s">
        <v>96</v>
      </c>
      <c r="CF225" s="5" t="s">
        <v>206</v>
      </c>
      <c r="CG225" s="5" t="s">
        <v>96</v>
      </c>
      <c r="CH225" s="5" t="s">
        <v>96</v>
      </c>
      <c r="CI225" s="5" t="s">
        <v>96</v>
      </c>
      <c r="CJ225" s="5" t="s">
        <v>206</v>
      </c>
      <c r="CK225" s="5" t="s">
        <v>96</v>
      </c>
      <c r="CL225" s="5" t="s">
        <v>96</v>
      </c>
      <c r="CM225" s="6" t="str" cm="1">
        <f t="array" ref="CM2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25" s="5" t="str" cm="1">
        <f t="array" ref="CN2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25" s="5" t="str" cm="1">
        <f t="array" ref="CO2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25" s="5" t="str" cm="1">
        <f t="array" ref="CP2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25" s="5" t="str" cm="1">
        <f t="array" ref="CQ2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26" spans="2:95" ht="155" x14ac:dyDescent="0.35">
      <c r="B226" s="5" t="s">
        <v>206</v>
      </c>
      <c r="C226" s="6" t="s">
        <v>5906</v>
      </c>
      <c r="D226" s="6" t="s">
        <v>571</v>
      </c>
      <c r="E226" s="6" t="s">
        <v>7197</v>
      </c>
      <c r="F226" s="5" t="s">
        <v>209</v>
      </c>
      <c r="G226" s="5" t="s">
        <v>234</v>
      </c>
      <c r="H226" s="5" t="s">
        <v>235</v>
      </c>
      <c r="I226" s="5" t="s">
        <v>96</v>
      </c>
      <c r="J226" s="5" t="s">
        <v>236</v>
      </c>
      <c r="K226" s="5" t="s">
        <v>214</v>
      </c>
      <c r="L226" s="5" t="s">
        <v>213</v>
      </c>
      <c r="M226" s="5" t="str">
        <f>IF(O226="","",
IF(O226="PM_XX_XX_XX: Undefined","PM_XX: Undefined",
INDEX(tbl_Picklist_UniclassPM[Code and Title],
MATCH((LEFT(O226,5)),tbl_Picklist_UniclassPM[Code],0))
))</f>
        <v>PM_40 : Design and approvals information</v>
      </c>
      <c r="N226" s="5" t="str">
        <f>IF(O226="","",
IF(O226="PM_XX_XX_XX: Undefined","PM_XX_XX: Undefined",
INDEX(tbl_Picklist_UniclassPM[Code and Title],
MATCH((LEFT(O226,8)),tbl_Picklist_UniclassPM[Code],0))
))</f>
        <v>PM_40_50 : Approvals information</v>
      </c>
      <c r="O226" s="5" t="s">
        <v>570</v>
      </c>
      <c r="P226" s="6" t="str" cm="1">
        <f t="array" ref="P22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226" s="6" t="str" cm="1">
        <f t="array" ref="Q22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226" s="6"/>
      <c r="S226" s="5" t="s">
        <v>96</v>
      </c>
      <c r="T226" s="6"/>
      <c r="U226" s="5" t="s">
        <v>96</v>
      </c>
      <c r="V226" s="6"/>
      <c r="W226" s="5" t="s">
        <v>96</v>
      </c>
      <c r="X226" s="6"/>
      <c r="Y226" s="5" t="s">
        <v>206</v>
      </c>
      <c r="Z226" s="6" t="s">
        <v>6883</v>
      </c>
      <c r="AA226" s="5" t="s">
        <v>96</v>
      </c>
      <c r="AB226" s="6"/>
      <c r="AC226" s="5" t="s">
        <v>206</v>
      </c>
      <c r="AD226" s="6" t="s">
        <v>6330</v>
      </c>
      <c r="AE226" s="5" t="s">
        <v>96</v>
      </c>
      <c r="AG226" s="5" t="s">
        <v>206</v>
      </c>
      <c r="AH226" s="6" t="s">
        <v>6330</v>
      </c>
      <c r="AI226" s="5" t="s">
        <v>96</v>
      </c>
      <c r="AJ226" s="6"/>
      <c r="AK226" s="5" t="s">
        <v>206</v>
      </c>
      <c r="AL226" s="6" t="s">
        <v>6330</v>
      </c>
      <c r="AM226" s="5" t="s">
        <v>96</v>
      </c>
      <c r="AO226" s="5" t="s">
        <v>206</v>
      </c>
      <c r="AP226" s="6" t="s">
        <v>6330</v>
      </c>
      <c r="AQ226" s="5" t="s">
        <v>96</v>
      </c>
      <c r="AS226" s="5" t="s">
        <v>96</v>
      </c>
      <c r="AU226" s="5" t="s">
        <v>96</v>
      </c>
      <c r="AW226" s="5" t="s">
        <v>96</v>
      </c>
      <c r="AY226" s="5" t="s">
        <v>96</v>
      </c>
      <c r="BA226" s="5" t="s">
        <v>96</v>
      </c>
      <c r="BC226" s="5" t="s">
        <v>96</v>
      </c>
      <c r="BE226" s="5" t="s">
        <v>96</v>
      </c>
      <c r="BG226" s="5" t="s">
        <v>96</v>
      </c>
      <c r="BI226" s="5" t="s">
        <v>96</v>
      </c>
      <c r="BK226" s="6" t="str" cm="1">
        <f t="array" ref="BK22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226" s="6" t="str" cm="1">
        <f t="array" ref="BL22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226" s="5" t="s">
        <v>96</v>
      </c>
      <c r="BN226" s="5" t="s">
        <v>96</v>
      </c>
      <c r="BO226" s="5" t="s">
        <v>96</v>
      </c>
      <c r="BP226" s="5" t="s">
        <v>96</v>
      </c>
      <c r="BQ226" s="5" t="s">
        <v>96</v>
      </c>
      <c r="BR226" s="5" t="s">
        <v>96</v>
      </c>
      <c r="BS226" s="5" t="s">
        <v>96</v>
      </c>
      <c r="BT226" s="5" t="s">
        <v>96</v>
      </c>
      <c r="BU226" s="5" t="s">
        <v>96</v>
      </c>
      <c r="BV226" s="5" t="s">
        <v>96</v>
      </c>
      <c r="BW226" s="5" t="s">
        <v>96</v>
      </c>
      <c r="BX226" s="5" t="s">
        <v>96</v>
      </c>
      <c r="BY226" s="5" t="s">
        <v>96</v>
      </c>
      <c r="BZ226" s="5" t="s">
        <v>96</v>
      </c>
      <c r="CA226" s="5" t="s">
        <v>96</v>
      </c>
      <c r="CB226" s="5" t="s">
        <v>96</v>
      </c>
      <c r="CC226" s="5" t="s">
        <v>96</v>
      </c>
      <c r="CD226" s="5" t="s">
        <v>96</v>
      </c>
      <c r="CE226" s="5" t="s">
        <v>96</v>
      </c>
      <c r="CF226" s="5" t="s">
        <v>206</v>
      </c>
      <c r="CG226" s="5" t="s">
        <v>96</v>
      </c>
      <c r="CH226" s="5" t="s">
        <v>96</v>
      </c>
      <c r="CI226" s="5" t="s">
        <v>96</v>
      </c>
      <c r="CJ226" s="5" t="s">
        <v>206</v>
      </c>
      <c r="CK226" s="5" t="s">
        <v>96</v>
      </c>
      <c r="CL226" s="5" t="s">
        <v>96</v>
      </c>
      <c r="CM226" s="6" t="str" cm="1">
        <f t="array" ref="CM2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26" s="5" t="str" cm="1">
        <f t="array" ref="CN2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26" s="5" t="str" cm="1">
        <f t="array" ref="CO2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26" s="5" t="str" cm="1">
        <f t="array" ref="CP2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26" s="5" t="str" cm="1">
        <f t="array" ref="CQ2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27" spans="2:95" ht="248" x14ac:dyDescent="0.35">
      <c r="B227" s="5" t="s">
        <v>206</v>
      </c>
      <c r="C227" s="6" t="s">
        <v>6034</v>
      </c>
      <c r="D227" s="6" t="s">
        <v>571</v>
      </c>
      <c r="E227" s="6" t="s">
        <v>7198</v>
      </c>
      <c r="F227" s="5" t="s">
        <v>209</v>
      </c>
      <c r="G227" s="5" t="s">
        <v>234</v>
      </c>
      <c r="H227" s="5" t="s">
        <v>235</v>
      </c>
      <c r="I227" s="5" t="s">
        <v>96</v>
      </c>
      <c r="J227" s="5" t="s">
        <v>236</v>
      </c>
      <c r="K227" s="5" t="s">
        <v>214</v>
      </c>
      <c r="L227" s="5" t="s">
        <v>9</v>
      </c>
      <c r="M227" s="5" t="str">
        <f>IF(O227="","",
IF(O227="PM_XX_XX_XX: Undefined","PM_XX: Undefined",
INDEX(tbl_Picklist_UniclassPM[Code and Title],
MATCH((LEFT(O227,5)),tbl_Picklist_UniclassPM[Code],0))
))</f>
        <v>PM_40 : Design and approvals information</v>
      </c>
      <c r="N227" s="5" t="str">
        <f>IF(O227="","",
IF(O227="PM_XX_XX_XX: Undefined","PM_XX_XX: Undefined",
INDEX(tbl_Picklist_UniclassPM[Code and Title],
MATCH((LEFT(O227,8)),tbl_Picklist_UniclassPM[Code],0))
))</f>
        <v>PM_40_50 : Approvals information</v>
      </c>
      <c r="O227" s="5" t="s">
        <v>570</v>
      </c>
      <c r="P227" s="6" t="str" cm="1">
        <f t="array" ref="P22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
IE501;
IE521;
IE601</v>
      </c>
      <c r="Q227" s="6" t="str" cm="1">
        <f t="array" ref="Q22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
IE501 : General;
IE521 : Stage submission (Pre-Handover);
IE601 : Post-Handover</v>
      </c>
      <c r="R227" s="6"/>
      <c r="S227" s="5" t="s">
        <v>96</v>
      </c>
      <c r="T227" s="6"/>
      <c r="U227" s="5" t="s">
        <v>96</v>
      </c>
      <c r="V227" s="6"/>
      <c r="W227" s="5" t="s">
        <v>96</v>
      </c>
      <c r="X227" s="6"/>
      <c r="Y227" s="5" t="s">
        <v>96</v>
      </c>
      <c r="Z227" s="6"/>
      <c r="AA227" s="5" t="s">
        <v>96</v>
      </c>
      <c r="AB227" s="6"/>
      <c r="AC227" s="5" t="s">
        <v>96</v>
      </c>
      <c r="AE227" s="5" t="s">
        <v>96</v>
      </c>
      <c r="AG227" s="5" t="s">
        <v>96</v>
      </c>
      <c r="AI227" s="5" t="s">
        <v>96</v>
      </c>
      <c r="AJ227" s="6"/>
      <c r="AK227" s="5" t="s">
        <v>96</v>
      </c>
      <c r="AM227" s="5" t="s">
        <v>96</v>
      </c>
      <c r="AO227" s="5" t="s">
        <v>96</v>
      </c>
      <c r="AQ227" s="5" t="s">
        <v>96</v>
      </c>
      <c r="AS227" s="5" t="s">
        <v>96</v>
      </c>
      <c r="AU227" s="5" t="s">
        <v>206</v>
      </c>
      <c r="AV227" s="6" t="s">
        <v>6883</v>
      </c>
      <c r="AW227" s="5" t="s">
        <v>96</v>
      </c>
      <c r="AY227" s="5" t="s">
        <v>206</v>
      </c>
      <c r="AZ227" s="6" t="s">
        <v>6526</v>
      </c>
      <c r="BA227" s="5" t="s">
        <v>206</v>
      </c>
      <c r="BB227" s="6" t="s">
        <v>6527</v>
      </c>
      <c r="BC227" s="5" t="s">
        <v>96</v>
      </c>
      <c r="BE227" s="5" t="s">
        <v>206</v>
      </c>
      <c r="BF227" s="6" t="s">
        <v>6528</v>
      </c>
      <c r="BG227" s="5" t="s">
        <v>206</v>
      </c>
      <c r="BH227" s="6" t="s">
        <v>6536</v>
      </c>
      <c r="BI227" s="5" t="s">
        <v>96</v>
      </c>
      <c r="BK227" s="6" t="str" cm="1">
        <f t="array" ref="BK22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227" s="6" t="str" cm="1">
        <f t="array" ref="BL22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227" s="5" t="s">
        <v>96</v>
      </c>
      <c r="BN227" s="5" t="s">
        <v>96</v>
      </c>
      <c r="BO227" s="5" t="s">
        <v>96</v>
      </c>
      <c r="BP227" s="5" t="s">
        <v>96</v>
      </c>
      <c r="BQ227" s="5" t="s">
        <v>96</v>
      </c>
      <c r="BR227" s="5" t="s">
        <v>96</v>
      </c>
      <c r="BS227" s="5" t="s">
        <v>96</v>
      </c>
      <c r="BT227" s="5" t="s">
        <v>96</v>
      </c>
      <c r="BU227" s="5" t="s">
        <v>96</v>
      </c>
      <c r="BV227" s="5" t="s">
        <v>96</v>
      </c>
      <c r="BW227" s="5" t="s">
        <v>96</v>
      </c>
      <c r="BX227" s="5" t="s">
        <v>96</v>
      </c>
      <c r="BY227" s="5" t="s">
        <v>96</v>
      </c>
      <c r="BZ227" s="5" t="s">
        <v>96</v>
      </c>
      <c r="CA227" s="5" t="s">
        <v>96</v>
      </c>
      <c r="CB227" s="5" t="s">
        <v>96</v>
      </c>
      <c r="CC227" s="5" t="s">
        <v>96</v>
      </c>
      <c r="CD227" s="5" t="s">
        <v>96</v>
      </c>
      <c r="CE227" s="5" t="s">
        <v>96</v>
      </c>
      <c r="CF227" s="5" t="s">
        <v>206</v>
      </c>
      <c r="CG227" s="5" t="s">
        <v>96</v>
      </c>
      <c r="CH227" s="5" t="s">
        <v>96</v>
      </c>
      <c r="CI227" s="5" t="s">
        <v>96</v>
      </c>
      <c r="CJ227" s="5" t="s">
        <v>206</v>
      </c>
      <c r="CK227" s="5" t="s">
        <v>96</v>
      </c>
      <c r="CL227" s="5" t="s">
        <v>96</v>
      </c>
      <c r="CM227" s="6" t="str" cm="1">
        <f t="array" ref="CM2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27" s="5" t="str" cm="1">
        <f t="array" ref="CN2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27" s="5" t="str" cm="1">
        <f t="array" ref="CO2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27" s="5" t="str" cm="1">
        <f t="array" ref="CP2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27" s="5" t="str" cm="1">
        <f t="array" ref="CQ2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28" spans="2:95" ht="139.5" x14ac:dyDescent="0.35">
      <c r="B228" s="5" t="s">
        <v>206</v>
      </c>
      <c r="C228" s="6" t="s">
        <v>6137</v>
      </c>
      <c r="D228" s="6" t="s">
        <v>572</v>
      </c>
      <c r="E228" s="6" t="s">
        <v>7199</v>
      </c>
      <c r="F228" s="5" t="s">
        <v>209</v>
      </c>
      <c r="G228" s="5" t="s">
        <v>210</v>
      </c>
      <c r="H228" s="5" t="s">
        <v>223</v>
      </c>
      <c r="I228" s="5" t="s">
        <v>96</v>
      </c>
      <c r="J228" s="5" t="s">
        <v>96</v>
      </c>
      <c r="K228" s="5" t="s">
        <v>225</v>
      </c>
      <c r="L228" s="5" t="s">
        <v>9</v>
      </c>
      <c r="M228" s="5" t="str">
        <f>IF(O228="","",
IF(O228="PM_XX_XX_XX: Undefined","PM_XX: Undefined",
INDEX(tbl_Picklist_UniclassPM[Code and Title],
MATCH((LEFT(O228,5)),tbl_Picklist_UniclassPM[Code],0))
))</f>
        <v>PM_40 : Design and approvals information</v>
      </c>
      <c r="N228" s="5" t="str">
        <f>IF(O228="","",
IF(O228="PM_XX_XX_XX: Undefined","PM_XX_XX: Undefined",
INDEX(tbl_Picklist_UniclassPM[Code and Title],
MATCH((LEFT(O228,8)),tbl_Picklist_UniclassPM[Code],0))
))</f>
        <v>PM_40_50 : Approvals information</v>
      </c>
      <c r="O228" s="5" t="s">
        <v>573</v>
      </c>
      <c r="P228" s="6" t="str" cm="1">
        <f t="array" ref="P22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
IE521;
IE601</v>
      </c>
      <c r="Q228" s="6" t="str" cm="1">
        <f t="array" ref="Q22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
IE521 : Stage submission (Pre-Handover);
IE601 : Post-Handover</v>
      </c>
      <c r="R228" s="6"/>
      <c r="S228" s="5" t="s">
        <v>96</v>
      </c>
      <c r="T228" s="6"/>
      <c r="U228" s="5" t="s">
        <v>96</v>
      </c>
      <c r="V228" s="6"/>
      <c r="W228" s="5" t="s">
        <v>96</v>
      </c>
      <c r="X228" s="6"/>
      <c r="Y228" s="5" t="s">
        <v>96</v>
      </c>
      <c r="Z228" s="6"/>
      <c r="AA228" s="5" t="s">
        <v>96</v>
      </c>
      <c r="AB228" s="6"/>
      <c r="AC228" s="5" t="s">
        <v>96</v>
      </c>
      <c r="AE228" s="5" t="s">
        <v>96</v>
      </c>
      <c r="AG228" s="5" t="s">
        <v>96</v>
      </c>
      <c r="AI228" s="5" t="s">
        <v>96</v>
      </c>
      <c r="AJ228" s="6"/>
      <c r="AK228" s="5" t="s">
        <v>96</v>
      </c>
      <c r="AM228" s="5" t="s">
        <v>96</v>
      </c>
      <c r="AO228" s="5" t="s">
        <v>96</v>
      </c>
      <c r="AQ228" s="5" t="s">
        <v>96</v>
      </c>
      <c r="AS228" s="5" t="s">
        <v>96</v>
      </c>
      <c r="AU228" s="5" t="s">
        <v>96</v>
      </c>
      <c r="AW228" s="5" t="s">
        <v>96</v>
      </c>
      <c r="AY228" s="5" t="s">
        <v>96</v>
      </c>
      <c r="BA228" s="5" t="s">
        <v>206</v>
      </c>
      <c r="BB228" s="6" t="s">
        <v>6531</v>
      </c>
      <c r="BC228" s="5" t="s">
        <v>96</v>
      </c>
      <c r="BE228" s="5" t="s">
        <v>206</v>
      </c>
      <c r="BF228" s="6" t="s">
        <v>6529</v>
      </c>
      <c r="BG228" s="5" t="s">
        <v>206</v>
      </c>
      <c r="BH228" s="6" t="s">
        <v>6536</v>
      </c>
      <c r="BI228" s="5" t="s">
        <v>96</v>
      </c>
      <c r="BK228" s="6" t="str" cm="1">
        <f t="array" ref="BK22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28" s="6" t="str" cm="1">
        <f t="array" ref="BL22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28" s="5" t="s">
        <v>96</v>
      </c>
      <c r="BN228" s="5" t="s">
        <v>96</v>
      </c>
      <c r="BO228" s="5" t="s">
        <v>96</v>
      </c>
      <c r="BP228" s="5" t="s">
        <v>96</v>
      </c>
      <c r="BQ228" s="5" t="s">
        <v>96</v>
      </c>
      <c r="BR228" s="5" t="s">
        <v>96</v>
      </c>
      <c r="BS228" s="5" t="s">
        <v>96</v>
      </c>
      <c r="BT228" s="5" t="s">
        <v>96</v>
      </c>
      <c r="BU228" s="5" t="s">
        <v>96</v>
      </c>
      <c r="BV228" s="5" t="s">
        <v>96</v>
      </c>
      <c r="BW228" s="5" t="s">
        <v>96</v>
      </c>
      <c r="BX228" s="5" t="s">
        <v>96</v>
      </c>
      <c r="BY228" s="5" t="s">
        <v>96</v>
      </c>
      <c r="BZ228" s="5" t="s">
        <v>96</v>
      </c>
      <c r="CA228" s="5" t="s">
        <v>96</v>
      </c>
      <c r="CB228" s="5" t="s">
        <v>96</v>
      </c>
      <c r="CC228" s="5" t="s">
        <v>96</v>
      </c>
      <c r="CD228" s="5" t="s">
        <v>96</v>
      </c>
      <c r="CE228" s="5" t="s">
        <v>96</v>
      </c>
      <c r="CF228" s="5" t="s">
        <v>96</v>
      </c>
      <c r="CG228" s="5" t="s">
        <v>96</v>
      </c>
      <c r="CH228" s="5" t="s">
        <v>96</v>
      </c>
      <c r="CI228" s="5" t="s">
        <v>96</v>
      </c>
      <c r="CJ228" s="5" t="s">
        <v>206</v>
      </c>
      <c r="CK228" s="5" t="s">
        <v>96</v>
      </c>
      <c r="CL228" s="5" t="s">
        <v>96</v>
      </c>
      <c r="CM228" s="6" t="str" cm="1">
        <f t="array" ref="CM2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28" s="5" t="str" cm="1">
        <f t="array" ref="CN2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28" s="5" t="str" cm="1">
        <f t="array" ref="CO2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28" s="5" t="str" cm="1">
        <f t="array" ref="CP2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28" s="5" t="str" cm="1">
        <f t="array" ref="CQ2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29" spans="2:95" ht="170.5" x14ac:dyDescent="0.35">
      <c r="B229" s="5" t="s">
        <v>206</v>
      </c>
      <c r="C229" s="6" t="s">
        <v>6116</v>
      </c>
      <c r="D229" s="6" t="s">
        <v>574</v>
      </c>
      <c r="E229" s="6" t="s">
        <v>7200</v>
      </c>
      <c r="F229" s="5" t="s">
        <v>209</v>
      </c>
      <c r="G229" s="5" t="s">
        <v>210</v>
      </c>
      <c r="H229" s="5" t="s">
        <v>223</v>
      </c>
      <c r="I229" s="5" t="s">
        <v>96</v>
      </c>
      <c r="J229" s="5" t="s">
        <v>96</v>
      </c>
      <c r="K229" s="5" t="s">
        <v>225</v>
      </c>
      <c r="L229" s="5" t="s">
        <v>9</v>
      </c>
      <c r="M229" s="5" t="str">
        <f>IF(O229="","",
IF(O229="PM_XX_XX_XX: Undefined","PM_XX: Undefined",
INDEX(tbl_Picklist_UniclassPM[Code and Title],
MATCH((LEFT(O229,5)),tbl_Picklist_UniclassPM[Code],0))
))</f>
        <v>PM_40 : Design and approvals information</v>
      </c>
      <c r="N229" s="5" t="str">
        <f>IF(O229="","",
IF(O229="PM_XX_XX_XX: Undefined","PM_XX_XX: Undefined",
INDEX(tbl_Picklist_UniclassPM[Code and Title],
MATCH((LEFT(O229,8)),tbl_Picklist_UniclassPM[Code],0))
))</f>
        <v>PM_40_50 : Approvals information</v>
      </c>
      <c r="O229" s="5" t="s">
        <v>575</v>
      </c>
      <c r="P229" s="6" t="str" cm="1">
        <f t="array" ref="P22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IE521;
IE601</v>
      </c>
      <c r="Q229" s="6" t="str" cm="1">
        <f t="array" ref="Q22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IE521 : Stage submission (Pre-Handover);
IE601 : Post-Handover</v>
      </c>
      <c r="R229" s="6"/>
      <c r="S229" s="5" t="s">
        <v>96</v>
      </c>
      <c r="T229" s="6"/>
      <c r="U229" s="5" t="s">
        <v>96</v>
      </c>
      <c r="V229" s="6"/>
      <c r="W229" s="5" t="s">
        <v>96</v>
      </c>
      <c r="X229" s="6"/>
      <c r="Y229" s="5" t="s">
        <v>96</v>
      </c>
      <c r="Z229" s="6"/>
      <c r="AA229" s="5" t="s">
        <v>96</v>
      </c>
      <c r="AB229" s="6"/>
      <c r="AC229" s="5" t="s">
        <v>96</v>
      </c>
      <c r="AE229" s="5" t="s">
        <v>96</v>
      </c>
      <c r="AG229" s="5" t="s">
        <v>96</v>
      </c>
      <c r="AI229" s="5" t="s">
        <v>96</v>
      </c>
      <c r="AJ229" s="6"/>
      <c r="AK229" s="5" t="s">
        <v>96</v>
      </c>
      <c r="AM229" s="5" t="s">
        <v>96</v>
      </c>
      <c r="AO229" s="5" t="s">
        <v>96</v>
      </c>
      <c r="AQ229" s="5" t="s">
        <v>96</v>
      </c>
      <c r="AS229" s="5" t="s">
        <v>96</v>
      </c>
      <c r="AU229" s="5" t="s">
        <v>96</v>
      </c>
      <c r="AW229" s="5" t="s">
        <v>96</v>
      </c>
      <c r="AY229" s="5" t="s">
        <v>206</v>
      </c>
      <c r="AZ229" s="6" t="s">
        <v>6532</v>
      </c>
      <c r="BA229" s="5" t="s">
        <v>96</v>
      </c>
      <c r="BC229" s="5" t="s">
        <v>96</v>
      </c>
      <c r="BE229" s="5" t="s">
        <v>206</v>
      </c>
      <c r="BF229" s="6" t="s">
        <v>6530</v>
      </c>
      <c r="BG229" s="5" t="s">
        <v>206</v>
      </c>
      <c r="BH229" s="6" t="s">
        <v>6536</v>
      </c>
      <c r="BI229" s="5" t="s">
        <v>96</v>
      </c>
      <c r="BK229" s="6" t="str" cm="1">
        <f t="array" ref="BK22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229" s="6" t="str" cm="1">
        <f t="array" ref="BL22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229" s="5" t="s">
        <v>96</v>
      </c>
      <c r="BN229" s="5" t="s">
        <v>96</v>
      </c>
      <c r="BO229" s="5" t="s">
        <v>96</v>
      </c>
      <c r="BP229" s="5" t="s">
        <v>96</v>
      </c>
      <c r="BQ229" s="5" t="s">
        <v>96</v>
      </c>
      <c r="BR229" s="5" t="s">
        <v>96</v>
      </c>
      <c r="BS229" s="5" t="s">
        <v>96</v>
      </c>
      <c r="BT229" s="5" t="s">
        <v>96</v>
      </c>
      <c r="BU229" s="5" t="s">
        <v>96</v>
      </c>
      <c r="BV229" s="5" t="s">
        <v>96</v>
      </c>
      <c r="BW229" s="5" t="s">
        <v>96</v>
      </c>
      <c r="BX229" s="5" t="s">
        <v>96</v>
      </c>
      <c r="BY229" s="5" t="s">
        <v>96</v>
      </c>
      <c r="BZ229" s="5" t="s">
        <v>96</v>
      </c>
      <c r="CA229" s="5" t="s">
        <v>96</v>
      </c>
      <c r="CB229" s="5" t="s">
        <v>96</v>
      </c>
      <c r="CC229" s="5" t="s">
        <v>96</v>
      </c>
      <c r="CD229" s="5" t="s">
        <v>96</v>
      </c>
      <c r="CE229" s="5" t="s">
        <v>96</v>
      </c>
      <c r="CF229" s="5" t="s">
        <v>206</v>
      </c>
      <c r="CG229" s="5" t="s">
        <v>96</v>
      </c>
      <c r="CH229" s="5" t="s">
        <v>96</v>
      </c>
      <c r="CI229" s="5" t="s">
        <v>96</v>
      </c>
      <c r="CJ229" s="5" t="s">
        <v>206</v>
      </c>
      <c r="CK229" s="5" t="s">
        <v>96</v>
      </c>
      <c r="CL229" s="5" t="s">
        <v>96</v>
      </c>
      <c r="CM229" s="6" t="str" cm="1">
        <f t="array" ref="CM2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29" s="5" t="str" cm="1">
        <f t="array" ref="CN2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29" s="5" t="str" cm="1">
        <f t="array" ref="CO2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29" s="5" t="str" cm="1">
        <f t="array" ref="CP2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29" s="5" t="str" cm="1">
        <f t="array" ref="CQ2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30" spans="2:95" ht="93" x14ac:dyDescent="0.35">
      <c r="B230" s="5" t="s">
        <v>206</v>
      </c>
      <c r="C230" s="6" t="s">
        <v>6172</v>
      </c>
      <c r="D230" s="6" t="s">
        <v>576</v>
      </c>
      <c r="E230" s="6" t="s">
        <v>7201</v>
      </c>
      <c r="F230" s="5" t="s">
        <v>209</v>
      </c>
      <c r="G230" s="5" t="s">
        <v>210</v>
      </c>
      <c r="H230" s="5" t="s">
        <v>223</v>
      </c>
      <c r="I230" s="5" t="s">
        <v>96</v>
      </c>
      <c r="J230" s="5" t="s">
        <v>96</v>
      </c>
      <c r="K230" s="5" t="s">
        <v>225</v>
      </c>
      <c r="L230" s="5" t="s">
        <v>9</v>
      </c>
      <c r="M230" s="5" t="str">
        <f>IF(O230="","",
IF(O230="PM_XX_XX_XX: Undefined","PM_XX: Undefined",
INDEX(tbl_Picklist_UniclassPM[Code and Title],
MATCH((LEFT(O230,5)),tbl_Picklist_UniclassPM[Code],0))
))</f>
        <v>PM_40 : Design and approvals information</v>
      </c>
      <c r="N230" s="5" t="str">
        <f>IF(O230="","",
IF(O230="PM_XX_XX_XX: Undefined","PM_XX_XX: Undefined",
INDEX(tbl_Picklist_UniclassPM[Code and Title],
MATCH((LEFT(O230,8)),tbl_Picklist_UniclassPM[Code],0))
))</f>
        <v>PM_40_50 : Approvals information</v>
      </c>
      <c r="O230" s="5" t="s">
        <v>577</v>
      </c>
      <c r="P230" s="6" t="str" cm="1">
        <f t="array" ref="P23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230" s="6" t="str" cm="1">
        <f t="array" ref="Q23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230" s="6"/>
      <c r="S230" s="5" t="s">
        <v>96</v>
      </c>
      <c r="T230" s="6"/>
      <c r="U230" s="5" t="s">
        <v>96</v>
      </c>
      <c r="V230" s="6"/>
      <c r="W230" s="5" t="s">
        <v>96</v>
      </c>
      <c r="X230" s="6"/>
      <c r="Y230" s="5" t="s">
        <v>96</v>
      </c>
      <c r="Z230" s="6"/>
      <c r="AA230" s="5" t="s">
        <v>96</v>
      </c>
      <c r="AB230" s="6"/>
      <c r="AC230" s="5" t="s">
        <v>96</v>
      </c>
      <c r="AE230" s="5" t="s">
        <v>96</v>
      </c>
      <c r="AG230" s="5" t="s">
        <v>96</v>
      </c>
      <c r="AI230" s="5" t="s">
        <v>96</v>
      </c>
      <c r="AJ230" s="6"/>
      <c r="AK230" s="5" t="s">
        <v>96</v>
      </c>
      <c r="AM230" s="5" t="s">
        <v>96</v>
      </c>
      <c r="AO230" s="5" t="s">
        <v>96</v>
      </c>
      <c r="AQ230" s="5" t="s">
        <v>96</v>
      </c>
      <c r="AS230" s="5" t="s">
        <v>96</v>
      </c>
      <c r="AU230" s="5" t="s">
        <v>96</v>
      </c>
      <c r="AW230" s="5" t="s">
        <v>96</v>
      </c>
      <c r="AY230" s="5" t="s">
        <v>96</v>
      </c>
      <c r="BA230" s="5" t="s">
        <v>96</v>
      </c>
      <c r="BC230" s="5" t="s">
        <v>96</v>
      </c>
      <c r="BE230" s="5" t="s">
        <v>206</v>
      </c>
      <c r="BF230" s="6" t="s">
        <v>6533</v>
      </c>
      <c r="BG230" s="5" t="s">
        <v>206</v>
      </c>
      <c r="BH230" s="6" t="s">
        <v>6536</v>
      </c>
      <c r="BI230" s="5" t="s">
        <v>96</v>
      </c>
      <c r="BK230" s="6" t="str" cm="1">
        <f t="array" ref="BK23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K;
T;
X</v>
      </c>
      <c r="BL230" s="6" t="str" cm="1">
        <f t="array" ref="BL23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K : Fire Engineering;
T : Town and Country Planning and Building Control;
X : Non-Discipline Specific or Not Applicable</v>
      </c>
      <c r="BM230" s="5" t="s">
        <v>96</v>
      </c>
      <c r="BN230" s="5" t="s">
        <v>96</v>
      </c>
      <c r="BO230" s="5" t="s">
        <v>96</v>
      </c>
      <c r="BP230" s="5" t="s">
        <v>96</v>
      </c>
      <c r="BQ230" s="5" t="s">
        <v>96</v>
      </c>
      <c r="BR230" s="5" t="s">
        <v>96</v>
      </c>
      <c r="BS230" s="5" t="s">
        <v>96</v>
      </c>
      <c r="BT230" s="5" t="s">
        <v>96</v>
      </c>
      <c r="BU230" s="5" t="s">
        <v>96</v>
      </c>
      <c r="BV230" s="5" t="s">
        <v>96</v>
      </c>
      <c r="BW230" s="5" t="s">
        <v>206</v>
      </c>
      <c r="BX230" s="5" t="s">
        <v>96</v>
      </c>
      <c r="BY230" s="5" t="s">
        <v>96</v>
      </c>
      <c r="BZ230" s="5" t="s">
        <v>96</v>
      </c>
      <c r="CA230" s="5" t="s">
        <v>96</v>
      </c>
      <c r="CB230" s="5" t="s">
        <v>96</v>
      </c>
      <c r="CC230" s="5" t="s">
        <v>96</v>
      </c>
      <c r="CD230" s="5" t="s">
        <v>96</v>
      </c>
      <c r="CE230" s="5" t="s">
        <v>96</v>
      </c>
      <c r="CF230" s="5" t="s">
        <v>206</v>
      </c>
      <c r="CG230" s="5" t="s">
        <v>96</v>
      </c>
      <c r="CH230" s="5" t="s">
        <v>96</v>
      </c>
      <c r="CI230" s="5" t="s">
        <v>96</v>
      </c>
      <c r="CJ230" s="5" t="s">
        <v>206</v>
      </c>
      <c r="CK230" s="5" t="s">
        <v>96</v>
      </c>
      <c r="CL230" s="5" t="s">
        <v>96</v>
      </c>
      <c r="CM230" s="6" t="str" cm="1">
        <f t="array" ref="CM2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30" s="5" t="str" cm="1">
        <f t="array" ref="CN2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30" s="5" t="str" cm="1">
        <f t="array" ref="CO2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30" s="5" t="str" cm="1">
        <f t="array" ref="CP2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30" s="5" t="str" cm="1">
        <f t="array" ref="CQ2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31" spans="2:95" ht="77.5" x14ac:dyDescent="0.35">
      <c r="B231" s="5" t="s">
        <v>206</v>
      </c>
      <c r="C231" s="6" t="s">
        <v>6173</v>
      </c>
      <c r="D231" s="6" t="s">
        <v>578</v>
      </c>
      <c r="E231" s="6" t="s">
        <v>7202</v>
      </c>
      <c r="F231" s="5" t="s">
        <v>209</v>
      </c>
      <c r="G231" s="5" t="s">
        <v>210</v>
      </c>
      <c r="H231" s="5" t="s">
        <v>223</v>
      </c>
      <c r="I231" s="5" t="s">
        <v>96</v>
      </c>
      <c r="J231" s="5" t="s">
        <v>96</v>
      </c>
      <c r="K231" s="5" t="s">
        <v>225</v>
      </c>
      <c r="L231" s="5" t="s">
        <v>9</v>
      </c>
      <c r="M231" s="5" t="str">
        <f>IF(O231="","",
IF(O231="PM_XX_XX_XX: Undefined","PM_XX: Undefined",
INDEX(tbl_Picklist_UniclassPM[Code and Title],
MATCH((LEFT(O231,5)),tbl_Picklist_UniclassPM[Code],0))
))</f>
        <v>PM_40 : Design and approvals information</v>
      </c>
      <c r="N231" s="5" t="str">
        <f>IF(O231="","",
IF(O231="PM_XX_XX_XX: Undefined","PM_XX_XX: Undefined",
INDEX(tbl_Picklist_UniclassPM[Code and Title],
MATCH((LEFT(O231,8)),tbl_Picklist_UniclassPM[Code],0))
))</f>
        <v>PM_40_50 : Approvals information</v>
      </c>
      <c r="O231" s="5" t="s">
        <v>579</v>
      </c>
      <c r="P231" s="6" t="str" cm="1">
        <f t="array" ref="P23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231" s="6" t="str" cm="1">
        <f t="array" ref="Q23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231" s="6"/>
      <c r="S231" s="5" t="s">
        <v>96</v>
      </c>
      <c r="T231" s="6"/>
      <c r="U231" s="5" t="s">
        <v>96</v>
      </c>
      <c r="V231" s="6"/>
      <c r="W231" s="5" t="s">
        <v>96</v>
      </c>
      <c r="X231" s="6"/>
      <c r="Y231" s="5" t="s">
        <v>96</v>
      </c>
      <c r="Z231" s="6"/>
      <c r="AA231" s="5" t="s">
        <v>96</v>
      </c>
      <c r="AB231" s="6"/>
      <c r="AC231" s="5" t="s">
        <v>96</v>
      </c>
      <c r="AE231" s="5" t="s">
        <v>96</v>
      </c>
      <c r="AG231" s="5" t="s">
        <v>96</v>
      </c>
      <c r="AI231" s="5" t="s">
        <v>96</v>
      </c>
      <c r="AJ231" s="6"/>
      <c r="AK231" s="5" t="s">
        <v>96</v>
      </c>
      <c r="AM231" s="5" t="s">
        <v>96</v>
      </c>
      <c r="AO231" s="5" t="s">
        <v>96</v>
      </c>
      <c r="AQ231" s="5" t="s">
        <v>96</v>
      </c>
      <c r="AS231" s="5" t="s">
        <v>96</v>
      </c>
      <c r="AU231" s="5" t="s">
        <v>96</v>
      </c>
      <c r="AW231" s="5" t="s">
        <v>96</v>
      </c>
      <c r="AY231" s="5" t="s">
        <v>96</v>
      </c>
      <c r="BA231" s="5" t="s">
        <v>96</v>
      </c>
      <c r="BC231" s="5" t="s">
        <v>96</v>
      </c>
      <c r="BE231" s="5" t="s">
        <v>206</v>
      </c>
      <c r="BF231" s="6" t="s">
        <v>6534</v>
      </c>
      <c r="BG231" s="5" t="s">
        <v>206</v>
      </c>
      <c r="BH231" s="6" t="s">
        <v>6536</v>
      </c>
      <c r="BI231" s="5" t="s">
        <v>96</v>
      </c>
      <c r="BK231" s="6" t="str" cm="1">
        <f t="array" ref="BK23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231" s="6" t="str" cm="1">
        <f t="array" ref="BL23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231" s="5" t="s">
        <v>96</v>
      </c>
      <c r="BN231" s="5" t="s">
        <v>96</v>
      </c>
      <c r="BO231" s="5" t="s">
        <v>96</v>
      </c>
      <c r="BP231" s="5" t="s">
        <v>96</v>
      </c>
      <c r="BQ231" s="5" t="s">
        <v>96</v>
      </c>
      <c r="BR231" s="5" t="s">
        <v>96</v>
      </c>
      <c r="BS231" s="5" t="s">
        <v>96</v>
      </c>
      <c r="BT231" s="5" t="s">
        <v>96</v>
      </c>
      <c r="BU231" s="5" t="s">
        <v>96</v>
      </c>
      <c r="BV231" s="5" t="s">
        <v>96</v>
      </c>
      <c r="BW231" s="5" t="s">
        <v>96</v>
      </c>
      <c r="BX231" s="5" t="s">
        <v>96</v>
      </c>
      <c r="BY231" s="5" t="s">
        <v>96</v>
      </c>
      <c r="BZ231" s="5" t="s">
        <v>96</v>
      </c>
      <c r="CA231" s="5" t="s">
        <v>96</v>
      </c>
      <c r="CB231" s="5" t="s">
        <v>96</v>
      </c>
      <c r="CC231" s="5" t="s">
        <v>96</v>
      </c>
      <c r="CD231" s="5" t="s">
        <v>96</v>
      </c>
      <c r="CE231" s="5" t="s">
        <v>96</v>
      </c>
      <c r="CF231" s="5" t="s">
        <v>206</v>
      </c>
      <c r="CG231" s="5" t="s">
        <v>96</v>
      </c>
      <c r="CH231" s="5" t="s">
        <v>96</v>
      </c>
      <c r="CI231" s="5" t="s">
        <v>96</v>
      </c>
      <c r="CJ231" s="5" t="s">
        <v>206</v>
      </c>
      <c r="CK231" s="5" t="s">
        <v>96</v>
      </c>
      <c r="CL231" s="5" t="s">
        <v>96</v>
      </c>
      <c r="CM231" s="6" t="str" cm="1">
        <f t="array" ref="CM2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31" s="5" t="str" cm="1">
        <f t="array" ref="CN2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31" s="5" t="str" cm="1">
        <f t="array" ref="CO2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31" s="5" t="str" cm="1">
        <f t="array" ref="CP2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31" s="5" t="str" cm="1">
        <f t="array" ref="CQ2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32" spans="2:95" ht="77.5" x14ac:dyDescent="0.35">
      <c r="B232" s="5" t="s">
        <v>206</v>
      </c>
      <c r="C232" s="6" t="s">
        <v>6117</v>
      </c>
      <c r="D232" s="6" t="s">
        <v>580</v>
      </c>
      <c r="E232" s="6" t="s">
        <v>7203</v>
      </c>
      <c r="F232" s="5" t="s">
        <v>209</v>
      </c>
      <c r="G232" s="5" t="s">
        <v>234</v>
      </c>
      <c r="H232" s="5" t="s">
        <v>235</v>
      </c>
      <c r="I232" s="5" t="s">
        <v>96</v>
      </c>
      <c r="J232" s="5" t="s">
        <v>96</v>
      </c>
      <c r="K232" s="5" t="s">
        <v>225</v>
      </c>
      <c r="L232" s="5" t="s">
        <v>9</v>
      </c>
      <c r="M232" s="5" t="str">
        <f>IF(O232="","",
IF(O232="PM_XX_XX_XX: Undefined","PM_XX: Undefined",
INDEX(tbl_Picklist_UniclassPM[Code and Title],
MATCH((LEFT(O232,5)),tbl_Picklist_UniclassPM[Code],0))
))</f>
        <v>PM_40 : Design and approvals information</v>
      </c>
      <c r="N232" s="5" t="str">
        <f>IF(O232="","",
IF(O232="PM_XX_XX_XX: Undefined","PM_XX_XX: Undefined",
INDEX(tbl_Picklist_UniclassPM[Code and Title],
MATCH((LEFT(O232,8)),tbl_Picklist_UniclassPM[Code],0))
))</f>
        <v>PM_40_50 : Approvals information</v>
      </c>
      <c r="O232" s="5" t="s">
        <v>581</v>
      </c>
      <c r="P232" s="6" t="str" cm="1">
        <f t="array" ref="P23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IE521</v>
      </c>
      <c r="Q232" s="6" t="str" cm="1">
        <f t="array" ref="Q23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IE521 : Stage submission (Pre-Handover)</v>
      </c>
      <c r="R232" s="6"/>
      <c r="S232" s="5" t="s">
        <v>96</v>
      </c>
      <c r="T232" s="6"/>
      <c r="U232" s="5" t="s">
        <v>96</v>
      </c>
      <c r="V232" s="6"/>
      <c r="W232" s="5" t="s">
        <v>96</v>
      </c>
      <c r="X232" s="6"/>
      <c r="Y232" s="5" t="s">
        <v>96</v>
      </c>
      <c r="Z232" s="6"/>
      <c r="AA232" s="5" t="s">
        <v>96</v>
      </c>
      <c r="AB232" s="6"/>
      <c r="AC232" s="5" t="s">
        <v>96</v>
      </c>
      <c r="AE232" s="5" t="s">
        <v>96</v>
      </c>
      <c r="AG232" s="5" t="s">
        <v>96</v>
      </c>
      <c r="AI232" s="5" t="s">
        <v>96</v>
      </c>
      <c r="AJ232" s="6"/>
      <c r="AK232" s="5" t="s">
        <v>96</v>
      </c>
      <c r="AM232" s="5" t="s">
        <v>96</v>
      </c>
      <c r="AO232" s="5" t="s">
        <v>96</v>
      </c>
      <c r="AQ232" s="5" t="s">
        <v>96</v>
      </c>
      <c r="AS232" s="5" t="s">
        <v>96</v>
      </c>
      <c r="AU232" s="5" t="s">
        <v>96</v>
      </c>
      <c r="AW232" s="5" t="s">
        <v>96</v>
      </c>
      <c r="AY232" s="5" t="s">
        <v>206</v>
      </c>
      <c r="AZ232" s="6" t="s">
        <v>6535</v>
      </c>
      <c r="BA232" s="5" t="s">
        <v>96</v>
      </c>
      <c r="BC232" s="5" t="s">
        <v>96</v>
      </c>
      <c r="BE232" s="5" t="s">
        <v>206</v>
      </c>
      <c r="BF232" s="6" t="s">
        <v>6948</v>
      </c>
      <c r="BG232" s="5" t="s">
        <v>96</v>
      </c>
      <c r="BI232" s="5" t="s">
        <v>96</v>
      </c>
      <c r="BK232" s="6" t="str" cm="1">
        <f t="array" ref="BK23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232" s="6" t="str" cm="1">
        <f t="array" ref="BL23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232" s="5" t="s">
        <v>96</v>
      </c>
      <c r="BN232" s="5" t="s">
        <v>96</v>
      </c>
      <c r="BO232" s="5" t="s">
        <v>96</v>
      </c>
      <c r="BP232" s="5" t="s">
        <v>96</v>
      </c>
      <c r="BQ232" s="5" t="s">
        <v>96</v>
      </c>
      <c r="BR232" s="5" t="s">
        <v>96</v>
      </c>
      <c r="BS232" s="5" t="s">
        <v>96</v>
      </c>
      <c r="BT232" s="5" t="s">
        <v>96</v>
      </c>
      <c r="BU232" s="5" t="s">
        <v>96</v>
      </c>
      <c r="BV232" s="5" t="s">
        <v>96</v>
      </c>
      <c r="BW232" s="5" t="s">
        <v>96</v>
      </c>
      <c r="BX232" s="5" t="s">
        <v>96</v>
      </c>
      <c r="BY232" s="5" t="s">
        <v>96</v>
      </c>
      <c r="BZ232" s="5" t="s">
        <v>96</v>
      </c>
      <c r="CA232" s="5" t="s">
        <v>96</v>
      </c>
      <c r="CB232" s="5" t="s">
        <v>96</v>
      </c>
      <c r="CC232" s="5" t="s">
        <v>96</v>
      </c>
      <c r="CD232" s="5" t="s">
        <v>96</v>
      </c>
      <c r="CE232" s="5" t="s">
        <v>96</v>
      </c>
      <c r="CF232" s="5" t="s">
        <v>206</v>
      </c>
      <c r="CG232" s="5" t="s">
        <v>96</v>
      </c>
      <c r="CH232" s="5" t="s">
        <v>96</v>
      </c>
      <c r="CI232" s="5" t="s">
        <v>96</v>
      </c>
      <c r="CJ232" s="5" t="s">
        <v>206</v>
      </c>
      <c r="CK232" s="5" t="s">
        <v>96</v>
      </c>
      <c r="CL232" s="5" t="s">
        <v>96</v>
      </c>
      <c r="CM232" s="6" t="str" cm="1">
        <f t="array" ref="CM2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32" s="5" t="str" cm="1">
        <f t="array" ref="CN2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32" s="5" t="str" cm="1">
        <f t="array" ref="CO2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32" s="5" t="str" cm="1">
        <f t="array" ref="CP2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32" s="5" t="str" cm="1">
        <f t="array" ref="CQ2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33" spans="2:95" ht="124" x14ac:dyDescent="0.35">
      <c r="B233" s="5" t="s">
        <v>206</v>
      </c>
      <c r="C233" s="6" t="s">
        <v>6118</v>
      </c>
      <c r="D233" s="6" t="s">
        <v>582</v>
      </c>
      <c r="E233" s="6" t="s">
        <v>7204</v>
      </c>
      <c r="F233" s="5" t="s">
        <v>209</v>
      </c>
      <c r="G233" s="5" t="s">
        <v>210</v>
      </c>
      <c r="H233" s="5" t="s">
        <v>223</v>
      </c>
      <c r="I233" s="5" t="s">
        <v>96</v>
      </c>
      <c r="J233" s="5" t="s">
        <v>96</v>
      </c>
      <c r="K233" s="5" t="s">
        <v>225</v>
      </c>
      <c r="L233" s="5" t="s">
        <v>9</v>
      </c>
      <c r="M233" s="5" t="str">
        <f>IF(O233="","",
IF(O233="PM_XX_XX_XX: Undefined","PM_XX: Undefined",
INDEX(tbl_Picklist_UniclassPM[Code and Title],
MATCH((LEFT(O233,5)),tbl_Picklist_UniclassPM[Code],0))
))</f>
        <v>PM_40 : Design and approvals information</v>
      </c>
      <c r="N233" s="5" t="str">
        <f>IF(O233="","",
IF(O233="PM_XX_XX_XX: Undefined","PM_XX_XX: Undefined",
INDEX(tbl_Picklist_UniclassPM[Code and Title],
MATCH((LEFT(O233,8)),tbl_Picklist_UniclassPM[Code],0))
))</f>
        <v>PM_40_50 : Approvals information</v>
      </c>
      <c r="O233" s="5" t="s">
        <v>583</v>
      </c>
      <c r="P233" s="6" t="str" cm="1">
        <f t="array" ref="P23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IE521;
IE601</v>
      </c>
      <c r="Q233" s="6" t="str" cm="1">
        <f t="array" ref="Q23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IE521 : Stage submission (Pre-Handover);
IE601 : Post-Handover</v>
      </c>
      <c r="R233" s="6"/>
      <c r="S233" s="5" t="s">
        <v>96</v>
      </c>
      <c r="T233" s="6"/>
      <c r="U233" s="5" t="s">
        <v>96</v>
      </c>
      <c r="V233" s="6"/>
      <c r="W233" s="5" t="s">
        <v>96</v>
      </c>
      <c r="X233" s="6"/>
      <c r="Y233" s="5" t="s">
        <v>96</v>
      </c>
      <c r="Z233" s="6"/>
      <c r="AA233" s="5" t="s">
        <v>96</v>
      </c>
      <c r="AB233" s="6"/>
      <c r="AC233" s="5" t="s">
        <v>96</v>
      </c>
      <c r="AE233" s="5" t="s">
        <v>96</v>
      </c>
      <c r="AG233" s="5" t="s">
        <v>96</v>
      </c>
      <c r="AI233" s="5" t="s">
        <v>96</v>
      </c>
      <c r="AJ233" s="6"/>
      <c r="AK233" s="5" t="s">
        <v>96</v>
      </c>
      <c r="AM233" s="5" t="s">
        <v>96</v>
      </c>
      <c r="AO233" s="5" t="s">
        <v>96</v>
      </c>
      <c r="AQ233" s="5" t="s">
        <v>96</v>
      </c>
      <c r="AS233" s="5" t="s">
        <v>96</v>
      </c>
      <c r="AU233" s="5" t="s">
        <v>96</v>
      </c>
      <c r="AW233" s="5" t="s">
        <v>96</v>
      </c>
      <c r="AY233" s="5" t="s">
        <v>206</v>
      </c>
      <c r="AZ233" s="6" t="s">
        <v>6537</v>
      </c>
      <c r="BA233" s="5" t="s">
        <v>96</v>
      </c>
      <c r="BC233" s="5" t="s">
        <v>96</v>
      </c>
      <c r="BE233" s="5" t="s">
        <v>206</v>
      </c>
      <c r="BF233" s="6" t="s">
        <v>6402</v>
      </c>
      <c r="BG233" s="5" t="s">
        <v>206</v>
      </c>
      <c r="BH233" s="6" t="s">
        <v>6536</v>
      </c>
      <c r="BI233" s="5" t="s">
        <v>96</v>
      </c>
      <c r="BK233" s="6" t="str" cm="1">
        <f t="array" ref="BK23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233" s="6" t="str" cm="1">
        <f t="array" ref="BL23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233" s="5" t="s">
        <v>96</v>
      </c>
      <c r="BN233" s="5" t="s">
        <v>96</v>
      </c>
      <c r="BO233" s="5" t="s">
        <v>96</v>
      </c>
      <c r="BP233" s="5" t="s">
        <v>96</v>
      </c>
      <c r="BQ233" s="5" t="s">
        <v>96</v>
      </c>
      <c r="BR233" s="5" t="s">
        <v>96</v>
      </c>
      <c r="BS233" s="5" t="s">
        <v>96</v>
      </c>
      <c r="BT233" s="5" t="s">
        <v>96</v>
      </c>
      <c r="BU233" s="5" t="s">
        <v>96</v>
      </c>
      <c r="BV233" s="5" t="s">
        <v>96</v>
      </c>
      <c r="BW233" s="5" t="s">
        <v>96</v>
      </c>
      <c r="BX233" s="5" t="s">
        <v>96</v>
      </c>
      <c r="BY233" s="5" t="s">
        <v>96</v>
      </c>
      <c r="BZ233" s="5" t="s">
        <v>96</v>
      </c>
      <c r="CA233" s="5" t="s">
        <v>96</v>
      </c>
      <c r="CB233" s="5" t="s">
        <v>96</v>
      </c>
      <c r="CC233" s="5" t="s">
        <v>96</v>
      </c>
      <c r="CD233" s="5" t="s">
        <v>96</v>
      </c>
      <c r="CE233" s="5" t="s">
        <v>96</v>
      </c>
      <c r="CF233" s="5" t="s">
        <v>206</v>
      </c>
      <c r="CG233" s="5" t="s">
        <v>96</v>
      </c>
      <c r="CH233" s="5" t="s">
        <v>96</v>
      </c>
      <c r="CI233" s="5" t="s">
        <v>96</v>
      </c>
      <c r="CJ233" s="5" t="s">
        <v>206</v>
      </c>
      <c r="CK233" s="5" t="s">
        <v>96</v>
      </c>
      <c r="CL233" s="5" t="s">
        <v>96</v>
      </c>
      <c r="CM233" s="6" t="str" cm="1">
        <f t="array" ref="CM2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33" s="5" t="str" cm="1">
        <f t="array" ref="CN2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33" s="5" t="str" cm="1">
        <f t="array" ref="CO2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33" s="5" t="str" cm="1">
        <f t="array" ref="CP2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33" s="5" t="str" cm="1">
        <f t="array" ref="CQ2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34" spans="2:95" ht="93" x14ac:dyDescent="0.35">
      <c r="B234" s="5" t="s">
        <v>206</v>
      </c>
      <c r="C234" s="6" t="s">
        <v>6119</v>
      </c>
      <c r="D234" s="6" t="s">
        <v>584</v>
      </c>
      <c r="E234" s="6" t="s">
        <v>7205</v>
      </c>
      <c r="F234" s="5" t="s">
        <v>209</v>
      </c>
      <c r="G234" s="5" t="s">
        <v>210</v>
      </c>
      <c r="H234" s="5" t="s">
        <v>223</v>
      </c>
      <c r="I234" s="5" t="s">
        <v>96</v>
      </c>
      <c r="J234" s="5" t="s">
        <v>96</v>
      </c>
      <c r="K234" s="5" t="s">
        <v>399</v>
      </c>
      <c r="L234" s="5" t="s">
        <v>6</v>
      </c>
      <c r="M234" s="5" t="str">
        <f>IF(O234="","",
IF(O234="PM_XX_XX_XX: Undefined","PM_XX: Undefined",
INDEX(tbl_Picklist_UniclassPM[Code and Title],
MATCH((LEFT(O234,5)),tbl_Picklist_UniclassPM[Code],0))
))</f>
        <v>PM_40 : Design and approvals information</v>
      </c>
      <c r="N234" s="5" t="str">
        <f>IF(O234="","",
IF(O234="PM_XX_XX_XX: Undefined","PM_XX_XX: Undefined",
INDEX(tbl_Picklist_UniclassPM[Code and Title],
MATCH((LEFT(O234,8)),tbl_Picklist_UniclassPM[Code],0))
))</f>
        <v>PM_40_50 : Approvals information</v>
      </c>
      <c r="O234" s="5" t="s">
        <v>585</v>
      </c>
      <c r="P234" s="6" t="str" cm="1">
        <f t="array" ref="P23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34" s="6" t="str" cm="1">
        <f t="array" ref="Q23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234" s="6"/>
      <c r="S234" s="5" t="s">
        <v>96</v>
      </c>
      <c r="T234" s="6"/>
      <c r="U234" s="5" t="s">
        <v>96</v>
      </c>
      <c r="V234" s="6"/>
      <c r="W234" s="5" t="s">
        <v>96</v>
      </c>
      <c r="X234" s="6"/>
      <c r="Y234" s="5" t="s">
        <v>96</v>
      </c>
      <c r="Z234" s="6"/>
      <c r="AA234" s="5" t="s">
        <v>96</v>
      </c>
      <c r="AB234" s="6"/>
      <c r="AC234" s="5" t="s">
        <v>96</v>
      </c>
      <c r="AE234" s="5" t="s">
        <v>96</v>
      </c>
      <c r="AG234" s="5" t="s">
        <v>96</v>
      </c>
      <c r="AI234" s="5" t="s">
        <v>96</v>
      </c>
      <c r="AJ234" s="6"/>
      <c r="AK234" s="5" t="s">
        <v>96</v>
      </c>
      <c r="AM234" s="5" t="s">
        <v>96</v>
      </c>
      <c r="AO234" s="5" t="s">
        <v>96</v>
      </c>
      <c r="AQ234" s="5" t="s">
        <v>96</v>
      </c>
      <c r="AS234" s="5" t="s">
        <v>96</v>
      </c>
      <c r="AU234" s="5" t="s">
        <v>96</v>
      </c>
      <c r="AW234" s="5" t="s">
        <v>96</v>
      </c>
      <c r="AY234" s="5" t="s">
        <v>206</v>
      </c>
      <c r="AZ234" s="6" t="s">
        <v>6538</v>
      </c>
      <c r="BA234" s="5" t="s">
        <v>96</v>
      </c>
      <c r="BC234" s="5" t="s">
        <v>96</v>
      </c>
      <c r="BE234" s="5" t="s">
        <v>96</v>
      </c>
      <c r="BG234" s="5" t="s">
        <v>96</v>
      </c>
      <c r="BI234" s="5" t="s">
        <v>96</v>
      </c>
      <c r="BK234" s="6" t="str" cm="1">
        <f t="array" ref="BK23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34" s="6" t="str" cm="1">
        <f t="array" ref="BL23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34" s="5" t="s">
        <v>96</v>
      </c>
      <c r="BN234" s="5" t="s">
        <v>96</v>
      </c>
      <c r="BO234" s="5" t="s">
        <v>96</v>
      </c>
      <c r="BP234" s="5" t="s">
        <v>96</v>
      </c>
      <c r="BQ234" s="5" t="s">
        <v>96</v>
      </c>
      <c r="BR234" s="5" t="s">
        <v>96</v>
      </c>
      <c r="BS234" s="5" t="s">
        <v>96</v>
      </c>
      <c r="BT234" s="5" t="s">
        <v>96</v>
      </c>
      <c r="BU234" s="5" t="s">
        <v>96</v>
      </c>
      <c r="BV234" s="5" t="s">
        <v>96</v>
      </c>
      <c r="BW234" s="5" t="s">
        <v>96</v>
      </c>
      <c r="BX234" s="5" t="s">
        <v>96</v>
      </c>
      <c r="BY234" s="5" t="s">
        <v>96</v>
      </c>
      <c r="BZ234" s="5" t="s">
        <v>96</v>
      </c>
      <c r="CA234" s="5" t="s">
        <v>96</v>
      </c>
      <c r="CB234" s="5" t="s">
        <v>96</v>
      </c>
      <c r="CC234" s="5" t="s">
        <v>96</v>
      </c>
      <c r="CD234" s="5" t="s">
        <v>96</v>
      </c>
      <c r="CE234" s="5" t="s">
        <v>96</v>
      </c>
      <c r="CF234" s="5" t="s">
        <v>96</v>
      </c>
      <c r="CG234" s="5" t="s">
        <v>96</v>
      </c>
      <c r="CH234" s="5" t="s">
        <v>96</v>
      </c>
      <c r="CI234" s="5" t="s">
        <v>96</v>
      </c>
      <c r="CJ234" s="5" t="s">
        <v>206</v>
      </c>
      <c r="CK234" s="5" t="s">
        <v>96</v>
      </c>
      <c r="CL234" s="5" t="s">
        <v>96</v>
      </c>
      <c r="CM234" s="6" t="str" cm="1">
        <f t="array" ref="CM2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34" s="5" t="str" cm="1">
        <f t="array" ref="CN2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34" s="5" t="str" cm="1">
        <f t="array" ref="CO2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34" s="5" t="str" cm="1">
        <f t="array" ref="CP2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34" s="5" t="str" cm="1">
        <f t="array" ref="CQ2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35" spans="2:95" ht="155" x14ac:dyDescent="0.35">
      <c r="B235" s="5" t="s">
        <v>206</v>
      </c>
      <c r="C235" s="6" t="s">
        <v>5967</v>
      </c>
      <c r="D235" s="6" t="s">
        <v>586</v>
      </c>
      <c r="E235" s="6" t="s">
        <v>7206</v>
      </c>
      <c r="F235" s="5" t="s">
        <v>209</v>
      </c>
      <c r="G235" s="5" t="s">
        <v>210</v>
      </c>
      <c r="H235" s="5" t="s">
        <v>223</v>
      </c>
      <c r="I235" s="5" t="s">
        <v>96</v>
      </c>
      <c r="J235" s="5" t="s">
        <v>96</v>
      </c>
      <c r="K235" s="5" t="s">
        <v>225</v>
      </c>
      <c r="L235" s="5" t="s">
        <v>9</v>
      </c>
      <c r="M235" s="5" t="str">
        <f>IF(O235="","",
IF(O235="PM_XX_XX_XX: Undefined","PM_XX: Undefined",
INDEX(tbl_Picklist_UniclassPM[Code and Title],
MATCH((LEFT(O235,5)),tbl_Picklist_UniclassPM[Code],0))
))</f>
        <v>PM_40 : Design and approvals information</v>
      </c>
      <c r="N235" s="5" t="str">
        <f>IF(O235="","",
IF(O235="PM_XX_XX_XX: Undefined","PM_XX_XX: Undefined",
INDEX(tbl_Picklist_UniclassPM[Code and Title],
MATCH((LEFT(O235,8)),tbl_Picklist_UniclassPM[Code],0))
))</f>
        <v>PM_40_60 : Project information management information</v>
      </c>
      <c r="O235" s="5" t="s">
        <v>587</v>
      </c>
      <c r="P235" s="6" t="str" cm="1">
        <f t="array" ref="P23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IE241;
IE301;
IE401</v>
      </c>
      <c r="Q235" s="6" t="str" cm="1">
        <f t="array" ref="Q23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IE241 : Appointment (PCSA);
IE301 : Planning submission for review;
IE401 : Stage submission (Contractor's Proposals)</v>
      </c>
      <c r="R235" s="6"/>
      <c r="S235" s="5" t="s">
        <v>96</v>
      </c>
      <c r="T235" s="6"/>
      <c r="U235" s="5" t="s">
        <v>96</v>
      </c>
      <c r="V235" s="6"/>
      <c r="W235" s="5" t="s">
        <v>96</v>
      </c>
      <c r="X235" s="6"/>
      <c r="Y235" s="5" t="s">
        <v>96</v>
      </c>
      <c r="Z235" s="6"/>
      <c r="AA235" s="5" t="s">
        <v>96</v>
      </c>
      <c r="AB235" s="6"/>
      <c r="AC235" s="5" t="s">
        <v>96</v>
      </c>
      <c r="AE235" s="5" t="s">
        <v>96</v>
      </c>
      <c r="AG235" s="5" t="s">
        <v>96</v>
      </c>
      <c r="AI235" s="5" t="s">
        <v>96</v>
      </c>
      <c r="AJ235" s="6"/>
      <c r="AK235" s="5" t="s">
        <v>96</v>
      </c>
      <c r="AM235" s="5" t="s">
        <v>96</v>
      </c>
      <c r="AO235" s="5" t="s">
        <v>96</v>
      </c>
      <c r="AQ235" s="5" t="s">
        <v>96</v>
      </c>
      <c r="AS235" s="5" t="s">
        <v>206</v>
      </c>
      <c r="AT235" s="6" t="s">
        <v>6539</v>
      </c>
      <c r="AU235" s="5" t="s">
        <v>206</v>
      </c>
      <c r="AV235" s="6" t="s">
        <v>6364</v>
      </c>
      <c r="AW235" s="5" t="s">
        <v>96</v>
      </c>
      <c r="AY235" s="5" t="s">
        <v>206</v>
      </c>
      <c r="AZ235" s="6" t="s">
        <v>6540</v>
      </c>
      <c r="BA235" s="5" t="s">
        <v>96</v>
      </c>
      <c r="BC235" s="5" t="s">
        <v>96</v>
      </c>
      <c r="BE235" s="5" t="s">
        <v>96</v>
      </c>
      <c r="BG235" s="5" t="s">
        <v>96</v>
      </c>
      <c r="BI235" s="5" t="s">
        <v>96</v>
      </c>
      <c r="BK235" s="6" t="str" cm="1">
        <f t="array" ref="BK23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35" s="6" t="str" cm="1">
        <f t="array" ref="BL23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35" s="5" t="s">
        <v>96</v>
      </c>
      <c r="BN235" s="5" t="s">
        <v>96</v>
      </c>
      <c r="BO235" s="5" t="s">
        <v>96</v>
      </c>
      <c r="BP235" s="5" t="s">
        <v>96</v>
      </c>
      <c r="BQ235" s="5" t="s">
        <v>96</v>
      </c>
      <c r="BR235" s="5" t="s">
        <v>96</v>
      </c>
      <c r="BS235" s="5" t="s">
        <v>96</v>
      </c>
      <c r="BT235" s="5" t="s">
        <v>96</v>
      </c>
      <c r="BU235" s="5" t="s">
        <v>96</v>
      </c>
      <c r="BV235" s="5" t="s">
        <v>96</v>
      </c>
      <c r="BW235" s="5" t="s">
        <v>96</v>
      </c>
      <c r="BX235" s="5" t="s">
        <v>96</v>
      </c>
      <c r="BY235" s="5" t="s">
        <v>96</v>
      </c>
      <c r="BZ235" s="5" t="s">
        <v>96</v>
      </c>
      <c r="CA235" s="5" t="s">
        <v>96</v>
      </c>
      <c r="CB235" s="5" t="s">
        <v>96</v>
      </c>
      <c r="CC235" s="5" t="s">
        <v>96</v>
      </c>
      <c r="CD235" s="5" t="s">
        <v>96</v>
      </c>
      <c r="CE235" s="5" t="s">
        <v>96</v>
      </c>
      <c r="CF235" s="5" t="s">
        <v>96</v>
      </c>
      <c r="CG235" s="5" t="s">
        <v>96</v>
      </c>
      <c r="CH235" s="5" t="s">
        <v>96</v>
      </c>
      <c r="CI235" s="5" t="s">
        <v>96</v>
      </c>
      <c r="CJ235" s="5" t="s">
        <v>206</v>
      </c>
      <c r="CK235" s="5" t="s">
        <v>96</v>
      </c>
      <c r="CL235" s="5" t="s">
        <v>96</v>
      </c>
      <c r="CM235" s="6" t="str" cm="1">
        <f t="array" ref="CM2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35" s="5" t="str" cm="1">
        <f t="array" ref="CN2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35" s="5" t="str" cm="1">
        <f t="array" ref="CO2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35" s="5" t="str" cm="1">
        <f t="array" ref="CP2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35" s="5" t="str" cm="1">
        <f t="array" ref="CQ2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36" spans="2:95" ht="310" x14ac:dyDescent="0.35">
      <c r="B236" s="5" t="s">
        <v>206</v>
      </c>
      <c r="C236" s="6" t="s">
        <v>5855</v>
      </c>
      <c r="D236" s="6" t="s">
        <v>588</v>
      </c>
      <c r="E236" s="6" t="s">
        <v>7207</v>
      </c>
      <c r="F236" s="5" t="s">
        <v>209</v>
      </c>
      <c r="G236" s="5" t="s">
        <v>234</v>
      </c>
      <c r="H236" s="5" t="s">
        <v>235</v>
      </c>
      <c r="I236" s="5" t="s">
        <v>96</v>
      </c>
      <c r="J236" s="5" t="s">
        <v>236</v>
      </c>
      <c r="K236" s="5" t="s">
        <v>214</v>
      </c>
      <c r="L236" s="5" t="s">
        <v>213</v>
      </c>
      <c r="M236" s="5" t="str">
        <f>IF(O236="","",
IF(O236="PM_XX_XX_XX: Undefined","PM_XX: Undefined",
INDEX(tbl_Picklist_UniclassPM[Code and Title],
MATCH((LEFT(O236,5)),tbl_Picklist_UniclassPM[Code],0))
))</f>
        <v>PM_40 : Design and approvals information</v>
      </c>
      <c r="N236" s="5" t="str">
        <f>IF(O236="","",
IF(O236="PM_XX_XX_XX: Undefined","PM_XX_XX: Undefined",
INDEX(tbl_Picklist_UniclassPM[Code and Title],
MATCH((LEFT(O236,8)),tbl_Picklist_UniclassPM[Code],0))
))</f>
        <v>PM_40_60 : Project information management information</v>
      </c>
      <c r="O236" s="5" t="s">
        <v>589</v>
      </c>
      <c r="P236" s="6" t="str" cm="1">
        <f t="array" ref="P23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v>
      </c>
      <c r="Q236" s="6" t="str" cm="1">
        <f t="array" ref="Q23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v>
      </c>
      <c r="R236" s="6"/>
      <c r="S236" s="5" t="s">
        <v>96</v>
      </c>
      <c r="T236" s="6"/>
      <c r="U236" s="5" t="s">
        <v>206</v>
      </c>
      <c r="V236" s="6" t="s">
        <v>6541</v>
      </c>
      <c r="W236" s="5" t="s">
        <v>96</v>
      </c>
      <c r="X236" s="6"/>
      <c r="Y236" s="5" t="s">
        <v>96</v>
      </c>
      <c r="Z236" s="6"/>
      <c r="AA236" s="5" t="s">
        <v>96</v>
      </c>
      <c r="AB236" s="6"/>
      <c r="AC236" s="5" t="s">
        <v>96</v>
      </c>
      <c r="AE236" s="5" t="s">
        <v>96</v>
      </c>
      <c r="AG236" s="5" t="s">
        <v>96</v>
      </c>
      <c r="AI236" s="5" t="s">
        <v>96</v>
      </c>
      <c r="AJ236" s="6"/>
      <c r="AK236" s="5" t="s">
        <v>96</v>
      </c>
      <c r="AM236" s="5" t="s">
        <v>96</v>
      </c>
      <c r="AO236" s="5" t="s">
        <v>96</v>
      </c>
      <c r="AQ236" s="5" t="s">
        <v>96</v>
      </c>
      <c r="AS236" s="5" t="s">
        <v>96</v>
      </c>
      <c r="AU236" s="5" t="s">
        <v>96</v>
      </c>
      <c r="AW236" s="5" t="s">
        <v>96</v>
      </c>
      <c r="AY236" s="5" t="s">
        <v>96</v>
      </c>
      <c r="BA236" s="5" t="s">
        <v>96</v>
      </c>
      <c r="BC236" s="5" t="s">
        <v>96</v>
      </c>
      <c r="BE236" s="5" t="s">
        <v>96</v>
      </c>
      <c r="BG236" s="5" t="s">
        <v>96</v>
      </c>
      <c r="BI236" s="5" t="s">
        <v>96</v>
      </c>
      <c r="BK236" s="6" t="str" cm="1">
        <f t="array" ref="BK23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I;
J;
K;
L;
M;
P;
Q;
R;
S;
W;
X;
Z</v>
      </c>
      <c r="BL236" s="6" t="str" cm="1">
        <f t="array" ref="BL23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Z : Multiple Disciplines</v>
      </c>
      <c r="BM236" s="5" t="s">
        <v>206</v>
      </c>
      <c r="BN236" s="5" t="s">
        <v>96</v>
      </c>
      <c r="BO236" s="5" t="s">
        <v>206</v>
      </c>
      <c r="BP236" s="5" t="s">
        <v>96</v>
      </c>
      <c r="BQ236" s="5" t="s">
        <v>206</v>
      </c>
      <c r="BR236" s="5" t="s">
        <v>206</v>
      </c>
      <c r="BS236" s="5" t="s">
        <v>96</v>
      </c>
      <c r="BT236" s="5" t="s">
        <v>96</v>
      </c>
      <c r="BU236" s="5" t="s">
        <v>206</v>
      </c>
      <c r="BV236" s="5" t="s">
        <v>206</v>
      </c>
      <c r="BW236" s="5" t="s">
        <v>206</v>
      </c>
      <c r="BX236" s="5" t="s">
        <v>206</v>
      </c>
      <c r="BY236" s="5" t="s">
        <v>206</v>
      </c>
      <c r="BZ236" s="5" t="s">
        <v>96</v>
      </c>
      <c r="CA236" s="5" t="s">
        <v>96</v>
      </c>
      <c r="CB236" s="5" t="s">
        <v>206</v>
      </c>
      <c r="CC236" s="5" t="s">
        <v>206</v>
      </c>
      <c r="CD236" s="5" t="s">
        <v>206</v>
      </c>
      <c r="CE236" s="5" t="s">
        <v>206</v>
      </c>
      <c r="CF236" s="5" t="s">
        <v>96</v>
      </c>
      <c r="CG236" s="5" t="s">
        <v>96</v>
      </c>
      <c r="CH236" s="5" t="s">
        <v>96</v>
      </c>
      <c r="CI236" s="5" t="s">
        <v>206</v>
      </c>
      <c r="CJ236" s="5" t="s">
        <v>206</v>
      </c>
      <c r="CK236" s="5" t="s">
        <v>96</v>
      </c>
      <c r="CL236" s="5" t="s">
        <v>206</v>
      </c>
      <c r="CM236" s="6" t="str" cm="1">
        <f t="array" ref="CM2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36" s="5" t="str" cm="1">
        <f t="array" ref="CN2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36" s="5" t="str" cm="1">
        <f t="array" ref="CO2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36" s="5" t="str" cm="1">
        <f t="array" ref="CP2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36" s="5" t="str" cm="1">
        <f t="array" ref="CQ2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37" spans="2:95" ht="310" x14ac:dyDescent="0.35">
      <c r="B237" s="5" t="s">
        <v>206</v>
      </c>
      <c r="C237" s="6" t="s">
        <v>5932</v>
      </c>
      <c r="D237" s="6" t="s">
        <v>590</v>
      </c>
      <c r="E237" s="6" t="s">
        <v>7208</v>
      </c>
      <c r="F237" s="5" t="s">
        <v>209</v>
      </c>
      <c r="G237" s="5" t="s">
        <v>234</v>
      </c>
      <c r="H237" s="5" t="s">
        <v>235</v>
      </c>
      <c r="I237" s="5" t="s">
        <v>96</v>
      </c>
      <c r="J237" s="5" t="s">
        <v>236</v>
      </c>
      <c r="K237" s="5" t="s">
        <v>225</v>
      </c>
      <c r="L237" s="5" t="s">
        <v>9</v>
      </c>
      <c r="M237" s="5" t="str">
        <f>IF(O237="","",
IF(O237="PM_XX_XX_XX: Undefined","PM_XX: Undefined",
INDEX(tbl_Picklist_UniclassPM[Code and Title],
MATCH((LEFT(O237,5)),tbl_Picklist_UniclassPM[Code],0))
))</f>
        <v>PM_40 : Design and approvals information</v>
      </c>
      <c r="N237" s="5" t="str">
        <f>IF(O237="","",
IF(O237="PM_XX_XX_XX: Undefined","PM_XX_XX: Undefined",
INDEX(tbl_Picklist_UniclassPM[Code and Title],
MATCH((LEFT(O237,8)),tbl_Picklist_UniclassPM[Code],0))
))</f>
        <v>PM_40_60 : Project information management information</v>
      </c>
      <c r="O237" s="5" t="s">
        <v>589</v>
      </c>
      <c r="P237" s="6" t="str" cm="1">
        <f t="array" ref="P23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IE212;
IE214;
IE222;
IE232</v>
      </c>
      <c r="Q237" s="6" t="str" cm="1">
        <f t="array" ref="Q23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IE212 : EBSR PITT Response;
IE214 : EBSR ITT Response;
IE222 : SBSR ITT Response;
IE232 : ISP Response</v>
      </c>
      <c r="R237" s="6"/>
      <c r="S237" s="5" t="s">
        <v>96</v>
      </c>
      <c r="T237" s="6"/>
      <c r="U237" s="5" t="s">
        <v>96</v>
      </c>
      <c r="V237" s="6"/>
      <c r="W237" s="5" t="s">
        <v>96</v>
      </c>
      <c r="X237" s="6"/>
      <c r="Y237" s="5" t="s">
        <v>96</v>
      </c>
      <c r="Z237" s="6"/>
      <c r="AA237" s="5" t="s">
        <v>96</v>
      </c>
      <c r="AB237" s="6"/>
      <c r="AC237" s="5" t="s">
        <v>96</v>
      </c>
      <c r="AE237" s="5" t="s">
        <v>206</v>
      </c>
      <c r="AF237" s="6" t="s">
        <v>6542</v>
      </c>
      <c r="AG237" s="5" t="s">
        <v>96</v>
      </c>
      <c r="AI237" s="5" t="s">
        <v>206</v>
      </c>
      <c r="AJ237" s="6" t="s">
        <v>6543</v>
      </c>
      <c r="AK237" s="5" t="s">
        <v>96</v>
      </c>
      <c r="AM237" s="5" t="s">
        <v>206</v>
      </c>
      <c r="AN237" s="6" t="s">
        <v>6542</v>
      </c>
      <c r="AO237" s="5" t="s">
        <v>96</v>
      </c>
      <c r="AQ237" s="5" t="s">
        <v>206</v>
      </c>
      <c r="AR237" s="6" t="s">
        <v>6542</v>
      </c>
      <c r="AS237" s="5" t="s">
        <v>96</v>
      </c>
      <c r="AU237" s="5" t="s">
        <v>96</v>
      </c>
      <c r="AW237" s="5" t="s">
        <v>96</v>
      </c>
      <c r="AY237" s="5" t="s">
        <v>96</v>
      </c>
      <c r="BA237" s="5" t="s">
        <v>96</v>
      </c>
      <c r="BC237" s="5" t="s">
        <v>96</v>
      </c>
      <c r="BE237" s="5" t="s">
        <v>96</v>
      </c>
      <c r="BG237" s="5" t="s">
        <v>96</v>
      </c>
      <c r="BI237" s="5" t="s">
        <v>96</v>
      </c>
      <c r="BK237" s="6" t="str" cm="1">
        <f t="array" ref="BK23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I;
J;
K;
L;
M;
P;
Q;
R;
S;
W;
X;
Z</v>
      </c>
      <c r="BL237" s="6" t="str" cm="1">
        <f t="array" ref="BL23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Z : Multiple Disciplines</v>
      </c>
      <c r="BM237" s="5" t="s">
        <v>206</v>
      </c>
      <c r="BN237" s="5" t="s">
        <v>96</v>
      </c>
      <c r="BO237" s="5" t="s">
        <v>206</v>
      </c>
      <c r="BP237" s="5" t="s">
        <v>96</v>
      </c>
      <c r="BQ237" s="5" t="s">
        <v>206</v>
      </c>
      <c r="BR237" s="5" t="s">
        <v>206</v>
      </c>
      <c r="BS237" s="5" t="s">
        <v>96</v>
      </c>
      <c r="BT237" s="5" t="s">
        <v>96</v>
      </c>
      <c r="BU237" s="5" t="s">
        <v>206</v>
      </c>
      <c r="BV237" s="5" t="s">
        <v>206</v>
      </c>
      <c r="BW237" s="5" t="s">
        <v>206</v>
      </c>
      <c r="BX237" s="5" t="s">
        <v>206</v>
      </c>
      <c r="BY237" s="5" t="s">
        <v>206</v>
      </c>
      <c r="BZ237" s="5" t="s">
        <v>96</v>
      </c>
      <c r="CA237" s="5" t="s">
        <v>96</v>
      </c>
      <c r="CB237" s="5" t="s">
        <v>206</v>
      </c>
      <c r="CC237" s="5" t="s">
        <v>206</v>
      </c>
      <c r="CD237" s="5" t="s">
        <v>206</v>
      </c>
      <c r="CE237" s="5" t="s">
        <v>206</v>
      </c>
      <c r="CF237" s="5" t="s">
        <v>96</v>
      </c>
      <c r="CG237" s="5" t="s">
        <v>96</v>
      </c>
      <c r="CH237" s="5" t="s">
        <v>96</v>
      </c>
      <c r="CI237" s="5" t="s">
        <v>206</v>
      </c>
      <c r="CJ237" s="5" t="s">
        <v>206</v>
      </c>
      <c r="CK237" s="5" t="s">
        <v>96</v>
      </c>
      <c r="CL237" s="5" t="s">
        <v>206</v>
      </c>
      <c r="CM237" s="6" t="str" cm="1">
        <f t="array" ref="CM2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37" s="5" t="str" cm="1">
        <f t="array" ref="CN2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37" s="5" t="str" cm="1">
        <f t="array" ref="CO2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37" s="5" t="str" cm="1">
        <f t="array" ref="CP2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37" s="5" t="str" cm="1">
        <f t="array" ref="CQ2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38" spans="2:95" ht="170.5" x14ac:dyDescent="0.35">
      <c r="B238" s="5" t="s">
        <v>206</v>
      </c>
      <c r="C238" s="6" t="s">
        <v>6059</v>
      </c>
      <c r="D238" s="6" t="s">
        <v>591</v>
      </c>
      <c r="E238" s="6" t="s">
        <v>7209</v>
      </c>
      <c r="F238" s="5" t="s">
        <v>209</v>
      </c>
      <c r="G238" s="5" t="s">
        <v>210</v>
      </c>
      <c r="H238" s="5" t="s">
        <v>223</v>
      </c>
      <c r="I238" s="5" t="s">
        <v>96</v>
      </c>
      <c r="J238" s="5" t="s">
        <v>96</v>
      </c>
      <c r="K238" s="5" t="s">
        <v>225</v>
      </c>
      <c r="L238" s="5" t="s">
        <v>9</v>
      </c>
      <c r="M238" s="5" t="str">
        <f>IF(O238="","",
IF(O238="PM_XX_XX_XX: Undefined","PM_XX: Undefined",
INDEX(tbl_Picklist_UniclassPM[Code and Title],
MATCH((LEFT(O238,5)),tbl_Picklist_UniclassPM[Code],0))
))</f>
        <v>PM_40 : Design and approvals information</v>
      </c>
      <c r="N238" s="5" t="str">
        <f>IF(O238="","",
IF(O238="PM_XX_XX_XX: Undefined","PM_XX_XX: Undefined",
INDEX(tbl_Picklist_UniclassPM[Code and Title],
MATCH((LEFT(O238,8)),tbl_Picklist_UniclassPM[Code],0))
))</f>
        <v>PM_40_60 : Project information management information</v>
      </c>
      <c r="O238" s="5" t="s">
        <v>592</v>
      </c>
      <c r="P238" s="6" t="str" cm="1">
        <f t="array" ref="P23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v>
      </c>
      <c r="Q238" s="6" t="str" cm="1">
        <f t="array" ref="Q23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v>
      </c>
      <c r="R238" s="6"/>
      <c r="S238" s="5" t="s">
        <v>96</v>
      </c>
      <c r="T238" s="6"/>
      <c r="U238" s="5" t="s">
        <v>96</v>
      </c>
      <c r="V238" s="6"/>
      <c r="W238" s="5" t="s">
        <v>96</v>
      </c>
      <c r="X238" s="6"/>
      <c r="Y238" s="5" t="s">
        <v>96</v>
      </c>
      <c r="Z238" s="6"/>
      <c r="AA238" s="5" t="s">
        <v>96</v>
      </c>
      <c r="AB238" s="6"/>
      <c r="AC238" s="5" t="s">
        <v>96</v>
      </c>
      <c r="AE238" s="5" t="s">
        <v>96</v>
      </c>
      <c r="AG238" s="5" t="s">
        <v>96</v>
      </c>
      <c r="AI238" s="5" t="s">
        <v>96</v>
      </c>
      <c r="AJ238" s="6"/>
      <c r="AK238" s="5" t="s">
        <v>96</v>
      </c>
      <c r="AM238" s="5" t="s">
        <v>96</v>
      </c>
      <c r="AO238" s="5" t="s">
        <v>96</v>
      </c>
      <c r="AQ238" s="5" t="s">
        <v>96</v>
      </c>
      <c r="AS238" s="5" t="s">
        <v>96</v>
      </c>
      <c r="AU238" s="5" t="s">
        <v>96</v>
      </c>
      <c r="AW238" s="5" t="s">
        <v>206</v>
      </c>
      <c r="AX238" s="6" t="s">
        <v>6544</v>
      </c>
      <c r="AY238" s="5" t="s">
        <v>206</v>
      </c>
      <c r="AZ238" s="6" t="s">
        <v>6545</v>
      </c>
      <c r="BA238" s="5" t="s">
        <v>96</v>
      </c>
      <c r="BC238" s="5" t="s">
        <v>96</v>
      </c>
      <c r="BE238" s="5" t="s">
        <v>96</v>
      </c>
      <c r="BG238" s="5" t="s">
        <v>96</v>
      </c>
      <c r="BI238" s="5" t="s">
        <v>96</v>
      </c>
      <c r="BK238" s="6" t="str" cm="1">
        <f t="array" ref="BK23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38" s="6" t="str" cm="1">
        <f t="array" ref="BL23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38" s="5" t="s">
        <v>96</v>
      </c>
      <c r="BN238" s="5" t="s">
        <v>96</v>
      </c>
      <c r="BO238" s="5" t="s">
        <v>96</v>
      </c>
      <c r="BP238" s="5" t="s">
        <v>96</v>
      </c>
      <c r="BQ238" s="5" t="s">
        <v>96</v>
      </c>
      <c r="BR238" s="5" t="s">
        <v>96</v>
      </c>
      <c r="BS238" s="5" t="s">
        <v>96</v>
      </c>
      <c r="BT238" s="5" t="s">
        <v>96</v>
      </c>
      <c r="BU238" s="5" t="s">
        <v>96</v>
      </c>
      <c r="BV238" s="5" t="s">
        <v>96</v>
      </c>
      <c r="BW238" s="5" t="s">
        <v>96</v>
      </c>
      <c r="BX238" s="5" t="s">
        <v>96</v>
      </c>
      <c r="BY238" s="5" t="s">
        <v>96</v>
      </c>
      <c r="BZ238" s="5" t="s">
        <v>96</v>
      </c>
      <c r="CA238" s="5" t="s">
        <v>96</v>
      </c>
      <c r="CB238" s="5" t="s">
        <v>96</v>
      </c>
      <c r="CC238" s="5" t="s">
        <v>96</v>
      </c>
      <c r="CD238" s="5" t="s">
        <v>96</v>
      </c>
      <c r="CE238" s="5" t="s">
        <v>96</v>
      </c>
      <c r="CF238" s="5" t="s">
        <v>96</v>
      </c>
      <c r="CG238" s="5" t="s">
        <v>96</v>
      </c>
      <c r="CH238" s="5" t="s">
        <v>96</v>
      </c>
      <c r="CI238" s="5" t="s">
        <v>96</v>
      </c>
      <c r="CJ238" s="5" t="s">
        <v>206</v>
      </c>
      <c r="CK238" s="5" t="s">
        <v>96</v>
      </c>
      <c r="CL238" s="5" t="s">
        <v>96</v>
      </c>
      <c r="CM238" s="6" t="str" cm="1">
        <f t="array" ref="CM2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38" s="5" t="str" cm="1">
        <f t="array" ref="CN2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38" s="5" t="str" cm="1">
        <f t="array" ref="CO2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38" s="5" t="str" cm="1">
        <f t="array" ref="CP2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38" s="5" t="str" cm="1">
        <f t="array" ref="CQ2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39" spans="2:95" ht="108.5" x14ac:dyDescent="0.35">
      <c r="B239" s="5" t="s">
        <v>239</v>
      </c>
      <c r="C239" s="6" t="s">
        <v>5907</v>
      </c>
      <c r="D239" s="6" t="s">
        <v>593</v>
      </c>
      <c r="E239" s="6" t="s">
        <v>7210</v>
      </c>
      <c r="F239" s="5" t="s">
        <v>209</v>
      </c>
      <c r="G239" s="5" t="s">
        <v>210</v>
      </c>
      <c r="H239" s="5" t="s">
        <v>223</v>
      </c>
      <c r="I239" s="5" t="s">
        <v>96</v>
      </c>
      <c r="J239" s="5" t="s">
        <v>96</v>
      </c>
      <c r="K239" s="5" t="s">
        <v>9</v>
      </c>
      <c r="L239" s="5" t="s">
        <v>213</v>
      </c>
      <c r="M239" s="5" t="str">
        <f>IF(O239="","",
IF(O239="PM_XX_XX_XX: Undefined","PM_XX: Undefined",
INDEX(tbl_Picklist_UniclassPM[Code and Title],
MATCH((LEFT(O239,5)),tbl_Picklist_UniclassPM[Code],0))
))</f>
        <v>PM_40 : Design and approvals information</v>
      </c>
      <c r="N239" s="5" t="str">
        <f>IF(O239="","",
IF(O239="PM_XX_XX_XX: Undefined","PM_XX_XX: Undefined",
INDEX(tbl_Picklist_UniclassPM[Code and Title],
MATCH((LEFT(O239,8)),tbl_Picklist_UniclassPM[Code],0))
))</f>
        <v>PM_40_60 : Project information management information</v>
      </c>
      <c r="O239" s="5" t="s">
        <v>594</v>
      </c>
      <c r="P239" s="6" t="str" cm="1">
        <f t="array" ref="P23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239" s="6" t="str" cm="1">
        <f t="array" ref="Q23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239" s="6"/>
      <c r="S239" s="5" t="s">
        <v>96</v>
      </c>
      <c r="T239" s="6"/>
      <c r="U239" s="5" t="s">
        <v>96</v>
      </c>
      <c r="V239" s="6"/>
      <c r="W239" s="5" t="s">
        <v>96</v>
      </c>
      <c r="X239" s="6"/>
      <c r="Y239" s="5" t="s">
        <v>206</v>
      </c>
      <c r="Z239" s="6" t="s">
        <v>6546</v>
      </c>
      <c r="AA239" s="5" t="s">
        <v>96</v>
      </c>
      <c r="AB239" s="6"/>
      <c r="AC239" s="5" t="s">
        <v>206</v>
      </c>
      <c r="AD239" s="6" t="s">
        <v>6330</v>
      </c>
      <c r="AE239" s="5" t="s">
        <v>96</v>
      </c>
      <c r="AG239" s="5" t="s">
        <v>206</v>
      </c>
      <c r="AH239" s="6" t="s">
        <v>6330</v>
      </c>
      <c r="AI239" s="5" t="s">
        <v>96</v>
      </c>
      <c r="AJ239" s="6"/>
      <c r="AK239" s="5" t="s">
        <v>206</v>
      </c>
      <c r="AL239" s="6" t="s">
        <v>6330</v>
      </c>
      <c r="AM239" s="5" t="s">
        <v>96</v>
      </c>
      <c r="AO239" s="5" t="s">
        <v>206</v>
      </c>
      <c r="AP239" s="6" t="s">
        <v>6330</v>
      </c>
      <c r="AQ239" s="5" t="s">
        <v>96</v>
      </c>
      <c r="AS239" s="5" t="s">
        <v>96</v>
      </c>
      <c r="AU239" s="5" t="s">
        <v>96</v>
      </c>
      <c r="AW239" s="5" t="s">
        <v>96</v>
      </c>
      <c r="AY239" s="5" t="s">
        <v>96</v>
      </c>
      <c r="BA239" s="5" t="s">
        <v>96</v>
      </c>
      <c r="BC239" s="5" t="s">
        <v>96</v>
      </c>
      <c r="BE239" s="5" t="s">
        <v>96</v>
      </c>
      <c r="BG239" s="5" t="s">
        <v>96</v>
      </c>
      <c r="BI239" s="5" t="s">
        <v>96</v>
      </c>
      <c r="BK239" s="6" t="str" cm="1">
        <f t="array" ref="BK23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39" s="6" t="str" cm="1">
        <f t="array" ref="BL23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39" s="5" t="s">
        <v>96</v>
      </c>
      <c r="BN239" s="5" t="s">
        <v>96</v>
      </c>
      <c r="BO239" s="5" t="s">
        <v>96</v>
      </c>
      <c r="BP239" s="5" t="s">
        <v>96</v>
      </c>
      <c r="BQ239" s="5" t="s">
        <v>96</v>
      </c>
      <c r="BR239" s="5" t="s">
        <v>96</v>
      </c>
      <c r="BS239" s="5" t="s">
        <v>96</v>
      </c>
      <c r="BT239" s="5" t="s">
        <v>96</v>
      </c>
      <c r="BU239" s="5" t="s">
        <v>96</v>
      </c>
      <c r="BV239" s="5" t="s">
        <v>96</v>
      </c>
      <c r="BW239" s="5" t="s">
        <v>96</v>
      </c>
      <c r="BX239" s="5" t="s">
        <v>96</v>
      </c>
      <c r="BY239" s="5" t="s">
        <v>96</v>
      </c>
      <c r="BZ239" s="5" t="s">
        <v>96</v>
      </c>
      <c r="CA239" s="5" t="s">
        <v>96</v>
      </c>
      <c r="CB239" s="5" t="s">
        <v>96</v>
      </c>
      <c r="CC239" s="5" t="s">
        <v>96</v>
      </c>
      <c r="CD239" s="5" t="s">
        <v>96</v>
      </c>
      <c r="CE239" s="5" t="s">
        <v>96</v>
      </c>
      <c r="CF239" s="5" t="s">
        <v>96</v>
      </c>
      <c r="CG239" s="5" t="s">
        <v>96</v>
      </c>
      <c r="CH239" s="5" t="s">
        <v>96</v>
      </c>
      <c r="CI239" s="5" t="s">
        <v>96</v>
      </c>
      <c r="CJ239" s="5" t="s">
        <v>206</v>
      </c>
      <c r="CK239" s="5" t="s">
        <v>96</v>
      </c>
      <c r="CL239" s="5" t="s">
        <v>96</v>
      </c>
      <c r="CM239" s="6" t="str" cm="1">
        <f t="array" ref="CM2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39" s="5" t="str" cm="1">
        <f t="array" ref="CN2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39" s="5" t="str" cm="1">
        <f t="array" ref="CO2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39" s="5" t="str" cm="1">
        <f t="array" ref="CP2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39" s="5" t="str" cm="1">
        <f t="array" ref="CQ2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40" spans="2:95" ht="341" x14ac:dyDescent="0.35">
      <c r="B240" s="5" t="s">
        <v>206</v>
      </c>
      <c r="C240" s="6" t="s">
        <v>5968</v>
      </c>
      <c r="D240" s="6" t="s">
        <v>6835</v>
      </c>
      <c r="E240" s="6" t="s">
        <v>7211</v>
      </c>
      <c r="F240" s="5" t="s">
        <v>209</v>
      </c>
      <c r="G240" s="5" t="s">
        <v>234</v>
      </c>
      <c r="H240" s="5" t="s">
        <v>595</v>
      </c>
      <c r="I240" s="5" t="s">
        <v>96</v>
      </c>
      <c r="J240" s="5" t="s">
        <v>96</v>
      </c>
      <c r="K240" s="5" t="s">
        <v>225</v>
      </c>
      <c r="L240" s="5" t="s">
        <v>9</v>
      </c>
      <c r="M240" s="5" t="str">
        <f>IF(O240="","",
IF(O240="PM_XX_XX_XX: Undefined","PM_XX: Undefined",
INDEX(tbl_Picklist_UniclassPM[Code and Title],
MATCH((LEFT(O240,5)),tbl_Picklist_UniclassPM[Code],0))
))</f>
        <v>PM_40 : Design and approvals information</v>
      </c>
      <c r="N240" s="5" t="str">
        <f>IF(O240="","",
IF(O240="PM_XX_XX_XX: Undefined","PM_XX_XX: Undefined",
INDEX(tbl_Picklist_UniclassPM[Code and Title],
MATCH((LEFT(O240,8)),tbl_Picklist_UniclassPM[Code],0))
))</f>
        <v>PM_40_60 : Project information management information</v>
      </c>
      <c r="O240" s="5" t="s">
        <v>596</v>
      </c>
      <c r="P240" s="6" t="str" cm="1">
        <f t="array" ref="P24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IE241</v>
      </c>
      <c r="Q240" s="6" t="str" cm="1">
        <f t="array" ref="Q24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IE241 : Appointment (PCSA)</v>
      </c>
      <c r="R240" s="6"/>
      <c r="S240" s="5" t="s">
        <v>96</v>
      </c>
      <c r="T240" s="6"/>
      <c r="U240" s="5" t="s">
        <v>96</v>
      </c>
      <c r="V240" s="6"/>
      <c r="W240" s="5" t="s">
        <v>96</v>
      </c>
      <c r="X240" s="6"/>
      <c r="Y240" s="5" t="s">
        <v>96</v>
      </c>
      <c r="Z240" s="6"/>
      <c r="AA240" s="5" t="s">
        <v>96</v>
      </c>
      <c r="AB240" s="6"/>
      <c r="AC240" s="5" t="s">
        <v>96</v>
      </c>
      <c r="AE240" s="5" t="s">
        <v>96</v>
      </c>
      <c r="AG240" s="5" t="s">
        <v>96</v>
      </c>
      <c r="AI240" s="5" t="s">
        <v>96</v>
      </c>
      <c r="AJ240" s="6"/>
      <c r="AK240" s="5" t="s">
        <v>96</v>
      </c>
      <c r="AM240" s="5" t="s">
        <v>96</v>
      </c>
      <c r="AO240" s="5" t="s">
        <v>96</v>
      </c>
      <c r="AQ240" s="5" t="s">
        <v>96</v>
      </c>
      <c r="AS240" s="5" t="s">
        <v>206</v>
      </c>
      <c r="AT240" s="6" t="s">
        <v>6547</v>
      </c>
      <c r="AU240" s="5" t="s">
        <v>96</v>
      </c>
      <c r="AW240" s="5" t="s">
        <v>96</v>
      </c>
      <c r="AY240" s="5" t="s">
        <v>96</v>
      </c>
      <c r="BA240" s="5" t="s">
        <v>96</v>
      </c>
      <c r="BC240" s="5" t="s">
        <v>96</v>
      </c>
      <c r="BE240" s="5" t="s">
        <v>96</v>
      </c>
      <c r="BG240" s="5" t="s">
        <v>96</v>
      </c>
      <c r="BI240" s="5" t="s">
        <v>96</v>
      </c>
      <c r="BK240" s="6" t="str" cm="1">
        <f t="array" ref="BK24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C;
E;
F;
I;
J;
K;
L;
M;
P;
Q;
R;
S;
W;
X;
Y;
Z</v>
      </c>
      <c r="BL240" s="6" t="str" cm="1">
        <f t="array" ref="BL24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Y : Topographical Surveying;
Z : Multiple Disciplines</v>
      </c>
      <c r="BM240" s="5" t="s">
        <v>206</v>
      </c>
      <c r="BN240" s="5" t="s">
        <v>206</v>
      </c>
      <c r="BO240" s="5" t="s">
        <v>206</v>
      </c>
      <c r="BP240" s="5" t="s">
        <v>96</v>
      </c>
      <c r="BQ240" s="5" t="s">
        <v>206</v>
      </c>
      <c r="BR240" s="5" t="s">
        <v>206</v>
      </c>
      <c r="BS240" s="5" t="s">
        <v>96</v>
      </c>
      <c r="BT240" s="5" t="s">
        <v>96</v>
      </c>
      <c r="BU240" s="5" t="s">
        <v>206</v>
      </c>
      <c r="BV240" s="5" t="s">
        <v>206</v>
      </c>
      <c r="BW240" s="5" t="s">
        <v>206</v>
      </c>
      <c r="BX240" s="5" t="s">
        <v>206</v>
      </c>
      <c r="BY240" s="5" t="s">
        <v>206</v>
      </c>
      <c r="BZ240" s="5" t="s">
        <v>96</v>
      </c>
      <c r="CA240" s="5" t="s">
        <v>96</v>
      </c>
      <c r="CB240" s="5" t="s">
        <v>206</v>
      </c>
      <c r="CC240" s="5" t="s">
        <v>206</v>
      </c>
      <c r="CD240" s="5" t="s">
        <v>206</v>
      </c>
      <c r="CE240" s="5" t="s">
        <v>206</v>
      </c>
      <c r="CF240" s="5" t="s">
        <v>96</v>
      </c>
      <c r="CG240" s="5" t="s">
        <v>96</v>
      </c>
      <c r="CH240" s="5" t="s">
        <v>96</v>
      </c>
      <c r="CI240" s="5" t="s">
        <v>206</v>
      </c>
      <c r="CJ240" s="5" t="s">
        <v>206</v>
      </c>
      <c r="CK240" s="5" t="s">
        <v>206</v>
      </c>
      <c r="CL240" s="5" t="s">
        <v>206</v>
      </c>
      <c r="CM240" s="6" t="str" cm="1">
        <f t="array" ref="CM2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40" s="5" t="str" cm="1">
        <f t="array" ref="CN2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40" s="5" t="str" cm="1">
        <f t="array" ref="CO2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40" s="5" t="str" cm="1">
        <f t="array" ref="CP2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40" s="5" t="str" cm="1">
        <f t="array" ref="CQ2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41" spans="1:115" ht="409.5" x14ac:dyDescent="0.35">
      <c r="B241" s="5" t="s">
        <v>206</v>
      </c>
      <c r="C241" s="6" t="s">
        <v>6060</v>
      </c>
      <c r="D241" s="6" t="s">
        <v>597</v>
      </c>
      <c r="E241" s="6" t="s">
        <v>7212</v>
      </c>
      <c r="F241" s="5" t="s">
        <v>443</v>
      </c>
      <c r="G241" s="5" t="s">
        <v>318</v>
      </c>
      <c r="H241" s="5" t="s">
        <v>319</v>
      </c>
      <c r="I241" s="5" t="s">
        <v>97</v>
      </c>
      <c r="J241" s="5" t="s">
        <v>96</v>
      </c>
      <c r="K241" s="5" t="s">
        <v>225</v>
      </c>
      <c r="L241" s="5" t="s">
        <v>9</v>
      </c>
      <c r="M241" s="5" t="str">
        <f>IF(O241="","",
IF(O241="PM_XX_XX_XX: Undefined","PM_XX: Undefined",
INDEX(tbl_Picklist_UniclassPM[Code and Title],
MATCH((LEFT(O241,5)),tbl_Picklist_UniclassPM[Code],0))
))</f>
        <v>PM_40 : Design and approvals information</v>
      </c>
      <c r="N241" s="5" t="str">
        <f>IF(O241="","",
IF(O241="PM_XX_XX_XX: Undefined","PM_XX_XX: Undefined",
INDEX(tbl_Picklist_UniclassPM[Code and Title],
MATCH((LEFT(O241,8)),tbl_Picklist_UniclassPM[Code],0))
))</f>
        <v>PM_40_60 : Project information management information</v>
      </c>
      <c r="O241" s="5" t="s">
        <v>598</v>
      </c>
      <c r="P241" s="6" t="str" cm="1">
        <f t="array" ref="P24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241" s="6" t="str" cm="1">
        <f t="array" ref="Q24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241" s="6"/>
      <c r="S241" s="5" t="s">
        <v>96</v>
      </c>
      <c r="T241" s="6"/>
      <c r="U241" s="5" t="s">
        <v>96</v>
      </c>
      <c r="V241" s="6"/>
      <c r="W241" s="5" t="s">
        <v>96</v>
      </c>
      <c r="X241" s="6"/>
      <c r="Y241" s="5" t="s">
        <v>96</v>
      </c>
      <c r="Z241" s="6"/>
      <c r="AA241" s="5" t="s">
        <v>96</v>
      </c>
      <c r="AB241" s="6"/>
      <c r="AC241" s="5" t="s">
        <v>96</v>
      </c>
      <c r="AE241" s="5" t="s">
        <v>96</v>
      </c>
      <c r="AG241" s="5" t="s">
        <v>96</v>
      </c>
      <c r="AI241" s="5" t="s">
        <v>96</v>
      </c>
      <c r="AJ241" s="6"/>
      <c r="AK241" s="5" t="s">
        <v>96</v>
      </c>
      <c r="AM241" s="5" t="s">
        <v>96</v>
      </c>
      <c r="AO241" s="5" t="s">
        <v>96</v>
      </c>
      <c r="AQ241" s="5" t="s">
        <v>96</v>
      </c>
      <c r="AS241" s="5" t="s">
        <v>96</v>
      </c>
      <c r="AU241" s="5" t="s">
        <v>96</v>
      </c>
      <c r="AW241" s="5" t="s">
        <v>206</v>
      </c>
      <c r="AX241" s="6" t="s">
        <v>6548</v>
      </c>
      <c r="AY241" s="5" t="s">
        <v>206</v>
      </c>
      <c r="AZ241" s="6" t="s">
        <v>6549</v>
      </c>
      <c r="BA241" s="5" t="s">
        <v>96</v>
      </c>
      <c r="BC241" s="5" t="s">
        <v>96</v>
      </c>
      <c r="BE241" s="5" t="s">
        <v>206</v>
      </c>
      <c r="BF241" s="6" t="s">
        <v>6550</v>
      </c>
      <c r="BG241" s="5" t="s">
        <v>206</v>
      </c>
      <c r="BH241" s="6" t="s">
        <v>6551</v>
      </c>
      <c r="BI241" s="5" t="s">
        <v>96</v>
      </c>
      <c r="BK241" s="6" t="str" cm="1">
        <f t="array" ref="BK24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41" s="6" t="str" cm="1">
        <f t="array" ref="BL24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41" s="5" t="s">
        <v>96</v>
      </c>
      <c r="BN241" s="5" t="s">
        <v>96</v>
      </c>
      <c r="BO241" s="5" t="s">
        <v>96</v>
      </c>
      <c r="BP241" s="5" t="s">
        <v>96</v>
      </c>
      <c r="BQ241" s="5" t="s">
        <v>96</v>
      </c>
      <c r="BR241" s="5" t="s">
        <v>96</v>
      </c>
      <c r="BS241" s="5" t="s">
        <v>96</v>
      </c>
      <c r="BT241" s="5" t="s">
        <v>96</v>
      </c>
      <c r="BU241" s="5" t="s">
        <v>96</v>
      </c>
      <c r="BV241" s="5" t="s">
        <v>96</v>
      </c>
      <c r="BW241" s="5" t="s">
        <v>96</v>
      </c>
      <c r="BX241" s="5" t="s">
        <v>96</v>
      </c>
      <c r="BY241" s="5" t="s">
        <v>96</v>
      </c>
      <c r="BZ241" s="5" t="s">
        <v>96</v>
      </c>
      <c r="CA241" s="5" t="s">
        <v>96</v>
      </c>
      <c r="CB241" s="5" t="s">
        <v>96</v>
      </c>
      <c r="CC241" s="5" t="s">
        <v>96</v>
      </c>
      <c r="CD241" s="5" t="s">
        <v>96</v>
      </c>
      <c r="CE241" s="5" t="s">
        <v>96</v>
      </c>
      <c r="CF241" s="5" t="s">
        <v>96</v>
      </c>
      <c r="CG241" s="5" t="s">
        <v>96</v>
      </c>
      <c r="CH241" s="5" t="s">
        <v>96</v>
      </c>
      <c r="CI241" s="5" t="s">
        <v>96</v>
      </c>
      <c r="CJ241" s="5" t="s">
        <v>206</v>
      </c>
      <c r="CK241" s="5" t="s">
        <v>96</v>
      </c>
      <c r="CL241" s="5" t="s">
        <v>96</v>
      </c>
      <c r="CM241" s="6" t="str" cm="1">
        <f t="array" ref="CM2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41" s="5" t="str" cm="1">
        <f t="array" ref="CN2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41" s="5" t="str" cm="1">
        <f t="array" ref="CO2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41" s="5" t="str" cm="1">
        <f t="array" ref="CP2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41" s="5" t="str" cm="1">
        <f t="array" ref="CQ2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42" spans="1:115" ht="409.5" x14ac:dyDescent="0.35">
      <c r="B242" s="5" t="s">
        <v>206</v>
      </c>
      <c r="C242" s="6" t="s">
        <v>6061</v>
      </c>
      <c r="D242" s="6" t="s">
        <v>599</v>
      </c>
      <c r="E242" s="6" t="s">
        <v>7213</v>
      </c>
      <c r="F242" s="5" t="s">
        <v>443</v>
      </c>
      <c r="G242" s="5" t="s">
        <v>318</v>
      </c>
      <c r="H242" s="5" t="s">
        <v>319</v>
      </c>
      <c r="I242" s="5" t="s">
        <v>97</v>
      </c>
      <c r="J242" s="5" t="s">
        <v>96</v>
      </c>
      <c r="K242" s="5" t="s">
        <v>225</v>
      </c>
      <c r="L242" s="5" t="s">
        <v>9</v>
      </c>
      <c r="M242" s="5" t="str">
        <f>IF(O242="","",
IF(O242="PM_XX_XX_XX: Undefined","PM_XX: Undefined",
INDEX(tbl_Picklist_UniclassPM[Code and Title],
MATCH((LEFT(O242,5)),tbl_Picklist_UniclassPM[Code],0))
))</f>
        <v>PM_40 : Design and approvals information</v>
      </c>
      <c r="N242" s="5" t="str">
        <f>IF(O242="","",
IF(O242="PM_XX_XX_XX: Undefined","PM_XX_XX: Undefined",
INDEX(tbl_Picklist_UniclassPM[Code and Title],
MATCH((LEFT(O242,8)),tbl_Picklist_UniclassPM[Code],0))
))</f>
        <v>PM_40_60 : Project information management information</v>
      </c>
      <c r="O242" s="5" t="s">
        <v>600</v>
      </c>
      <c r="P242" s="6" t="str" cm="1">
        <f t="array" ref="P24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242" s="6" t="str" cm="1">
        <f t="array" ref="Q24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242" s="6"/>
      <c r="S242" s="5" t="s">
        <v>96</v>
      </c>
      <c r="T242" s="6"/>
      <c r="U242" s="5" t="s">
        <v>96</v>
      </c>
      <c r="V242" s="6"/>
      <c r="W242" s="5" t="s">
        <v>96</v>
      </c>
      <c r="X242" s="6"/>
      <c r="Y242" s="5" t="s">
        <v>96</v>
      </c>
      <c r="Z242" s="6"/>
      <c r="AA242" s="5" t="s">
        <v>96</v>
      </c>
      <c r="AB242" s="6"/>
      <c r="AC242" s="5" t="s">
        <v>96</v>
      </c>
      <c r="AE242" s="5" t="s">
        <v>96</v>
      </c>
      <c r="AG242" s="5" t="s">
        <v>96</v>
      </c>
      <c r="AI242" s="5" t="s">
        <v>96</v>
      </c>
      <c r="AJ242" s="6"/>
      <c r="AK242" s="5" t="s">
        <v>96</v>
      </c>
      <c r="AM242" s="5" t="s">
        <v>96</v>
      </c>
      <c r="AO242" s="5" t="s">
        <v>96</v>
      </c>
      <c r="AQ242" s="5" t="s">
        <v>96</v>
      </c>
      <c r="AS242" s="5" t="s">
        <v>96</v>
      </c>
      <c r="AU242" s="5" t="s">
        <v>96</v>
      </c>
      <c r="AW242" s="5" t="s">
        <v>206</v>
      </c>
      <c r="AX242" s="6" t="s">
        <v>6552</v>
      </c>
      <c r="AY242" s="5" t="s">
        <v>206</v>
      </c>
      <c r="AZ242" s="6" t="s">
        <v>6553</v>
      </c>
      <c r="BA242" s="5" t="s">
        <v>96</v>
      </c>
      <c r="BC242" s="5" t="s">
        <v>96</v>
      </c>
      <c r="BE242" s="5" t="s">
        <v>206</v>
      </c>
      <c r="BF242" s="6" t="s">
        <v>6554</v>
      </c>
      <c r="BG242" s="5" t="s">
        <v>206</v>
      </c>
      <c r="BH242" s="6" t="s">
        <v>6555</v>
      </c>
      <c r="BI242" s="5" t="s">
        <v>96</v>
      </c>
      <c r="BK242" s="6" t="str" cm="1">
        <f t="array" ref="BK24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42" s="6" t="str" cm="1">
        <f t="array" ref="BL24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42" s="5" t="s">
        <v>96</v>
      </c>
      <c r="BN242" s="5" t="s">
        <v>96</v>
      </c>
      <c r="BO242" s="5" t="s">
        <v>96</v>
      </c>
      <c r="BP242" s="5" t="s">
        <v>96</v>
      </c>
      <c r="BQ242" s="5" t="s">
        <v>96</v>
      </c>
      <c r="BR242" s="5" t="s">
        <v>96</v>
      </c>
      <c r="BS242" s="5" t="s">
        <v>96</v>
      </c>
      <c r="BT242" s="5" t="s">
        <v>96</v>
      </c>
      <c r="BU242" s="5" t="s">
        <v>96</v>
      </c>
      <c r="BV242" s="5" t="s">
        <v>96</v>
      </c>
      <c r="BW242" s="5" t="s">
        <v>96</v>
      </c>
      <c r="BX242" s="5" t="s">
        <v>96</v>
      </c>
      <c r="BY242" s="5" t="s">
        <v>96</v>
      </c>
      <c r="BZ242" s="5" t="s">
        <v>96</v>
      </c>
      <c r="CA242" s="5" t="s">
        <v>96</v>
      </c>
      <c r="CB242" s="5" t="s">
        <v>96</v>
      </c>
      <c r="CC242" s="5" t="s">
        <v>96</v>
      </c>
      <c r="CD242" s="5" t="s">
        <v>96</v>
      </c>
      <c r="CE242" s="5" t="s">
        <v>96</v>
      </c>
      <c r="CF242" s="5" t="s">
        <v>96</v>
      </c>
      <c r="CG242" s="5" t="s">
        <v>96</v>
      </c>
      <c r="CH242" s="5" t="s">
        <v>96</v>
      </c>
      <c r="CI242" s="5" t="s">
        <v>96</v>
      </c>
      <c r="CJ242" s="5" t="s">
        <v>206</v>
      </c>
      <c r="CK242" s="5" t="s">
        <v>96</v>
      </c>
      <c r="CL242" s="5" t="s">
        <v>96</v>
      </c>
      <c r="CM242" s="6" t="str" cm="1">
        <f t="array" ref="CM2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42" s="5" t="str" cm="1">
        <f t="array" ref="CN2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42" s="5" t="str" cm="1">
        <f t="array" ref="CO2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42" s="5" t="str" cm="1">
        <f t="array" ref="CP2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42" s="5" t="str" cm="1">
        <f t="array" ref="CQ2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43" spans="1:115" ht="341" x14ac:dyDescent="0.35">
      <c r="B243" s="6" t="s">
        <v>206</v>
      </c>
      <c r="C243" s="6" t="s">
        <v>5889</v>
      </c>
      <c r="D243" s="6" t="s">
        <v>6836</v>
      </c>
      <c r="E243" s="6" t="s">
        <v>7214</v>
      </c>
      <c r="F243" s="6" t="s">
        <v>209</v>
      </c>
      <c r="G243" s="6" t="s">
        <v>210</v>
      </c>
      <c r="H243" s="6" t="s">
        <v>235</v>
      </c>
      <c r="I243" s="5" t="s">
        <v>96</v>
      </c>
      <c r="J243" s="6" t="s">
        <v>236</v>
      </c>
      <c r="K243" s="5" t="s">
        <v>225</v>
      </c>
      <c r="L243" s="5" t="s">
        <v>214</v>
      </c>
      <c r="M243" s="5" t="str">
        <f>IF(O243="","",
IF(O243="PM_XX_XX_XX: Undefined","PM_XX: Undefined",
INDEX(tbl_Picklist_UniclassPM[Code and Title],
MATCH((LEFT(O243,5)),tbl_Picklist_UniclassPM[Code],0))
))</f>
        <v>PM_40 : Design and approvals information</v>
      </c>
      <c r="N243" s="5" t="str">
        <f>IF(O243="","",
IF(O243="PM_XX_XX_XX: Undefined","PM_XX_XX: Undefined",
INDEX(tbl_Picklist_UniclassPM[Code and Title],
MATCH((LEFT(O243,8)),tbl_Picklist_UniclassPM[Code],0))
))</f>
        <v>PM_40_60 : Project information management information</v>
      </c>
      <c r="O243" s="5" t="s">
        <v>601</v>
      </c>
      <c r="P243" s="6" t="str" cm="1">
        <f t="array" ref="P24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IE214;
IE301;
IE401</v>
      </c>
      <c r="Q243" s="6" t="str" cm="1">
        <f t="array" ref="Q24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IE214 : EBSR ITT Response;
IE301 : Planning submission for review;
IE401 : Stage submission (Contractor's Proposals)</v>
      </c>
      <c r="R243" s="6"/>
      <c r="S243" s="6" t="s">
        <v>96</v>
      </c>
      <c r="T243" s="6"/>
      <c r="U243" s="6" t="s">
        <v>96</v>
      </c>
      <c r="V243" s="6"/>
      <c r="W243" s="6" t="s">
        <v>206</v>
      </c>
      <c r="X243" s="6" t="s">
        <v>6556</v>
      </c>
      <c r="Y243" s="6" t="s">
        <v>206</v>
      </c>
      <c r="Z243" s="6" t="s">
        <v>6557</v>
      </c>
      <c r="AA243" s="6" t="s">
        <v>96</v>
      </c>
      <c r="AB243" s="6"/>
      <c r="AC243" s="6" t="s">
        <v>96</v>
      </c>
      <c r="AE243" s="6" t="s">
        <v>96</v>
      </c>
      <c r="AG243" s="6" t="s">
        <v>96</v>
      </c>
      <c r="AI243" s="6" t="s">
        <v>206</v>
      </c>
      <c r="AJ243" s="6" t="s">
        <v>6558</v>
      </c>
      <c r="AK243" s="6" t="s">
        <v>96</v>
      </c>
      <c r="AM243" s="6" t="s">
        <v>96</v>
      </c>
      <c r="AO243" s="6" t="s">
        <v>96</v>
      </c>
      <c r="AQ243" s="6" t="s">
        <v>96</v>
      </c>
      <c r="AS243" s="6" t="s">
        <v>96</v>
      </c>
      <c r="AU243" s="6" t="s">
        <v>206</v>
      </c>
      <c r="AV243" s="6" t="s">
        <v>6559</v>
      </c>
      <c r="AW243" s="6" t="s">
        <v>96</v>
      </c>
      <c r="AY243" s="6" t="s">
        <v>206</v>
      </c>
      <c r="AZ243" s="6" t="s">
        <v>6560</v>
      </c>
      <c r="BA243" s="6" t="s">
        <v>96</v>
      </c>
      <c r="BC243" s="6" t="s">
        <v>96</v>
      </c>
      <c r="BE243" s="6" t="s">
        <v>96</v>
      </c>
      <c r="BG243" s="6" t="s">
        <v>96</v>
      </c>
      <c r="BI243" s="6" t="s">
        <v>96</v>
      </c>
      <c r="BK243" s="6" t="str" cm="1">
        <f t="array" ref="BK24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C;
E;
F;
I;
J;
K;
L;
M;
P;
Q;
R;
S;
W;
X;
Y;
Z</v>
      </c>
      <c r="BL243" s="6" t="str" cm="1">
        <f t="array" ref="BL24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Y : Topographical Surveying;
Z : Multiple Disciplines</v>
      </c>
      <c r="BM243" s="6" t="s">
        <v>206</v>
      </c>
      <c r="BN243" s="6" t="s">
        <v>206</v>
      </c>
      <c r="BO243" s="6" t="s">
        <v>206</v>
      </c>
      <c r="BP243" s="6" t="s">
        <v>96</v>
      </c>
      <c r="BQ243" s="6" t="s">
        <v>206</v>
      </c>
      <c r="BR243" s="6" t="s">
        <v>206</v>
      </c>
      <c r="BS243" s="6" t="s">
        <v>96</v>
      </c>
      <c r="BT243" s="6" t="s">
        <v>96</v>
      </c>
      <c r="BU243" s="6" t="s">
        <v>206</v>
      </c>
      <c r="BV243" s="6" t="s">
        <v>206</v>
      </c>
      <c r="BW243" s="6" t="s">
        <v>206</v>
      </c>
      <c r="BX243" s="6" t="s">
        <v>206</v>
      </c>
      <c r="BY243" s="6" t="s">
        <v>206</v>
      </c>
      <c r="BZ243" s="6" t="s">
        <v>96</v>
      </c>
      <c r="CA243" s="6" t="s">
        <v>96</v>
      </c>
      <c r="CB243" s="6" t="s">
        <v>206</v>
      </c>
      <c r="CC243" s="6" t="s">
        <v>206</v>
      </c>
      <c r="CD243" s="6" t="s">
        <v>206</v>
      </c>
      <c r="CE243" s="6" t="s">
        <v>206</v>
      </c>
      <c r="CF243" s="6" t="s">
        <v>96</v>
      </c>
      <c r="CG243" s="6" t="s">
        <v>96</v>
      </c>
      <c r="CH243" s="6" t="s">
        <v>96</v>
      </c>
      <c r="CI243" s="6" t="s">
        <v>206</v>
      </c>
      <c r="CJ243" s="6" t="s">
        <v>206</v>
      </c>
      <c r="CK243" s="6" t="s">
        <v>206</v>
      </c>
      <c r="CL243" s="6" t="s">
        <v>206</v>
      </c>
      <c r="CM243" s="6" t="str" cm="1">
        <f t="array" ref="CM2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43" s="6" t="str" cm="1">
        <f t="array" ref="CN2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43" s="6" t="str" cm="1">
        <f t="array" ref="CO2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43" s="6" t="str" cm="1">
        <f t="array" ref="CP2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43" s="6" t="str" cm="1">
        <f t="array" ref="CQ2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c r="CR243" s="6"/>
      <c r="CS243" s="6"/>
      <c r="CT243" s="6"/>
      <c r="CU243" s="6"/>
      <c r="CV243" s="6"/>
      <c r="CW243" s="6"/>
      <c r="CX243" s="6"/>
      <c r="CY243" s="6"/>
      <c r="CZ243" s="6"/>
      <c r="DA243" s="6"/>
      <c r="DB243" s="6"/>
      <c r="DC243" s="6"/>
      <c r="DD243" s="6"/>
      <c r="DE243" s="6"/>
      <c r="DF243" s="6"/>
      <c r="DG243" s="6"/>
      <c r="DH243" s="6"/>
      <c r="DI243" s="6"/>
      <c r="DJ243" s="6"/>
      <c r="DK243" s="6"/>
    </row>
    <row r="244" spans="1:115" ht="201.5" x14ac:dyDescent="0.35">
      <c r="B244" s="5" t="s">
        <v>206</v>
      </c>
      <c r="C244" s="6" t="s">
        <v>6062</v>
      </c>
      <c r="D244" s="6" t="s">
        <v>602</v>
      </c>
      <c r="E244" s="6" t="s">
        <v>7215</v>
      </c>
      <c r="F244" s="5" t="s">
        <v>209</v>
      </c>
      <c r="G244" s="5" t="s">
        <v>303</v>
      </c>
      <c r="H244" s="5" t="s">
        <v>603</v>
      </c>
      <c r="I244" s="5" t="s">
        <v>96</v>
      </c>
      <c r="J244" s="5" t="s">
        <v>96</v>
      </c>
      <c r="K244" s="5" t="s">
        <v>214</v>
      </c>
      <c r="L244" s="5" t="s">
        <v>213</v>
      </c>
      <c r="M244" s="5" t="str">
        <f>IF(O244="","",
IF(O244="PM_XX_XX_XX: Undefined","PM_XX: Undefined",
INDEX(tbl_Picklist_UniclassPM[Code and Title],
MATCH((LEFT(O244,5)),tbl_Picklist_UniclassPM[Code],0))
))</f>
        <v>PM_40 : Design and approvals information</v>
      </c>
      <c r="N244" s="5" t="str">
        <f>IF(O244="","",
IF(O244="PM_XX_XX_XX: Undefined","PM_XX_XX: Undefined",
INDEX(tbl_Picklist_UniclassPM[Code and Title],
MATCH((LEFT(O244,8)),tbl_Picklist_UniclassPM[Code],0))
))</f>
        <v>PM_40_60 : Project information management information</v>
      </c>
      <c r="O244" s="5" t="s">
        <v>604</v>
      </c>
      <c r="P244" s="6" t="str" cm="1">
        <f t="array" ref="P24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244" s="6" t="str" cm="1">
        <f t="array" ref="Q24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244" s="6"/>
      <c r="S244" s="5" t="s">
        <v>96</v>
      </c>
      <c r="T244" s="6"/>
      <c r="U244" s="5" t="s">
        <v>96</v>
      </c>
      <c r="V244" s="6"/>
      <c r="W244" s="5" t="s">
        <v>96</v>
      </c>
      <c r="X244" s="6"/>
      <c r="Y244" s="5" t="s">
        <v>96</v>
      </c>
      <c r="Z244" s="6"/>
      <c r="AA244" s="5" t="s">
        <v>96</v>
      </c>
      <c r="AB244" s="6"/>
      <c r="AC244" s="5" t="s">
        <v>96</v>
      </c>
      <c r="AE244" s="5" t="s">
        <v>96</v>
      </c>
      <c r="AG244" s="5" t="s">
        <v>96</v>
      </c>
      <c r="AI244" s="5" t="s">
        <v>96</v>
      </c>
      <c r="AJ244" s="6"/>
      <c r="AK244" s="5" t="s">
        <v>96</v>
      </c>
      <c r="AM244" s="5" t="s">
        <v>96</v>
      </c>
      <c r="AO244" s="5" t="s">
        <v>96</v>
      </c>
      <c r="AQ244" s="5" t="s">
        <v>96</v>
      </c>
      <c r="AS244" s="5" t="s">
        <v>96</v>
      </c>
      <c r="AU244" s="5" t="s">
        <v>96</v>
      </c>
      <c r="AW244" s="5" t="s">
        <v>206</v>
      </c>
      <c r="AX244" s="6" t="s">
        <v>6561</v>
      </c>
      <c r="AY244" s="5" t="s">
        <v>206</v>
      </c>
      <c r="AZ244" s="6" t="s">
        <v>6562</v>
      </c>
      <c r="BA244" s="5" t="s">
        <v>96</v>
      </c>
      <c r="BC244" s="5" t="s">
        <v>96</v>
      </c>
      <c r="BE244" s="5" t="s">
        <v>206</v>
      </c>
      <c r="BF244" s="6" t="s">
        <v>6563</v>
      </c>
      <c r="BG244" s="5" t="s">
        <v>206</v>
      </c>
      <c r="BH244" s="6" t="s">
        <v>6564</v>
      </c>
      <c r="BI244" s="5" t="s">
        <v>96</v>
      </c>
      <c r="BK244" s="6" t="str" cm="1">
        <f t="array" ref="BK24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44" s="6" t="str" cm="1">
        <f t="array" ref="BL24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44" s="5" t="s">
        <v>96</v>
      </c>
      <c r="BN244" s="5" t="s">
        <v>96</v>
      </c>
      <c r="BO244" s="5" t="s">
        <v>96</v>
      </c>
      <c r="BP244" s="5" t="s">
        <v>96</v>
      </c>
      <c r="BQ244" s="5" t="s">
        <v>96</v>
      </c>
      <c r="BR244" s="5" t="s">
        <v>96</v>
      </c>
      <c r="BS244" s="5" t="s">
        <v>96</v>
      </c>
      <c r="BT244" s="5" t="s">
        <v>96</v>
      </c>
      <c r="BU244" s="5" t="s">
        <v>96</v>
      </c>
      <c r="BV244" s="5" t="s">
        <v>96</v>
      </c>
      <c r="BW244" s="5" t="s">
        <v>96</v>
      </c>
      <c r="BX244" s="5" t="s">
        <v>96</v>
      </c>
      <c r="BY244" s="5" t="s">
        <v>96</v>
      </c>
      <c r="BZ244" s="5" t="s">
        <v>96</v>
      </c>
      <c r="CA244" s="5" t="s">
        <v>96</v>
      </c>
      <c r="CB244" s="5" t="s">
        <v>96</v>
      </c>
      <c r="CC244" s="5" t="s">
        <v>96</v>
      </c>
      <c r="CD244" s="5" t="s">
        <v>96</v>
      </c>
      <c r="CE244" s="5" t="s">
        <v>96</v>
      </c>
      <c r="CF244" s="5" t="s">
        <v>96</v>
      </c>
      <c r="CG244" s="5" t="s">
        <v>96</v>
      </c>
      <c r="CH244" s="5" t="s">
        <v>96</v>
      </c>
      <c r="CI244" s="5" t="s">
        <v>96</v>
      </c>
      <c r="CJ244" s="5" t="s">
        <v>206</v>
      </c>
      <c r="CK244" s="5" t="s">
        <v>96</v>
      </c>
      <c r="CL244" s="5" t="s">
        <v>96</v>
      </c>
      <c r="CM244" s="6" t="str" cm="1">
        <f t="array" ref="CM2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44" s="5" t="str" cm="1">
        <f t="array" ref="CN2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44" s="5" t="str" cm="1">
        <f t="array" ref="CO2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44" s="5" t="str" cm="1">
        <f t="array" ref="CP2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44" s="5" t="str" cm="1">
        <f t="array" ref="CQ2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45" spans="1:115" ht="279" x14ac:dyDescent="0.35">
      <c r="B245" s="5" t="s">
        <v>206</v>
      </c>
      <c r="C245" s="6" t="s">
        <v>6063</v>
      </c>
      <c r="D245" s="6" t="s">
        <v>602</v>
      </c>
      <c r="E245" s="6" t="s">
        <v>7216</v>
      </c>
      <c r="F245" s="5" t="s">
        <v>209</v>
      </c>
      <c r="G245" s="5" t="s">
        <v>303</v>
      </c>
      <c r="H245" s="5" t="s">
        <v>603</v>
      </c>
      <c r="I245" s="5" t="s">
        <v>96</v>
      </c>
      <c r="J245" s="5" t="s">
        <v>96</v>
      </c>
      <c r="K245" s="5" t="s">
        <v>225</v>
      </c>
      <c r="L245" s="5" t="s">
        <v>9</v>
      </c>
      <c r="M245" s="5" t="str">
        <f>IF(O245="","",
IF(O245="PM_XX_XX_XX: Undefined","PM_XX: Undefined",
INDEX(tbl_Picklist_UniclassPM[Code and Title],
MATCH((LEFT(O245,5)),tbl_Picklist_UniclassPM[Code],0))
))</f>
        <v>PM_40 : Design and approvals information</v>
      </c>
      <c r="N245" s="5" t="str">
        <f>IF(O245="","",
IF(O245="PM_XX_XX_XX: Undefined","PM_XX_XX: Undefined",
INDEX(tbl_Picklist_UniclassPM[Code and Title],
MATCH((LEFT(O245,8)),tbl_Picklist_UniclassPM[Code],0))
))</f>
        <v>PM_40_60 : Project information management information</v>
      </c>
      <c r="O245" s="5" t="s">
        <v>604</v>
      </c>
      <c r="P245" s="6" t="str" cm="1">
        <f t="array" ref="P24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245" s="6" t="str" cm="1">
        <f t="array" ref="Q24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245" s="6"/>
      <c r="S245" s="5" t="s">
        <v>96</v>
      </c>
      <c r="T245" s="6"/>
      <c r="U245" s="5" t="s">
        <v>96</v>
      </c>
      <c r="V245" s="6"/>
      <c r="W245" s="5" t="s">
        <v>96</v>
      </c>
      <c r="X245" s="6"/>
      <c r="Y245" s="5" t="s">
        <v>96</v>
      </c>
      <c r="Z245" s="6"/>
      <c r="AA245" s="5" t="s">
        <v>96</v>
      </c>
      <c r="AB245" s="6"/>
      <c r="AC245" s="5" t="s">
        <v>96</v>
      </c>
      <c r="AE245" s="5" t="s">
        <v>96</v>
      </c>
      <c r="AG245" s="5" t="s">
        <v>96</v>
      </c>
      <c r="AI245" s="5" t="s">
        <v>96</v>
      </c>
      <c r="AJ245" s="6"/>
      <c r="AK245" s="5" t="s">
        <v>96</v>
      </c>
      <c r="AM245" s="5" t="s">
        <v>96</v>
      </c>
      <c r="AO245" s="5" t="s">
        <v>96</v>
      </c>
      <c r="AQ245" s="5" t="s">
        <v>96</v>
      </c>
      <c r="AS245" s="5" t="s">
        <v>96</v>
      </c>
      <c r="AU245" s="5" t="s">
        <v>96</v>
      </c>
      <c r="AW245" s="5" t="s">
        <v>206</v>
      </c>
      <c r="AX245" s="6" t="s">
        <v>6565</v>
      </c>
      <c r="AY245" s="5" t="s">
        <v>206</v>
      </c>
      <c r="AZ245" s="6" t="s">
        <v>6562</v>
      </c>
      <c r="BA245" s="5" t="s">
        <v>96</v>
      </c>
      <c r="BC245" s="5" t="s">
        <v>96</v>
      </c>
      <c r="BE245" s="5" t="s">
        <v>206</v>
      </c>
      <c r="BF245" s="6" t="s">
        <v>6563</v>
      </c>
      <c r="BG245" s="5" t="s">
        <v>206</v>
      </c>
      <c r="BH245" s="6" t="s">
        <v>6564</v>
      </c>
      <c r="BI245" s="5" t="s">
        <v>96</v>
      </c>
      <c r="BK245" s="6" t="str" cm="1">
        <f t="array" ref="BK24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45" s="6" t="str" cm="1">
        <f t="array" ref="BL24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45" s="5" t="s">
        <v>96</v>
      </c>
      <c r="BN245" s="5" t="s">
        <v>96</v>
      </c>
      <c r="BO245" s="5" t="s">
        <v>96</v>
      </c>
      <c r="BP245" s="5" t="s">
        <v>96</v>
      </c>
      <c r="BQ245" s="5" t="s">
        <v>96</v>
      </c>
      <c r="BR245" s="5" t="s">
        <v>96</v>
      </c>
      <c r="BS245" s="5" t="s">
        <v>96</v>
      </c>
      <c r="BT245" s="5" t="s">
        <v>96</v>
      </c>
      <c r="BU245" s="5" t="s">
        <v>96</v>
      </c>
      <c r="BV245" s="5" t="s">
        <v>96</v>
      </c>
      <c r="BW245" s="5" t="s">
        <v>96</v>
      </c>
      <c r="BX245" s="5" t="s">
        <v>96</v>
      </c>
      <c r="BY245" s="5" t="s">
        <v>96</v>
      </c>
      <c r="BZ245" s="5" t="s">
        <v>96</v>
      </c>
      <c r="CA245" s="5" t="s">
        <v>96</v>
      </c>
      <c r="CB245" s="5" t="s">
        <v>96</v>
      </c>
      <c r="CC245" s="5" t="s">
        <v>96</v>
      </c>
      <c r="CD245" s="5" t="s">
        <v>96</v>
      </c>
      <c r="CE245" s="5" t="s">
        <v>96</v>
      </c>
      <c r="CF245" s="5" t="s">
        <v>96</v>
      </c>
      <c r="CG245" s="5" t="s">
        <v>96</v>
      </c>
      <c r="CH245" s="5" t="s">
        <v>96</v>
      </c>
      <c r="CI245" s="5" t="s">
        <v>96</v>
      </c>
      <c r="CJ245" s="5" t="s">
        <v>206</v>
      </c>
      <c r="CK245" s="5" t="s">
        <v>96</v>
      </c>
      <c r="CL245" s="5" t="s">
        <v>96</v>
      </c>
      <c r="CM245" s="6" t="str" cm="1">
        <f t="array" ref="CM2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45" s="5" t="str" cm="1">
        <f t="array" ref="CN2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45" s="5" t="str" cm="1">
        <f t="array" ref="CO2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45" s="5" t="str" cm="1">
        <f t="array" ref="CP2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45" s="5" t="str" cm="1">
        <f t="array" ref="CQ2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46" spans="1:115" ht="341" x14ac:dyDescent="0.35">
      <c r="B246" s="5" t="s">
        <v>206</v>
      </c>
      <c r="C246" s="6" t="s">
        <v>6035</v>
      </c>
      <c r="D246" s="6" t="s">
        <v>605</v>
      </c>
      <c r="E246" s="6" t="s">
        <v>7217</v>
      </c>
      <c r="F246" s="5" t="s">
        <v>209</v>
      </c>
      <c r="G246" s="5" t="s">
        <v>234</v>
      </c>
      <c r="H246" s="5" t="s">
        <v>595</v>
      </c>
      <c r="I246" s="5" t="s">
        <v>96</v>
      </c>
      <c r="J246" s="5" t="s">
        <v>236</v>
      </c>
      <c r="K246" s="5" t="s">
        <v>399</v>
      </c>
      <c r="L246" s="5" t="s">
        <v>213</v>
      </c>
      <c r="M246" s="5" t="str">
        <f>IF(O246="","",
IF(O246="PM_XX_XX_XX: Undefined","PM_XX: Undefined",
INDEX(tbl_Picklist_UniclassPM[Code and Title],
MATCH((LEFT(O246,5)),tbl_Picklist_UniclassPM[Code],0))
))</f>
        <v>PM_40 : Design and approvals information</v>
      </c>
      <c r="N246" s="5" t="str">
        <f>IF(O246="","",
IF(O246="PM_XX_XX_XX: Undefined","PM_XX_XX: Undefined",
INDEX(tbl_Picklist_UniclassPM[Code and Title],
MATCH((LEFT(O246,8)),tbl_Picklist_UniclassPM[Code],0))
))</f>
        <v>PM_40_60 : Project information management information</v>
      </c>
      <c r="O246" s="5" t="s">
        <v>606</v>
      </c>
      <c r="P246" s="6" t="str" cm="1">
        <f t="array" ref="P24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IE311;
IE401;
IE521;
IE601</v>
      </c>
      <c r="Q246" s="6" t="str" cm="1">
        <f t="array" ref="Q24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IE311 : Remaining stage submission;
IE401 : Stage submission (Contractor's Proposals);
IE521 : Stage submission (Pre-Handover);
IE601 : Post-Handover</v>
      </c>
      <c r="R246" s="6"/>
      <c r="S246" s="5" t="s">
        <v>96</v>
      </c>
      <c r="T246" s="6"/>
      <c r="U246" s="5" t="s">
        <v>96</v>
      </c>
      <c r="V246" s="6"/>
      <c r="W246" s="5" t="s">
        <v>96</v>
      </c>
      <c r="X246" s="6"/>
      <c r="Y246" s="5" t="s">
        <v>96</v>
      </c>
      <c r="Z246" s="6"/>
      <c r="AA246" s="5" t="s">
        <v>96</v>
      </c>
      <c r="AB246" s="6"/>
      <c r="AC246" s="5" t="s">
        <v>96</v>
      </c>
      <c r="AE246" s="5" t="s">
        <v>96</v>
      </c>
      <c r="AG246" s="5" t="s">
        <v>96</v>
      </c>
      <c r="AI246" s="5" t="s">
        <v>96</v>
      </c>
      <c r="AJ246" s="6"/>
      <c r="AK246" s="5" t="s">
        <v>96</v>
      </c>
      <c r="AM246" s="5" t="s">
        <v>96</v>
      </c>
      <c r="AO246" s="5" t="s">
        <v>96</v>
      </c>
      <c r="AQ246" s="5" t="s">
        <v>96</v>
      </c>
      <c r="AS246" s="5" t="s">
        <v>96</v>
      </c>
      <c r="AU246" s="5" t="s">
        <v>206</v>
      </c>
      <c r="AV246" s="6" t="s">
        <v>6910</v>
      </c>
      <c r="AW246" s="5" t="s">
        <v>206</v>
      </c>
      <c r="AX246" s="6" t="s">
        <v>6566</v>
      </c>
      <c r="AY246" s="5" t="s">
        <v>206</v>
      </c>
      <c r="AZ246" s="6" t="s">
        <v>6567</v>
      </c>
      <c r="BA246" s="5" t="s">
        <v>96</v>
      </c>
      <c r="BC246" s="5" t="s">
        <v>96</v>
      </c>
      <c r="BE246" s="5" t="s">
        <v>206</v>
      </c>
      <c r="BF246" s="6" t="s">
        <v>6949</v>
      </c>
      <c r="BG246" s="5" t="s">
        <v>206</v>
      </c>
      <c r="BH246" s="6" t="s">
        <v>6950</v>
      </c>
      <c r="BI246" s="5" t="s">
        <v>96</v>
      </c>
      <c r="BK246" s="6" t="str" cm="1">
        <f t="array" ref="BK24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C;
E;
F;
I;
J;
K;
L;
M;
P;
Q;
R;
S;
W;
X;
Y;
Z</v>
      </c>
      <c r="BL246" s="6" t="str" cm="1">
        <f t="array" ref="BL24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Y : Topographical Surveying;
Z : Multiple Disciplines</v>
      </c>
      <c r="BM246" s="5" t="s">
        <v>206</v>
      </c>
      <c r="BN246" s="5" t="s">
        <v>206</v>
      </c>
      <c r="BO246" s="5" t="s">
        <v>206</v>
      </c>
      <c r="BP246" s="5" t="s">
        <v>96</v>
      </c>
      <c r="BQ246" s="5" t="s">
        <v>206</v>
      </c>
      <c r="BR246" s="5" t="s">
        <v>206</v>
      </c>
      <c r="BS246" s="5" t="s">
        <v>96</v>
      </c>
      <c r="BT246" s="5" t="s">
        <v>96</v>
      </c>
      <c r="BU246" s="5" t="s">
        <v>206</v>
      </c>
      <c r="BV246" s="5" t="s">
        <v>206</v>
      </c>
      <c r="BW246" s="5" t="s">
        <v>206</v>
      </c>
      <c r="BX246" s="5" t="s">
        <v>206</v>
      </c>
      <c r="BY246" s="5" t="s">
        <v>206</v>
      </c>
      <c r="BZ246" s="5" t="s">
        <v>96</v>
      </c>
      <c r="CA246" s="5" t="s">
        <v>96</v>
      </c>
      <c r="CB246" s="5" t="s">
        <v>206</v>
      </c>
      <c r="CC246" s="5" t="s">
        <v>206</v>
      </c>
      <c r="CD246" s="5" t="s">
        <v>206</v>
      </c>
      <c r="CE246" s="5" t="s">
        <v>206</v>
      </c>
      <c r="CF246" s="5" t="s">
        <v>96</v>
      </c>
      <c r="CG246" s="5" t="s">
        <v>96</v>
      </c>
      <c r="CH246" s="5" t="s">
        <v>96</v>
      </c>
      <c r="CI246" s="5" t="s">
        <v>206</v>
      </c>
      <c r="CJ246" s="5" t="s">
        <v>206</v>
      </c>
      <c r="CK246" s="5" t="s">
        <v>206</v>
      </c>
      <c r="CL246" s="5" t="s">
        <v>206</v>
      </c>
      <c r="CM246" s="6" t="str" cm="1">
        <f t="array" ref="CM2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46" s="5" t="str" cm="1">
        <f t="array" ref="CN2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46" s="5" t="str" cm="1">
        <f t="array" ref="CO2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46" s="5" t="str" cm="1">
        <f t="array" ref="CP2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46" s="5" t="str" cm="1">
        <f t="array" ref="CQ2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47" spans="1:115" ht="341" x14ac:dyDescent="0.35">
      <c r="B247" s="5" t="s">
        <v>206</v>
      </c>
      <c r="C247" s="6" t="s">
        <v>5856</v>
      </c>
      <c r="D247" s="6" t="s">
        <v>607</v>
      </c>
      <c r="E247" s="6" t="s">
        <v>7218</v>
      </c>
      <c r="F247" s="5" t="s">
        <v>209</v>
      </c>
      <c r="G247" s="5" t="s">
        <v>234</v>
      </c>
      <c r="H247" s="5" t="s">
        <v>595</v>
      </c>
      <c r="I247" s="5" t="s">
        <v>96</v>
      </c>
      <c r="J247" s="5" t="s">
        <v>236</v>
      </c>
      <c r="K247" s="5" t="s">
        <v>214</v>
      </c>
      <c r="L247" s="5" t="s">
        <v>213</v>
      </c>
      <c r="M247" s="5" t="str">
        <f>IF(O247="","",
IF(O247="PM_XX_XX_XX: Undefined","PM_XX: Undefined",
INDEX(tbl_Picklist_UniclassPM[Code and Title],
MATCH((LEFT(O247,5)),tbl_Picklist_UniclassPM[Code],0))
))</f>
        <v>PM_40 : Design and approvals information</v>
      </c>
      <c r="N247" s="5" t="str">
        <f>IF(O247="","",
IF(O247="PM_XX_XX_XX: Undefined","PM_XX_XX: Undefined",
INDEX(tbl_Picklist_UniclassPM[Code and Title],
MATCH((LEFT(O247,8)),tbl_Picklist_UniclassPM[Code],0))
))</f>
        <v>PM_40_60 : Project information management information</v>
      </c>
      <c r="O247" s="5" t="s">
        <v>608</v>
      </c>
      <c r="P247" s="6" t="str" cm="1">
        <f t="array" ref="P24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247" s="6" t="str" cm="1">
        <f t="array" ref="Q24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247" s="6"/>
      <c r="S247" s="5" t="s">
        <v>96</v>
      </c>
      <c r="T247" s="6"/>
      <c r="U247" s="5" t="s">
        <v>206</v>
      </c>
      <c r="V247" s="6" t="s">
        <v>6780</v>
      </c>
      <c r="W247" s="5" t="s">
        <v>96</v>
      </c>
      <c r="X247" s="6"/>
      <c r="Y247" s="5" t="s">
        <v>206</v>
      </c>
      <c r="Z247" s="6" t="s">
        <v>6345</v>
      </c>
      <c r="AA247" s="5" t="s">
        <v>96</v>
      </c>
      <c r="AB247" s="6"/>
      <c r="AC247" s="5" t="s">
        <v>206</v>
      </c>
      <c r="AD247" s="6" t="s">
        <v>6330</v>
      </c>
      <c r="AE247" s="5" t="s">
        <v>96</v>
      </c>
      <c r="AG247" s="5" t="s">
        <v>206</v>
      </c>
      <c r="AH247" s="6" t="s">
        <v>6330</v>
      </c>
      <c r="AI247" s="5" t="s">
        <v>96</v>
      </c>
      <c r="AJ247" s="6"/>
      <c r="AK247" s="5" t="s">
        <v>206</v>
      </c>
      <c r="AL247" s="6" t="s">
        <v>6330</v>
      </c>
      <c r="AM247" s="5" t="s">
        <v>96</v>
      </c>
      <c r="AO247" s="5" t="s">
        <v>206</v>
      </c>
      <c r="AP247" s="6" t="s">
        <v>6330</v>
      </c>
      <c r="AQ247" s="5" t="s">
        <v>96</v>
      </c>
      <c r="AS247" s="5" t="s">
        <v>96</v>
      </c>
      <c r="AU247" s="5" t="s">
        <v>96</v>
      </c>
      <c r="AW247" s="5" t="s">
        <v>96</v>
      </c>
      <c r="AY247" s="5" t="s">
        <v>96</v>
      </c>
      <c r="BA247" s="5" t="s">
        <v>96</v>
      </c>
      <c r="BC247" s="5" t="s">
        <v>96</v>
      </c>
      <c r="BE247" s="5" t="s">
        <v>96</v>
      </c>
      <c r="BG247" s="5" t="s">
        <v>96</v>
      </c>
      <c r="BI247" s="5" t="s">
        <v>96</v>
      </c>
      <c r="BK247" s="6" t="str" cm="1">
        <f t="array" ref="BK24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C;
E;
F;
I;
J;
K;
L;
M;
P;
Q;
R;
S;
W;
X;
Y;
Z</v>
      </c>
      <c r="BL247" s="6" t="str" cm="1">
        <f t="array" ref="BL24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Y : Topographical Surveying;
Z : Multiple Disciplines</v>
      </c>
      <c r="BM247" s="5" t="s">
        <v>206</v>
      </c>
      <c r="BN247" s="5" t="s">
        <v>206</v>
      </c>
      <c r="BO247" s="5" t="s">
        <v>206</v>
      </c>
      <c r="BP247" s="5" t="s">
        <v>96</v>
      </c>
      <c r="BQ247" s="5" t="s">
        <v>206</v>
      </c>
      <c r="BR247" s="5" t="s">
        <v>206</v>
      </c>
      <c r="BS247" s="5" t="s">
        <v>96</v>
      </c>
      <c r="BT247" s="5" t="s">
        <v>96</v>
      </c>
      <c r="BU247" s="5" t="s">
        <v>206</v>
      </c>
      <c r="BV247" s="5" t="s">
        <v>206</v>
      </c>
      <c r="BW247" s="5" t="s">
        <v>206</v>
      </c>
      <c r="BX247" s="5" t="s">
        <v>206</v>
      </c>
      <c r="BY247" s="5" t="s">
        <v>206</v>
      </c>
      <c r="BZ247" s="5" t="s">
        <v>96</v>
      </c>
      <c r="CA247" s="5" t="s">
        <v>96</v>
      </c>
      <c r="CB247" s="5" t="s">
        <v>206</v>
      </c>
      <c r="CC247" s="5" t="s">
        <v>206</v>
      </c>
      <c r="CD247" s="5" t="s">
        <v>206</v>
      </c>
      <c r="CE247" s="5" t="s">
        <v>206</v>
      </c>
      <c r="CF247" s="5" t="s">
        <v>96</v>
      </c>
      <c r="CG247" s="5" t="s">
        <v>96</v>
      </c>
      <c r="CH247" s="5" t="s">
        <v>96</v>
      </c>
      <c r="CI247" s="5" t="s">
        <v>206</v>
      </c>
      <c r="CJ247" s="5" t="s">
        <v>206</v>
      </c>
      <c r="CK247" s="5" t="s">
        <v>206</v>
      </c>
      <c r="CL247" s="5" t="s">
        <v>206</v>
      </c>
      <c r="CM247" s="6" t="str" cm="1">
        <f t="array" ref="CM2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47" s="5" t="str" cm="1">
        <f t="array" ref="CN2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47" s="5" t="str" cm="1">
        <f t="array" ref="CO2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47" s="5" t="str" cm="1">
        <f t="array" ref="CP2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47" s="5" t="str" cm="1">
        <f t="array" ref="CQ2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48" spans="1:115" ht="341" x14ac:dyDescent="0.35">
      <c r="B248" s="5" t="s">
        <v>206</v>
      </c>
      <c r="C248" s="6" t="s">
        <v>5933</v>
      </c>
      <c r="D248" s="6" t="s">
        <v>607</v>
      </c>
      <c r="E248" s="6" t="s">
        <v>7219</v>
      </c>
      <c r="F248" s="5" t="s">
        <v>209</v>
      </c>
      <c r="G248" s="5" t="s">
        <v>234</v>
      </c>
      <c r="H248" s="5" t="s">
        <v>595</v>
      </c>
      <c r="I248" s="5" t="s">
        <v>96</v>
      </c>
      <c r="J248" s="5" t="s">
        <v>236</v>
      </c>
      <c r="K248" s="5" t="s">
        <v>225</v>
      </c>
      <c r="L248" s="5" t="s">
        <v>9</v>
      </c>
      <c r="M248" s="5" t="str">
        <f>IF(O248="","",
IF(O248="PM_XX_XX_XX: Undefined","PM_XX: Undefined",
INDEX(tbl_Picklist_UniclassPM[Code and Title],
MATCH((LEFT(O248,5)),tbl_Picklist_UniclassPM[Code],0))
))</f>
        <v>PM_40 : Design and approvals information</v>
      </c>
      <c r="N248" s="5" t="str">
        <f>IF(O248="","",
IF(O248="PM_XX_XX_XX: Undefined","PM_XX_XX: Undefined",
INDEX(tbl_Picklist_UniclassPM[Code and Title],
MATCH((LEFT(O248,8)),tbl_Picklist_UniclassPM[Code],0))
))</f>
        <v>PM_40_60 : Project information management information</v>
      </c>
      <c r="O248" s="5" t="s">
        <v>608</v>
      </c>
      <c r="P248" s="6" t="str" cm="1">
        <f t="array" ref="P24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IE212;
IE241;
IE301;
IE401;
IE521;
IE601</v>
      </c>
      <c r="Q248" s="6" t="str" cm="1">
        <f t="array" ref="Q24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IE212 : EBSR PITT Response;
IE241 : Appointment (PCSA);
IE301 : Planning submission for review;
IE401 : Stage submission (Contractor's Proposals);
IE521 : Stage submission (Pre-Handover);
IE601 : Post-Handover</v>
      </c>
      <c r="R248" s="6"/>
      <c r="S248" s="5" t="s">
        <v>96</v>
      </c>
      <c r="T248" s="6"/>
      <c r="U248" s="5" t="s">
        <v>96</v>
      </c>
      <c r="V248" s="6"/>
      <c r="W248" s="5" t="s">
        <v>96</v>
      </c>
      <c r="X248" s="6"/>
      <c r="Y248" s="5" t="s">
        <v>96</v>
      </c>
      <c r="Z248" s="6"/>
      <c r="AA248" s="5" t="s">
        <v>96</v>
      </c>
      <c r="AB248" s="6"/>
      <c r="AC248" s="5" t="s">
        <v>96</v>
      </c>
      <c r="AE248" s="5" t="s">
        <v>206</v>
      </c>
      <c r="AF248" s="6" t="s">
        <v>6781</v>
      </c>
      <c r="AG248" s="5" t="s">
        <v>96</v>
      </c>
      <c r="AI248" s="5" t="s">
        <v>96</v>
      </c>
      <c r="AJ248" s="6"/>
      <c r="AK248" s="5" t="s">
        <v>96</v>
      </c>
      <c r="AM248" s="5" t="s">
        <v>96</v>
      </c>
      <c r="AO248" s="5" t="s">
        <v>96</v>
      </c>
      <c r="AQ248" s="5" t="s">
        <v>96</v>
      </c>
      <c r="AS248" s="5" t="s">
        <v>206</v>
      </c>
      <c r="AT248" s="6" t="s">
        <v>6782</v>
      </c>
      <c r="AU248" s="5" t="s">
        <v>206</v>
      </c>
      <c r="AV248" s="6" t="s">
        <v>6364</v>
      </c>
      <c r="AW248" s="5" t="s">
        <v>96</v>
      </c>
      <c r="AY248" s="5" t="s">
        <v>206</v>
      </c>
      <c r="AZ248" s="6" t="s">
        <v>6540</v>
      </c>
      <c r="BA248" s="5" t="s">
        <v>96</v>
      </c>
      <c r="BC248" s="5" t="s">
        <v>96</v>
      </c>
      <c r="BE248" s="5" t="s">
        <v>206</v>
      </c>
      <c r="BF248" s="6" t="s">
        <v>6402</v>
      </c>
      <c r="BG248" s="5" t="s">
        <v>206</v>
      </c>
      <c r="BH248" s="6" t="s">
        <v>6536</v>
      </c>
      <c r="BI248" s="5" t="s">
        <v>96</v>
      </c>
      <c r="BK248" s="6" t="str" cm="1">
        <f t="array" ref="BK24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C;
E;
F;
I;
J;
K;
L;
M;
P;
Q;
R;
S;
W;
X;
Y;
Z</v>
      </c>
      <c r="BL248" s="6" t="str" cm="1">
        <f t="array" ref="BL24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Y : Topographical Surveying;
Z : Multiple Disciplines</v>
      </c>
      <c r="BM248" s="5" t="s">
        <v>206</v>
      </c>
      <c r="BN248" s="5" t="s">
        <v>206</v>
      </c>
      <c r="BO248" s="5" t="s">
        <v>206</v>
      </c>
      <c r="BP248" s="5" t="s">
        <v>96</v>
      </c>
      <c r="BQ248" s="5" t="s">
        <v>206</v>
      </c>
      <c r="BR248" s="5" t="s">
        <v>206</v>
      </c>
      <c r="BS248" s="5" t="s">
        <v>96</v>
      </c>
      <c r="BT248" s="5" t="s">
        <v>96</v>
      </c>
      <c r="BU248" s="5" t="s">
        <v>206</v>
      </c>
      <c r="BV248" s="5" t="s">
        <v>206</v>
      </c>
      <c r="BW248" s="5" t="s">
        <v>206</v>
      </c>
      <c r="BX248" s="5" t="s">
        <v>206</v>
      </c>
      <c r="BY248" s="5" t="s">
        <v>206</v>
      </c>
      <c r="BZ248" s="5" t="s">
        <v>96</v>
      </c>
      <c r="CA248" s="5" t="s">
        <v>96</v>
      </c>
      <c r="CB248" s="5" t="s">
        <v>206</v>
      </c>
      <c r="CC248" s="5" t="s">
        <v>206</v>
      </c>
      <c r="CD248" s="5" t="s">
        <v>206</v>
      </c>
      <c r="CE248" s="5" t="s">
        <v>206</v>
      </c>
      <c r="CF248" s="5" t="s">
        <v>96</v>
      </c>
      <c r="CG248" s="5" t="s">
        <v>96</v>
      </c>
      <c r="CH248" s="5" t="s">
        <v>96</v>
      </c>
      <c r="CI248" s="5" t="s">
        <v>206</v>
      </c>
      <c r="CJ248" s="5" t="s">
        <v>206</v>
      </c>
      <c r="CK248" s="5" t="s">
        <v>206</v>
      </c>
      <c r="CL248" s="5" t="s">
        <v>206</v>
      </c>
      <c r="CM248" s="6" t="str" cm="1">
        <f t="array" ref="CM2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48" s="5" t="str" cm="1">
        <f t="array" ref="CN2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48" s="5" t="str" cm="1">
        <f t="array" ref="CO2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48" s="5" t="str" cm="1">
        <f t="array" ref="CP2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48" s="5" t="str" cm="1">
        <f t="array" ref="CQ2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49" spans="1:115" ht="217" x14ac:dyDescent="0.35">
      <c r="B249" s="5" t="s">
        <v>206</v>
      </c>
      <c r="C249" s="6" t="s">
        <v>5934</v>
      </c>
      <c r="D249" s="6" t="s">
        <v>609</v>
      </c>
      <c r="E249" s="6" t="s">
        <v>7220</v>
      </c>
      <c r="F249" s="5" t="s">
        <v>209</v>
      </c>
      <c r="G249" s="5" t="s">
        <v>210</v>
      </c>
      <c r="H249" s="5" t="s">
        <v>223</v>
      </c>
      <c r="I249" s="5" t="s">
        <v>96</v>
      </c>
      <c r="J249" s="5" t="s">
        <v>96</v>
      </c>
      <c r="K249" s="5" t="s">
        <v>225</v>
      </c>
      <c r="L249" s="5" t="s">
        <v>9</v>
      </c>
      <c r="M249" s="5" t="str">
        <f>IF(O249="","",
IF(O249="PM_XX_XX_XX: Undefined","PM_XX: Undefined",
INDEX(tbl_Picklist_UniclassPM[Code and Title],
MATCH((LEFT(O249,5)),tbl_Picklist_UniclassPM[Code],0))
))</f>
        <v>PM_40 : Design and approvals information</v>
      </c>
      <c r="N249" s="5" t="str">
        <f>IF(O249="","",
IF(O249="PM_XX_XX_XX: Undefined","PM_XX_XX: Undefined",
INDEX(tbl_Picklist_UniclassPM[Code and Title],
MATCH((LEFT(O249,8)),tbl_Picklist_UniclassPM[Code],0))
))</f>
        <v>PM_40_60 : Project information management information</v>
      </c>
      <c r="O249" s="5" t="s">
        <v>610</v>
      </c>
      <c r="P249" s="6" t="str" cm="1">
        <f t="array" ref="P24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IE212;
IE214;
IE222;
IE232;
IE241</v>
      </c>
      <c r="Q249" s="6" t="str" cm="1">
        <f t="array" ref="Q24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IE212 : EBSR PITT Response;
IE214 : EBSR ITT Response;
IE222 : SBSR ITT Response;
IE232 : ISP Response;
IE241 : Appointment (PCSA)</v>
      </c>
      <c r="R249" s="6"/>
      <c r="S249" s="5" t="s">
        <v>96</v>
      </c>
      <c r="T249" s="6"/>
      <c r="U249" s="5" t="s">
        <v>96</v>
      </c>
      <c r="V249" s="6"/>
      <c r="W249" s="5" t="s">
        <v>96</v>
      </c>
      <c r="X249" s="6"/>
      <c r="Y249" s="5" t="s">
        <v>96</v>
      </c>
      <c r="Z249" s="6"/>
      <c r="AA249" s="5" t="s">
        <v>96</v>
      </c>
      <c r="AB249" s="6"/>
      <c r="AC249" s="5" t="s">
        <v>96</v>
      </c>
      <c r="AE249" s="5" t="s">
        <v>206</v>
      </c>
      <c r="AF249" s="6" t="s">
        <v>6568</v>
      </c>
      <c r="AG249" s="5" t="s">
        <v>96</v>
      </c>
      <c r="AI249" s="5" t="s">
        <v>206</v>
      </c>
      <c r="AJ249" s="6" t="s">
        <v>6569</v>
      </c>
      <c r="AK249" s="5" t="s">
        <v>96</v>
      </c>
      <c r="AM249" s="5" t="s">
        <v>206</v>
      </c>
      <c r="AN249" s="6" t="s">
        <v>6568</v>
      </c>
      <c r="AO249" s="5" t="s">
        <v>96</v>
      </c>
      <c r="AQ249" s="5" t="s">
        <v>206</v>
      </c>
      <c r="AR249" s="6" t="s">
        <v>6568</v>
      </c>
      <c r="AS249" s="5" t="s">
        <v>206</v>
      </c>
      <c r="AT249" s="6" t="s">
        <v>6570</v>
      </c>
      <c r="AU249" s="5" t="s">
        <v>96</v>
      </c>
      <c r="AW249" s="5" t="s">
        <v>96</v>
      </c>
      <c r="AY249" s="5" t="s">
        <v>96</v>
      </c>
      <c r="BA249" s="5" t="s">
        <v>96</v>
      </c>
      <c r="BC249" s="5" t="s">
        <v>96</v>
      </c>
      <c r="BE249" s="5" t="s">
        <v>96</v>
      </c>
      <c r="BG249" s="5" t="s">
        <v>96</v>
      </c>
      <c r="BI249" s="5" t="s">
        <v>96</v>
      </c>
      <c r="BK249" s="6" t="str" cm="1">
        <f t="array" ref="BK24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49" s="6" t="str" cm="1">
        <f t="array" ref="BL24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49" s="5" t="s">
        <v>96</v>
      </c>
      <c r="BN249" s="5" t="s">
        <v>96</v>
      </c>
      <c r="BO249" s="5" t="s">
        <v>96</v>
      </c>
      <c r="BP249" s="5" t="s">
        <v>96</v>
      </c>
      <c r="BQ249" s="5" t="s">
        <v>96</v>
      </c>
      <c r="BR249" s="5" t="s">
        <v>96</v>
      </c>
      <c r="BS249" s="5" t="s">
        <v>96</v>
      </c>
      <c r="BT249" s="5" t="s">
        <v>96</v>
      </c>
      <c r="BU249" s="5" t="s">
        <v>96</v>
      </c>
      <c r="BV249" s="5" t="s">
        <v>96</v>
      </c>
      <c r="BW249" s="5" t="s">
        <v>96</v>
      </c>
      <c r="BX249" s="5" t="s">
        <v>96</v>
      </c>
      <c r="BY249" s="5" t="s">
        <v>96</v>
      </c>
      <c r="BZ249" s="5" t="s">
        <v>96</v>
      </c>
      <c r="CA249" s="5" t="s">
        <v>96</v>
      </c>
      <c r="CB249" s="5" t="s">
        <v>96</v>
      </c>
      <c r="CC249" s="5" t="s">
        <v>96</v>
      </c>
      <c r="CD249" s="5" t="s">
        <v>96</v>
      </c>
      <c r="CE249" s="5" t="s">
        <v>96</v>
      </c>
      <c r="CF249" s="5" t="s">
        <v>96</v>
      </c>
      <c r="CG249" s="5" t="s">
        <v>96</v>
      </c>
      <c r="CH249" s="5" t="s">
        <v>96</v>
      </c>
      <c r="CI249" s="5" t="s">
        <v>96</v>
      </c>
      <c r="CJ249" s="5" t="s">
        <v>206</v>
      </c>
      <c r="CK249" s="5" t="s">
        <v>96</v>
      </c>
      <c r="CL249" s="5" t="s">
        <v>96</v>
      </c>
      <c r="CM249" s="6" t="str" cm="1">
        <f t="array" ref="CM2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49" s="5" t="str" cm="1">
        <f t="array" ref="CN2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49" s="5" t="str" cm="1">
        <f t="array" ref="CO2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49" s="5" t="str" cm="1">
        <f t="array" ref="CP2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49" s="5" t="str" cm="1">
        <f t="array" ref="CQ2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50" spans="1:115" ht="310" x14ac:dyDescent="0.35">
      <c r="B250" s="5" t="s">
        <v>206</v>
      </c>
      <c r="C250" s="6" t="s">
        <v>5935</v>
      </c>
      <c r="D250" s="6" t="s">
        <v>611</v>
      </c>
      <c r="E250" s="6" t="s">
        <v>7221</v>
      </c>
      <c r="F250" s="5" t="s">
        <v>209</v>
      </c>
      <c r="G250" s="5" t="s">
        <v>210</v>
      </c>
      <c r="H250" s="5" t="s">
        <v>223</v>
      </c>
      <c r="I250" s="5" t="s">
        <v>96</v>
      </c>
      <c r="J250" s="5" t="s">
        <v>96</v>
      </c>
      <c r="K250" s="5" t="s">
        <v>225</v>
      </c>
      <c r="L250" s="5" t="s">
        <v>9</v>
      </c>
      <c r="M250" s="5" t="str">
        <f>IF(O250="","",
IF(O250="PM_XX_XX_XX: Undefined","PM_XX: Undefined",
INDEX(tbl_Picklist_UniclassPM[Code and Title],
MATCH((LEFT(O250,5)),tbl_Picklist_UniclassPM[Code],0))
))</f>
        <v>PM_40 : Design and approvals information</v>
      </c>
      <c r="N250" s="5" t="str">
        <f>IF(O250="","",
IF(O250="PM_XX_XX_XX: Undefined","PM_XX_XX: Undefined",
INDEX(tbl_Picklist_UniclassPM[Code and Title],
MATCH((LEFT(O250,8)),tbl_Picklist_UniclassPM[Code],0))
))</f>
        <v>PM_40_60 : Project information management information</v>
      </c>
      <c r="O250" s="5" t="s">
        <v>612</v>
      </c>
      <c r="P250" s="6" t="str" cm="1">
        <f t="array" ref="P25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IE212;
IE214;
IE222;
IE232</v>
      </c>
      <c r="Q250" s="6" t="str" cm="1">
        <f t="array" ref="Q25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IE212 : EBSR PITT Response;
IE214 : EBSR ITT Response;
IE222 : SBSR ITT Response;
IE232 : ISP Response</v>
      </c>
      <c r="R250" s="6"/>
      <c r="S250" s="5" t="s">
        <v>96</v>
      </c>
      <c r="T250" s="6"/>
      <c r="U250" s="5" t="s">
        <v>96</v>
      </c>
      <c r="V250" s="6"/>
      <c r="W250" s="5" t="s">
        <v>96</v>
      </c>
      <c r="X250" s="6"/>
      <c r="Y250" s="5" t="s">
        <v>96</v>
      </c>
      <c r="Z250" s="6"/>
      <c r="AA250" s="5" t="s">
        <v>96</v>
      </c>
      <c r="AB250" s="6"/>
      <c r="AC250" s="5" t="s">
        <v>96</v>
      </c>
      <c r="AE250" s="5" t="s">
        <v>206</v>
      </c>
      <c r="AF250" s="6" t="s">
        <v>6571</v>
      </c>
      <c r="AG250" s="5" t="s">
        <v>96</v>
      </c>
      <c r="AI250" s="5" t="s">
        <v>206</v>
      </c>
      <c r="AJ250" s="6" t="s">
        <v>6572</v>
      </c>
      <c r="AK250" s="5" t="s">
        <v>96</v>
      </c>
      <c r="AM250" s="5" t="s">
        <v>206</v>
      </c>
      <c r="AN250" s="6" t="s">
        <v>6573</v>
      </c>
      <c r="AO250" s="5" t="s">
        <v>96</v>
      </c>
      <c r="AQ250" s="5" t="s">
        <v>206</v>
      </c>
      <c r="AR250" s="6" t="s">
        <v>6573</v>
      </c>
      <c r="AS250" s="5" t="s">
        <v>96</v>
      </c>
      <c r="AU250" s="5" t="s">
        <v>96</v>
      </c>
      <c r="AW250" s="5" t="s">
        <v>96</v>
      </c>
      <c r="AY250" s="5" t="s">
        <v>96</v>
      </c>
      <c r="BA250" s="5" t="s">
        <v>96</v>
      </c>
      <c r="BC250" s="5" t="s">
        <v>96</v>
      </c>
      <c r="BE250" s="5" t="s">
        <v>96</v>
      </c>
      <c r="BG250" s="5" t="s">
        <v>96</v>
      </c>
      <c r="BI250" s="5" t="s">
        <v>96</v>
      </c>
      <c r="BK250" s="6" t="str" cm="1">
        <f t="array" ref="BK25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50" s="6" t="str" cm="1">
        <f t="array" ref="BL25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50" s="5" t="s">
        <v>96</v>
      </c>
      <c r="BN250" s="5" t="s">
        <v>96</v>
      </c>
      <c r="BO250" s="5" t="s">
        <v>96</v>
      </c>
      <c r="BP250" s="5" t="s">
        <v>96</v>
      </c>
      <c r="BQ250" s="5" t="s">
        <v>96</v>
      </c>
      <c r="BR250" s="5" t="s">
        <v>96</v>
      </c>
      <c r="BS250" s="5" t="s">
        <v>96</v>
      </c>
      <c r="BT250" s="5" t="s">
        <v>96</v>
      </c>
      <c r="BU250" s="5" t="s">
        <v>96</v>
      </c>
      <c r="BV250" s="5" t="s">
        <v>96</v>
      </c>
      <c r="BW250" s="5" t="s">
        <v>96</v>
      </c>
      <c r="BX250" s="5" t="s">
        <v>96</v>
      </c>
      <c r="BY250" s="5" t="s">
        <v>96</v>
      </c>
      <c r="BZ250" s="5" t="s">
        <v>96</v>
      </c>
      <c r="CA250" s="5" t="s">
        <v>96</v>
      </c>
      <c r="CB250" s="5" t="s">
        <v>96</v>
      </c>
      <c r="CC250" s="5" t="s">
        <v>96</v>
      </c>
      <c r="CD250" s="5" t="s">
        <v>96</v>
      </c>
      <c r="CE250" s="5" t="s">
        <v>96</v>
      </c>
      <c r="CF250" s="5" t="s">
        <v>96</v>
      </c>
      <c r="CG250" s="5" t="s">
        <v>96</v>
      </c>
      <c r="CH250" s="5" t="s">
        <v>96</v>
      </c>
      <c r="CI250" s="5" t="s">
        <v>96</v>
      </c>
      <c r="CJ250" s="5" t="s">
        <v>206</v>
      </c>
      <c r="CK250" s="5" t="s">
        <v>96</v>
      </c>
      <c r="CL250" s="5" t="s">
        <v>96</v>
      </c>
      <c r="CM250" s="6" t="str" cm="1">
        <f t="array" ref="CM2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50" s="5" t="str" cm="1">
        <f t="array" ref="CN2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50" s="5" t="str" cm="1">
        <f t="array" ref="CO2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50" s="5" t="str" cm="1">
        <f t="array" ref="CP2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50" s="5" t="str" cm="1">
        <f t="array" ref="CQ2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51" spans="1:115" ht="341" x14ac:dyDescent="0.35">
      <c r="B251" s="5" t="s">
        <v>206</v>
      </c>
      <c r="C251" s="6" t="s">
        <v>5908</v>
      </c>
      <c r="D251" s="6" t="s">
        <v>613</v>
      </c>
      <c r="E251" s="6" t="s">
        <v>7222</v>
      </c>
      <c r="F251" s="5" t="s">
        <v>209</v>
      </c>
      <c r="G251" s="5" t="s">
        <v>234</v>
      </c>
      <c r="H251" s="5" t="s">
        <v>595</v>
      </c>
      <c r="I251" s="5" t="s">
        <v>96</v>
      </c>
      <c r="J251" s="5" t="s">
        <v>96</v>
      </c>
      <c r="K251" s="5" t="s">
        <v>9</v>
      </c>
      <c r="L251" s="5" t="s">
        <v>213</v>
      </c>
      <c r="M251" s="5" t="str">
        <f>IF(O251="","",
IF(O251="PM_XX_XX_XX: Undefined","PM_XX: Undefined",
INDEX(tbl_Picklist_UniclassPM[Code and Title],
MATCH((LEFT(O251,5)),tbl_Picklist_UniclassPM[Code],0))
))</f>
        <v>PM_40 : Design and approvals information</v>
      </c>
      <c r="N251" s="5" t="str">
        <f>IF(O251="","",
IF(O251="PM_XX_XX_XX: Undefined","PM_XX_XX: Undefined",
INDEX(tbl_Picklist_UniclassPM[Code and Title],
MATCH((LEFT(O251,8)),tbl_Picklist_UniclassPM[Code],0))
))</f>
        <v>PM_40_60 : Project information management information</v>
      </c>
      <c r="O251" s="5" t="s">
        <v>614</v>
      </c>
      <c r="P251" s="6" t="str" cm="1">
        <f t="array" ref="P25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251" s="6" t="str" cm="1">
        <f t="array" ref="Q25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251" s="6"/>
      <c r="S251" s="5" t="s">
        <v>96</v>
      </c>
      <c r="T251" s="6"/>
      <c r="U251" s="5" t="s">
        <v>96</v>
      </c>
      <c r="V251" s="6"/>
      <c r="W251" s="5" t="s">
        <v>96</v>
      </c>
      <c r="X251" s="6"/>
      <c r="Y251" s="5" t="s">
        <v>206</v>
      </c>
      <c r="Z251" s="6" t="s">
        <v>6612</v>
      </c>
      <c r="AA251" s="5" t="s">
        <v>96</v>
      </c>
      <c r="AB251" s="6"/>
      <c r="AC251" s="5" t="s">
        <v>206</v>
      </c>
      <c r="AD251" s="6" t="s">
        <v>6330</v>
      </c>
      <c r="AE251" s="5" t="s">
        <v>96</v>
      </c>
      <c r="AG251" s="5" t="s">
        <v>206</v>
      </c>
      <c r="AH251" s="6" t="s">
        <v>6330</v>
      </c>
      <c r="AI251" s="5" t="s">
        <v>96</v>
      </c>
      <c r="AJ251" s="6"/>
      <c r="AK251" s="5" t="s">
        <v>206</v>
      </c>
      <c r="AL251" s="6" t="s">
        <v>6330</v>
      </c>
      <c r="AM251" s="5" t="s">
        <v>96</v>
      </c>
      <c r="AO251" s="5" t="s">
        <v>206</v>
      </c>
      <c r="AP251" s="6" t="s">
        <v>6330</v>
      </c>
      <c r="AQ251" s="5" t="s">
        <v>96</v>
      </c>
      <c r="AS251" s="5" t="s">
        <v>96</v>
      </c>
      <c r="AU251" s="5" t="s">
        <v>96</v>
      </c>
      <c r="AW251" s="5" t="s">
        <v>96</v>
      </c>
      <c r="AY251" s="5" t="s">
        <v>96</v>
      </c>
      <c r="BA251" s="5" t="s">
        <v>96</v>
      </c>
      <c r="BC251" s="5" t="s">
        <v>96</v>
      </c>
      <c r="BE251" s="5" t="s">
        <v>96</v>
      </c>
      <c r="BG251" s="5" t="s">
        <v>96</v>
      </c>
      <c r="BI251" s="5" t="s">
        <v>96</v>
      </c>
      <c r="BK251" s="6" t="str" cm="1">
        <f t="array" ref="BK25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C;
E;
F;
I;
J;
K;
L;
M;
P;
Q;
R;
S;
W;
X;
Y;
Z</v>
      </c>
      <c r="BL251" s="6" t="str" cm="1">
        <f t="array" ref="BL25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Y : Topographical Surveying;
Z : Multiple Disciplines</v>
      </c>
      <c r="BM251" s="5" t="s">
        <v>206</v>
      </c>
      <c r="BN251" s="5" t="s">
        <v>206</v>
      </c>
      <c r="BO251" s="5" t="s">
        <v>206</v>
      </c>
      <c r="BP251" s="5" t="s">
        <v>96</v>
      </c>
      <c r="BQ251" s="5" t="s">
        <v>206</v>
      </c>
      <c r="BR251" s="5" t="s">
        <v>206</v>
      </c>
      <c r="BS251" s="5" t="s">
        <v>96</v>
      </c>
      <c r="BT251" s="5" t="s">
        <v>96</v>
      </c>
      <c r="BU251" s="5" t="s">
        <v>206</v>
      </c>
      <c r="BV251" s="5" t="s">
        <v>206</v>
      </c>
      <c r="BW251" s="5" t="s">
        <v>206</v>
      </c>
      <c r="BX251" s="5" t="s">
        <v>206</v>
      </c>
      <c r="BY251" s="5" t="s">
        <v>206</v>
      </c>
      <c r="BZ251" s="5" t="s">
        <v>96</v>
      </c>
      <c r="CA251" s="5" t="s">
        <v>96</v>
      </c>
      <c r="CB251" s="5" t="s">
        <v>206</v>
      </c>
      <c r="CC251" s="5" t="s">
        <v>206</v>
      </c>
      <c r="CD251" s="5" t="s">
        <v>206</v>
      </c>
      <c r="CE251" s="5" t="s">
        <v>206</v>
      </c>
      <c r="CF251" s="5" t="s">
        <v>96</v>
      </c>
      <c r="CG251" s="5" t="s">
        <v>96</v>
      </c>
      <c r="CH251" s="5" t="s">
        <v>96</v>
      </c>
      <c r="CI251" s="5" t="s">
        <v>206</v>
      </c>
      <c r="CJ251" s="5" t="s">
        <v>206</v>
      </c>
      <c r="CK251" s="5" t="s">
        <v>206</v>
      </c>
      <c r="CL251" s="5" t="s">
        <v>206</v>
      </c>
      <c r="CM251" s="6" t="str" cm="1">
        <f t="array" ref="CM2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51" s="5" t="str" cm="1">
        <f t="array" ref="CN2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51" s="5" t="str" cm="1">
        <f t="array" ref="CO2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51" s="5" t="str" cm="1">
        <f t="array" ref="CP2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51" s="5" t="str" cm="1">
        <f t="array" ref="CQ2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52" spans="1:115" ht="409.5" x14ac:dyDescent="0.35">
      <c r="B252" s="5" t="s">
        <v>206</v>
      </c>
      <c r="C252" s="6" t="s">
        <v>5936</v>
      </c>
      <c r="D252" s="6" t="s">
        <v>613</v>
      </c>
      <c r="E252" s="6" t="s">
        <v>7223</v>
      </c>
      <c r="F252" s="5" t="s">
        <v>209</v>
      </c>
      <c r="G252" s="5" t="s">
        <v>234</v>
      </c>
      <c r="H252" s="5" t="s">
        <v>595</v>
      </c>
      <c r="I252" s="5" t="s">
        <v>96</v>
      </c>
      <c r="J252" s="5" t="s">
        <v>96</v>
      </c>
      <c r="K252" s="5" t="s">
        <v>225</v>
      </c>
      <c r="L252" s="5" t="s">
        <v>9</v>
      </c>
      <c r="M252" s="5" t="str">
        <f>IF(O252="","",
IF(O252="PM_XX_XX_XX: Undefined","PM_XX: Undefined",
INDEX(tbl_Picklist_UniclassPM[Code and Title],
MATCH((LEFT(O252,5)),tbl_Picklist_UniclassPM[Code],0))
))</f>
        <v>PM_40 : Design and approvals information</v>
      </c>
      <c r="N252" s="5" t="str">
        <f>IF(O252="","",
IF(O252="PM_XX_XX_XX: Undefined","PM_XX_XX: Undefined",
INDEX(tbl_Picklist_UniclassPM[Code and Title],
MATCH((LEFT(O252,8)),tbl_Picklist_UniclassPM[Code],0))
))</f>
        <v>PM_40_60 : Project information management information</v>
      </c>
      <c r="O252" s="5" t="s">
        <v>614</v>
      </c>
      <c r="P252" s="6" t="str" cm="1">
        <f t="array" ref="P25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IE212;
IE214;
IE222;
IE232;
IE241;
IE301;
IE401;
IE501</v>
      </c>
      <c r="Q252" s="6" t="str" cm="1">
        <f t="array" ref="Q25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IE212 : EBSR PITT Response;
IE214 : EBSR ITT Response;
IE222 : SBSR ITT Response;
IE232 : ISP Response;
IE241 : Appointment (PCSA);
IE301 : Planning submission for review;
IE401 : Stage submission (Contractor's Proposals);
IE501 : General</v>
      </c>
      <c r="R252" s="6"/>
      <c r="S252" s="5" t="s">
        <v>96</v>
      </c>
      <c r="T252" s="6"/>
      <c r="U252" s="5" t="s">
        <v>96</v>
      </c>
      <c r="V252" s="6"/>
      <c r="W252" s="5" t="s">
        <v>96</v>
      </c>
      <c r="X252" s="6"/>
      <c r="Y252" s="5" t="s">
        <v>96</v>
      </c>
      <c r="Z252" s="6"/>
      <c r="AA252" s="5" t="s">
        <v>96</v>
      </c>
      <c r="AB252" s="6"/>
      <c r="AC252" s="5" t="s">
        <v>96</v>
      </c>
      <c r="AE252" s="5" t="s">
        <v>206</v>
      </c>
      <c r="AF252" s="6" t="s">
        <v>6612</v>
      </c>
      <c r="AG252" s="5" t="s">
        <v>96</v>
      </c>
      <c r="AI252" s="5" t="s">
        <v>206</v>
      </c>
      <c r="AJ252" s="6" t="s">
        <v>6612</v>
      </c>
      <c r="AK252" s="5" t="s">
        <v>96</v>
      </c>
      <c r="AM252" s="5" t="s">
        <v>206</v>
      </c>
      <c r="AN252" s="6" t="s">
        <v>6612</v>
      </c>
      <c r="AO252" s="5" t="s">
        <v>96</v>
      </c>
      <c r="AQ252" s="5" t="s">
        <v>206</v>
      </c>
      <c r="AR252" s="6" t="s">
        <v>6612</v>
      </c>
      <c r="AS252" s="5" t="s">
        <v>206</v>
      </c>
      <c r="AT252" s="6" t="s">
        <v>6570</v>
      </c>
      <c r="AU252" s="5" t="s">
        <v>206</v>
      </c>
      <c r="AV252" s="6" t="s">
        <v>6364</v>
      </c>
      <c r="AW252" s="5" t="s">
        <v>96</v>
      </c>
      <c r="AY252" s="5" t="s">
        <v>206</v>
      </c>
      <c r="AZ252" s="6" t="s">
        <v>6540</v>
      </c>
      <c r="BA252" s="5" t="s">
        <v>206</v>
      </c>
      <c r="BB252" s="6" t="s">
        <v>6364</v>
      </c>
      <c r="BC252" s="5" t="s">
        <v>96</v>
      </c>
      <c r="BE252" s="5" t="s">
        <v>96</v>
      </c>
      <c r="BG252" s="5" t="s">
        <v>96</v>
      </c>
      <c r="BH252" s="70"/>
      <c r="BI252" s="5" t="s">
        <v>96</v>
      </c>
      <c r="BK252" s="6" t="str" cm="1">
        <f t="array" ref="BK25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C;
E;
F;
I;
J;
K;
L;
M;
P;
Q;
R;
S;
W;
X;
Y;
Z</v>
      </c>
      <c r="BL252" s="6" t="str" cm="1">
        <f t="array" ref="BL25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Y : Topographical Surveying;
Z : Multiple Disciplines</v>
      </c>
      <c r="BM252" s="5" t="s">
        <v>206</v>
      </c>
      <c r="BN252" s="5" t="s">
        <v>206</v>
      </c>
      <c r="BO252" s="5" t="s">
        <v>206</v>
      </c>
      <c r="BP252" s="5" t="s">
        <v>96</v>
      </c>
      <c r="BQ252" s="5" t="s">
        <v>206</v>
      </c>
      <c r="BR252" s="5" t="s">
        <v>206</v>
      </c>
      <c r="BS252" s="5" t="s">
        <v>96</v>
      </c>
      <c r="BT252" s="5" t="s">
        <v>96</v>
      </c>
      <c r="BU252" s="5" t="s">
        <v>206</v>
      </c>
      <c r="BV252" s="5" t="s">
        <v>206</v>
      </c>
      <c r="BW252" s="5" t="s">
        <v>206</v>
      </c>
      <c r="BX252" s="5" t="s">
        <v>206</v>
      </c>
      <c r="BY252" s="5" t="s">
        <v>206</v>
      </c>
      <c r="BZ252" s="5" t="s">
        <v>96</v>
      </c>
      <c r="CA252" s="5" t="s">
        <v>96</v>
      </c>
      <c r="CB252" s="5" t="s">
        <v>206</v>
      </c>
      <c r="CC252" s="5" t="s">
        <v>206</v>
      </c>
      <c r="CD252" s="5" t="s">
        <v>206</v>
      </c>
      <c r="CE252" s="5" t="s">
        <v>206</v>
      </c>
      <c r="CF252" s="5" t="s">
        <v>96</v>
      </c>
      <c r="CG252" s="5" t="s">
        <v>96</v>
      </c>
      <c r="CH252" s="5" t="s">
        <v>96</v>
      </c>
      <c r="CI252" s="5" t="s">
        <v>206</v>
      </c>
      <c r="CJ252" s="5" t="s">
        <v>206</v>
      </c>
      <c r="CK252" s="5" t="s">
        <v>206</v>
      </c>
      <c r="CL252" s="5" t="s">
        <v>206</v>
      </c>
      <c r="CM252" s="6" t="str" cm="1">
        <f t="array" ref="CM2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52" s="5" t="str" cm="1">
        <f t="array" ref="CN2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52" s="5" t="str" cm="1">
        <f t="array" ref="CO2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52" s="5" t="str" cm="1">
        <f t="array" ref="CP2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52" s="5" t="str" cm="1">
        <f t="array" ref="CQ2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53" spans="1:115" ht="341" x14ac:dyDescent="0.35">
      <c r="B253" s="5" t="s">
        <v>206</v>
      </c>
      <c r="C253" s="6" t="s">
        <v>5857</v>
      </c>
      <c r="D253" s="6" t="s">
        <v>615</v>
      </c>
      <c r="E253" s="6" t="s">
        <v>7224</v>
      </c>
      <c r="F253" s="5" t="s">
        <v>209</v>
      </c>
      <c r="G253" s="5" t="s">
        <v>234</v>
      </c>
      <c r="H253" s="5" t="s">
        <v>595</v>
      </c>
      <c r="I253" s="5" t="s">
        <v>96</v>
      </c>
      <c r="J253" s="5" t="s">
        <v>236</v>
      </c>
      <c r="K253" s="5" t="s">
        <v>9</v>
      </c>
      <c r="L253" s="5" t="s">
        <v>213</v>
      </c>
      <c r="M253" s="5" t="str">
        <f>IF(O253="","",
IF(O253="PM_XX_XX_XX: Undefined","PM_XX: Undefined",
INDEX(tbl_Picklist_UniclassPM[Code and Title],
MATCH((LEFT(O253,5)),tbl_Picklist_UniclassPM[Code],0))
))</f>
        <v>PM_40 : Design and approvals information</v>
      </c>
      <c r="N253" s="5" t="str">
        <f>IF(O253="","",
IF(O253="PM_XX_XX_XX: Undefined","PM_XX_XX: Undefined",
INDEX(tbl_Picklist_UniclassPM[Code and Title],
MATCH((LEFT(O253,8)),tbl_Picklist_UniclassPM[Code],0))
))</f>
        <v>PM_40_60 : Project information management information</v>
      </c>
      <c r="O253" s="5" t="s">
        <v>616</v>
      </c>
      <c r="P253" s="6" t="str" cm="1">
        <f t="array" ref="P25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IE201;
IE211;
IE213;
IE221;
IE231</v>
      </c>
      <c r="Q253" s="6" t="str" cm="1">
        <f t="array" ref="Q25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IE201 : Stage submission (Feasibility 2);
IE211 : EBSR PITT;
IE213 : EBSR ITT;
IE221 : SBSR ITT;
IE231 : ISP</v>
      </c>
      <c r="R253" s="6"/>
      <c r="S253" s="5" t="s">
        <v>96</v>
      </c>
      <c r="T253" s="6"/>
      <c r="U253" s="5" t="s">
        <v>206</v>
      </c>
      <c r="V253" s="6" t="s">
        <v>6783</v>
      </c>
      <c r="W253" s="5" t="s">
        <v>96</v>
      </c>
      <c r="X253" s="6"/>
      <c r="Y253" s="5" t="s">
        <v>206</v>
      </c>
      <c r="Z253" s="6" t="s">
        <v>6345</v>
      </c>
      <c r="AA253" s="5" t="s">
        <v>96</v>
      </c>
      <c r="AB253" s="6"/>
      <c r="AC253" s="5" t="s">
        <v>206</v>
      </c>
      <c r="AD253" s="6" t="s">
        <v>6330</v>
      </c>
      <c r="AE253" s="5" t="s">
        <v>96</v>
      </c>
      <c r="AG253" s="5" t="s">
        <v>206</v>
      </c>
      <c r="AH253" s="6" t="s">
        <v>6330</v>
      </c>
      <c r="AI253" s="5" t="s">
        <v>96</v>
      </c>
      <c r="AJ253" s="6"/>
      <c r="AK253" s="5" t="s">
        <v>206</v>
      </c>
      <c r="AL253" s="6" t="s">
        <v>6330</v>
      </c>
      <c r="AM253" s="5" t="s">
        <v>96</v>
      </c>
      <c r="AO253" s="5" t="s">
        <v>206</v>
      </c>
      <c r="AP253" s="6" t="s">
        <v>6330</v>
      </c>
      <c r="AQ253" s="5" t="s">
        <v>96</v>
      </c>
      <c r="AS253" s="5" t="s">
        <v>96</v>
      </c>
      <c r="AU253" s="5" t="s">
        <v>96</v>
      </c>
      <c r="AW253" s="5" t="s">
        <v>96</v>
      </c>
      <c r="AY253" s="5" t="s">
        <v>96</v>
      </c>
      <c r="BA253" s="5" t="s">
        <v>96</v>
      </c>
      <c r="BC253" s="5" t="s">
        <v>96</v>
      </c>
      <c r="BE253" s="5" t="s">
        <v>96</v>
      </c>
      <c r="BG253" s="5" t="s">
        <v>96</v>
      </c>
      <c r="BI253" s="5" t="s">
        <v>96</v>
      </c>
      <c r="BK253" s="6" t="str" cm="1">
        <f t="array" ref="BK25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C;
E;
F;
I;
J;
K;
L;
M;
P;
Q;
R;
S;
W;
X;
Y;
Z</v>
      </c>
      <c r="BL253" s="6" t="str" cm="1">
        <f t="array" ref="BL25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Y : Topographical Surveying;
Z : Multiple Disciplines</v>
      </c>
      <c r="BM253" s="5" t="s">
        <v>206</v>
      </c>
      <c r="BN253" s="5" t="s">
        <v>206</v>
      </c>
      <c r="BO253" s="5" t="s">
        <v>206</v>
      </c>
      <c r="BP253" s="5" t="s">
        <v>96</v>
      </c>
      <c r="BQ253" s="5" t="s">
        <v>206</v>
      </c>
      <c r="BR253" s="5" t="s">
        <v>206</v>
      </c>
      <c r="BS253" s="5" t="s">
        <v>96</v>
      </c>
      <c r="BT253" s="5" t="s">
        <v>96</v>
      </c>
      <c r="BU253" s="5" t="s">
        <v>206</v>
      </c>
      <c r="BV253" s="5" t="s">
        <v>206</v>
      </c>
      <c r="BW253" s="5" t="s">
        <v>206</v>
      </c>
      <c r="BX253" s="5" t="s">
        <v>206</v>
      </c>
      <c r="BY253" s="5" t="s">
        <v>206</v>
      </c>
      <c r="BZ253" s="5" t="s">
        <v>96</v>
      </c>
      <c r="CA253" s="5" t="s">
        <v>96</v>
      </c>
      <c r="CB253" s="5" t="s">
        <v>206</v>
      </c>
      <c r="CC253" s="5" t="s">
        <v>206</v>
      </c>
      <c r="CD253" s="5" t="s">
        <v>206</v>
      </c>
      <c r="CE253" s="5" t="s">
        <v>206</v>
      </c>
      <c r="CF253" s="5" t="s">
        <v>96</v>
      </c>
      <c r="CG253" s="5" t="s">
        <v>96</v>
      </c>
      <c r="CH253" s="5" t="s">
        <v>96</v>
      </c>
      <c r="CI253" s="5" t="s">
        <v>206</v>
      </c>
      <c r="CJ253" s="5" t="s">
        <v>206</v>
      </c>
      <c r="CK253" s="5" t="s">
        <v>206</v>
      </c>
      <c r="CL253" s="5" t="s">
        <v>206</v>
      </c>
      <c r="CM253" s="6" t="str" cm="1">
        <f t="array" ref="CM2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53" s="5" t="str" cm="1">
        <f t="array" ref="CN2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53" s="5" t="str" cm="1">
        <f t="array" ref="CO2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53" s="5" t="str" cm="1">
        <f t="array" ref="CP2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53" s="5" t="str" cm="1">
        <f t="array" ref="CQ2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54" spans="1:115" ht="356.5" x14ac:dyDescent="0.35">
      <c r="B254" s="5" t="s">
        <v>206</v>
      </c>
      <c r="C254" s="6" t="s">
        <v>5937</v>
      </c>
      <c r="D254" s="6" t="s">
        <v>615</v>
      </c>
      <c r="E254" s="6" t="s">
        <v>7225</v>
      </c>
      <c r="F254" s="5" t="s">
        <v>209</v>
      </c>
      <c r="G254" s="5" t="s">
        <v>234</v>
      </c>
      <c r="H254" s="5" t="s">
        <v>595</v>
      </c>
      <c r="I254" s="5" t="s">
        <v>96</v>
      </c>
      <c r="J254" s="5" t="s">
        <v>236</v>
      </c>
      <c r="K254" s="5" t="s">
        <v>225</v>
      </c>
      <c r="L254" s="5" t="s">
        <v>9</v>
      </c>
      <c r="M254" s="5" t="str">
        <f>IF(O254="","",
IF(O254="PM_XX_XX_XX: Undefined","PM_XX: Undefined",
INDEX(tbl_Picklist_UniclassPM[Code and Title],
MATCH((LEFT(O254,5)),tbl_Picklist_UniclassPM[Code],0))
))</f>
        <v>PM_40 : Design and approvals information</v>
      </c>
      <c r="N254" s="5" t="str">
        <f>IF(O254="","",
IF(O254="PM_XX_XX_XX: Undefined","PM_XX_XX: Undefined",
INDEX(tbl_Picklist_UniclassPM[Code and Title],
MATCH((LEFT(O254,8)),tbl_Picklist_UniclassPM[Code],0))
))</f>
        <v>PM_40_60 : Project information management information</v>
      </c>
      <c r="O254" s="5" t="s">
        <v>616</v>
      </c>
      <c r="P254" s="6" t="str" cm="1">
        <f t="array" ref="P25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IE212;
IE241;
IE301;
IE401;
IE521;
IE601</v>
      </c>
      <c r="Q254" s="6" t="str" cm="1">
        <f t="array" ref="Q25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IE212 : EBSR PITT Response;
IE241 : Appointment (PCSA);
IE301 : Planning submission for review;
IE401 : Stage submission (Contractor's Proposals);
IE521 : Stage submission (Pre-Handover);
IE601 : Post-Handover</v>
      </c>
      <c r="R254" s="6"/>
      <c r="S254" s="5" t="s">
        <v>96</v>
      </c>
      <c r="T254" s="6"/>
      <c r="U254" s="5" t="s">
        <v>96</v>
      </c>
      <c r="V254" s="6"/>
      <c r="W254" s="5" t="s">
        <v>96</v>
      </c>
      <c r="X254" s="6"/>
      <c r="Y254" s="5" t="s">
        <v>96</v>
      </c>
      <c r="Z254" s="6"/>
      <c r="AA254" s="5" t="s">
        <v>96</v>
      </c>
      <c r="AB254" s="6"/>
      <c r="AC254" s="5" t="s">
        <v>96</v>
      </c>
      <c r="AE254" s="5" t="s">
        <v>206</v>
      </c>
      <c r="AF254" s="6" t="s">
        <v>6784</v>
      </c>
      <c r="AG254" s="5" t="s">
        <v>96</v>
      </c>
      <c r="AI254" s="5" t="s">
        <v>96</v>
      </c>
      <c r="AJ254" s="6"/>
      <c r="AK254" s="5" t="s">
        <v>96</v>
      </c>
      <c r="AM254" s="5" t="s">
        <v>96</v>
      </c>
      <c r="AO254" s="5" t="s">
        <v>96</v>
      </c>
      <c r="AQ254" s="5" t="s">
        <v>96</v>
      </c>
      <c r="AS254" s="5" t="s">
        <v>206</v>
      </c>
      <c r="AT254" s="6" t="s">
        <v>6785</v>
      </c>
      <c r="AU254" s="5" t="s">
        <v>206</v>
      </c>
      <c r="AV254" s="6" t="s">
        <v>6364</v>
      </c>
      <c r="AW254" s="5" t="s">
        <v>96</v>
      </c>
      <c r="AY254" s="5" t="s">
        <v>206</v>
      </c>
      <c r="AZ254" s="6" t="s">
        <v>6540</v>
      </c>
      <c r="BA254" s="5" t="s">
        <v>96</v>
      </c>
      <c r="BC254" s="5" t="s">
        <v>96</v>
      </c>
      <c r="BE254" s="5" t="s">
        <v>206</v>
      </c>
      <c r="BF254" s="6" t="s">
        <v>6402</v>
      </c>
      <c r="BG254" s="5" t="s">
        <v>206</v>
      </c>
      <c r="BH254" s="6" t="s">
        <v>6536</v>
      </c>
      <c r="BI254" s="5" t="s">
        <v>96</v>
      </c>
      <c r="BK254" s="6" t="str" cm="1">
        <f t="array" ref="BK25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B;
C;
E;
F;
I;
J;
K;
L;
M;
P;
Q;
R;
S;
W;
X;
Y;
Z</v>
      </c>
      <c r="BL254" s="6" t="str" cm="1">
        <f t="array" ref="BL25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B : Building Surveyor;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Y : Topographical Surveying;
Z : Multiple Disciplines</v>
      </c>
      <c r="BM254" s="5" t="s">
        <v>206</v>
      </c>
      <c r="BN254" s="5" t="s">
        <v>206</v>
      </c>
      <c r="BO254" s="5" t="s">
        <v>206</v>
      </c>
      <c r="BP254" s="5" t="s">
        <v>96</v>
      </c>
      <c r="BQ254" s="5" t="s">
        <v>206</v>
      </c>
      <c r="BR254" s="5" t="s">
        <v>206</v>
      </c>
      <c r="BS254" s="5" t="s">
        <v>96</v>
      </c>
      <c r="BT254" s="5" t="s">
        <v>96</v>
      </c>
      <c r="BU254" s="5" t="s">
        <v>206</v>
      </c>
      <c r="BV254" s="5" t="s">
        <v>206</v>
      </c>
      <c r="BW254" s="5" t="s">
        <v>206</v>
      </c>
      <c r="BX254" s="5" t="s">
        <v>206</v>
      </c>
      <c r="BY254" s="5" t="s">
        <v>206</v>
      </c>
      <c r="BZ254" s="5" t="s">
        <v>96</v>
      </c>
      <c r="CA254" s="5" t="s">
        <v>96</v>
      </c>
      <c r="CB254" s="5" t="s">
        <v>206</v>
      </c>
      <c r="CC254" s="5" t="s">
        <v>206</v>
      </c>
      <c r="CD254" s="5" t="s">
        <v>206</v>
      </c>
      <c r="CE254" s="5" t="s">
        <v>206</v>
      </c>
      <c r="CF254" s="5" t="s">
        <v>96</v>
      </c>
      <c r="CG254" s="5" t="s">
        <v>96</v>
      </c>
      <c r="CH254" s="5" t="s">
        <v>96</v>
      </c>
      <c r="CI254" s="5" t="s">
        <v>206</v>
      </c>
      <c r="CJ254" s="5" t="s">
        <v>206</v>
      </c>
      <c r="CK254" s="5" t="s">
        <v>206</v>
      </c>
      <c r="CL254" s="5" t="s">
        <v>206</v>
      </c>
      <c r="CM254" s="6" t="str" cm="1">
        <f t="array" ref="CM2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54" s="5" t="str" cm="1">
        <f t="array" ref="CN2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54" s="5" t="str" cm="1">
        <f t="array" ref="CO2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54" s="5" t="str" cm="1">
        <f t="array" ref="CP2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54" s="5" t="str" cm="1">
        <f t="array" ref="CQ2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55" spans="1:115" ht="124" x14ac:dyDescent="0.35">
      <c r="B255" s="5" t="s">
        <v>206</v>
      </c>
      <c r="C255" s="6" t="s">
        <v>5909</v>
      </c>
      <c r="D255" s="6" t="s">
        <v>617</v>
      </c>
      <c r="E255" s="6" t="s">
        <v>7226</v>
      </c>
      <c r="F255" s="5" t="s">
        <v>209</v>
      </c>
      <c r="G255" s="5" t="s">
        <v>210</v>
      </c>
      <c r="H255" s="5" t="s">
        <v>211</v>
      </c>
      <c r="I255" s="5" t="s">
        <v>96</v>
      </c>
      <c r="J255" s="5" t="s">
        <v>212</v>
      </c>
      <c r="K255" s="5" t="s">
        <v>214</v>
      </c>
      <c r="L255" s="5" t="s">
        <v>225</v>
      </c>
      <c r="M255" s="5" t="str">
        <f>IF(O255="","",
IF(O255="PM_XX_XX_XX: Undefined","PM_XX: Undefined",
INDEX(tbl_Picklist_UniclassPM[Code and Title],
MATCH((LEFT(O255,5)),tbl_Picklist_UniclassPM[Code],0))
))</f>
        <v>PM_50 : Financial and commercial information</v>
      </c>
      <c r="N255" s="5" t="str">
        <f>IF(O255="","",
IF(O255="PM_XX_XX_XX: Undefined","PM_XX_XX: Undefined",
INDEX(tbl_Picklist_UniclassPM[Code and Title],
MATCH((LEFT(O255,8)),tbl_Picklist_UniclassPM[Code],0))
))</f>
        <v>PM_50_30 : Economic viability information</v>
      </c>
      <c r="O255" s="5" t="s">
        <v>618</v>
      </c>
      <c r="P255" s="6" t="str" cm="1">
        <f t="array" ref="P25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v>
      </c>
      <c r="Q255" s="6" t="str" cm="1">
        <f t="array" ref="Q25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v>
      </c>
      <c r="R255" s="6"/>
      <c r="S255" s="5" t="s">
        <v>96</v>
      </c>
      <c r="T255" s="6"/>
      <c r="U255" s="5" t="s">
        <v>96</v>
      </c>
      <c r="V255" s="6"/>
      <c r="W255" s="5" t="s">
        <v>96</v>
      </c>
      <c r="X255" s="6"/>
      <c r="Y255" s="5" t="s">
        <v>206</v>
      </c>
      <c r="Z255" s="6" t="s">
        <v>6574</v>
      </c>
      <c r="AA255" s="5" t="s">
        <v>96</v>
      </c>
      <c r="AB255" s="6"/>
      <c r="AC255" s="5" t="s">
        <v>96</v>
      </c>
      <c r="AE255" s="5" t="s">
        <v>96</v>
      </c>
      <c r="AG255" s="5" t="s">
        <v>96</v>
      </c>
      <c r="AI255" s="5" t="s">
        <v>96</v>
      </c>
      <c r="AJ255" s="6"/>
      <c r="AK255" s="5" t="s">
        <v>96</v>
      </c>
      <c r="AM255" s="5" t="s">
        <v>96</v>
      </c>
      <c r="AO255" s="5" t="s">
        <v>96</v>
      </c>
      <c r="AQ255" s="5" t="s">
        <v>96</v>
      </c>
      <c r="AS255" s="5" t="s">
        <v>96</v>
      </c>
      <c r="AU255" s="5" t="s">
        <v>96</v>
      </c>
      <c r="AW255" s="5" t="s">
        <v>96</v>
      </c>
      <c r="AY255" s="5" t="s">
        <v>96</v>
      </c>
      <c r="BA255" s="5" t="s">
        <v>96</v>
      </c>
      <c r="BC255" s="5" t="s">
        <v>96</v>
      </c>
      <c r="BE255" s="5" t="s">
        <v>96</v>
      </c>
      <c r="BG255" s="5" t="s">
        <v>96</v>
      </c>
      <c r="BI255" s="5" t="s">
        <v>96</v>
      </c>
      <c r="BK255" s="6" t="str" cm="1">
        <f t="array" ref="BK25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255" s="6" t="str" cm="1">
        <f t="array" ref="BL25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255" s="5" t="s">
        <v>96</v>
      </c>
      <c r="BN255" s="5" t="s">
        <v>96</v>
      </c>
      <c r="BO255" s="5" t="s">
        <v>96</v>
      </c>
      <c r="BP255" s="5" t="s">
        <v>96</v>
      </c>
      <c r="BQ255" s="5" t="s">
        <v>96</v>
      </c>
      <c r="BR255" s="5" t="s">
        <v>96</v>
      </c>
      <c r="BS255" s="5" t="s">
        <v>96</v>
      </c>
      <c r="BT255" s="5" t="s">
        <v>96</v>
      </c>
      <c r="BU255" s="5" t="s">
        <v>96</v>
      </c>
      <c r="BV255" s="5" t="s">
        <v>96</v>
      </c>
      <c r="BW255" s="5" t="s">
        <v>96</v>
      </c>
      <c r="BX255" s="5" t="s">
        <v>96</v>
      </c>
      <c r="BY255" s="5" t="s">
        <v>96</v>
      </c>
      <c r="BZ255" s="5" t="s">
        <v>96</v>
      </c>
      <c r="CA255" s="5" t="s">
        <v>96</v>
      </c>
      <c r="CB255" s="5" t="s">
        <v>96</v>
      </c>
      <c r="CC255" s="5" t="s">
        <v>96</v>
      </c>
      <c r="CD255" s="5" t="s">
        <v>206</v>
      </c>
      <c r="CE255" s="5" t="s">
        <v>96</v>
      </c>
      <c r="CF255" s="5" t="s">
        <v>96</v>
      </c>
      <c r="CG255" s="5" t="s">
        <v>96</v>
      </c>
      <c r="CH255" s="5" t="s">
        <v>96</v>
      </c>
      <c r="CI255" s="5" t="s">
        <v>96</v>
      </c>
      <c r="CJ255" s="5" t="s">
        <v>206</v>
      </c>
      <c r="CK255" s="5" t="s">
        <v>96</v>
      </c>
      <c r="CL255" s="5" t="s">
        <v>96</v>
      </c>
      <c r="CM255" s="6" t="str" cm="1">
        <f t="array" ref="CM2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55" s="5" t="str" cm="1">
        <f t="array" ref="CN2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55" s="5" t="str" cm="1">
        <f t="array" ref="CO2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55" s="5" t="str" cm="1">
        <f t="array" ref="CP2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55" s="5" t="str" cm="1">
        <f t="array" ref="CQ2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56" spans="1:115" s="6" customFormat="1" ht="93" x14ac:dyDescent="0.35">
      <c r="A256" s="5"/>
      <c r="B256" s="5" t="s">
        <v>206</v>
      </c>
      <c r="C256" s="6" t="s">
        <v>6120</v>
      </c>
      <c r="D256" s="6" t="s">
        <v>619</v>
      </c>
      <c r="E256" s="6" t="s">
        <v>7227</v>
      </c>
      <c r="F256" s="5" t="s">
        <v>209</v>
      </c>
      <c r="G256" s="5" t="s">
        <v>210</v>
      </c>
      <c r="H256" s="5" t="s">
        <v>211</v>
      </c>
      <c r="I256" s="5" t="s">
        <v>96</v>
      </c>
      <c r="J256" s="5" t="s">
        <v>212</v>
      </c>
      <c r="K256" s="5" t="s">
        <v>214</v>
      </c>
      <c r="L256" s="5" t="s">
        <v>225</v>
      </c>
      <c r="M256" s="5" t="str">
        <f>IF(O256="","",
IF(O256="PM_XX_XX_XX: Undefined","PM_XX: Undefined",
INDEX(tbl_Picklist_UniclassPM[Code and Title],
MATCH((LEFT(O256,5)),tbl_Picklist_UniclassPM[Code],0))
))</f>
        <v>PM_50 : Financial and commercial information</v>
      </c>
      <c r="N256" s="5" t="str">
        <f>IF(O256="","",
IF(O256="PM_XX_XX_XX: Undefined","PM_XX_XX: Undefined",
INDEX(tbl_Picklist_UniclassPM[Code and Title],
MATCH((LEFT(O256,8)),tbl_Picklist_UniclassPM[Code],0))
))</f>
        <v>PM_50_30 : Economic viability information</v>
      </c>
      <c r="O256" s="5" t="s">
        <v>618</v>
      </c>
      <c r="P256" s="6" t="str" cm="1">
        <f t="array" ref="P25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56" s="6" t="str" cm="1">
        <f t="array" ref="Q25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S256" s="5" t="s">
        <v>96</v>
      </c>
      <c r="U256" s="5" t="s">
        <v>96</v>
      </c>
      <c r="W256" s="5" t="s">
        <v>96</v>
      </c>
      <c r="Y256" s="5" t="s">
        <v>96</v>
      </c>
      <c r="AA256" s="5" t="s">
        <v>96</v>
      </c>
      <c r="AC256" s="5" t="s">
        <v>96</v>
      </c>
      <c r="AE256" s="5" t="s">
        <v>96</v>
      </c>
      <c r="AG256" s="5" t="s">
        <v>96</v>
      </c>
      <c r="AI256" s="5" t="s">
        <v>96</v>
      </c>
      <c r="AK256" s="5" t="s">
        <v>96</v>
      </c>
      <c r="AM256" s="5" t="s">
        <v>96</v>
      </c>
      <c r="AO256" s="5" t="s">
        <v>96</v>
      </c>
      <c r="AQ256" s="5" t="s">
        <v>96</v>
      </c>
      <c r="AS256" s="5" t="s">
        <v>96</v>
      </c>
      <c r="AU256" s="5" t="s">
        <v>96</v>
      </c>
      <c r="AW256" s="5" t="s">
        <v>96</v>
      </c>
      <c r="AY256" s="5" t="s">
        <v>206</v>
      </c>
      <c r="AZ256" s="6" t="s">
        <v>6575</v>
      </c>
      <c r="BA256" s="5" t="s">
        <v>96</v>
      </c>
      <c r="BC256" s="5" t="s">
        <v>96</v>
      </c>
      <c r="BE256" s="5" t="s">
        <v>96</v>
      </c>
      <c r="BG256" s="5" t="s">
        <v>96</v>
      </c>
      <c r="BI256" s="5" t="s">
        <v>96</v>
      </c>
      <c r="BK256" s="6" t="str" cm="1">
        <f t="array" ref="BK25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256" s="6" t="str" cm="1">
        <f t="array" ref="BL25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256" s="5" t="s">
        <v>96</v>
      </c>
      <c r="BN256" s="5" t="s">
        <v>96</v>
      </c>
      <c r="BO256" s="5" t="s">
        <v>96</v>
      </c>
      <c r="BP256" s="5" t="s">
        <v>96</v>
      </c>
      <c r="BQ256" s="5" t="s">
        <v>96</v>
      </c>
      <c r="BR256" s="5" t="s">
        <v>96</v>
      </c>
      <c r="BS256" s="5" t="s">
        <v>96</v>
      </c>
      <c r="BT256" s="5" t="s">
        <v>96</v>
      </c>
      <c r="BU256" s="5" t="s">
        <v>96</v>
      </c>
      <c r="BV256" s="5" t="s">
        <v>96</v>
      </c>
      <c r="BW256" s="5" t="s">
        <v>96</v>
      </c>
      <c r="BX256" s="5" t="s">
        <v>96</v>
      </c>
      <c r="BY256" s="5" t="s">
        <v>96</v>
      </c>
      <c r="BZ256" s="5" t="s">
        <v>96</v>
      </c>
      <c r="CA256" s="5" t="s">
        <v>96</v>
      </c>
      <c r="CB256" s="5" t="s">
        <v>96</v>
      </c>
      <c r="CC256" s="5" t="s">
        <v>96</v>
      </c>
      <c r="CD256" s="5" t="s">
        <v>206</v>
      </c>
      <c r="CE256" s="5" t="s">
        <v>96</v>
      </c>
      <c r="CF256" s="5" t="s">
        <v>96</v>
      </c>
      <c r="CG256" s="5" t="s">
        <v>96</v>
      </c>
      <c r="CH256" s="5" t="s">
        <v>96</v>
      </c>
      <c r="CI256" s="5" t="s">
        <v>96</v>
      </c>
      <c r="CJ256" s="5" t="s">
        <v>206</v>
      </c>
      <c r="CK256" s="5" t="s">
        <v>96</v>
      </c>
      <c r="CL256" s="5" t="s">
        <v>96</v>
      </c>
      <c r="CM256" s="6" t="str" cm="1">
        <f t="array" ref="CM2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56" s="5" t="str" cm="1">
        <f t="array" ref="CN2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56" s="5" t="str" cm="1">
        <f t="array" ref="CO2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56" s="5" t="str" cm="1">
        <f t="array" ref="CP2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56" s="5" t="str" cm="1">
        <f t="array" ref="CQ2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c r="CR256" s="5"/>
      <c r="CS256" s="5"/>
      <c r="CT256" s="5"/>
      <c r="CU256" s="5"/>
      <c r="CV256" s="5"/>
      <c r="CW256" s="5"/>
      <c r="CX256" s="5"/>
      <c r="CY256" s="5"/>
      <c r="CZ256" s="5"/>
      <c r="DA256" s="5"/>
      <c r="DB256" s="5"/>
      <c r="DC256" s="5"/>
      <c r="DD256" s="5"/>
      <c r="DE256" s="5"/>
      <c r="DF256" s="5"/>
      <c r="DG256" s="5"/>
      <c r="DH256" s="5"/>
      <c r="DI256" s="5"/>
      <c r="DJ256" s="5"/>
      <c r="DK256" s="5"/>
    </row>
    <row r="257" spans="2:95" ht="93" x14ac:dyDescent="0.35">
      <c r="B257" s="5" t="s">
        <v>206</v>
      </c>
      <c r="C257" s="6" t="s">
        <v>5910</v>
      </c>
      <c r="D257" s="6" t="s">
        <v>620</v>
      </c>
      <c r="E257" s="6" t="s">
        <v>7228</v>
      </c>
      <c r="F257" s="5" t="s">
        <v>209</v>
      </c>
      <c r="G257" s="5" t="s">
        <v>210</v>
      </c>
      <c r="H257" s="5" t="s">
        <v>211</v>
      </c>
      <c r="I257" s="5" t="s">
        <v>96</v>
      </c>
      <c r="J257" s="5" t="s">
        <v>212</v>
      </c>
      <c r="K257" s="5" t="s">
        <v>214</v>
      </c>
      <c r="L257" s="5" t="s">
        <v>6</v>
      </c>
      <c r="M257" s="5" t="str">
        <f>IF(O257="","",
IF(O257="PM_XX_XX_XX: Undefined","PM_XX: Undefined",
INDEX(tbl_Picklist_UniclassPM[Code and Title],
MATCH((LEFT(O257,5)),tbl_Picklist_UniclassPM[Code],0))
))</f>
        <v>PM_50 : Financial and commercial information</v>
      </c>
      <c r="N257" s="5" t="str">
        <f>IF(O257="","",
IF(O257="PM_XX_XX_XX: Undefined","PM_XX_XX: Undefined",
INDEX(tbl_Picklist_UniclassPM[Code and Title],
MATCH((LEFT(O257,8)),tbl_Picklist_UniclassPM[Code],0))
))</f>
        <v>PM_50_30 : Economic viability information</v>
      </c>
      <c r="O257" s="5" t="s">
        <v>621</v>
      </c>
      <c r="P257" s="6" t="str" cm="1">
        <f t="array" ref="P25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257" s="6" t="str" cm="1">
        <f t="array" ref="Q25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257" s="6"/>
      <c r="S257" s="5" t="s">
        <v>96</v>
      </c>
      <c r="T257" s="6"/>
      <c r="U257" s="5" t="s">
        <v>96</v>
      </c>
      <c r="V257" s="6"/>
      <c r="W257" s="5" t="s">
        <v>96</v>
      </c>
      <c r="X257" s="6"/>
      <c r="Y257" s="5" t="s">
        <v>206</v>
      </c>
      <c r="Z257" s="6" t="s">
        <v>6576</v>
      </c>
      <c r="AA257" s="5" t="s">
        <v>96</v>
      </c>
      <c r="AB257" s="6"/>
      <c r="AC257" s="5" t="s">
        <v>206</v>
      </c>
      <c r="AD257" s="6" t="s">
        <v>6330</v>
      </c>
      <c r="AE257" s="5" t="s">
        <v>96</v>
      </c>
      <c r="AG257" s="5" t="s">
        <v>206</v>
      </c>
      <c r="AH257" s="6" t="s">
        <v>6330</v>
      </c>
      <c r="AI257" s="5" t="s">
        <v>96</v>
      </c>
      <c r="AJ257" s="6"/>
      <c r="AK257" s="5" t="s">
        <v>206</v>
      </c>
      <c r="AL257" s="6" t="s">
        <v>6330</v>
      </c>
      <c r="AM257" s="5" t="s">
        <v>96</v>
      </c>
      <c r="AO257" s="5" t="s">
        <v>206</v>
      </c>
      <c r="AP257" s="6" t="s">
        <v>6330</v>
      </c>
      <c r="AQ257" s="5" t="s">
        <v>96</v>
      </c>
      <c r="AS257" s="5" t="s">
        <v>96</v>
      </c>
      <c r="AU257" s="5" t="s">
        <v>96</v>
      </c>
      <c r="AW257" s="5" t="s">
        <v>96</v>
      </c>
      <c r="AY257" s="5" t="s">
        <v>96</v>
      </c>
      <c r="BA257" s="5" t="s">
        <v>96</v>
      </c>
      <c r="BC257" s="5" t="s">
        <v>96</v>
      </c>
      <c r="BE257" s="5" t="s">
        <v>96</v>
      </c>
      <c r="BG257" s="5" t="s">
        <v>96</v>
      </c>
      <c r="BI257" s="5" t="s">
        <v>96</v>
      </c>
      <c r="BK257" s="6" t="str" cm="1">
        <f t="array" ref="BK25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57" s="6" t="str" cm="1">
        <f t="array" ref="BL25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57" s="5" t="s">
        <v>96</v>
      </c>
      <c r="BN257" s="5" t="s">
        <v>96</v>
      </c>
      <c r="BO257" s="5" t="s">
        <v>96</v>
      </c>
      <c r="BP257" s="5" t="s">
        <v>96</v>
      </c>
      <c r="BQ257" s="5" t="s">
        <v>96</v>
      </c>
      <c r="BR257" s="5" t="s">
        <v>96</v>
      </c>
      <c r="BS257" s="5" t="s">
        <v>96</v>
      </c>
      <c r="BT257" s="5" t="s">
        <v>96</v>
      </c>
      <c r="BU257" s="5" t="s">
        <v>96</v>
      </c>
      <c r="BV257" s="5" t="s">
        <v>96</v>
      </c>
      <c r="BW257" s="5" t="s">
        <v>96</v>
      </c>
      <c r="BX257" s="5" t="s">
        <v>96</v>
      </c>
      <c r="BY257" s="5" t="s">
        <v>96</v>
      </c>
      <c r="BZ257" s="5" t="s">
        <v>96</v>
      </c>
      <c r="CA257" s="5" t="s">
        <v>96</v>
      </c>
      <c r="CB257" s="5" t="s">
        <v>96</v>
      </c>
      <c r="CC257" s="5" t="s">
        <v>96</v>
      </c>
      <c r="CD257" s="5" t="s">
        <v>96</v>
      </c>
      <c r="CE257" s="5" t="s">
        <v>96</v>
      </c>
      <c r="CF257" s="5" t="s">
        <v>96</v>
      </c>
      <c r="CG257" s="5" t="s">
        <v>96</v>
      </c>
      <c r="CH257" s="5" t="s">
        <v>96</v>
      </c>
      <c r="CI257" s="5" t="s">
        <v>96</v>
      </c>
      <c r="CJ257" s="5" t="s">
        <v>206</v>
      </c>
      <c r="CK257" s="5" t="s">
        <v>96</v>
      </c>
      <c r="CL257" s="5" t="s">
        <v>96</v>
      </c>
      <c r="CM257" s="6" t="str" cm="1">
        <f t="array" ref="CM2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57" s="5" t="str" cm="1">
        <f t="array" ref="CN2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57" s="5" t="str" cm="1">
        <f t="array" ref="CO2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57" s="5" t="str" cm="1">
        <f t="array" ref="CP2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57" s="5" t="str" cm="1">
        <f t="array" ref="CQ2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58" spans="2:95" ht="62" x14ac:dyDescent="0.35">
      <c r="B258" s="5" t="s">
        <v>206</v>
      </c>
      <c r="C258" s="6" t="s">
        <v>5911</v>
      </c>
      <c r="D258" s="6" t="s">
        <v>6837</v>
      </c>
      <c r="E258" s="6" t="s">
        <v>7229</v>
      </c>
      <c r="F258" s="5" t="s">
        <v>209</v>
      </c>
      <c r="G258" s="5" t="s">
        <v>234</v>
      </c>
      <c r="H258" s="5" t="s">
        <v>235</v>
      </c>
      <c r="I258" s="5" t="s">
        <v>96</v>
      </c>
      <c r="J258" s="5" t="s">
        <v>236</v>
      </c>
      <c r="K258" s="5" t="s">
        <v>214</v>
      </c>
      <c r="L258" s="5" t="s">
        <v>213</v>
      </c>
      <c r="M258" s="5" t="str">
        <f>IF(O258="","",
IF(O258="PM_XX_XX_XX: Undefined","PM_XX: Undefined",
INDEX(tbl_Picklist_UniclassPM[Code and Title],
MATCH((LEFT(O258,5)),tbl_Picklist_UniclassPM[Code],0))
))</f>
        <v>PM_50 : Financial and commercial information</v>
      </c>
      <c r="N258" s="5" t="str">
        <f>IF(O258="","",
IF(O258="PM_XX_XX_XX: Undefined","PM_XX_XX: Undefined",
INDEX(tbl_Picklist_UniclassPM[Code and Title],
MATCH((LEFT(O258,8)),tbl_Picklist_UniclassPM[Code],0))
))</f>
        <v>PM_50_30 : Economic viability information</v>
      </c>
      <c r="O258" s="5" t="s">
        <v>622</v>
      </c>
      <c r="P258" s="6" t="str" cm="1">
        <f t="array" ref="P25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v>
      </c>
      <c r="Q258" s="6" t="str" cm="1">
        <f t="array" ref="Q25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v>
      </c>
      <c r="R258" s="6"/>
      <c r="S258" s="5" t="s">
        <v>96</v>
      </c>
      <c r="T258" s="6"/>
      <c r="U258" s="5" t="s">
        <v>96</v>
      </c>
      <c r="V258" s="6"/>
      <c r="W258" s="5" t="s">
        <v>206</v>
      </c>
      <c r="X258" s="6" t="s">
        <v>6577</v>
      </c>
      <c r="Y258" s="5" t="s">
        <v>96</v>
      </c>
      <c r="Z258" s="6"/>
      <c r="AA258" s="5" t="s">
        <v>96</v>
      </c>
      <c r="AB258" s="6"/>
      <c r="AC258" s="5" t="s">
        <v>96</v>
      </c>
      <c r="AE258" s="5" t="s">
        <v>96</v>
      </c>
      <c r="AG258" s="5" t="s">
        <v>96</v>
      </c>
      <c r="AI258" s="5" t="s">
        <v>96</v>
      </c>
      <c r="AJ258" s="6"/>
      <c r="AK258" s="5" t="s">
        <v>96</v>
      </c>
      <c r="AM258" s="5" t="s">
        <v>96</v>
      </c>
      <c r="AO258" s="5" t="s">
        <v>96</v>
      </c>
      <c r="AQ258" s="5" t="s">
        <v>96</v>
      </c>
      <c r="AS258" s="5" t="s">
        <v>96</v>
      </c>
      <c r="AU258" s="5" t="s">
        <v>96</v>
      </c>
      <c r="AW258" s="5" t="s">
        <v>96</v>
      </c>
      <c r="AY258" s="5" t="s">
        <v>96</v>
      </c>
      <c r="BA258" s="5" t="s">
        <v>96</v>
      </c>
      <c r="BC258" s="5" t="s">
        <v>96</v>
      </c>
      <c r="BE258" s="5" t="s">
        <v>96</v>
      </c>
      <c r="BG258" s="5" t="s">
        <v>96</v>
      </c>
      <c r="BI258" s="5" t="s">
        <v>96</v>
      </c>
      <c r="BK258" s="6" t="str" cm="1">
        <f t="array" ref="BK25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Q;
R</v>
      </c>
      <c r="BL258" s="6" t="str" cm="1">
        <f t="array" ref="BL25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Q : Quantity Surveying / Cost Consultancy;
R : Project Management</v>
      </c>
      <c r="BM258" s="5" t="s">
        <v>96</v>
      </c>
      <c r="BN258" s="5" t="s">
        <v>96</v>
      </c>
      <c r="BO258" s="5" t="s">
        <v>96</v>
      </c>
      <c r="BP258" s="5" t="s">
        <v>96</v>
      </c>
      <c r="BQ258" s="5" t="s">
        <v>96</v>
      </c>
      <c r="BR258" s="5" t="s">
        <v>96</v>
      </c>
      <c r="BS258" s="5" t="s">
        <v>96</v>
      </c>
      <c r="BT258" s="5" t="s">
        <v>96</v>
      </c>
      <c r="BU258" s="5" t="s">
        <v>96</v>
      </c>
      <c r="BV258" s="5" t="s">
        <v>96</v>
      </c>
      <c r="BW258" s="5" t="s">
        <v>96</v>
      </c>
      <c r="BX258" s="5" t="s">
        <v>96</v>
      </c>
      <c r="BY258" s="5" t="s">
        <v>96</v>
      </c>
      <c r="BZ258" s="5" t="s">
        <v>96</v>
      </c>
      <c r="CA258" s="5" t="s">
        <v>96</v>
      </c>
      <c r="CB258" s="5" t="s">
        <v>96</v>
      </c>
      <c r="CC258" s="5" t="s">
        <v>206</v>
      </c>
      <c r="CD258" s="5" t="s">
        <v>206</v>
      </c>
      <c r="CE258" s="5" t="s">
        <v>96</v>
      </c>
      <c r="CF258" s="5" t="s">
        <v>96</v>
      </c>
      <c r="CG258" s="5" t="s">
        <v>96</v>
      </c>
      <c r="CH258" s="5" t="s">
        <v>96</v>
      </c>
      <c r="CI258" s="5" t="s">
        <v>96</v>
      </c>
      <c r="CJ258" s="5" t="s">
        <v>96</v>
      </c>
      <c r="CK258" s="5" t="s">
        <v>96</v>
      </c>
      <c r="CL258" s="5" t="s">
        <v>96</v>
      </c>
      <c r="CM258" s="6" t="str" cm="1">
        <f t="array" ref="CM2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58" s="5" t="str" cm="1">
        <f t="array" ref="CN2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58" s="5" t="str" cm="1">
        <f t="array" ref="CO2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58" s="5" t="str" cm="1">
        <f t="array" ref="CP2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58" s="5" t="str" cm="1">
        <f t="array" ref="CQ2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59" spans="2:95" ht="77.5" x14ac:dyDescent="0.35">
      <c r="B259" s="5" t="s">
        <v>206</v>
      </c>
      <c r="C259" s="6" t="s">
        <v>5912</v>
      </c>
      <c r="D259" s="6" t="s">
        <v>623</v>
      </c>
      <c r="E259" s="6" t="s">
        <v>7230</v>
      </c>
      <c r="F259" s="5" t="s">
        <v>209</v>
      </c>
      <c r="G259" s="5" t="s">
        <v>234</v>
      </c>
      <c r="H259" s="5" t="s">
        <v>235</v>
      </c>
      <c r="I259" s="5" t="s">
        <v>96</v>
      </c>
      <c r="J259" s="5" t="s">
        <v>236</v>
      </c>
      <c r="K259" s="5" t="s">
        <v>213</v>
      </c>
      <c r="L259" s="5" t="s">
        <v>214</v>
      </c>
      <c r="M259" s="5" t="str">
        <f>IF(O259="","",
IF(O259="PM_XX_XX_XX: Undefined","PM_XX: Undefined",
INDEX(tbl_Picklist_UniclassPM[Code and Title],
MATCH((LEFT(O259,5)),tbl_Picklist_UniclassPM[Code],0))
))</f>
        <v>PM_50 : Financial and commercial information</v>
      </c>
      <c r="N259" s="5" t="str">
        <f>IF(O259="","",
IF(O259="PM_XX_XX_XX: Undefined","PM_XX_XX: Undefined",
INDEX(tbl_Picklist_UniclassPM[Code and Title],
MATCH((LEFT(O259,8)),tbl_Picklist_UniclassPM[Code],0))
))</f>
        <v>PM_50_30 : Economic viability information</v>
      </c>
      <c r="O259" s="5" t="s">
        <v>622</v>
      </c>
      <c r="P259" s="6" t="str" cm="1">
        <f t="array" ref="P25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v>
      </c>
      <c r="Q259" s="6" t="str" cm="1">
        <f t="array" ref="Q25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v>
      </c>
      <c r="R259" s="6"/>
      <c r="S259" s="5" t="s">
        <v>96</v>
      </c>
      <c r="T259" s="6"/>
      <c r="U259" s="5" t="s">
        <v>96</v>
      </c>
      <c r="V259" s="6"/>
      <c r="W259" s="5" t="s">
        <v>96</v>
      </c>
      <c r="X259" s="6"/>
      <c r="Y259" s="5" t="s">
        <v>206</v>
      </c>
      <c r="Z259" s="6" t="s">
        <v>6578</v>
      </c>
      <c r="AA259" s="5" t="s">
        <v>96</v>
      </c>
      <c r="AB259" s="6"/>
      <c r="AC259" s="5" t="s">
        <v>96</v>
      </c>
      <c r="AE259" s="5" t="s">
        <v>96</v>
      </c>
      <c r="AG259" s="5" t="s">
        <v>96</v>
      </c>
      <c r="AI259" s="5" t="s">
        <v>96</v>
      </c>
      <c r="AJ259" s="6"/>
      <c r="AK259" s="5" t="s">
        <v>96</v>
      </c>
      <c r="AM259" s="5" t="s">
        <v>96</v>
      </c>
      <c r="AO259" s="5" t="s">
        <v>96</v>
      </c>
      <c r="AQ259" s="5" t="s">
        <v>96</v>
      </c>
      <c r="AS259" s="5" t="s">
        <v>96</v>
      </c>
      <c r="AU259" s="5" t="s">
        <v>96</v>
      </c>
      <c r="AW259" s="5" t="s">
        <v>96</v>
      </c>
      <c r="AY259" s="5" t="s">
        <v>96</v>
      </c>
      <c r="BA259" s="5" t="s">
        <v>96</v>
      </c>
      <c r="BC259" s="5" t="s">
        <v>96</v>
      </c>
      <c r="BE259" s="5" t="s">
        <v>96</v>
      </c>
      <c r="BG259" s="5" t="s">
        <v>96</v>
      </c>
      <c r="BI259" s="5" t="s">
        <v>96</v>
      </c>
      <c r="BK259" s="6" t="str" cm="1">
        <f t="array" ref="BK25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Q;
X</v>
      </c>
      <c r="BL259" s="6" t="str" cm="1">
        <f t="array" ref="BL25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Q : Quantity Surveying / Cost Consultancy;
X : Non-Discipline Specific or Not Applicable</v>
      </c>
      <c r="BM259" s="5" t="s">
        <v>96</v>
      </c>
      <c r="BN259" s="5" t="s">
        <v>96</v>
      </c>
      <c r="BO259" s="5" t="s">
        <v>96</v>
      </c>
      <c r="BP259" s="5" t="s">
        <v>96</v>
      </c>
      <c r="BQ259" s="5" t="s">
        <v>96</v>
      </c>
      <c r="BR259" s="5" t="s">
        <v>96</v>
      </c>
      <c r="BS259" s="5" t="s">
        <v>96</v>
      </c>
      <c r="BT259" s="5" t="s">
        <v>96</v>
      </c>
      <c r="BU259" s="5" t="s">
        <v>96</v>
      </c>
      <c r="BV259" s="5" t="s">
        <v>96</v>
      </c>
      <c r="BW259" s="5" t="s">
        <v>96</v>
      </c>
      <c r="BX259" s="5" t="s">
        <v>96</v>
      </c>
      <c r="BY259" s="5" t="s">
        <v>96</v>
      </c>
      <c r="BZ259" s="5" t="s">
        <v>96</v>
      </c>
      <c r="CA259" s="5" t="s">
        <v>96</v>
      </c>
      <c r="CB259" s="5" t="s">
        <v>96</v>
      </c>
      <c r="CC259" s="5" t="s">
        <v>206</v>
      </c>
      <c r="CD259" s="5" t="s">
        <v>96</v>
      </c>
      <c r="CE259" s="5" t="s">
        <v>96</v>
      </c>
      <c r="CF259" s="5" t="s">
        <v>96</v>
      </c>
      <c r="CG259" s="5" t="s">
        <v>96</v>
      </c>
      <c r="CH259" s="5" t="s">
        <v>96</v>
      </c>
      <c r="CI259" s="5" t="s">
        <v>96</v>
      </c>
      <c r="CJ259" s="5" t="s">
        <v>206</v>
      </c>
      <c r="CK259" s="5" t="s">
        <v>96</v>
      </c>
      <c r="CL259" s="5" t="s">
        <v>96</v>
      </c>
      <c r="CM259" s="6" t="str" cm="1">
        <f t="array" ref="CM2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59" s="5" t="str" cm="1">
        <f t="array" ref="CN2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59" s="5" t="str" cm="1">
        <f t="array" ref="CO2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59" s="5" t="str" cm="1">
        <f t="array" ref="CP2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59" s="5" t="str" cm="1">
        <f t="array" ref="CQ2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60" spans="2:95" ht="108.5" x14ac:dyDescent="0.35">
      <c r="B260" s="5" t="s">
        <v>206</v>
      </c>
      <c r="C260" s="6" t="s">
        <v>5913</v>
      </c>
      <c r="D260" s="6" t="s">
        <v>624</v>
      </c>
      <c r="E260" s="6" t="s">
        <v>7231</v>
      </c>
      <c r="F260" s="5" t="s">
        <v>209</v>
      </c>
      <c r="G260" s="5" t="s">
        <v>234</v>
      </c>
      <c r="H260" s="5" t="s">
        <v>235</v>
      </c>
      <c r="I260" s="5" t="s">
        <v>96</v>
      </c>
      <c r="J260" s="5" t="s">
        <v>236</v>
      </c>
      <c r="K260" s="5" t="s">
        <v>214</v>
      </c>
      <c r="L260" s="5" t="s">
        <v>213</v>
      </c>
      <c r="M260" s="5" t="str">
        <f>IF(O260="","",
IF(O260="PM_XX_XX_XX: Undefined","PM_XX: Undefined",
INDEX(tbl_Picklist_UniclassPM[Code and Title],
MATCH((LEFT(O260,5)),tbl_Picklist_UniclassPM[Code],0))
))</f>
        <v>PM_50 : Financial and commercial information</v>
      </c>
      <c r="N260" s="5" t="str">
        <f>IF(O260="","",
IF(O260="PM_XX_XX_XX: Undefined","PM_XX_XX: Undefined",
INDEX(tbl_Picklist_UniclassPM[Code and Title],
MATCH((LEFT(O260,8)),tbl_Picklist_UniclassPM[Code],0))
))</f>
        <v>PM_50_30 : Economic viability information</v>
      </c>
      <c r="O260" s="5" t="s">
        <v>622</v>
      </c>
      <c r="P260" s="6" t="str" cm="1">
        <f t="array" ref="P26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v>
      </c>
      <c r="Q260" s="6" t="str" cm="1">
        <f t="array" ref="Q26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v>
      </c>
      <c r="R260" s="6"/>
      <c r="S260" s="5" t="s">
        <v>96</v>
      </c>
      <c r="T260" s="6"/>
      <c r="U260" s="5" t="s">
        <v>96</v>
      </c>
      <c r="V260" s="6"/>
      <c r="W260" s="5" t="s">
        <v>96</v>
      </c>
      <c r="X260" s="6"/>
      <c r="Y260" s="5" t="s">
        <v>206</v>
      </c>
      <c r="Z260" s="6" t="s">
        <v>6579</v>
      </c>
      <c r="AA260" s="5" t="s">
        <v>96</v>
      </c>
      <c r="AB260" s="6"/>
      <c r="AC260" s="5" t="s">
        <v>96</v>
      </c>
      <c r="AE260" s="5" t="s">
        <v>96</v>
      </c>
      <c r="AG260" s="5" t="s">
        <v>96</v>
      </c>
      <c r="AI260" s="5" t="s">
        <v>96</v>
      </c>
      <c r="AJ260" s="6"/>
      <c r="AK260" s="5" t="s">
        <v>96</v>
      </c>
      <c r="AM260" s="5" t="s">
        <v>96</v>
      </c>
      <c r="AO260" s="5" t="s">
        <v>96</v>
      </c>
      <c r="AQ260" s="5" t="s">
        <v>96</v>
      </c>
      <c r="AS260" s="5" t="s">
        <v>96</v>
      </c>
      <c r="AU260" s="5" t="s">
        <v>96</v>
      </c>
      <c r="AW260" s="5" t="s">
        <v>96</v>
      </c>
      <c r="AY260" s="5" t="s">
        <v>96</v>
      </c>
      <c r="BA260" s="5" t="s">
        <v>96</v>
      </c>
      <c r="BC260" s="5" t="s">
        <v>96</v>
      </c>
      <c r="BE260" s="5" t="s">
        <v>96</v>
      </c>
      <c r="BG260" s="5" t="s">
        <v>96</v>
      </c>
      <c r="BI260" s="5" t="s">
        <v>96</v>
      </c>
      <c r="BK260" s="6" t="str" cm="1">
        <f t="array" ref="BK26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I;
P;
Q;
X</v>
      </c>
      <c r="BL260" s="6" t="str" cm="1">
        <f t="array" ref="BL26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I : Interior Architecture;
P : Public Health Engineering;
Q : Quantity Surveying / Cost Consultancy;
X : Non-Discipline Specific or Not Applicable</v>
      </c>
      <c r="BM260" s="5" t="s">
        <v>96</v>
      </c>
      <c r="BN260" s="5" t="s">
        <v>96</v>
      </c>
      <c r="BO260" s="5" t="s">
        <v>96</v>
      </c>
      <c r="BP260" s="5" t="s">
        <v>96</v>
      </c>
      <c r="BQ260" s="5" t="s">
        <v>96</v>
      </c>
      <c r="BR260" s="5" t="s">
        <v>96</v>
      </c>
      <c r="BS260" s="5" t="s">
        <v>96</v>
      </c>
      <c r="BT260" s="5" t="s">
        <v>96</v>
      </c>
      <c r="BU260" s="5" t="s">
        <v>206</v>
      </c>
      <c r="BV260" s="5" t="s">
        <v>96</v>
      </c>
      <c r="BW260" s="5" t="s">
        <v>96</v>
      </c>
      <c r="BX260" s="5" t="s">
        <v>96</v>
      </c>
      <c r="BY260" s="5" t="s">
        <v>96</v>
      </c>
      <c r="BZ260" s="5" t="s">
        <v>96</v>
      </c>
      <c r="CA260" s="5" t="s">
        <v>96</v>
      </c>
      <c r="CB260" s="5" t="s">
        <v>206</v>
      </c>
      <c r="CC260" s="5" t="s">
        <v>206</v>
      </c>
      <c r="CD260" s="5" t="s">
        <v>96</v>
      </c>
      <c r="CE260" s="5" t="s">
        <v>96</v>
      </c>
      <c r="CF260" s="5" t="s">
        <v>96</v>
      </c>
      <c r="CG260" s="5" t="s">
        <v>96</v>
      </c>
      <c r="CH260" s="5" t="s">
        <v>96</v>
      </c>
      <c r="CI260" s="5" t="s">
        <v>96</v>
      </c>
      <c r="CJ260" s="5" t="s">
        <v>206</v>
      </c>
      <c r="CK260" s="5" t="s">
        <v>96</v>
      </c>
      <c r="CL260" s="5" t="s">
        <v>96</v>
      </c>
      <c r="CM260" s="6" t="str" cm="1">
        <f t="array" ref="CM2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60" s="5" t="str" cm="1">
        <f t="array" ref="CN2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60" s="5" t="str" cm="1">
        <f t="array" ref="CO2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60" s="5" t="str" cm="1">
        <f t="array" ref="CP2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60" s="5" t="str" cm="1">
        <f t="array" ref="CQ2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61" spans="2:95" ht="201.5" x14ac:dyDescent="0.35">
      <c r="B261" s="5" t="s">
        <v>206</v>
      </c>
      <c r="C261" s="6" t="s">
        <v>6121</v>
      </c>
      <c r="D261" s="6" t="s">
        <v>625</v>
      </c>
      <c r="E261" s="6" t="s">
        <v>7232</v>
      </c>
      <c r="F261" s="5" t="s">
        <v>209</v>
      </c>
      <c r="G261" s="5" t="s">
        <v>234</v>
      </c>
      <c r="H261" s="5" t="s">
        <v>235</v>
      </c>
      <c r="I261" s="5" t="s">
        <v>96</v>
      </c>
      <c r="J261" s="5" t="s">
        <v>96</v>
      </c>
      <c r="K261" s="5" t="s">
        <v>225</v>
      </c>
      <c r="L261" s="5" t="s">
        <v>9</v>
      </c>
      <c r="M261" s="5" t="str">
        <f>IF(O261="","",
IF(O261="PM_XX_XX_XX: Undefined","PM_XX: Undefined",
INDEX(tbl_Picklist_UniclassPM[Code and Title],
MATCH((LEFT(O261,5)),tbl_Picklist_UniclassPM[Code],0))
))</f>
        <v>PM_50 : Financial and commercial information</v>
      </c>
      <c r="N261" s="5" t="str">
        <f>IF(O261="","",
IF(O261="PM_XX_XX_XX: Undefined","PM_XX_XX: Undefined",
INDEX(tbl_Picklist_UniclassPM[Code and Title],
MATCH((LEFT(O261,8)),tbl_Picklist_UniclassPM[Code],0))
))</f>
        <v>PM_50_30 : Economic viability information</v>
      </c>
      <c r="O261" s="5" t="s">
        <v>626</v>
      </c>
      <c r="P261" s="6" t="str" cm="1">
        <f t="array" ref="P26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61" s="6" t="str" cm="1">
        <f t="array" ref="Q26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261" s="6"/>
      <c r="S261" s="5" t="s">
        <v>96</v>
      </c>
      <c r="T261" s="6"/>
      <c r="U261" s="5" t="s">
        <v>96</v>
      </c>
      <c r="V261" s="6"/>
      <c r="W261" s="5" t="s">
        <v>96</v>
      </c>
      <c r="X261" s="6"/>
      <c r="Y261" s="5" t="s">
        <v>96</v>
      </c>
      <c r="Z261" s="6"/>
      <c r="AA261" s="5" t="s">
        <v>96</v>
      </c>
      <c r="AB261" s="6"/>
      <c r="AC261" s="5" t="s">
        <v>96</v>
      </c>
      <c r="AE261" s="5" t="s">
        <v>96</v>
      </c>
      <c r="AG261" s="5" t="s">
        <v>96</v>
      </c>
      <c r="AI261" s="5" t="s">
        <v>96</v>
      </c>
      <c r="AJ261" s="6"/>
      <c r="AK261" s="5" t="s">
        <v>96</v>
      </c>
      <c r="AM261" s="5" t="s">
        <v>96</v>
      </c>
      <c r="AO261" s="5" t="s">
        <v>96</v>
      </c>
      <c r="AQ261" s="5" t="s">
        <v>96</v>
      </c>
      <c r="AS261" s="5" t="s">
        <v>96</v>
      </c>
      <c r="AU261" s="5" t="s">
        <v>96</v>
      </c>
      <c r="AW261" s="5" t="s">
        <v>96</v>
      </c>
      <c r="AY261" s="5" t="s">
        <v>206</v>
      </c>
      <c r="AZ261" s="6" t="s">
        <v>6580</v>
      </c>
      <c r="BA261" s="5" t="s">
        <v>96</v>
      </c>
      <c r="BC261" s="5" t="s">
        <v>96</v>
      </c>
      <c r="BE261" s="5" t="s">
        <v>96</v>
      </c>
      <c r="BG261" s="5" t="s">
        <v>96</v>
      </c>
      <c r="BI261" s="5" t="s">
        <v>96</v>
      </c>
      <c r="BK261" s="6" t="str" cm="1">
        <f t="array" ref="BK26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Q;
X</v>
      </c>
      <c r="BL261" s="6" t="str" cm="1">
        <f t="array" ref="BL26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Q : Quantity Surveying / Cost Consultancy;
X : Non-Discipline Specific or Not Applicable</v>
      </c>
      <c r="BM261" s="5" t="s">
        <v>96</v>
      </c>
      <c r="BN261" s="5" t="s">
        <v>96</v>
      </c>
      <c r="BO261" s="5" t="s">
        <v>96</v>
      </c>
      <c r="BP261" s="5" t="s">
        <v>96</v>
      </c>
      <c r="BQ261" s="5" t="s">
        <v>96</v>
      </c>
      <c r="BR261" s="5" t="s">
        <v>96</v>
      </c>
      <c r="BS261" s="5" t="s">
        <v>96</v>
      </c>
      <c r="BT261" s="5" t="s">
        <v>96</v>
      </c>
      <c r="BU261" s="5" t="s">
        <v>96</v>
      </c>
      <c r="BV261" s="5" t="s">
        <v>96</v>
      </c>
      <c r="BW261" s="5" t="s">
        <v>96</v>
      </c>
      <c r="BX261" s="5" t="s">
        <v>96</v>
      </c>
      <c r="BY261" s="5" t="s">
        <v>96</v>
      </c>
      <c r="BZ261" s="5" t="s">
        <v>96</v>
      </c>
      <c r="CA261" s="5" t="s">
        <v>96</v>
      </c>
      <c r="CB261" s="5" t="s">
        <v>96</v>
      </c>
      <c r="CC261" s="5" t="s">
        <v>206</v>
      </c>
      <c r="CD261" s="5" t="s">
        <v>96</v>
      </c>
      <c r="CE261" s="5" t="s">
        <v>96</v>
      </c>
      <c r="CF261" s="5" t="s">
        <v>96</v>
      </c>
      <c r="CG261" s="5" t="s">
        <v>96</v>
      </c>
      <c r="CH261" s="5" t="s">
        <v>96</v>
      </c>
      <c r="CI261" s="5" t="s">
        <v>96</v>
      </c>
      <c r="CJ261" s="5" t="s">
        <v>206</v>
      </c>
      <c r="CK261" s="5" t="s">
        <v>96</v>
      </c>
      <c r="CL261" s="5" t="s">
        <v>96</v>
      </c>
      <c r="CM261" s="6" t="str" cm="1">
        <f t="array" ref="CM2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61" s="5" t="str" cm="1">
        <f t="array" ref="CN2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61" s="5" t="str" cm="1">
        <f t="array" ref="CO2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61" s="5" t="str" cm="1">
        <f t="array" ref="CP2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61" s="5" t="str" cm="1">
        <f t="array" ref="CQ2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62" spans="2:95" ht="62" x14ac:dyDescent="0.35">
      <c r="B262" s="5" t="s">
        <v>206</v>
      </c>
      <c r="C262" s="6" t="s">
        <v>5923</v>
      </c>
      <c r="D262" s="6" t="s">
        <v>627</v>
      </c>
      <c r="E262" s="6" t="s">
        <v>7233</v>
      </c>
      <c r="F262" s="5" t="s">
        <v>209</v>
      </c>
      <c r="G262" s="5" t="s">
        <v>234</v>
      </c>
      <c r="H262" s="5" t="s">
        <v>235</v>
      </c>
      <c r="I262" s="5" t="s">
        <v>96</v>
      </c>
      <c r="J262" s="5" t="s">
        <v>212</v>
      </c>
      <c r="K262" s="5" t="s">
        <v>214</v>
      </c>
      <c r="L262" s="5" t="s">
        <v>225</v>
      </c>
      <c r="M262" s="5" t="str">
        <f>IF(O262="","",
IF(O262="PM_XX_XX_XX: Undefined","PM_XX: Undefined",
INDEX(tbl_Picklist_UniclassPM[Code and Title],
MATCH((LEFT(O262,5)),tbl_Picklist_UniclassPM[Code],0))
))</f>
        <v>PM_50 : Financial and commercial information</v>
      </c>
      <c r="N262" s="5" t="str">
        <f>IF(O262="","",
IF(O262="PM_XX_XX_XX: Undefined","PM_XX_XX: Undefined",
INDEX(tbl_Picklist_UniclassPM[Code and Title],
MATCH((LEFT(O262,8)),tbl_Picklist_UniclassPM[Code],0))
))</f>
        <v>PM_50_50 : Procurement and tendering information</v>
      </c>
      <c r="O262" s="5" t="s">
        <v>628</v>
      </c>
      <c r="P262" s="6" t="str" cm="1">
        <f t="array" ref="P26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IE202</v>
      </c>
      <c r="Q262" s="6" t="str" cm="1">
        <f t="array" ref="Q26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IE202 : Expression of Interest (EOI)</v>
      </c>
      <c r="R262" s="6"/>
      <c r="S262" s="5" t="s">
        <v>96</v>
      </c>
      <c r="T262" s="6"/>
      <c r="U262" s="5" t="s">
        <v>96</v>
      </c>
      <c r="V262" s="6"/>
      <c r="W262" s="5" t="s">
        <v>96</v>
      </c>
      <c r="X262" s="6"/>
      <c r="Y262" s="5" t="s">
        <v>96</v>
      </c>
      <c r="Z262" s="6"/>
      <c r="AA262" s="5" t="s">
        <v>206</v>
      </c>
      <c r="AB262" s="6" t="s">
        <v>6581</v>
      </c>
      <c r="AC262" s="5" t="s">
        <v>96</v>
      </c>
      <c r="AE262" s="5" t="s">
        <v>96</v>
      </c>
      <c r="AG262" s="5" t="s">
        <v>96</v>
      </c>
      <c r="AI262" s="5" t="s">
        <v>96</v>
      </c>
      <c r="AJ262" s="6"/>
      <c r="AK262" s="5" t="s">
        <v>96</v>
      </c>
      <c r="AM262" s="5" t="s">
        <v>96</v>
      </c>
      <c r="AO262" s="5" t="s">
        <v>96</v>
      </c>
      <c r="AQ262" s="5" t="s">
        <v>96</v>
      </c>
      <c r="AS262" s="5" t="s">
        <v>96</v>
      </c>
      <c r="AU262" s="5" t="s">
        <v>96</v>
      </c>
      <c r="AW262" s="5" t="s">
        <v>96</v>
      </c>
      <c r="AY262" s="5" t="s">
        <v>96</v>
      </c>
      <c r="BA262" s="5" t="s">
        <v>96</v>
      </c>
      <c r="BC262" s="5" t="s">
        <v>96</v>
      </c>
      <c r="BE262" s="5" t="s">
        <v>96</v>
      </c>
      <c r="BG262" s="5" t="s">
        <v>96</v>
      </c>
      <c r="BI262" s="5" t="s">
        <v>96</v>
      </c>
      <c r="BK262" s="6" t="str" cm="1">
        <f t="array" ref="BK26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62" s="6" t="str" cm="1">
        <f t="array" ref="BL26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62" s="5" t="s">
        <v>96</v>
      </c>
      <c r="BN262" s="5" t="s">
        <v>96</v>
      </c>
      <c r="BO262" s="5" t="s">
        <v>96</v>
      </c>
      <c r="BP262" s="5" t="s">
        <v>96</v>
      </c>
      <c r="BQ262" s="5" t="s">
        <v>96</v>
      </c>
      <c r="BR262" s="5" t="s">
        <v>96</v>
      </c>
      <c r="BS262" s="5" t="s">
        <v>96</v>
      </c>
      <c r="BT262" s="5" t="s">
        <v>96</v>
      </c>
      <c r="BU262" s="5" t="s">
        <v>96</v>
      </c>
      <c r="BV262" s="5" t="s">
        <v>96</v>
      </c>
      <c r="BW262" s="5" t="s">
        <v>96</v>
      </c>
      <c r="BX262" s="5" t="s">
        <v>96</v>
      </c>
      <c r="BY262" s="5" t="s">
        <v>96</v>
      </c>
      <c r="BZ262" s="5" t="s">
        <v>96</v>
      </c>
      <c r="CA262" s="5" t="s">
        <v>96</v>
      </c>
      <c r="CB262" s="5" t="s">
        <v>96</v>
      </c>
      <c r="CC262" s="5" t="s">
        <v>96</v>
      </c>
      <c r="CD262" s="5" t="s">
        <v>96</v>
      </c>
      <c r="CE262" s="5" t="s">
        <v>96</v>
      </c>
      <c r="CF262" s="5" t="s">
        <v>96</v>
      </c>
      <c r="CG262" s="5" t="s">
        <v>96</v>
      </c>
      <c r="CH262" s="5" t="s">
        <v>96</v>
      </c>
      <c r="CI262" s="5" t="s">
        <v>96</v>
      </c>
      <c r="CJ262" s="5" t="s">
        <v>206</v>
      </c>
      <c r="CK262" s="5" t="s">
        <v>96</v>
      </c>
      <c r="CL262" s="5" t="s">
        <v>96</v>
      </c>
      <c r="CM262" s="6" t="str" cm="1">
        <f t="array" ref="CM2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62" s="5" t="str" cm="1">
        <f t="array" ref="CN2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62" s="5" t="str" cm="1">
        <f t="array" ref="CO2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62" s="5" t="str" cm="1">
        <f t="array" ref="CP2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62" s="5" t="str" cm="1">
        <f t="array" ref="CQ2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63" spans="2:95" ht="77.5" x14ac:dyDescent="0.35">
      <c r="B263" s="5" t="s">
        <v>206</v>
      </c>
      <c r="C263" s="6" t="s">
        <v>5924</v>
      </c>
      <c r="D263" s="6" t="s">
        <v>629</v>
      </c>
      <c r="E263" s="6" t="s">
        <v>7234</v>
      </c>
      <c r="F263" s="5" t="s">
        <v>209</v>
      </c>
      <c r="G263" s="5" t="s">
        <v>234</v>
      </c>
      <c r="H263" s="5" t="s">
        <v>235</v>
      </c>
      <c r="I263" s="5" t="s">
        <v>96</v>
      </c>
      <c r="J263" s="5" t="s">
        <v>96</v>
      </c>
      <c r="K263" s="5" t="s">
        <v>399</v>
      </c>
      <c r="L263" s="5" t="s">
        <v>225</v>
      </c>
      <c r="M263" s="5" t="str">
        <f>IF(O263="","",
IF(O263="PM_XX_XX_XX: Undefined","PM_XX: Undefined",
INDEX(tbl_Picklist_UniclassPM[Code and Title],
MATCH((LEFT(O263,5)),tbl_Picklist_UniclassPM[Code],0))
))</f>
        <v>PM_50 : Financial and commercial information</v>
      </c>
      <c r="N263" s="5" t="str">
        <f>IF(O263="","",
IF(O263="PM_XX_XX_XX: Undefined","PM_XX_XX: Undefined",
INDEX(tbl_Picklist_UniclassPM[Code and Title],
MATCH((LEFT(O263,8)),tbl_Picklist_UniclassPM[Code],0))
))</f>
        <v>PM_50_50 : Procurement and tendering information</v>
      </c>
      <c r="O263" s="5" t="s">
        <v>630</v>
      </c>
      <c r="P263" s="6" t="str" cm="1">
        <f t="array" ref="P26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IE202;
IE211;
IE213;
IE221;
IE231</v>
      </c>
      <c r="Q263" s="6" t="str" cm="1">
        <f t="array" ref="Q26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IE202 : Expression of Interest (EOI);
IE211 : EBSR PITT;
IE213 : EBSR ITT;
IE221 : SBSR ITT;
IE231 : ISP</v>
      </c>
      <c r="R263" s="6"/>
      <c r="S263" s="5" t="s">
        <v>96</v>
      </c>
      <c r="T263" s="6"/>
      <c r="U263" s="5" t="s">
        <v>96</v>
      </c>
      <c r="V263" s="6"/>
      <c r="W263" s="5" t="s">
        <v>96</v>
      </c>
      <c r="X263" s="6"/>
      <c r="Y263" s="5" t="s">
        <v>96</v>
      </c>
      <c r="Z263" s="6"/>
      <c r="AA263" s="5" t="s">
        <v>206</v>
      </c>
      <c r="AB263" s="6" t="s">
        <v>6582</v>
      </c>
      <c r="AC263" s="5" t="s">
        <v>206</v>
      </c>
      <c r="AD263" s="6" t="s">
        <v>6583</v>
      </c>
      <c r="AE263" s="5" t="s">
        <v>96</v>
      </c>
      <c r="AG263" s="5" t="s">
        <v>206</v>
      </c>
      <c r="AH263" s="6" t="s">
        <v>6583</v>
      </c>
      <c r="AI263" s="5" t="s">
        <v>96</v>
      </c>
      <c r="AJ263" s="6"/>
      <c r="AK263" s="5" t="s">
        <v>206</v>
      </c>
      <c r="AL263" s="6" t="s">
        <v>6583</v>
      </c>
      <c r="AM263" s="5" t="s">
        <v>96</v>
      </c>
      <c r="AO263" s="5" t="s">
        <v>206</v>
      </c>
      <c r="AP263" s="6" t="s">
        <v>6583</v>
      </c>
      <c r="AQ263" s="5" t="s">
        <v>96</v>
      </c>
      <c r="AS263" s="5" t="s">
        <v>96</v>
      </c>
      <c r="AU263" s="5" t="s">
        <v>96</v>
      </c>
      <c r="AW263" s="5" t="s">
        <v>96</v>
      </c>
      <c r="AY263" s="5" t="s">
        <v>96</v>
      </c>
      <c r="BA263" s="5" t="s">
        <v>96</v>
      </c>
      <c r="BC263" s="5" t="s">
        <v>96</v>
      </c>
      <c r="BE263" s="5" t="s">
        <v>96</v>
      </c>
      <c r="BG263" s="5" t="s">
        <v>96</v>
      </c>
      <c r="BI263" s="5" t="s">
        <v>96</v>
      </c>
      <c r="BK263" s="6" t="str" cm="1">
        <f t="array" ref="BK26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63" s="6" t="str" cm="1">
        <f t="array" ref="BL26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63" s="5" t="s">
        <v>96</v>
      </c>
      <c r="BN263" s="5" t="s">
        <v>96</v>
      </c>
      <c r="BO263" s="5" t="s">
        <v>96</v>
      </c>
      <c r="BP263" s="5" t="s">
        <v>96</v>
      </c>
      <c r="BQ263" s="5" t="s">
        <v>96</v>
      </c>
      <c r="BR263" s="5" t="s">
        <v>96</v>
      </c>
      <c r="BS263" s="5" t="s">
        <v>96</v>
      </c>
      <c r="BT263" s="5" t="s">
        <v>96</v>
      </c>
      <c r="BU263" s="5" t="s">
        <v>96</v>
      </c>
      <c r="BV263" s="5" t="s">
        <v>96</v>
      </c>
      <c r="BW263" s="5" t="s">
        <v>96</v>
      </c>
      <c r="BX263" s="5" t="s">
        <v>96</v>
      </c>
      <c r="BY263" s="5" t="s">
        <v>96</v>
      </c>
      <c r="BZ263" s="5" t="s">
        <v>96</v>
      </c>
      <c r="CA263" s="5" t="s">
        <v>96</v>
      </c>
      <c r="CB263" s="5" t="s">
        <v>96</v>
      </c>
      <c r="CC263" s="5" t="s">
        <v>96</v>
      </c>
      <c r="CD263" s="5" t="s">
        <v>96</v>
      </c>
      <c r="CE263" s="5" t="s">
        <v>96</v>
      </c>
      <c r="CF263" s="5" t="s">
        <v>96</v>
      </c>
      <c r="CG263" s="5" t="s">
        <v>96</v>
      </c>
      <c r="CH263" s="5" t="s">
        <v>96</v>
      </c>
      <c r="CI263" s="5" t="s">
        <v>96</v>
      </c>
      <c r="CJ263" s="5" t="s">
        <v>206</v>
      </c>
      <c r="CK263" s="5" t="s">
        <v>96</v>
      </c>
      <c r="CL263" s="5" t="s">
        <v>96</v>
      </c>
      <c r="CM263" s="6" t="str" cm="1">
        <f t="array" ref="CM2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63" s="5" t="str" cm="1">
        <f t="array" ref="CN2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63" s="5" t="str" cm="1">
        <f t="array" ref="CO2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63" s="5" t="str" cm="1">
        <f t="array" ref="CP2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63" s="5" t="str" cm="1">
        <f t="array" ref="CQ2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64" spans="2:95" ht="170.5" x14ac:dyDescent="0.35">
      <c r="B264" s="5" t="s">
        <v>239</v>
      </c>
      <c r="C264" s="6" t="s">
        <v>5925</v>
      </c>
      <c r="D264" s="6" t="s">
        <v>7467</v>
      </c>
      <c r="E264" s="6" t="s">
        <v>7471</v>
      </c>
      <c r="F264" s="5" t="s">
        <v>209</v>
      </c>
      <c r="G264" s="5" t="s">
        <v>210</v>
      </c>
      <c r="H264" s="5" t="s">
        <v>223</v>
      </c>
      <c r="I264" s="5" t="s">
        <v>96</v>
      </c>
      <c r="J264" s="5" t="s">
        <v>212</v>
      </c>
      <c r="K264" s="5" t="s">
        <v>9</v>
      </c>
      <c r="L264" s="5" t="s">
        <v>225</v>
      </c>
      <c r="M264" s="5" t="str">
        <f>IF(O264="","",
IF(O264="PM_XX_XX_XX: Undefined","PM_XX: Undefined",
INDEX(tbl_Picklist_UniclassPM[Code and Title],
MATCH((LEFT(O264,5)),tbl_Picklist_UniclassPM[Code],0))
))</f>
        <v>PM_50 : Financial and commercial information</v>
      </c>
      <c r="N264" s="5" t="str">
        <f>IF(O264="","",
IF(O264="PM_XX_XX_XX: Undefined","PM_XX_XX: Undefined",
INDEX(tbl_Picklist_UniclassPM[Code and Title],
MATCH((LEFT(O264,8)),tbl_Picklist_UniclassPM[Code],0))
))</f>
        <v>PM_50_50 : Procurement and tendering information</v>
      </c>
      <c r="O264" s="5" t="s">
        <v>631</v>
      </c>
      <c r="P264" s="6" t="str" cm="1">
        <f t="array" ref="P26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IE211;
IE213;
IE221;
IE231</v>
      </c>
      <c r="Q264" s="6" t="str" cm="1">
        <f t="array" ref="Q26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IE211 : EBSR PITT;
IE213 : EBSR ITT;
IE221 : SBSR ITT;
IE231 : ISP</v>
      </c>
      <c r="R264" s="6"/>
      <c r="S264" s="5" t="s">
        <v>96</v>
      </c>
      <c r="T264" s="6"/>
      <c r="U264" s="5" t="s">
        <v>96</v>
      </c>
      <c r="V264" s="6"/>
      <c r="W264" s="5" t="s">
        <v>96</v>
      </c>
      <c r="X264" s="6"/>
      <c r="Y264" s="5" t="s">
        <v>96</v>
      </c>
      <c r="Z264" s="6"/>
      <c r="AA264" s="5" t="s">
        <v>96</v>
      </c>
      <c r="AB264" s="6"/>
      <c r="AC264" s="5" t="s">
        <v>206</v>
      </c>
      <c r="AD264" s="6" t="s">
        <v>7468</v>
      </c>
      <c r="AE264" s="5" t="s">
        <v>96</v>
      </c>
      <c r="AG264" s="5" t="s">
        <v>206</v>
      </c>
      <c r="AH264" s="6" t="s">
        <v>7469</v>
      </c>
      <c r="AI264" s="5" t="s">
        <v>96</v>
      </c>
      <c r="AJ264" s="6"/>
      <c r="AK264" s="5" t="s">
        <v>206</v>
      </c>
      <c r="AL264" s="6" t="s">
        <v>7469</v>
      </c>
      <c r="AM264" s="5" t="s">
        <v>96</v>
      </c>
      <c r="AO264" s="5" t="s">
        <v>206</v>
      </c>
      <c r="AP264" s="6" t="s">
        <v>7470</v>
      </c>
      <c r="AQ264" s="5" t="s">
        <v>96</v>
      </c>
      <c r="AS264" s="5" t="s">
        <v>96</v>
      </c>
      <c r="AU264" s="5" t="s">
        <v>96</v>
      </c>
      <c r="AW264" s="5" t="s">
        <v>96</v>
      </c>
      <c r="AY264" s="5" t="s">
        <v>96</v>
      </c>
      <c r="BA264" s="5" t="s">
        <v>96</v>
      </c>
      <c r="BC264" s="5" t="s">
        <v>96</v>
      </c>
      <c r="BE264" s="5" t="s">
        <v>96</v>
      </c>
      <c r="BG264" s="5" t="s">
        <v>96</v>
      </c>
      <c r="BI264" s="5" t="s">
        <v>96</v>
      </c>
      <c r="BK264" s="6" t="str" cm="1">
        <f t="array" ref="BK26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64" s="6" t="str" cm="1">
        <f t="array" ref="BL26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64" s="5" t="s">
        <v>96</v>
      </c>
      <c r="BN264" s="5" t="s">
        <v>96</v>
      </c>
      <c r="BO264" s="5" t="s">
        <v>96</v>
      </c>
      <c r="BP264" s="5" t="s">
        <v>96</v>
      </c>
      <c r="BQ264" s="5" t="s">
        <v>96</v>
      </c>
      <c r="BR264" s="5" t="s">
        <v>96</v>
      </c>
      <c r="BS264" s="5" t="s">
        <v>96</v>
      </c>
      <c r="BT264" s="5" t="s">
        <v>96</v>
      </c>
      <c r="BU264" s="5" t="s">
        <v>96</v>
      </c>
      <c r="BV264" s="5" t="s">
        <v>96</v>
      </c>
      <c r="BW264" s="5" t="s">
        <v>96</v>
      </c>
      <c r="BX264" s="5" t="s">
        <v>96</v>
      </c>
      <c r="BY264" s="5" t="s">
        <v>96</v>
      </c>
      <c r="BZ264" s="5" t="s">
        <v>96</v>
      </c>
      <c r="CA264" s="5" t="s">
        <v>96</v>
      </c>
      <c r="CB264" s="5" t="s">
        <v>96</v>
      </c>
      <c r="CC264" s="5" t="s">
        <v>96</v>
      </c>
      <c r="CD264" s="5" t="s">
        <v>96</v>
      </c>
      <c r="CE264" s="5" t="s">
        <v>96</v>
      </c>
      <c r="CF264" s="5" t="s">
        <v>96</v>
      </c>
      <c r="CG264" s="5" t="s">
        <v>96</v>
      </c>
      <c r="CH264" s="5" t="s">
        <v>96</v>
      </c>
      <c r="CI264" s="5" t="s">
        <v>96</v>
      </c>
      <c r="CJ264" s="5" t="s">
        <v>206</v>
      </c>
      <c r="CK264" s="5" t="s">
        <v>96</v>
      </c>
      <c r="CL264" s="5" t="s">
        <v>96</v>
      </c>
      <c r="CM264" s="6" t="str" cm="1">
        <f t="array" ref="CM2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64" s="5" t="str" cm="1">
        <f t="array" ref="CN2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64" s="5" t="str" cm="1">
        <f t="array" ref="CO2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64" s="5" t="str" cm="1">
        <f t="array" ref="CP2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64" s="5" t="str" cm="1">
        <f t="array" ref="CQ2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65" spans="2:95" ht="46.5" x14ac:dyDescent="0.35">
      <c r="B265" s="5" t="s">
        <v>239</v>
      </c>
      <c r="C265" s="6" t="s">
        <v>5969</v>
      </c>
      <c r="D265" s="6" t="s">
        <v>632</v>
      </c>
      <c r="E265" s="6" t="s">
        <v>7235</v>
      </c>
      <c r="F265" s="5" t="s">
        <v>209</v>
      </c>
      <c r="G265" s="5" t="s">
        <v>210</v>
      </c>
      <c r="H265" s="5" t="s">
        <v>223</v>
      </c>
      <c r="I265" s="5" t="s">
        <v>96</v>
      </c>
      <c r="J265" s="5" t="s">
        <v>96</v>
      </c>
      <c r="K265" s="5" t="s">
        <v>9</v>
      </c>
      <c r="L265" s="5" t="s">
        <v>214</v>
      </c>
      <c r="M265" s="5" t="str">
        <f>IF(O265="","",
IF(O265="PM_XX_XX_XX: Undefined","PM_XX: Undefined",
INDEX(tbl_Picklist_UniclassPM[Code and Title],
MATCH((LEFT(O265,5)),tbl_Picklist_UniclassPM[Code],0))
))</f>
        <v>PM_50 : Financial and commercial information</v>
      </c>
      <c r="N265" s="5" t="str">
        <f>IF(O265="","",
IF(O265="PM_XX_XX_XX: Undefined","PM_XX_XX: Undefined",
INDEX(tbl_Picklist_UniclassPM[Code and Title],
MATCH((LEFT(O265,8)),tbl_Picklist_UniclassPM[Code],0))
))</f>
        <v>PM_50_50 : Procurement and tendering information</v>
      </c>
      <c r="O265" s="5" t="s">
        <v>633</v>
      </c>
      <c r="P265" s="6" t="str" cm="1">
        <f t="array" ref="P26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IE241</v>
      </c>
      <c r="Q265" s="6" t="str" cm="1">
        <f t="array" ref="Q26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IE241 : Appointment (PCSA)</v>
      </c>
      <c r="R265" s="6"/>
      <c r="S265" s="5" t="s">
        <v>96</v>
      </c>
      <c r="T265" s="6"/>
      <c r="U265" s="5" t="s">
        <v>96</v>
      </c>
      <c r="V265" s="6"/>
      <c r="W265" s="5" t="s">
        <v>96</v>
      </c>
      <c r="X265" s="6"/>
      <c r="Y265" s="5" t="s">
        <v>96</v>
      </c>
      <c r="Z265" s="6"/>
      <c r="AA265" s="5" t="s">
        <v>96</v>
      </c>
      <c r="AB265" s="6"/>
      <c r="AC265" s="5" t="s">
        <v>96</v>
      </c>
      <c r="AE265" s="5" t="s">
        <v>96</v>
      </c>
      <c r="AG265" s="5" t="s">
        <v>96</v>
      </c>
      <c r="AI265" s="5" t="s">
        <v>96</v>
      </c>
      <c r="AJ265" s="6"/>
      <c r="AK265" s="5" t="s">
        <v>96</v>
      </c>
      <c r="AM265" s="5" t="s">
        <v>96</v>
      </c>
      <c r="AO265" s="5" t="s">
        <v>96</v>
      </c>
      <c r="AQ265" s="5" t="s">
        <v>96</v>
      </c>
      <c r="AS265" s="5" t="s">
        <v>206</v>
      </c>
      <c r="AT265" s="6" t="s">
        <v>6606</v>
      </c>
      <c r="AU265" s="5" t="s">
        <v>96</v>
      </c>
      <c r="AW265" s="5" t="s">
        <v>96</v>
      </c>
      <c r="AY265" s="5" t="s">
        <v>96</v>
      </c>
      <c r="BA265" s="5" t="s">
        <v>96</v>
      </c>
      <c r="BC265" s="5" t="s">
        <v>96</v>
      </c>
      <c r="BE265" s="5" t="s">
        <v>96</v>
      </c>
      <c r="BG265" s="5" t="s">
        <v>96</v>
      </c>
      <c r="BI265" s="5" t="s">
        <v>96</v>
      </c>
      <c r="BK265" s="6" t="str" cm="1">
        <f t="array" ref="BK26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65" s="6" t="str" cm="1">
        <f t="array" ref="BL26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65" s="5" t="s">
        <v>96</v>
      </c>
      <c r="BN265" s="5" t="s">
        <v>96</v>
      </c>
      <c r="BO265" s="5" t="s">
        <v>96</v>
      </c>
      <c r="BP265" s="5" t="s">
        <v>96</v>
      </c>
      <c r="BQ265" s="5" t="s">
        <v>96</v>
      </c>
      <c r="BR265" s="5" t="s">
        <v>96</v>
      </c>
      <c r="BS265" s="5" t="s">
        <v>96</v>
      </c>
      <c r="BT265" s="5" t="s">
        <v>96</v>
      </c>
      <c r="BU265" s="5" t="s">
        <v>96</v>
      </c>
      <c r="BV265" s="5" t="s">
        <v>96</v>
      </c>
      <c r="BW265" s="5" t="s">
        <v>96</v>
      </c>
      <c r="BX265" s="5" t="s">
        <v>96</v>
      </c>
      <c r="BY265" s="5" t="s">
        <v>96</v>
      </c>
      <c r="BZ265" s="5" t="s">
        <v>96</v>
      </c>
      <c r="CA265" s="5" t="s">
        <v>96</v>
      </c>
      <c r="CB265" s="5" t="s">
        <v>96</v>
      </c>
      <c r="CC265" s="5" t="s">
        <v>96</v>
      </c>
      <c r="CD265" s="5" t="s">
        <v>96</v>
      </c>
      <c r="CE265" s="5" t="s">
        <v>96</v>
      </c>
      <c r="CF265" s="5" t="s">
        <v>96</v>
      </c>
      <c r="CG265" s="5" t="s">
        <v>96</v>
      </c>
      <c r="CH265" s="5" t="s">
        <v>96</v>
      </c>
      <c r="CI265" s="5" t="s">
        <v>96</v>
      </c>
      <c r="CJ265" s="5" t="s">
        <v>206</v>
      </c>
      <c r="CK265" s="5" t="s">
        <v>96</v>
      </c>
      <c r="CL265" s="5" t="s">
        <v>96</v>
      </c>
      <c r="CM265" s="6" t="str" cm="1">
        <f t="array" ref="CM2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65" s="5" t="str" cm="1">
        <f t="array" ref="CN2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65" s="5" t="str" cm="1">
        <f t="array" ref="CO2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65" s="5" t="str" cm="1">
        <f t="array" ref="CP2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65" s="5" t="str" cm="1">
        <f t="array" ref="CQ2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66" spans="2:95" ht="46.5" x14ac:dyDescent="0.35">
      <c r="B266" s="5" t="s">
        <v>239</v>
      </c>
      <c r="C266" s="6" t="s">
        <v>5965</v>
      </c>
      <c r="D266" s="6" t="s">
        <v>634</v>
      </c>
      <c r="E266" s="6" t="s">
        <v>7236</v>
      </c>
      <c r="F266" s="5" t="s">
        <v>209</v>
      </c>
      <c r="G266" s="5" t="s">
        <v>210</v>
      </c>
      <c r="H266" s="5" t="s">
        <v>223</v>
      </c>
      <c r="I266" s="5" t="s">
        <v>96</v>
      </c>
      <c r="J266" s="5" t="s">
        <v>212</v>
      </c>
      <c r="K266" s="5" t="s">
        <v>9</v>
      </c>
      <c r="L266" s="5" t="s">
        <v>214</v>
      </c>
      <c r="M266" s="5" t="str">
        <f>IF(O266="","",
IF(O266="PM_XX_XX_XX: Undefined","PM_XX: Undefined",
INDEX(tbl_Picklist_UniclassPM[Code and Title],
MATCH((LEFT(O266,5)),tbl_Picklist_UniclassPM[Code],0))
))</f>
        <v>PM_50 : Financial and commercial information</v>
      </c>
      <c r="N266" s="5" t="str">
        <f>IF(O266="","",
IF(O266="PM_XX_XX_XX: Undefined","PM_XX_XX: Undefined",
INDEX(tbl_Picklist_UniclassPM[Code and Title],
MATCH((LEFT(O266,8)),tbl_Picklist_UniclassPM[Code],0))
))</f>
        <v>PM_50_50 : Procurement and tendering information</v>
      </c>
      <c r="O266" s="5" t="s">
        <v>635</v>
      </c>
      <c r="P266" s="6" t="str" cm="1">
        <f t="array" ref="P26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IE231</v>
      </c>
      <c r="Q266" s="6" t="str" cm="1">
        <f t="array" ref="Q26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IE231 : ISP</v>
      </c>
      <c r="R266" s="6"/>
      <c r="S266" s="5" t="s">
        <v>96</v>
      </c>
      <c r="T266" s="6"/>
      <c r="U266" s="5" t="s">
        <v>96</v>
      </c>
      <c r="V266" s="6"/>
      <c r="W266" s="5" t="s">
        <v>96</v>
      </c>
      <c r="X266" s="6"/>
      <c r="Y266" s="5" t="s">
        <v>96</v>
      </c>
      <c r="Z266" s="6"/>
      <c r="AA266" s="5" t="s">
        <v>96</v>
      </c>
      <c r="AB266" s="6"/>
      <c r="AC266" s="5" t="s">
        <v>96</v>
      </c>
      <c r="AE266" s="5" t="s">
        <v>96</v>
      </c>
      <c r="AG266" s="5" t="s">
        <v>96</v>
      </c>
      <c r="AI266" s="5" t="s">
        <v>96</v>
      </c>
      <c r="AJ266" s="6"/>
      <c r="AK266" s="5" t="s">
        <v>96</v>
      </c>
      <c r="AM266" s="5" t="s">
        <v>96</v>
      </c>
      <c r="AO266" s="5" t="s">
        <v>206</v>
      </c>
      <c r="AP266" s="6" t="s">
        <v>6584</v>
      </c>
      <c r="AQ266" s="5" t="s">
        <v>96</v>
      </c>
      <c r="AS266" s="5" t="s">
        <v>96</v>
      </c>
      <c r="AU266" s="5" t="s">
        <v>96</v>
      </c>
      <c r="AW266" s="5" t="s">
        <v>96</v>
      </c>
      <c r="AY266" s="5" t="s">
        <v>96</v>
      </c>
      <c r="BA266" s="5" t="s">
        <v>96</v>
      </c>
      <c r="BC266" s="5" t="s">
        <v>96</v>
      </c>
      <c r="BE266" s="5" t="s">
        <v>96</v>
      </c>
      <c r="BG266" s="5" t="s">
        <v>96</v>
      </c>
      <c r="BI266" s="5" t="s">
        <v>96</v>
      </c>
      <c r="BK266" s="6" t="str" cm="1">
        <f t="array" ref="BK26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66" s="6" t="str" cm="1">
        <f t="array" ref="BL26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66" s="5" t="s">
        <v>96</v>
      </c>
      <c r="BN266" s="5" t="s">
        <v>96</v>
      </c>
      <c r="BO266" s="5" t="s">
        <v>96</v>
      </c>
      <c r="BP266" s="5" t="s">
        <v>96</v>
      </c>
      <c r="BQ266" s="5" t="s">
        <v>96</v>
      </c>
      <c r="BR266" s="5" t="s">
        <v>96</v>
      </c>
      <c r="BS266" s="5" t="s">
        <v>96</v>
      </c>
      <c r="BT266" s="5" t="s">
        <v>96</v>
      </c>
      <c r="BU266" s="5" t="s">
        <v>96</v>
      </c>
      <c r="BV266" s="5" t="s">
        <v>96</v>
      </c>
      <c r="BW266" s="5" t="s">
        <v>96</v>
      </c>
      <c r="BX266" s="5" t="s">
        <v>96</v>
      </c>
      <c r="BY266" s="5" t="s">
        <v>96</v>
      </c>
      <c r="BZ266" s="5" t="s">
        <v>96</v>
      </c>
      <c r="CA266" s="5" t="s">
        <v>96</v>
      </c>
      <c r="CB266" s="5" t="s">
        <v>96</v>
      </c>
      <c r="CC266" s="5" t="s">
        <v>96</v>
      </c>
      <c r="CD266" s="5" t="s">
        <v>96</v>
      </c>
      <c r="CE266" s="5" t="s">
        <v>96</v>
      </c>
      <c r="CF266" s="5" t="s">
        <v>96</v>
      </c>
      <c r="CG266" s="5" t="s">
        <v>96</v>
      </c>
      <c r="CH266" s="5" t="s">
        <v>96</v>
      </c>
      <c r="CI266" s="5" t="s">
        <v>96</v>
      </c>
      <c r="CJ266" s="5" t="s">
        <v>206</v>
      </c>
      <c r="CK266" s="5" t="s">
        <v>96</v>
      </c>
      <c r="CL266" s="5" t="s">
        <v>96</v>
      </c>
      <c r="CM266" s="6" t="str" cm="1">
        <f t="array" ref="CM2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66" s="5" t="str" cm="1">
        <f t="array" ref="CN2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66" s="5" t="str" cm="1">
        <f t="array" ref="CO2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66" s="5" t="str" cm="1">
        <f t="array" ref="CP2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66" s="5" t="str" cm="1">
        <f t="array" ref="CQ2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67" spans="2:95" ht="77.5" x14ac:dyDescent="0.35">
      <c r="B267" s="5" t="s">
        <v>239</v>
      </c>
      <c r="C267" s="6" t="s">
        <v>5926</v>
      </c>
      <c r="D267" s="6" t="s">
        <v>636</v>
      </c>
      <c r="E267" s="6" t="s">
        <v>7237</v>
      </c>
      <c r="F267" s="5" t="s">
        <v>209</v>
      </c>
      <c r="G267" s="5" t="s">
        <v>234</v>
      </c>
      <c r="H267" s="5" t="s">
        <v>235</v>
      </c>
      <c r="I267" s="5" t="s">
        <v>96</v>
      </c>
      <c r="J267" s="5" t="s">
        <v>236</v>
      </c>
      <c r="K267" s="5" t="s">
        <v>9</v>
      </c>
      <c r="L267" s="5" t="s">
        <v>225</v>
      </c>
      <c r="M267" s="5" t="str">
        <f>IF(O267="","",
IF(O267="PM_XX_XX_XX: Undefined","PM_XX: Undefined",
INDEX(tbl_Picklist_UniclassPM[Code and Title],
MATCH((LEFT(O267,5)),tbl_Picklist_UniclassPM[Code],0))
))</f>
        <v>PM_50 : Financial and commercial information</v>
      </c>
      <c r="N267" s="5" t="str">
        <f>IF(O267="","",
IF(O267="PM_XX_XX_XX: Undefined","PM_XX_XX: Undefined",
INDEX(tbl_Picklist_UniclassPM[Code and Title],
MATCH((LEFT(O267,8)),tbl_Picklist_UniclassPM[Code],0))
))</f>
        <v>PM_50_50 : Procurement and tendering information</v>
      </c>
      <c r="O267" s="5" t="s">
        <v>637</v>
      </c>
      <c r="P267" s="6" t="str" cm="1">
        <f t="array" ref="P26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IE211</v>
      </c>
      <c r="Q267" s="6" t="str" cm="1">
        <f t="array" ref="Q26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IE211 : EBSR PITT</v>
      </c>
      <c r="R267" s="6"/>
      <c r="S267" s="5" t="s">
        <v>96</v>
      </c>
      <c r="T267" s="6"/>
      <c r="U267" s="5" t="s">
        <v>96</v>
      </c>
      <c r="V267" s="6"/>
      <c r="W267" s="5" t="s">
        <v>96</v>
      </c>
      <c r="X267" s="6"/>
      <c r="Y267" s="5" t="s">
        <v>96</v>
      </c>
      <c r="Z267" s="6"/>
      <c r="AA267" s="5" t="s">
        <v>96</v>
      </c>
      <c r="AB267" s="6"/>
      <c r="AC267" s="5" t="s">
        <v>206</v>
      </c>
      <c r="AD267" s="6" t="s">
        <v>6585</v>
      </c>
      <c r="AE267" s="5" t="s">
        <v>96</v>
      </c>
      <c r="AG267" s="5" t="s">
        <v>96</v>
      </c>
      <c r="AI267" s="5" t="s">
        <v>96</v>
      </c>
      <c r="AJ267" s="6"/>
      <c r="AK267" s="5" t="s">
        <v>96</v>
      </c>
      <c r="AM267" s="5" t="s">
        <v>96</v>
      </c>
      <c r="AO267" s="5" t="s">
        <v>96</v>
      </c>
      <c r="AQ267" s="5" t="s">
        <v>96</v>
      </c>
      <c r="AS267" s="5" t="s">
        <v>96</v>
      </c>
      <c r="AU267" s="5" t="s">
        <v>96</v>
      </c>
      <c r="AW267" s="5" t="s">
        <v>96</v>
      </c>
      <c r="AY267" s="5" t="s">
        <v>96</v>
      </c>
      <c r="BA267" s="5" t="s">
        <v>96</v>
      </c>
      <c r="BC267" s="5" t="s">
        <v>96</v>
      </c>
      <c r="BE267" s="5" t="s">
        <v>96</v>
      </c>
      <c r="BG267" s="5" t="s">
        <v>96</v>
      </c>
      <c r="BI267" s="5" t="s">
        <v>96</v>
      </c>
      <c r="BK267" s="6" t="str" cm="1">
        <f t="array" ref="BK26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67" s="6" t="str" cm="1">
        <f t="array" ref="BL26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67" s="5" t="s">
        <v>96</v>
      </c>
      <c r="BN267" s="5" t="s">
        <v>96</v>
      </c>
      <c r="BO267" s="5" t="s">
        <v>96</v>
      </c>
      <c r="BP267" s="5" t="s">
        <v>96</v>
      </c>
      <c r="BQ267" s="5" t="s">
        <v>96</v>
      </c>
      <c r="BR267" s="5" t="s">
        <v>96</v>
      </c>
      <c r="BS267" s="5" t="s">
        <v>96</v>
      </c>
      <c r="BT267" s="5" t="s">
        <v>96</v>
      </c>
      <c r="BU267" s="5" t="s">
        <v>96</v>
      </c>
      <c r="BV267" s="5" t="s">
        <v>96</v>
      </c>
      <c r="BW267" s="5" t="s">
        <v>96</v>
      </c>
      <c r="BX267" s="5" t="s">
        <v>96</v>
      </c>
      <c r="BY267" s="5" t="s">
        <v>96</v>
      </c>
      <c r="BZ267" s="5" t="s">
        <v>96</v>
      </c>
      <c r="CA267" s="5" t="s">
        <v>96</v>
      </c>
      <c r="CB267" s="5" t="s">
        <v>96</v>
      </c>
      <c r="CC267" s="5" t="s">
        <v>96</v>
      </c>
      <c r="CD267" s="5" t="s">
        <v>96</v>
      </c>
      <c r="CE267" s="5" t="s">
        <v>96</v>
      </c>
      <c r="CF267" s="5" t="s">
        <v>96</v>
      </c>
      <c r="CG267" s="5" t="s">
        <v>96</v>
      </c>
      <c r="CH267" s="5" t="s">
        <v>96</v>
      </c>
      <c r="CI267" s="5" t="s">
        <v>96</v>
      </c>
      <c r="CJ267" s="5" t="s">
        <v>206</v>
      </c>
      <c r="CK267" s="5" t="s">
        <v>96</v>
      </c>
      <c r="CL267" s="5" t="s">
        <v>96</v>
      </c>
      <c r="CM267" s="6" t="str" cm="1">
        <f t="array" ref="CM2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67" s="5" t="str" cm="1">
        <f t="array" ref="CN2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67" s="5" t="str" cm="1">
        <f t="array" ref="CO2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67" s="5" t="str" cm="1">
        <f t="array" ref="CP2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67" s="5" t="str" cm="1">
        <f t="array" ref="CQ2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68" spans="2:95" ht="108.5" x14ac:dyDescent="0.35">
      <c r="B268" s="5" t="s">
        <v>239</v>
      </c>
      <c r="C268" s="6" t="s">
        <v>5941</v>
      </c>
      <c r="D268" s="6" t="s">
        <v>638</v>
      </c>
      <c r="E268" s="6" t="s">
        <v>7238</v>
      </c>
      <c r="F268" s="5" t="s">
        <v>209</v>
      </c>
      <c r="G268" s="5" t="s">
        <v>234</v>
      </c>
      <c r="H268" s="5" t="s">
        <v>235</v>
      </c>
      <c r="I268" s="5" t="s">
        <v>96</v>
      </c>
      <c r="J268" s="5" t="s">
        <v>236</v>
      </c>
      <c r="K268" s="5" t="s">
        <v>9</v>
      </c>
      <c r="L268" s="5" t="s">
        <v>225</v>
      </c>
      <c r="M268" s="5" t="str">
        <f>IF(O268="","",
IF(O268="PM_XX_XX_XX: Undefined","PM_XX: Undefined",
INDEX(tbl_Picklist_UniclassPM[Code and Title],
MATCH((LEFT(O268,5)),tbl_Picklist_UniclassPM[Code],0))
))</f>
        <v>PM_50 : Financial and commercial information</v>
      </c>
      <c r="N268" s="5" t="str">
        <f>IF(O268="","",
IF(O268="PM_XX_XX_XX: Undefined","PM_XX_XX: Undefined",
INDEX(tbl_Picklist_UniclassPM[Code and Title],
MATCH((LEFT(O268,8)),tbl_Picklist_UniclassPM[Code],0))
))</f>
        <v>PM_50_50 : Procurement and tendering information</v>
      </c>
      <c r="O268" s="5" t="s">
        <v>637</v>
      </c>
      <c r="P268" s="6" t="str" cm="1">
        <f t="array" ref="P26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IE213;
IE221</v>
      </c>
      <c r="Q268" s="6" t="str" cm="1">
        <f t="array" ref="Q26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IE213 : EBSR ITT;
IE221 : SBSR ITT</v>
      </c>
      <c r="R268" s="6"/>
      <c r="S268" s="5" t="s">
        <v>96</v>
      </c>
      <c r="T268" s="6"/>
      <c r="U268" s="5" t="s">
        <v>96</v>
      </c>
      <c r="V268" s="6"/>
      <c r="W268" s="5" t="s">
        <v>96</v>
      </c>
      <c r="X268" s="6"/>
      <c r="Y268" s="5" t="s">
        <v>96</v>
      </c>
      <c r="Z268" s="6"/>
      <c r="AA268" s="5" t="s">
        <v>96</v>
      </c>
      <c r="AB268" s="6"/>
      <c r="AC268" s="5" t="s">
        <v>96</v>
      </c>
      <c r="AE268" s="5" t="s">
        <v>96</v>
      </c>
      <c r="AG268" s="5" t="s">
        <v>206</v>
      </c>
      <c r="AH268" s="6" t="s">
        <v>6585</v>
      </c>
      <c r="AI268" s="5" t="s">
        <v>96</v>
      </c>
      <c r="AJ268" s="6"/>
      <c r="AK268" s="5" t="s">
        <v>206</v>
      </c>
      <c r="AL268" s="6" t="s">
        <v>6585</v>
      </c>
      <c r="AM268" s="5" t="s">
        <v>96</v>
      </c>
      <c r="AO268" s="5" t="s">
        <v>96</v>
      </c>
      <c r="AQ268" s="5" t="s">
        <v>96</v>
      </c>
      <c r="AS268" s="5" t="s">
        <v>96</v>
      </c>
      <c r="AU268" s="5" t="s">
        <v>96</v>
      </c>
      <c r="AW268" s="5" t="s">
        <v>96</v>
      </c>
      <c r="AY268" s="5" t="s">
        <v>96</v>
      </c>
      <c r="BA268" s="5" t="s">
        <v>96</v>
      </c>
      <c r="BC268" s="5" t="s">
        <v>96</v>
      </c>
      <c r="BE268" s="5" t="s">
        <v>96</v>
      </c>
      <c r="BG268" s="5" t="s">
        <v>96</v>
      </c>
      <c r="BI268" s="5" t="s">
        <v>96</v>
      </c>
      <c r="BK268" s="6" t="str" cm="1">
        <f t="array" ref="BK26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68" s="6" t="str" cm="1">
        <f t="array" ref="BL26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68" s="5" t="s">
        <v>96</v>
      </c>
      <c r="BN268" s="5" t="s">
        <v>96</v>
      </c>
      <c r="BO268" s="5" t="s">
        <v>96</v>
      </c>
      <c r="BP268" s="5" t="s">
        <v>96</v>
      </c>
      <c r="BQ268" s="5" t="s">
        <v>96</v>
      </c>
      <c r="BR268" s="5" t="s">
        <v>96</v>
      </c>
      <c r="BS268" s="5" t="s">
        <v>96</v>
      </c>
      <c r="BT268" s="5" t="s">
        <v>96</v>
      </c>
      <c r="BU268" s="5" t="s">
        <v>96</v>
      </c>
      <c r="BV268" s="5" t="s">
        <v>96</v>
      </c>
      <c r="BW268" s="5" t="s">
        <v>96</v>
      </c>
      <c r="BX268" s="5" t="s">
        <v>96</v>
      </c>
      <c r="BY268" s="5" t="s">
        <v>96</v>
      </c>
      <c r="BZ268" s="5" t="s">
        <v>96</v>
      </c>
      <c r="CA268" s="5" t="s">
        <v>96</v>
      </c>
      <c r="CB268" s="5" t="s">
        <v>96</v>
      </c>
      <c r="CC268" s="5" t="s">
        <v>96</v>
      </c>
      <c r="CD268" s="5" t="s">
        <v>96</v>
      </c>
      <c r="CE268" s="5" t="s">
        <v>96</v>
      </c>
      <c r="CF268" s="5" t="s">
        <v>96</v>
      </c>
      <c r="CG268" s="5" t="s">
        <v>96</v>
      </c>
      <c r="CH268" s="5" t="s">
        <v>96</v>
      </c>
      <c r="CI268" s="5" t="s">
        <v>96</v>
      </c>
      <c r="CJ268" s="5" t="s">
        <v>206</v>
      </c>
      <c r="CK268" s="5" t="s">
        <v>96</v>
      </c>
      <c r="CL268" s="5" t="s">
        <v>96</v>
      </c>
      <c r="CM268" s="6" t="str" cm="1">
        <f t="array" ref="CM2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68" s="5" t="str" cm="1">
        <f t="array" ref="CN2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68" s="5" t="str" cm="1">
        <f t="array" ref="CO2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68" s="5" t="str" cm="1">
        <f t="array" ref="CP2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68" s="5" t="str" cm="1">
        <f t="array" ref="CQ2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69" spans="2:95" ht="77.5" x14ac:dyDescent="0.35">
      <c r="B269" s="5" t="s">
        <v>239</v>
      </c>
      <c r="C269" s="6" t="s">
        <v>5966</v>
      </c>
      <c r="D269" s="6" t="s">
        <v>639</v>
      </c>
      <c r="E269" s="6" t="s">
        <v>7239</v>
      </c>
      <c r="F269" s="5" t="s">
        <v>209</v>
      </c>
      <c r="G269" s="5" t="s">
        <v>234</v>
      </c>
      <c r="H269" s="5" t="s">
        <v>235</v>
      </c>
      <c r="I269" s="5" t="s">
        <v>96</v>
      </c>
      <c r="J269" s="5" t="s">
        <v>236</v>
      </c>
      <c r="K269" s="5" t="s">
        <v>9</v>
      </c>
      <c r="L269" s="5" t="s">
        <v>225</v>
      </c>
      <c r="M269" s="5" t="str">
        <f>IF(O269="","",
IF(O269="PM_XX_XX_XX: Undefined","PM_XX: Undefined",
INDEX(tbl_Picklist_UniclassPM[Code and Title],
MATCH((LEFT(O269,5)),tbl_Picklist_UniclassPM[Code],0))
))</f>
        <v>PM_50 : Financial and commercial information</v>
      </c>
      <c r="N269" s="5" t="str">
        <f>IF(O269="","",
IF(O269="PM_XX_XX_XX: Undefined","PM_XX_XX: Undefined",
INDEX(tbl_Picklist_UniclassPM[Code and Title],
MATCH((LEFT(O269,8)),tbl_Picklist_UniclassPM[Code],0))
))</f>
        <v>PM_50_50 : Procurement and tendering information</v>
      </c>
      <c r="O269" s="5" t="s">
        <v>637</v>
      </c>
      <c r="P269" s="6" t="str" cm="1">
        <f t="array" ref="P26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IE231</v>
      </c>
      <c r="Q269" s="6" t="str" cm="1">
        <f t="array" ref="Q26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IE231 : ISP</v>
      </c>
      <c r="R269" s="6"/>
      <c r="S269" s="5" t="s">
        <v>96</v>
      </c>
      <c r="T269" s="6"/>
      <c r="U269" s="5" t="s">
        <v>96</v>
      </c>
      <c r="V269" s="6"/>
      <c r="W269" s="5" t="s">
        <v>96</v>
      </c>
      <c r="X269" s="6"/>
      <c r="Y269" s="5" t="s">
        <v>96</v>
      </c>
      <c r="Z269" s="6"/>
      <c r="AA269" s="5" t="s">
        <v>96</v>
      </c>
      <c r="AB269" s="6"/>
      <c r="AC269" s="5" t="s">
        <v>96</v>
      </c>
      <c r="AE269" s="5" t="s">
        <v>96</v>
      </c>
      <c r="AG269" s="5" t="s">
        <v>96</v>
      </c>
      <c r="AI269" s="5" t="s">
        <v>96</v>
      </c>
      <c r="AJ269" s="6"/>
      <c r="AK269" s="5" t="s">
        <v>96</v>
      </c>
      <c r="AM269" s="5" t="s">
        <v>96</v>
      </c>
      <c r="AO269" s="5" t="s">
        <v>206</v>
      </c>
      <c r="AP269" s="6" t="s">
        <v>6585</v>
      </c>
      <c r="AQ269" s="5" t="s">
        <v>96</v>
      </c>
      <c r="AS269" s="5" t="s">
        <v>96</v>
      </c>
      <c r="AU269" s="5" t="s">
        <v>96</v>
      </c>
      <c r="AW269" s="5" t="s">
        <v>96</v>
      </c>
      <c r="AY269" s="5" t="s">
        <v>96</v>
      </c>
      <c r="BA269" s="5" t="s">
        <v>96</v>
      </c>
      <c r="BC269" s="5" t="s">
        <v>96</v>
      </c>
      <c r="BE269" s="5" t="s">
        <v>96</v>
      </c>
      <c r="BG269" s="5" t="s">
        <v>96</v>
      </c>
      <c r="BI269" s="5" t="s">
        <v>96</v>
      </c>
      <c r="BK269" s="6" t="str" cm="1">
        <f t="array" ref="BK26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69" s="6" t="str" cm="1">
        <f t="array" ref="BL26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69" s="5" t="s">
        <v>96</v>
      </c>
      <c r="BN269" s="5" t="s">
        <v>96</v>
      </c>
      <c r="BO269" s="5" t="s">
        <v>96</v>
      </c>
      <c r="BP269" s="5" t="s">
        <v>96</v>
      </c>
      <c r="BQ269" s="5" t="s">
        <v>96</v>
      </c>
      <c r="BR269" s="5" t="s">
        <v>96</v>
      </c>
      <c r="BS269" s="5" t="s">
        <v>96</v>
      </c>
      <c r="BT269" s="5" t="s">
        <v>96</v>
      </c>
      <c r="BU269" s="5" t="s">
        <v>96</v>
      </c>
      <c r="BV269" s="5" t="s">
        <v>96</v>
      </c>
      <c r="BW269" s="5" t="s">
        <v>96</v>
      </c>
      <c r="BX269" s="5" t="s">
        <v>96</v>
      </c>
      <c r="BY269" s="5" t="s">
        <v>96</v>
      </c>
      <c r="BZ269" s="5" t="s">
        <v>96</v>
      </c>
      <c r="CA269" s="5" t="s">
        <v>96</v>
      </c>
      <c r="CB269" s="5" t="s">
        <v>96</v>
      </c>
      <c r="CC269" s="5" t="s">
        <v>96</v>
      </c>
      <c r="CD269" s="5" t="s">
        <v>96</v>
      </c>
      <c r="CE269" s="5" t="s">
        <v>96</v>
      </c>
      <c r="CF269" s="5" t="s">
        <v>96</v>
      </c>
      <c r="CG269" s="5" t="s">
        <v>96</v>
      </c>
      <c r="CH269" s="5" t="s">
        <v>96</v>
      </c>
      <c r="CI269" s="5" t="s">
        <v>96</v>
      </c>
      <c r="CJ269" s="5" t="s">
        <v>206</v>
      </c>
      <c r="CK269" s="5" t="s">
        <v>96</v>
      </c>
      <c r="CL269" s="5" t="s">
        <v>96</v>
      </c>
      <c r="CM269" s="6" t="str" cm="1">
        <f t="array" ref="CM2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69" s="5" t="str" cm="1">
        <f t="array" ref="CN2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69" s="5" t="str" cm="1">
        <f t="array" ref="CO2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69" s="5" t="str" cm="1">
        <f t="array" ref="CP2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69" s="5" t="str" cm="1">
        <f t="array" ref="CQ2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70" spans="2:95" ht="31" x14ac:dyDescent="0.35">
      <c r="B270" s="5" t="s">
        <v>239</v>
      </c>
      <c r="C270" s="6" t="s">
        <v>7485</v>
      </c>
      <c r="D270" s="6" t="s">
        <v>7479</v>
      </c>
      <c r="E270" s="6" t="s">
        <v>7494</v>
      </c>
      <c r="F270" s="5" t="s">
        <v>209</v>
      </c>
      <c r="G270" s="5" t="s">
        <v>210</v>
      </c>
      <c r="H270" s="5" t="s">
        <v>223</v>
      </c>
      <c r="I270" s="5" t="s">
        <v>96</v>
      </c>
      <c r="J270" s="5" t="s">
        <v>212</v>
      </c>
      <c r="K270" s="5" t="s">
        <v>9</v>
      </c>
      <c r="L270" s="5" t="s">
        <v>225</v>
      </c>
      <c r="M270" s="5" t="str">
        <f>IF(O270="","",
IF(O270="PM_XX_XX_XX: Undefined","PM_XX: Undefined",
INDEX(tbl_Picklist_UniclassPM[Code and Title],
MATCH((LEFT(O270,5)),tbl_Picklist_UniclassPM[Code],0))
))</f>
        <v>PM_50 : Financial and commercial information</v>
      </c>
      <c r="N270" s="5" t="str">
        <f>IF(O270="","",
IF(O270="PM_XX_XX_XX: Undefined","PM_XX_XX: Undefined",
INDEX(tbl_Picklist_UniclassPM[Code and Title],
MATCH((LEFT(O270,8)),tbl_Picklist_UniclassPM[Code],0))
))</f>
        <v>PM_50_50 : Procurement and tendering information</v>
      </c>
      <c r="O270" s="5" t="s">
        <v>7483</v>
      </c>
      <c r="P270" s="6" t="str" cm="1">
        <f t="array" ref="P27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IE211</v>
      </c>
      <c r="Q270" s="6" t="s">
        <v>7490</v>
      </c>
      <c r="R270" s="6"/>
      <c r="S270" s="5" t="s">
        <v>96</v>
      </c>
      <c r="T270" s="6"/>
      <c r="U270" s="5" t="s">
        <v>96</v>
      </c>
      <c r="V270" s="6"/>
      <c r="W270" s="5" t="s">
        <v>96</v>
      </c>
      <c r="X270" s="6"/>
      <c r="Y270" s="5" t="s">
        <v>96</v>
      </c>
      <c r="Z270" s="6"/>
      <c r="AA270" s="5" t="s">
        <v>96</v>
      </c>
      <c r="AB270" s="6"/>
      <c r="AC270" s="5" t="s">
        <v>206</v>
      </c>
      <c r="AD270" s="6" t="s">
        <v>7497</v>
      </c>
      <c r="AE270" s="5" t="s">
        <v>96</v>
      </c>
      <c r="AG270" s="5" t="s">
        <v>96</v>
      </c>
      <c r="AI270" s="5" t="s">
        <v>96</v>
      </c>
      <c r="AJ270" s="6"/>
      <c r="AK270" s="5" t="s">
        <v>96</v>
      </c>
      <c r="AM270" s="5" t="s">
        <v>96</v>
      </c>
      <c r="AO270" s="5" t="s">
        <v>96</v>
      </c>
      <c r="AQ270" s="5" t="s">
        <v>96</v>
      </c>
      <c r="AS270" s="5" t="s">
        <v>96</v>
      </c>
      <c r="AU270" s="5" t="s">
        <v>96</v>
      </c>
      <c r="AW270" s="5" t="s">
        <v>96</v>
      </c>
      <c r="AY270" s="5" t="s">
        <v>96</v>
      </c>
      <c r="BA270" s="5" t="s">
        <v>96</v>
      </c>
      <c r="BC270" s="5" t="s">
        <v>96</v>
      </c>
      <c r="BE270" s="5" t="s">
        <v>96</v>
      </c>
      <c r="BG270" s="5" t="s">
        <v>96</v>
      </c>
      <c r="BI270" s="5" t="s">
        <v>96</v>
      </c>
      <c r="BK270" s="6" t="str" cm="1">
        <f t="array" ref="BK27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
      </c>
      <c r="BL270" s="6" t="s">
        <v>301</v>
      </c>
      <c r="CM270" s="6" t="str" cm="1">
        <f t="array" ref="CM2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70" s="5" t="str" cm="1">
        <f t="array" ref="CN2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70" s="5" t="str" cm="1">
        <f t="array" ref="CO2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70" s="5" t="str" cm="1">
        <f t="array" ref="CP2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70" s="5" t="str" cm="1">
        <f t="array" ref="CQ2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71" spans="2:95" ht="77.5" x14ac:dyDescent="0.35">
      <c r="B271" s="5" t="s">
        <v>239</v>
      </c>
      <c r="C271" s="6" t="s">
        <v>7486</v>
      </c>
      <c r="D271" s="6" t="s">
        <v>7480</v>
      </c>
      <c r="E271" s="6" t="s">
        <v>7484</v>
      </c>
      <c r="F271" s="5" t="s">
        <v>209</v>
      </c>
      <c r="G271" s="5" t="s">
        <v>210</v>
      </c>
      <c r="H271" s="5" t="s">
        <v>223</v>
      </c>
      <c r="I271" s="5" t="s">
        <v>96</v>
      </c>
      <c r="J271" s="5" t="s">
        <v>212</v>
      </c>
      <c r="K271" s="5" t="s">
        <v>9</v>
      </c>
      <c r="L271" s="5" t="s">
        <v>225</v>
      </c>
      <c r="M271" s="5" t="str">
        <f>IF(O271="","",
IF(O271="PM_XX_XX_XX: Undefined","PM_XX: Undefined",
INDEX(tbl_Picklist_UniclassPM[Code and Title],
MATCH((LEFT(O271,5)),tbl_Picklist_UniclassPM[Code],0))
))</f>
        <v>PM_50 : Financial and commercial information</v>
      </c>
      <c r="N271" s="5" t="str">
        <f>IF(O271="","",
IF(O271="PM_XX_XX_XX: Undefined","PM_XX_XX: Undefined",
INDEX(tbl_Picklist_UniclassPM[Code and Title],
MATCH((LEFT(O271,8)),tbl_Picklist_UniclassPM[Code],0))
))</f>
        <v>PM_50_50 : Procurement and tendering information</v>
      </c>
      <c r="O271" s="5" t="s">
        <v>7483</v>
      </c>
      <c r="P271" s="6" t="str" cm="1">
        <f t="array" ref="P27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IE213;
IE221</v>
      </c>
      <c r="Q271" s="6" t="s">
        <v>7491</v>
      </c>
      <c r="R271" s="6"/>
      <c r="S271" s="5" t="s">
        <v>96</v>
      </c>
      <c r="T271" s="6"/>
      <c r="U271" s="5" t="s">
        <v>96</v>
      </c>
      <c r="V271" s="6"/>
      <c r="W271" s="5" t="s">
        <v>96</v>
      </c>
      <c r="X271" s="6"/>
      <c r="Y271" s="5" t="s">
        <v>96</v>
      </c>
      <c r="Z271" s="6"/>
      <c r="AA271" s="5" t="s">
        <v>96</v>
      </c>
      <c r="AB271" s="6"/>
      <c r="AC271" s="5" t="s">
        <v>96</v>
      </c>
      <c r="AE271" s="5" t="s">
        <v>96</v>
      </c>
      <c r="AG271" s="5" t="s">
        <v>206</v>
      </c>
      <c r="AH271" s="6" t="s">
        <v>7489</v>
      </c>
      <c r="AI271" s="5" t="s">
        <v>96</v>
      </c>
      <c r="AJ271" s="6"/>
      <c r="AK271" s="5" t="s">
        <v>206</v>
      </c>
      <c r="AL271" s="6" t="s">
        <v>7489</v>
      </c>
      <c r="AM271" s="5" t="s">
        <v>96</v>
      </c>
      <c r="AO271" s="5" t="s">
        <v>96</v>
      </c>
      <c r="AQ271" s="5" t="s">
        <v>96</v>
      </c>
      <c r="AS271" s="5" t="s">
        <v>96</v>
      </c>
      <c r="AU271" s="5" t="s">
        <v>96</v>
      </c>
      <c r="AW271" s="5" t="s">
        <v>96</v>
      </c>
      <c r="AY271" s="5" t="s">
        <v>96</v>
      </c>
      <c r="BA271" s="5" t="s">
        <v>96</v>
      </c>
      <c r="BC271" s="5" t="s">
        <v>96</v>
      </c>
      <c r="BE271" s="5" t="s">
        <v>96</v>
      </c>
      <c r="BG271" s="5" t="s">
        <v>96</v>
      </c>
      <c r="BI271" s="5" t="s">
        <v>96</v>
      </c>
      <c r="BK271" s="6" t="str" cm="1">
        <f t="array" ref="BK27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
      </c>
      <c r="BL271" s="6" t="s">
        <v>301</v>
      </c>
      <c r="CM271" s="6" t="str" cm="1">
        <f t="array" ref="CM2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71" s="5" t="str" cm="1">
        <f t="array" ref="CN2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71" s="5" t="str" cm="1">
        <f t="array" ref="CO2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71" s="5" t="str" cm="1">
        <f t="array" ref="CP2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71" s="5" t="str" cm="1">
        <f t="array" ref="CQ2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72" spans="2:95" ht="31" x14ac:dyDescent="0.35">
      <c r="B272" s="5" t="s">
        <v>239</v>
      </c>
      <c r="C272" s="6" t="s">
        <v>7487</v>
      </c>
      <c r="D272" s="6" t="s">
        <v>7481</v>
      </c>
      <c r="E272" s="6" t="s">
        <v>7495</v>
      </c>
      <c r="F272" s="5" t="s">
        <v>209</v>
      </c>
      <c r="G272" s="5" t="s">
        <v>210</v>
      </c>
      <c r="H272" s="5" t="s">
        <v>223</v>
      </c>
      <c r="I272" s="5" t="s">
        <v>96</v>
      </c>
      <c r="J272" s="5" t="s">
        <v>212</v>
      </c>
      <c r="K272" s="5" t="s">
        <v>9</v>
      </c>
      <c r="L272" s="5" t="s">
        <v>225</v>
      </c>
      <c r="M272" s="5" t="str">
        <f>IF(O272="","",
IF(O272="PM_XX_XX_XX: Undefined","PM_XX: Undefined",
INDEX(tbl_Picklist_UniclassPM[Code and Title],
MATCH((LEFT(O272,5)),tbl_Picklist_UniclassPM[Code],0))
))</f>
        <v>PM_50 : Financial and commercial information</v>
      </c>
      <c r="N272" s="5" t="str">
        <f>IF(O272="","",
IF(O272="PM_XX_XX_XX: Undefined","PM_XX_XX: Undefined",
INDEX(tbl_Picklist_UniclassPM[Code and Title],
MATCH((LEFT(O272,8)),tbl_Picklist_UniclassPM[Code],0))
))</f>
        <v>PM_50_50 : Procurement and tendering information</v>
      </c>
      <c r="O272" s="5" t="s">
        <v>7483</v>
      </c>
      <c r="P272" s="6" t="str" cm="1">
        <f t="array" ref="P27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IE231</v>
      </c>
      <c r="Q272" s="6" t="s">
        <v>7492</v>
      </c>
      <c r="R272" s="6"/>
      <c r="S272" s="5" t="s">
        <v>96</v>
      </c>
      <c r="T272" s="6"/>
      <c r="U272" s="5" t="s">
        <v>96</v>
      </c>
      <c r="V272" s="6"/>
      <c r="W272" s="5" t="s">
        <v>96</v>
      </c>
      <c r="X272" s="6"/>
      <c r="Y272" s="5" t="s">
        <v>96</v>
      </c>
      <c r="Z272" s="6"/>
      <c r="AA272" s="5" t="s">
        <v>96</v>
      </c>
      <c r="AB272" s="6"/>
      <c r="AC272" s="5" t="s">
        <v>96</v>
      </c>
      <c r="AE272" s="5" t="s">
        <v>96</v>
      </c>
      <c r="AG272" s="5" t="s">
        <v>96</v>
      </c>
      <c r="AI272" s="5" t="s">
        <v>96</v>
      </c>
      <c r="AJ272" s="6"/>
      <c r="AK272" s="5" t="s">
        <v>96</v>
      </c>
      <c r="AM272" s="5" t="s">
        <v>96</v>
      </c>
      <c r="AO272" s="5" t="s">
        <v>206</v>
      </c>
      <c r="AP272" s="6" t="s">
        <v>7497</v>
      </c>
      <c r="AQ272" s="5" t="s">
        <v>96</v>
      </c>
      <c r="AS272" s="5" t="s">
        <v>96</v>
      </c>
      <c r="AU272" s="5" t="s">
        <v>96</v>
      </c>
      <c r="AW272" s="5" t="s">
        <v>96</v>
      </c>
      <c r="AY272" s="5" t="s">
        <v>96</v>
      </c>
      <c r="BA272" s="5" t="s">
        <v>96</v>
      </c>
      <c r="BC272" s="5" t="s">
        <v>96</v>
      </c>
      <c r="BE272" s="5" t="s">
        <v>96</v>
      </c>
      <c r="BG272" s="5" t="s">
        <v>96</v>
      </c>
      <c r="BI272" s="5" t="s">
        <v>96</v>
      </c>
      <c r="BK272" s="6" t="str" cm="1">
        <f t="array" ref="BK27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
      </c>
      <c r="BL272" s="6" t="s">
        <v>301</v>
      </c>
      <c r="CM272" s="6" t="str" cm="1">
        <f t="array" ref="CM2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72" s="5" t="str" cm="1">
        <f t="array" ref="CN2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72" s="5" t="str" cm="1">
        <f t="array" ref="CO2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72" s="5" t="str" cm="1">
        <f t="array" ref="CP2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72" s="5" t="str" cm="1">
        <f t="array" ref="CQ2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73" spans="2:95" ht="31" x14ac:dyDescent="0.35">
      <c r="B273" s="5" t="s">
        <v>239</v>
      </c>
      <c r="C273" s="6" t="s">
        <v>7488</v>
      </c>
      <c r="D273" s="6" t="s">
        <v>7482</v>
      </c>
      <c r="E273" s="6" t="s">
        <v>7496</v>
      </c>
      <c r="F273" s="5" t="s">
        <v>209</v>
      </c>
      <c r="G273" s="5" t="s">
        <v>210</v>
      </c>
      <c r="H273" s="5" t="s">
        <v>223</v>
      </c>
      <c r="I273" s="5" t="s">
        <v>96</v>
      </c>
      <c r="J273" s="5" t="s">
        <v>212</v>
      </c>
      <c r="K273" s="5" t="s">
        <v>9</v>
      </c>
      <c r="L273" s="5" t="s">
        <v>225</v>
      </c>
      <c r="M273" s="5" t="str">
        <f>IF(O273="","",
IF(O273="PM_XX_XX_XX: Undefined","PM_XX: Undefined",
INDEX(tbl_Picklist_UniclassPM[Code and Title],
MATCH((LEFT(O273,5)),tbl_Picklist_UniclassPM[Code],0))
))</f>
        <v>PM_50 : Financial and commercial information</v>
      </c>
      <c r="N273" s="5" t="str">
        <f>IF(O273="","",
IF(O273="PM_XX_XX_XX: Undefined","PM_XX_XX: Undefined",
INDEX(tbl_Picklist_UniclassPM[Code and Title],
MATCH((LEFT(O273,8)),tbl_Picklist_UniclassPM[Code],0))
))</f>
        <v>PM_50_50 : Procurement and tendering information</v>
      </c>
      <c r="O273" s="5" t="s">
        <v>7483</v>
      </c>
      <c r="P273" s="6" t="str" cm="1">
        <f t="array" ref="P27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v>
      </c>
      <c r="Q273" s="6" t="s">
        <v>7493</v>
      </c>
      <c r="R273" s="6"/>
      <c r="S273" s="5" t="s">
        <v>96</v>
      </c>
      <c r="T273" s="6"/>
      <c r="U273" s="5" t="s">
        <v>96</v>
      </c>
      <c r="V273" s="6"/>
      <c r="W273" s="5" t="s">
        <v>206</v>
      </c>
      <c r="X273" s="6" t="s">
        <v>7497</v>
      </c>
      <c r="Y273" s="5" t="s">
        <v>96</v>
      </c>
      <c r="Z273" s="6"/>
      <c r="AA273" s="5" t="s">
        <v>96</v>
      </c>
      <c r="AB273" s="6"/>
      <c r="AC273" s="5" t="s">
        <v>96</v>
      </c>
      <c r="AE273" s="5" t="s">
        <v>96</v>
      </c>
      <c r="AG273" s="5" t="s">
        <v>96</v>
      </c>
      <c r="AI273" s="5" t="s">
        <v>96</v>
      </c>
      <c r="AJ273" s="6"/>
      <c r="AK273" s="5" t="s">
        <v>96</v>
      </c>
      <c r="AM273" s="5" t="s">
        <v>96</v>
      </c>
      <c r="AO273" s="5" t="s">
        <v>96</v>
      </c>
      <c r="AQ273" s="5" t="s">
        <v>96</v>
      </c>
      <c r="AS273" s="5" t="s">
        <v>96</v>
      </c>
      <c r="AU273" s="5" t="s">
        <v>96</v>
      </c>
      <c r="AW273" s="5" t="s">
        <v>96</v>
      </c>
      <c r="AY273" s="5" t="s">
        <v>96</v>
      </c>
      <c r="BA273" s="5" t="s">
        <v>96</v>
      </c>
      <c r="BC273" s="5" t="s">
        <v>96</v>
      </c>
      <c r="BE273" s="5" t="s">
        <v>96</v>
      </c>
      <c r="BG273" s="5" t="s">
        <v>96</v>
      </c>
      <c r="BI273" s="5" t="s">
        <v>96</v>
      </c>
      <c r="BK273" s="6" t="str" cm="1">
        <f t="array" ref="BK27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
      </c>
      <c r="BL273" s="6" t="s">
        <v>301</v>
      </c>
      <c r="CM273" s="6" t="str" cm="1">
        <f t="array" ref="CM2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73" s="5" t="str" cm="1">
        <f t="array" ref="CN2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73" s="5" t="str" cm="1">
        <f t="array" ref="CO2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73" s="5" t="str" cm="1">
        <f t="array" ref="CP2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73" s="5" t="str" cm="1">
        <f t="array" ref="CQ2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74" spans="2:95" ht="155" x14ac:dyDescent="0.35">
      <c r="B274" s="5" t="s">
        <v>206</v>
      </c>
      <c r="C274" s="6" t="s">
        <v>5970</v>
      </c>
      <c r="D274" s="6" t="s">
        <v>640</v>
      </c>
      <c r="E274" s="6" t="s">
        <v>7240</v>
      </c>
      <c r="F274" s="5" t="s">
        <v>209</v>
      </c>
      <c r="G274" s="5" t="s">
        <v>210</v>
      </c>
      <c r="H274" s="5" t="s">
        <v>223</v>
      </c>
      <c r="I274" s="5" t="s">
        <v>96</v>
      </c>
      <c r="J274" s="5" t="s">
        <v>96</v>
      </c>
      <c r="K274" s="5" t="s">
        <v>225</v>
      </c>
      <c r="L274" s="5" t="s">
        <v>9</v>
      </c>
      <c r="M274" s="5" t="str">
        <f>IF(O274="","",
IF(O274="PM_XX_XX_XX: Undefined","PM_XX: Undefined",
INDEX(tbl_Picklist_UniclassPM[Code and Title],
MATCH((LEFT(O274,5)),tbl_Picklist_UniclassPM[Code],0))
))</f>
        <v>PM_50 : Financial and commercial information</v>
      </c>
      <c r="N274" s="5" t="str">
        <f>IF(O274="","",
IF(O274="PM_XX_XX_XX: Undefined","PM_XX_XX: Undefined",
INDEX(tbl_Picklist_UniclassPM[Code and Title],
MATCH((LEFT(O274,8)),tbl_Picklist_UniclassPM[Code],0))
))</f>
        <v>PM_50_50 : Procurement and tendering information</v>
      </c>
      <c r="O274" s="5" t="s">
        <v>641</v>
      </c>
      <c r="P274" s="6" t="str" cm="1">
        <f t="array" ref="P27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IE241</v>
      </c>
      <c r="Q274" s="6" t="str" cm="1">
        <f t="array" ref="Q27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IE241 : Appointment (PCSA)</v>
      </c>
      <c r="R274" s="6"/>
      <c r="S274" s="5" t="s">
        <v>96</v>
      </c>
      <c r="T274" s="6"/>
      <c r="U274" s="5" t="s">
        <v>96</v>
      </c>
      <c r="V274" s="6"/>
      <c r="W274" s="5" t="s">
        <v>96</v>
      </c>
      <c r="X274" s="6"/>
      <c r="Y274" s="5" t="s">
        <v>96</v>
      </c>
      <c r="Z274" s="6"/>
      <c r="AA274" s="5" t="s">
        <v>96</v>
      </c>
      <c r="AB274" s="6"/>
      <c r="AC274" s="5" t="s">
        <v>96</v>
      </c>
      <c r="AE274" s="5" t="s">
        <v>96</v>
      </c>
      <c r="AG274" s="5" t="s">
        <v>96</v>
      </c>
      <c r="AI274" s="5" t="s">
        <v>96</v>
      </c>
      <c r="AJ274" s="6"/>
      <c r="AK274" s="5" t="s">
        <v>96</v>
      </c>
      <c r="AM274" s="5" t="s">
        <v>96</v>
      </c>
      <c r="AO274" s="5" t="s">
        <v>96</v>
      </c>
      <c r="AQ274" s="5" t="s">
        <v>96</v>
      </c>
      <c r="AS274" s="5" t="s">
        <v>206</v>
      </c>
      <c r="AT274" s="6" t="s">
        <v>6891</v>
      </c>
      <c r="AU274" s="5" t="s">
        <v>96</v>
      </c>
      <c r="AW274" s="5" t="s">
        <v>96</v>
      </c>
      <c r="AY274" s="5" t="s">
        <v>96</v>
      </c>
      <c r="BA274" s="5" t="s">
        <v>96</v>
      </c>
      <c r="BC274" s="5" t="s">
        <v>96</v>
      </c>
      <c r="BE274" s="5" t="s">
        <v>96</v>
      </c>
      <c r="BG274" s="5" t="s">
        <v>96</v>
      </c>
      <c r="BI274" s="5" t="s">
        <v>96</v>
      </c>
      <c r="BK274" s="6" t="str" cm="1">
        <f t="array" ref="BK27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74" s="6" t="str" cm="1">
        <f t="array" ref="BL27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74" s="5" t="s">
        <v>96</v>
      </c>
      <c r="BN274" s="5" t="s">
        <v>96</v>
      </c>
      <c r="BO274" s="5" t="s">
        <v>96</v>
      </c>
      <c r="BP274" s="5" t="s">
        <v>96</v>
      </c>
      <c r="BQ274" s="5" t="s">
        <v>96</v>
      </c>
      <c r="BR274" s="5" t="s">
        <v>96</v>
      </c>
      <c r="BS274" s="5" t="s">
        <v>96</v>
      </c>
      <c r="BT274" s="5" t="s">
        <v>96</v>
      </c>
      <c r="BU274" s="5" t="s">
        <v>96</v>
      </c>
      <c r="BV274" s="5" t="s">
        <v>96</v>
      </c>
      <c r="BW274" s="5" t="s">
        <v>96</v>
      </c>
      <c r="BX274" s="5" t="s">
        <v>96</v>
      </c>
      <c r="BY274" s="5" t="s">
        <v>96</v>
      </c>
      <c r="BZ274" s="5" t="s">
        <v>96</v>
      </c>
      <c r="CA274" s="5" t="s">
        <v>96</v>
      </c>
      <c r="CB274" s="5" t="s">
        <v>96</v>
      </c>
      <c r="CC274" s="5" t="s">
        <v>96</v>
      </c>
      <c r="CD274" s="5" t="s">
        <v>96</v>
      </c>
      <c r="CE274" s="5" t="s">
        <v>96</v>
      </c>
      <c r="CF274" s="5" t="s">
        <v>96</v>
      </c>
      <c r="CG274" s="5" t="s">
        <v>96</v>
      </c>
      <c r="CH274" s="5" t="s">
        <v>96</v>
      </c>
      <c r="CI274" s="5" t="s">
        <v>96</v>
      </c>
      <c r="CJ274" s="5" t="s">
        <v>206</v>
      </c>
      <c r="CK274" s="5" t="s">
        <v>96</v>
      </c>
      <c r="CL274" s="5" t="s">
        <v>96</v>
      </c>
      <c r="CM274" s="6" t="str" cm="1">
        <f t="array" ref="CM2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74" s="5" t="str" cm="1">
        <f t="array" ref="CN2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74" s="5" t="str" cm="1">
        <f t="array" ref="CO2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74" s="5" t="str" cm="1">
        <f t="array" ref="CP2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74" s="5" t="str" cm="1">
        <f t="array" ref="CQ2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75" spans="2:95" ht="77.5" x14ac:dyDescent="0.35">
      <c r="B275" s="5" t="s">
        <v>206</v>
      </c>
      <c r="C275" s="6" t="s">
        <v>5971</v>
      </c>
      <c r="D275" s="6" t="s">
        <v>642</v>
      </c>
      <c r="E275" s="6" t="s">
        <v>7241</v>
      </c>
      <c r="F275" s="5" t="s">
        <v>209</v>
      </c>
      <c r="G275" s="5" t="s">
        <v>210</v>
      </c>
      <c r="H275" s="5" t="s">
        <v>223</v>
      </c>
      <c r="I275" s="5" t="s">
        <v>96</v>
      </c>
      <c r="J275" s="5" t="s">
        <v>96</v>
      </c>
      <c r="K275" s="5" t="s">
        <v>214</v>
      </c>
      <c r="L275" s="5" t="s">
        <v>213</v>
      </c>
      <c r="M275" s="5" t="str">
        <f>IF(O275="","",
IF(O275="PM_XX_XX_XX: Undefined","PM_XX: Undefined",
INDEX(tbl_Picklist_UniclassPM[Code and Title],
MATCH((LEFT(O275,5)),tbl_Picklist_UniclassPM[Code],0))
))</f>
        <v>PM_50 : Financial and commercial information</v>
      </c>
      <c r="N275" s="5" t="str">
        <f>IF(O275="","",
IF(O275="PM_XX_XX_XX: Undefined","PM_XX_XX: Undefined",
INDEX(tbl_Picklist_UniclassPM[Code and Title],
MATCH((LEFT(O275,8)),tbl_Picklist_UniclassPM[Code],0))
))</f>
        <v>PM_50_50 : Procurement and tendering information</v>
      </c>
      <c r="O275" s="5" t="s">
        <v>643</v>
      </c>
      <c r="P275" s="6" t="str" cm="1">
        <f t="array" ref="P27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IE241</v>
      </c>
      <c r="Q275" s="6" t="str" cm="1">
        <f t="array" ref="Q27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IE241 : Appointment (PCSA)</v>
      </c>
      <c r="R275" s="6"/>
      <c r="S275" s="5" t="s">
        <v>96</v>
      </c>
      <c r="T275" s="6"/>
      <c r="U275" s="5" t="s">
        <v>96</v>
      </c>
      <c r="V275" s="6"/>
      <c r="W275" s="5" t="s">
        <v>96</v>
      </c>
      <c r="X275" s="6"/>
      <c r="Y275" s="5" t="s">
        <v>96</v>
      </c>
      <c r="Z275" s="6"/>
      <c r="AA275" s="5" t="s">
        <v>96</v>
      </c>
      <c r="AB275" s="6"/>
      <c r="AC275" s="5" t="s">
        <v>96</v>
      </c>
      <c r="AE275" s="5" t="s">
        <v>96</v>
      </c>
      <c r="AG275" s="5" t="s">
        <v>96</v>
      </c>
      <c r="AI275" s="5" t="s">
        <v>96</v>
      </c>
      <c r="AJ275" s="6"/>
      <c r="AK275" s="5" t="s">
        <v>96</v>
      </c>
      <c r="AM275" s="5" t="s">
        <v>96</v>
      </c>
      <c r="AO275" s="5" t="s">
        <v>96</v>
      </c>
      <c r="AQ275" s="5" t="s">
        <v>96</v>
      </c>
      <c r="AS275" s="5" t="s">
        <v>206</v>
      </c>
      <c r="AT275" s="6" t="s">
        <v>6586</v>
      </c>
      <c r="AU275" s="5" t="s">
        <v>96</v>
      </c>
      <c r="AW275" s="5" t="s">
        <v>96</v>
      </c>
      <c r="AY275" s="5" t="s">
        <v>96</v>
      </c>
      <c r="BA275" s="5" t="s">
        <v>96</v>
      </c>
      <c r="BC275" s="5" t="s">
        <v>96</v>
      </c>
      <c r="BE275" s="5" t="s">
        <v>96</v>
      </c>
      <c r="BG275" s="5" t="s">
        <v>96</v>
      </c>
      <c r="BI275" s="5" t="s">
        <v>96</v>
      </c>
      <c r="BK275" s="6" t="str" cm="1">
        <f t="array" ref="BK27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75" s="6" t="str" cm="1">
        <f t="array" ref="BL27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75" s="5" t="s">
        <v>96</v>
      </c>
      <c r="BN275" s="5" t="s">
        <v>96</v>
      </c>
      <c r="BO275" s="5" t="s">
        <v>96</v>
      </c>
      <c r="BP275" s="5" t="s">
        <v>96</v>
      </c>
      <c r="BQ275" s="5" t="s">
        <v>96</v>
      </c>
      <c r="BR275" s="5" t="s">
        <v>96</v>
      </c>
      <c r="BS275" s="5" t="s">
        <v>96</v>
      </c>
      <c r="BT275" s="5" t="s">
        <v>96</v>
      </c>
      <c r="BU275" s="5" t="s">
        <v>96</v>
      </c>
      <c r="BV275" s="5" t="s">
        <v>96</v>
      </c>
      <c r="BW275" s="5" t="s">
        <v>96</v>
      </c>
      <c r="BX275" s="5" t="s">
        <v>96</v>
      </c>
      <c r="BY275" s="5" t="s">
        <v>96</v>
      </c>
      <c r="BZ275" s="5" t="s">
        <v>96</v>
      </c>
      <c r="CA275" s="5" t="s">
        <v>96</v>
      </c>
      <c r="CB275" s="5" t="s">
        <v>96</v>
      </c>
      <c r="CC275" s="5" t="s">
        <v>96</v>
      </c>
      <c r="CD275" s="5" t="s">
        <v>96</v>
      </c>
      <c r="CE275" s="5" t="s">
        <v>96</v>
      </c>
      <c r="CF275" s="5" t="s">
        <v>96</v>
      </c>
      <c r="CG275" s="5" t="s">
        <v>96</v>
      </c>
      <c r="CH275" s="5" t="s">
        <v>96</v>
      </c>
      <c r="CI275" s="5" t="s">
        <v>96</v>
      </c>
      <c r="CJ275" s="5" t="s">
        <v>206</v>
      </c>
      <c r="CK275" s="5" t="s">
        <v>96</v>
      </c>
      <c r="CL275" s="5" t="s">
        <v>96</v>
      </c>
      <c r="CM275" s="6" t="str" cm="1">
        <f t="array" ref="CM2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75" s="5" t="str" cm="1">
        <f t="array" ref="CN2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75" s="5" t="str" cm="1">
        <f t="array" ref="CO2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75" s="5" t="str" cm="1">
        <f t="array" ref="CP2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75" s="5" t="str" cm="1">
        <f t="array" ref="CQ2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76" spans="2:95" ht="93" x14ac:dyDescent="0.35">
      <c r="B276" s="5" t="s">
        <v>239</v>
      </c>
      <c r="C276" s="6" t="s">
        <v>5963</v>
      </c>
      <c r="D276" s="6" t="s">
        <v>7520</v>
      </c>
      <c r="E276" s="6" t="s">
        <v>7242</v>
      </c>
      <c r="F276" s="5" t="s">
        <v>209</v>
      </c>
      <c r="G276" s="5" t="s">
        <v>210</v>
      </c>
      <c r="H276" s="5" t="s">
        <v>223</v>
      </c>
      <c r="I276" s="5" t="s">
        <v>96</v>
      </c>
      <c r="J276" s="5" t="s">
        <v>212</v>
      </c>
      <c r="K276" s="5" t="s">
        <v>9</v>
      </c>
      <c r="L276" s="5" t="s">
        <v>225</v>
      </c>
      <c r="M276" s="5" t="str">
        <f>IF(O276="","",
IF(O276="PM_XX_XX_XX: Undefined","PM_XX: Undefined",
INDEX(tbl_Picklist_UniclassPM[Code and Title],
MATCH((LEFT(O276,5)),tbl_Picklist_UniclassPM[Code],0))
))</f>
        <v>PM_50 : Financial and commercial information</v>
      </c>
      <c r="N276" s="5" t="str">
        <f>IF(O276="","",
IF(O276="PM_XX_XX_XX: Undefined","PM_XX_XX: Undefined",
INDEX(tbl_Picklist_UniclassPM[Code and Title],
MATCH((LEFT(O276,8)),tbl_Picklist_UniclassPM[Code],0))
))</f>
        <v>PM_50_50 : Procurement and tendering information</v>
      </c>
      <c r="O276" s="5" t="s">
        <v>644</v>
      </c>
      <c r="P276" s="6" t="str" cm="1">
        <f t="array" ref="P27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IE213</v>
      </c>
      <c r="Q276" s="6" t="str" cm="1">
        <f t="array" ref="Q27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IE213 : EBSR ITT</v>
      </c>
      <c r="R276" s="6"/>
      <c r="S276" s="5" t="s">
        <v>96</v>
      </c>
      <c r="T276" s="6"/>
      <c r="U276" s="5" t="s">
        <v>96</v>
      </c>
      <c r="V276" s="6"/>
      <c r="W276" s="5" t="s">
        <v>96</v>
      </c>
      <c r="X276" s="6"/>
      <c r="Y276" s="5" t="s">
        <v>96</v>
      </c>
      <c r="Z276" s="6"/>
      <c r="AA276" s="5" t="s">
        <v>96</v>
      </c>
      <c r="AB276" s="6"/>
      <c r="AC276" s="5" t="s">
        <v>96</v>
      </c>
      <c r="AE276" s="5" t="s">
        <v>96</v>
      </c>
      <c r="AG276" s="5" t="s">
        <v>206</v>
      </c>
      <c r="AH276" s="6" t="s">
        <v>6587</v>
      </c>
      <c r="AI276" s="5" t="s">
        <v>96</v>
      </c>
      <c r="AJ276" s="6"/>
      <c r="AK276" s="5" t="s">
        <v>96</v>
      </c>
      <c r="AL276" s="106"/>
      <c r="AM276" s="5" t="s">
        <v>96</v>
      </c>
      <c r="AO276" s="5" t="s">
        <v>96</v>
      </c>
      <c r="AQ276" s="5" t="s">
        <v>96</v>
      </c>
      <c r="AS276" s="5" t="s">
        <v>96</v>
      </c>
      <c r="AU276" s="5" t="s">
        <v>96</v>
      </c>
      <c r="AW276" s="5" t="s">
        <v>96</v>
      </c>
      <c r="AY276" s="5" t="s">
        <v>96</v>
      </c>
      <c r="BA276" s="5" t="s">
        <v>96</v>
      </c>
      <c r="BC276" s="5" t="s">
        <v>96</v>
      </c>
      <c r="BE276" s="5" t="s">
        <v>96</v>
      </c>
      <c r="BG276" s="5" t="s">
        <v>96</v>
      </c>
      <c r="BI276" s="5" t="s">
        <v>96</v>
      </c>
      <c r="BK276" s="6" t="str" cm="1">
        <f t="array" ref="BK27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76" s="6" t="str" cm="1">
        <f t="array" ref="BL27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76" s="5" t="s">
        <v>96</v>
      </c>
      <c r="BN276" s="5" t="s">
        <v>96</v>
      </c>
      <c r="BO276" s="5" t="s">
        <v>96</v>
      </c>
      <c r="BP276" s="5" t="s">
        <v>96</v>
      </c>
      <c r="BQ276" s="5" t="s">
        <v>96</v>
      </c>
      <c r="BR276" s="5" t="s">
        <v>96</v>
      </c>
      <c r="BS276" s="5" t="s">
        <v>96</v>
      </c>
      <c r="BT276" s="5" t="s">
        <v>96</v>
      </c>
      <c r="BU276" s="5" t="s">
        <v>96</v>
      </c>
      <c r="BV276" s="5" t="s">
        <v>96</v>
      </c>
      <c r="BW276" s="5" t="s">
        <v>96</v>
      </c>
      <c r="BX276" s="5" t="s">
        <v>96</v>
      </c>
      <c r="BY276" s="5" t="s">
        <v>96</v>
      </c>
      <c r="BZ276" s="5" t="s">
        <v>96</v>
      </c>
      <c r="CA276" s="5" t="s">
        <v>96</v>
      </c>
      <c r="CB276" s="5" t="s">
        <v>96</v>
      </c>
      <c r="CC276" s="5" t="s">
        <v>96</v>
      </c>
      <c r="CD276" s="5" t="s">
        <v>96</v>
      </c>
      <c r="CE276" s="5" t="s">
        <v>96</v>
      </c>
      <c r="CF276" s="5" t="s">
        <v>96</v>
      </c>
      <c r="CG276" s="5" t="s">
        <v>96</v>
      </c>
      <c r="CH276" s="5" t="s">
        <v>96</v>
      </c>
      <c r="CI276" s="5" t="s">
        <v>96</v>
      </c>
      <c r="CJ276" s="5" t="s">
        <v>206</v>
      </c>
      <c r="CK276" s="5" t="s">
        <v>96</v>
      </c>
      <c r="CL276" s="5" t="s">
        <v>96</v>
      </c>
      <c r="CM276" s="6" t="str" cm="1">
        <f t="array" ref="CM2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76" s="5" t="str" cm="1">
        <f t="array" ref="CN2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76" s="5" t="str" cm="1">
        <f t="array" ref="CO2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76" s="5" t="str" cm="1">
        <f t="array" ref="CP2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76" s="5" t="str" cm="1">
        <f t="array" ref="CQ2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77" spans="2:95" ht="93" x14ac:dyDescent="0.35">
      <c r="B277" s="5" t="s">
        <v>239</v>
      </c>
      <c r="C277" s="6" t="s">
        <v>5964</v>
      </c>
      <c r="D277" s="6" t="s">
        <v>7478</v>
      </c>
      <c r="E277" s="6" t="s">
        <v>7243</v>
      </c>
      <c r="F277" s="5" t="s">
        <v>209</v>
      </c>
      <c r="G277" s="5" t="s">
        <v>210</v>
      </c>
      <c r="H277" s="5" t="s">
        <v>223</v>
      </c>
      <c r="I277" s="5" t="s">
        <v>96</v>
      </c>
      <c r="J277" s="5" t="s">
        <v>212</v>
      </c>
      <c r="K277" s="5" t="s">
        <v>9</v>
      </c>
      <c r="L277" s="5" t="s">
        <v>225</v>
      </c>
      <c r="M277" s="5" t="str">
        <f>IF(O277="","",
IF(O277="PM_XX_XX_XX: Undefined","PM_XX: Undefined",
INDEX(tbl_Picklist_UniclassPM[Code and Title],
MATCH((LEFT(O277,5)),tbl_Picklist_UniclassPM[Code],0))
))</f>
        <v>PM_50 : Financial and commercial information</v>
      </c>
      <c r="N277" s="5" t="str">
        <f>IF(O277="","",
IF(O277="PM_XX_XX_XX: Undefined","PM_XX_XX: Undefined",
INDEX(tbl_Picklist_UniclassPM[Code and Title],
MATCH((LEFT(O277,8)),tbl_Picklist_UniclassPM[Code],0))
))</f>
        <v>PM_50_50 : Procurement and tendering information</v>
      </c>
      <c r="O277" s="5" t="s">
        <v>644</v>
      </c>
      <c r="P277" s="6" t="str" cm="1">
        <f t="array" ref="P27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IE213</v>
      </c>
      <c r="Q277" s="6" t="str" cm="1">
        <f t="array" ref="Q27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IE213 : EBSR ITT</v>
      </c>
      <c r="R277" s="6"/>
      <c r="S277" s="5" t="s">
        <v>96</v>
      </c>
      <c r="T277" s="6"/>
      <c r="U277" s="5" t="s">
        <v>96</v>
      </c>
      <c r="V277" s="6"/>
      <c r="W277" s="5" t="s">
        <v>96</v>
      </c>
      <c r="X277" s="6"/>
      <c r="Y277" s="5" t="s">
        <v>96</v>
      </c>
      <c r="Z277" s="6"/>
      <c r="AA277" s="5" t="s">
        <v>96</v>
      </c>
      <c r="AB277" s="6"/>
      <c r="AC277" s="5" t="s">
        <v>96</v>
      </c>
      <c r="AE277" s="5" t="s">
        <v>96</v>
      </c>
      <c r="AG277" s="5" t="s">
        <v>206</v>
      </c>
      <c r="AH277" s="6" t="s">
        <v>6588</v>
      </c>
      <c r="AI277" s="5" t="s">
        <v>96</v>
      </c>
      <c r="AJ277" s="6"/>
      <c r="AK277" s="5" t="s">
        <v>96</v>
      </c>
      <c r="AL277" s="106"/>
      <c r="AM277" s="5" t="s">
        <v>96</v>
      </c>
      <c r="AO277" s="5" t="s">
        <v>96</v>
      </c>
      <c r="AQ277" s="5" t="s">
        <v>96</v>
      </c>
      <c r="AS277" s="5" t="s">
        <v>96</v>
      </c>
      <c r="AU277" s="5" t="s">
        <v>96</v>
      </c>
      <c r="AW277" s="5" t="s">
        <v>96</v>
      </c>
      <c r="AY277" s="5" t="s">
        <v>96</v>
      </c>
      <c r="BA277" s="5" t="s">
        <v>96</v>
      </c>
      <c r="BC277" s="5" t="s">
        <v>96</v>
      </c>
      <c r="BE277" s="5" t="s">
        <v>96</v>
      </c>
      <c r="BG277" s="5" t="s">
        <v>96</v>
      </c>
      <c r="BI277" s="5" t="s">
        <v>96</v>
      </c>
      <c r="BK277" s="6" t="str" cm="1">
        <f t="array" ref="BK27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77" s="6" t="str" cm="1">
        <f t="array" ref="BL27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77" s="5" t="s">
        <v>96</v>
      </c>
      <c r="BN277" s="5" t="s">
        <v>96</v>
      </c>
      <c r="BO277" s="5" t="s">
        <v>96</v>
      </c>
      <c r="BP277" s="5" t="s">
        <v>96</v>
      </c>
      <c r="BQ277" s="5" t="s">
        <v>96</v>
      </c>
      <c r="BR277" s="5" t="s">
        <v>96</v>
      </c>
      <c r="BS277" s="5" t="s">
        <v>96</v>
      </c>
      <c r="BT277" s="5" t="s">
        <v>96</v>
      </c>
      <c r="BU277" s="5" t="s">
        <v>96</v>
      </c>
      <c r="BV277" s="5" t="s">
        <v>96</v>
      </c>
      <c r="BW277" s="5" t="s">
        <v>96</v>
      </c>
      <c r="BX277" s="5" t="s">
        <v>96</v>
      </c>
      <c r="BY277" s="5" t="s">
        <v>96</v>
      </c>
      <c r="BZ277" s="5" t="s">
        <v>96</v>
      </c>
      <c r="CA277" s="5" t="s">
        <v>96</v>
      </c>
      <c r="CB277" s="5" t="s">
        <v>96</v>
      </c>
      <c r="CC277" s="5" t="s">
        <v>96</v>
      </c>
      <c r="CD277" s="5" t="s">
        <v>96</v>
      </c>
      <c r="CE277" s="5" t="s">
        <v>96</v>
      </c>
      <c r="CF277" s="5" t="s">
        <v>96</v>
      </c>
      <c r="CG277" s="5" t="s">
        <v>96</v>
      </c>
      <c r="CH277" s="5" t="s">
        <v>96</v>
      </c>
      <c r="CI277" s="5" t="s">
        <v>96</v>
      </c>
      <c r="CJ277" s="5" t="s">
        <v>206</v>
      </c>
      <c r="CK277" s="5" t="s">
        <v>96</v>
      </c>
      <c r="CL277" s="5" t="s">
        <v>96</v>
      </c>
      <c r="CM277" s="6" t="str" cm="1">
        <f t="array" ref="CM2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77" s="5" t="str" cm="1">
        <f t="array" ref="CN2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77" s="5" t="str" cm="1">
        <f t="array" ref="CO2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77" s="5" t="str" cm="1">
        <f t="array" ref="CP2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77" s="5" t="str" cm="1">
        <f t="array" ref="CQ2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78" spans="2:95" ht="62" x14ac:dyDescent="0.35">
      <c r="B278" s="5" t="s">
        <v>239</v>
      </c>
      <c r="C278" s="6" t="s">
        <v>5972</v>
      </c>
      <c r="D278" s="6" t="s">
        <v>7472</v>
      </c>
      <c r="E278" s="6" t="s">
        <v>7475</v>
      </c>
      <c r="F278" s="5" t="s">
        <v>209</v>
      </c>
      <c r="G278" s="5" t="s">
        <v>210</v>
      </c>
      <c r="H278" s="5" t="s">
        <v>223</v>
      </c>
      <c r="I278" s="5" t="s">
        <v>96</v>
      </c>
      <c r="J278" s="5" t="s">
        <v>212</v>
      </c>
      <c r="K278" s="5" t="s">
        <v>9</v>
      </c>
      <c r="L278" s="5" t="s">
        <v>225</v>
      </c>
      <c r="M278" s="5" t="str">
        <f>IF(O278="","",
IF(O278="PM_XX_XX_XX: Undefined","PM_XX: Undefined",
INDEX(tbl_Picklist_UniclassPM[Code and Title],
MATCH((LEFT(O278,5)),tbl_Picklist_UniclassPM[Code],0))
))</f>
        <v>PM_50 : Financial and commercial information</v>
      </c>
      <c r="N278" s="5" t="str">
        <f>IF(O278="","",
IF(O278="PM_XX_XX_XX: Undefined","PM_XX_XX: Undefined",
INDEX(tbl_Picklist_UniclassPM[Code and Title],
MATCH((LEFT(O278,8)),tbl_Picklist_UniclassPM[Code],0))
))</f>
        <v>PM_50_50 : Procurement and tendering information</v>
      </c>
      <c r="O278" s="5" t="s">
        <v>644</v>
      </c>
      <c r="P278" s="6" t="str" cm="1">
        <f t="array" ref="P27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IE241</v>
      </c>
      <c r="Q278" s="6" t="str" cm="1">
        <f t="array" ref="Q27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IE241 : Appointment (PCSA)</v>
      </c>
      <c r="R278" s="6"/>
      <c r="S278" s="5" t="s">
        <v>96</v>
      </c>
      <c r="T278" s="6"/>
      <c r="U278" s="5" t="s">
        <v>96</v>
      </c>
      <c r="V278" s="6"/>
      <c r="W278" s="5" t="s">
        <v>96</v>
      </c>
      <c r="X278" s="6"/>
      <c r="Y278" s="5" t="s">
        <v>96</v>
      </c>
      <c r="Z278" s="6"/>
      <c r="AA278" s="5" t="s">
        <v>96</v>
      </c>
      <c r="AB278" s="6"/>
      <c r="AC278" s="5" t="s">
        <v>96</v>
      </c>
      <c r="AE278" s="5" t="s">
        <v>96</v>
      </c>
      <c r="AG278" s="5" t="s">
        <v>96</v>
      </c>
      <c r="AI278" s="5" t="s">
        <v>96</v>
      </c>
      <c r="AJ278" s="6"/>
      <c r="AK278" s="5" t="s">
        <v>96</v>
      </c>
      <c r="AM278" s="5" t="s">
        <v>96</v>
      </c>
      <c r="AO278" s="5" t="s">
        <v>96</v>
      </c>
      <c r="AQ278" s="5" t="s">
        <v>96</v>
      </c>
      <c r="AS278" s="5" t="s">
        <v>206</v>
      </c>
      <c r="AT278" s="6" t="s">
        <v>7476</v>
      </c>
      <c r="AU278" s="5" t="s">
        <v>96</v>
      </c>
      <c r="AW278" s="5" t="s">
        <v>96</v>
      </c>
      <c r="AY278" s="5" t="s">
        <v>96</v>
      </c>
      <c r="BA278" s="5" t="s">
        <v>96</v>
      </c>
      <c r="BC278" s="5" t="s">
        <v>96</v>
      </c>
      <c r="BE278" s="5" t="s">
        <v>96</v>
      </c>
      <c r="BG278" s="5" t="s">
        <v>96</v>
      </c>
      <c r="BI278" s="5" t="s">
        <v>96</v>
      </c>
      <c r="BK278" s="6" t="str" cm="1">
        <f t="array" ref="BK27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78" s="6" t="str" cm="1">
        <f t="array" ref="BL27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78" s="5" t="s">
        <v>96</v>
      </c>
      <c r="BN278" s="5" t="s">
        <v>96</v>
      </c>
      <c r="BO278" s="5" t="s">
        <v>96</v>
      </c>
      <c r="BP278" s="5" t="s">
        <v>96</v>
      </c>
      <c r="BQ278" s="5" t="s">
        <v>96</v>
      </c>
      <c r="BR278" s="5" t="s">
        <v>96</v>
      </c>
      <c r="BS278" s="5" t="s">
        <v>96</v>
      </c>
      <c r="BT278" s="5" t="s">
        <v>96</v>
      </c>
      <c r="BU278" s="5" t="s">
        <v>96</v>
      </c>
      <c r="BV278" s="5" t="s">
        <v>96</v>
      </c>
      <c r="BW278" s="5" t="s">
        <v>96</v>
      </c>
      <c r="BX278" s="5" t="s">
        <v>96</v>
      </c>
      <c r="BY278" s="5" t="s">
        <v>96</v>
      </c>
      <c r="BZ278" s="5" t="s">
        <v>96</v>
      </c>
      <c r="CA278" s="5" t="s">
        <v>96</v>
      </c>
      <c r="CB278" s="5" t="s">
        <v>96</v>
      </c>
      <c r="CC278" s="5" t="s">
        <v>96</v>
      </c>
      <c r="CD278" s="5" t="s">
        <v>96</v>
      </c>
      <c r="CE278" s="5" t="s">
        <v>96</v>
      </c>
      <c r="CF278" s="5" t="s">
        <v>96</v>
      </c>
      <c r="CG278" s="5" t="s">
        <v>96</v>
      </c>
      <c r="CH278" s="5" t="s">
        <v>96</v>
      </c>
      <c r="CI278" s="5" t="s">
        <v>96</v>
      </c>
      <c r="CJ278" s="5" t="s">
        <v>206</v>
      </c>
      <c r="CK278" s="5" t="s">
        <v>96</v>
      </c>
      <c r="CL278" s="5" t="s">
        <v>96</v>
      </c>
      <c r="CM278" s="6" t="str" cm="1">
        <f t="array" ref="CM2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78" s="5" t="str" cm="1">
        <f t="array" ref="CN2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78" s="5" t="str" cm="1">
        <f t="array" ref="CO2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78" s="5" t="str" cm="1">
        <f t="array" ref="CP2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78" s="5" t="str" cm="1">
        <f t="array" ref="CQ2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79" spans="2:95" ht="62" x14ac:dyDescent="0.35">
      <c r="B279" s="5" t="s">
        <v>239</v>
      </c>
      <c r="C279" s="6" t="s">
        <v>5973</v>
      </c>
      <c r="D279" s="6" t="s">
        <v>7477</v>
      </c>
      <c r="E279" s="6" t="s">
        <v>7474</v>
      </c>
      <c r="F279" s="5" t="s">
        <v>209</v>
      </c>
      <c r="G279" s="5" t="s">
        <v>210</v>
      </c>
      <c r="H279" s="5" t="s">
        <v>223</v>
      </c>
      <c r="I279" s="5" t="s">
        <v>96</v>
      </c>
      <c r="J279" s="5" t="s">
        <v>212</v>
      </c>
      <c r="K279" s="5" t="s">
        <v>9</v>
      </c>
      <c r="L279" s="5" t="s">
        <v>225</v>
      </c>
      <c r="M279" s="5" t="str">
        <f>IF(O279="","",
IF(O279="PM_XX_XX_XX: Undefined","PM_XX: Undefined",
INDEX(tbl_Picklist_UniclassPM[Code and Title],
MATCH((LEFT(O279,5)),tbl_Picklist_UniclassPM[Code],0))
))</f>
        <v>PM_50 : Financial and commercial information</v>
      </c>
      <c r="N279" s="5" t="str">
        <f>IF(O279="","",
IF(O279="PM_XX_XX_XX: Undefined","PM_XX_XX: Undefined",
INDEX(tbl_Picklist_UniclassPM[Code and Title],
MATCH((LEFT(O279,8)),tbl_Picklist_UniclassPM[Code],0))
))</f>
        <v>PM_50_50 : Procurement and tendering information</v>
      </c>
      <c r="O279" s="5" t="s">
        <v>644</v>
      </c>
      <c r="P279" s="6" t="str" cm="1">
        <f t="array" ref="P27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IE241</v>
      </c>
      <c r="Q279" s="6" t="str" cm="1">
        <f t="array" ref="Q27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IE241 : Appointment (PCSA)</v>
      </c>
      <c r="R279" s="6"/>
      <c r="S279" s="5" t="s">
        <v>96</v>
      </c>
      <c r="T279" s="6"/>
      <c r="U279" s="5" t="s">
        <v>96</v>
      </c>
      <c r="V279" s="6"/>
      <c r="W279" s="5" t="s">
        <v>96</v>
      </c>
      <c r="X279" s="6"/>
      <c r="Y279" s="5" t="s">
        <v>96</v>
      </c>
      <c r="Z279" s="6"/>
      <c r="AA279" s="5" t="s">
        <v>96</v>
      </c>
      <c r="AB279" s="6"/>
      <c r="AC279" s="5" t="s">
        <v>96</v>
      </c>
      <c r="AE279" s="5" t="s">
        <v>96</v>
      </c>
      <c r="AG279" s="5" t="s">
        <v>96</v>
      </c>
      <c r="AI279" s="5" t="s">
        <v>96</v>
      </c>
      <c r="AJ279" s="6"/>
      <c r="AK279" s="5" t="s">
        <v>96</v>
      </c>
      <c r="AM279" s="5" t="s">
        <v>96</v>
      </c>
      <c r="AO279" s="5" t="s">
        <v>96</v>
      </c>
      <c r="AQ279" s="5" t="s">
        <v>96</v>
      </c>
      <c r="AS279" s="5" t="s">
        <v>206</v>
      </c>
      <c r="AT279" s="6" t="s">
        <v>7473</v>
      </c>
      <c r="AU279" s="5" t="s">
        <v>96</v>
      </c>
      <c r="AW279" s="5" t="s">
        <v>96</v>
      </c>
      <c r="AY279" s="5" t="s">
        <v>96</v>
      </c>
      <c r="BA279" s="5" t="s">
        <v>96</v>
      </c>
      <c r="BC279" s="5" t="s">
        <v>96</v>
      </c>
      <c r="BE279" s="5" t="s">
        <v>96</v>
      </c>
      <c r="BG279" s="5" t="s">
        <v>96</v>
      </c>
      <c r="BI279" s="5" t="s">
        <v>96</v>
      </c>
      <c r="BK279" s="6" t="str" cm="1">
        <f t="array" ref="BK27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79" s="6" t="str" cm="1">
        <f t="array" ref="BL27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79" s="5" t="s">
        <v>96</v>
      </c>
      <c r="BN279" s="5" t="s">
        <v>96</v>
      </c>
      <c r="BO279" s="5" t="s">
        <v>96</v>
      </c>
      <c r="BP279" s="5" t="s">
        <v>96</v>
      </c>
      <c r="BQ279" s="5" t="s">
        <v>96</v>
      </c>
      <c r="BR279" s="5" t="s">
        <v>96</v>
      </c>
      <c r="BS279" s="5" t="s">
        <v>96</v>
      </c>
      <c r="BT279" s="5" t="s">
        <v>96</v>
      </c>
      <c r="BU279" s="5" t="s">
        <v>96</v>
      </c>
      <c r="BV279" s="5" t="s">
        <v>96</v>
      </c>
      <c r="BW279" s="5" t="s">
        <v>96</v>
      </c>
      <c r="BX279" s="5" t="s">
        <v>96</v>
      </c>
      <c r="BY279" s="5" t="s">
        <v>96</v>
      </c>
      <c r="BZ279" s="5" t="s">
        <v>96</v>
      </c>
      <c r="CA279" s="5" t="s">
        <v>96</v>
      </c>
      <c r="CB279" s="5" t="s">
        <v>96</v>
      </c>
      <c r="CC279" s="5" t="s">
        <v>96</v>
      </c>
      <c r="CD279" s="5" t="s">
        <v>96</v>
      </c>
      <c r="CE279" s="5" t="s">
        <v>96</v>
      </c>
      <c r="CF279" s="5" t="s">
        <v>96</v>
      </c>
      <c r="CG279" s="5" t="s">
        <v>96</v>
      </c>
      <c r="CH279" s="5" t="s">
        <v>96</v>
      </c>
      <c r="CI279" s="5" t="s">
        <v>96</v>
      </c>
      <c r="CJ279" s="5" t="s">
        <v>206</v>
      </c>
      <c r="CK279" s="5" t="s">
        <v>96</v>
      </c>
      <c r="CL279" s="5" t="s">
        <v>96</v>
      </c>
      <c r="CM279" s="6" t="str" cm="1">
        <f t="array" ref="CM2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79" s="5" t="str" cm="1">
        <f t="array" ref="CN2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79" s="5" t="str" cm="1">
        <f t="array" ref="CO2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79" s="5" t="str" cm="1">
        <f t="array" ref="CP2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79" s="5" t="str" cm="1">
        <f t="array" ref="CQ2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80" spans="2:95" ht="46.5" x14ac:dyDescent="0.35">
      <c r="B280" s="5" t="s">
        <v>206</v>
      </c>
      <c r="C280" s="6" t="s">
        <v>6138</v>
      </c>
      <c r="D280" s="6" t="s">
        <v>645</v>
      </c>
      <c r="E280" s="6" t="s">
        <v>7244</v>
      </c>
      <c r="F280" s="5" t="s">
        <v>209</v>
      </c>
      <c r="G280" s="5" t="s">
        <v>210</v>
      </c>
      <c r="H280" s="5" t="s">
        <v>223</v>
      </c>
      <c r="I280" s="5" t="s">
        <v>96</v>
      </c>
      <c r="J280" s="5" t="s">
        <v>96</v>
      </c>
      <c r="K280" s="5" t="s">
        <v>9</v>
      </c>
      <c r="L280" s="5" t="s">
        <v>225</v>
      </c>
      <c r="M280" s="5" t="str">
        <f>IF(O280="","",
IF(O280="PM_XX_XX_XX: Undefined","PM_XX: Undefined",
INDEX(tbl_Picklist_UniclassPM[Code and Title],
MATCH((LEFT(O280,5)),tbl_Picklist_UniclassPM[Code],0))
))</f>
        <v>PM_55 : Contract information</v>
      </c>
      <c r="N280" s="5" t="str">
        <f>IF(O280="","",
IF(O280="PM_XX_XX_XX: Undefined","PM_XX_XX: Undefined",
INDEX(tbl_Picklist_UniclassPM[Code and Title],
MATCH((LEFT(O280,8)),tbl_Picklist_UniclassPM[Code],0))
))</f>
        <v>PM_55_15 : Contract compliance information</v>
      </c>
      <c r="O280" s="5" t="s">
        <v>646</v>
      </c>
      <c r="P280" s="6" t="str" cm="1">
        <f t="array" ref="P28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280" s="6" t="str" cm="1">
        <f t="array" ref="Q28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280" s="6"/>
      <c r="S280" s="5" t="s">
        <v>96</v>
      </c>
      <c r="T280" s="6"/>
      <c r="U280" s="5" t="s">
        <v>96</v>
      </c>
      <c r="V280" s="6"/>
      <c r="W280" s="5" t="s">
        <v>96</v>
      </c>
      <c r="X280" s="6"/>
      <c r="Y280" s="5" t="s">
        <v>96</v>
      </c>
      <c r="Z280" s="6"/>
      <c r="AA280" s="5" t="s">
        <v>96</v>
      </c>
      <c r="AB280" s="6"/>
      <c r="AC280" s="5" t="s">
        <v>96</v>
      </c>
      <c r="AE280" s="5" t="s">
        <v>96</v>
      </c>
      <c r="AG280" s="5" t="s">
        <v>96</v>
      </c>
      <c r="AI280" s="5" t="s">
        <v>96</v>
      </c>
      <c r="AJ280" s="6"/>
      <c r="AK280" s="5" t="s">
        <v>96</v>
      </c>
      <c r="AM280" s="5" t="s">
        <v>96</v>
      </c>
      <c r="AO280" s="5" t="s">
        <v>96</v>
      </c>
      <c r="AQ280" s="5" t="s">
        <v>96</v>
      </c>
      <c r="AS280" s="5" t="s">
        <v>96</v>
      </c>
      <c r="AU280" s="5" t="s">
        <v>96</v>
      </c>
      <c r="AW280" s="5" t="s">
        <v>96</v>
      </c>
      <c r="AY280" s="5" t="s">
        <v>96</v>
      </c>
      <c r="BA280" s="5" t="s">
        <v>206</v>
      </c>
      <c r="BB280" s="6" t="s">
        <v>6589</v>
      </c>
      <c r="BC280" s="5" t="s">
        <v>96</v>
      </c>
      <c r="BE280" s="5" t="s">
        <v>96</v>
      </c>
      <c r="BG280" s="5" t="s">
        <v>96</v>
      </c>
      <c r="BI280" s="5" t="s">
        <v>96</v>
      </c>
      <c r="BK280" s="6" t="str" cm="1">
        <f t="array" ref="BK28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80" s="6" t="str" cm="1">
        <f t="array" ref="BL28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80" s="5" t="s">
        <v>96</v>
      </c>
      <c r="BN280" s="5" t="s">
        <v>96</v>
      </c>
      <c r="BO280" s="5" t="s">
        <v>96</v>
      </c>
      <c r="BP280" s="5" t="s">
        <v>96</v>
      </c>
      <c r="BQ280" s="5" t="s">
        <v>96</v>
      </c>
      <c r="BR280" s="5" t="s">
        <v>96</v>
      </c>
      <c r="BS280" s="5" t="s">
        <v>96</v>
      </c>
      <c r="BT280" s="5" t="s">
        <v>96</v>
      </c>
      <c r="BU280" s="5" t="s">
        <v>96</v>
      </c>
      <c r="BV280" s="5" t="s">
        <v>96</v>
      </c>
      <c r="BW280" s="5" t="s">
        <v>96</v>
      </c>
      <c r="BX280" s="5" t="s">
        <v>96</v>
      </c>
      <c r="BY280" s="5" t="s">
        <v>96</v>
      </c>
      <c r="BZ280" s="5" t="s">
        <v>96</v>
      </c>
      <c r="CA280" s="5" t="s">
        <v>96</v>
      </c>
      <c r="CB280" s="5" t="s">
        <v>96</v>
      </c>
      <c r="CC280" s="5" t="s">
        <v>96</v>
      </c>
      <c r="CD280" s="5" t="s">
        <v>96</v>
      </c>
      <c r="CE280" s="5" t="s">
        <v>96</v>
      </c>
      <c r="CF280" s="5" t="s">
        <v>96</v>
      </c>
      <c r="CG280" s="5" t="s">
        <v>96</v>
      </c>
      <c r="CH280" s="5" t="s">
        <v>96</v>
      </c>
      <c r="CI280" s="5" t="s">
        <v>96</v>
      </c>
      <c r="CJ280" s="5" t="s">
        <v>206</v>
      </c>
      <c r="CK280" s="5" t="s">
        <v>96</v>
      </c>
      <c r="CL280" s="5" t="s">
        <v>96</v>
      </c>
      <c r="CM280" s="6" t="str" cm="1">
        <f t="array" ref="CM2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80" s="5" t="str" cm="1">
        <f t="array" ref="CN2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80" s="5" t="str" cm="1">
        <f t="array" ref="CO2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80" s="5" t="str" cm="1">
        <f t="array" ref="CP2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80" s="5" t="str" cm="1">
        <f t="array" ref="CQ2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81" spans="2:95" ht="124" x14ac:dyDescent="0.35">
      <c r="B281" s="5" t="s">
        <v>206</v>
      </c>
      <c r="C281" s="6" t="s">
        <v>6139</v>
      </c>
      <c r="D281" s="6" t="s">
        <v>648</v>
      </c>
      <c r="E281" s="6" t="s">
        <v>7245</v>
      </c>
      <c r="F281" s="5" t="s">
        <v>209</v>
      </c>
      <c r="G281" s="5" t="s">
        <v>234</v>
      </c>
      <c r="H281" s="5" t="s">
        <v>595</v>
      </c>
      <c r="I281" s="5" t="s">
        <v>96</v>
      </c>
      <c r="J281" s="5" t="s">
        <v>96</v>
      </c>
      <c r="K281" s="5" t="s">
        <v>9</v>
      </c>
      <c r="L281" s="5" t="s">
        <v>225</v>
      </c>
      <c r="M281" s="5" t="str">
        <f>IF(O281="","",
IF(O281="PM_XX_XX_XX: Undefined","PM_XX: Undefined",
INDEX(tbl_Picklist_UniclassPM[Code and Title],
MATCH((LEFT(O281,5)),tbl_Picklist_UniclassPM[Code],0))
))</f>
        <v>PM_55 : Contract information</v>
      </c>
      <c r="N281" s="5" t="str">
        <f>IF(O281="","",
IF(O281="PM_XX_XX_XX: Undefined","PM_XX_XX: Undefined",
INDEX(tbl_Picklist_UniclassPM[Code and Title],
MATCH((LEFT(O281,8)),tbl_Picklist_UniclassPM[Code],0))
))</f>
        <v>PM_55_15 : Contract compliance information</v>
      </c>
      <c r="O281" s="5" t="s">
        <v>646</v>
      </c>
      <c r="P281" s="6" t="str" cm="1">
        <f t="array" ref="P28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
IE521;
IE601</v>
      </c>
      <c r="Q281" s="6" t="str" cm="1">
        <f t="array" ref="Q28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
IE521 : Stage submission (Pre-Handover);
IE601 : Post-Handover</v>
      </c>
      <c r="R281" s="6"/>
      <c r="S281" s="5" t="s">
        <v>96</v>
      </c>
      <c r="T281" s="6"/>
      <c r="U281" s="5" t="s">
        <v>96</v>
      </c>
      <c r="V281" s="6"/>
      <c r="W281" s="5" t="s">
        <v>96</v>
      </c>
      <c r="X281" s="6"/>
      <c r="Y281" s="5" t="s">
        <v>96</v>
      </c>
      <c r="Z281" s="6"/>
      <c r="AA281" s="5" t="s">
        <v>96</v>
      </c>
      <c r="AB281" s="6"/>
      <c r="AC281" s="5" t="s">
        <v>96</v>
      </c>
      <c r="AE281" s="5" t="s">
        <v>96</v>
      </c>
      <c r="AG281" s="5" t="s">
        <v>96</v>
      </c>
      <c r="AI281" s="5" t="s">
        <v>96</v>
      </c>
      <c r="AJ281" s="6"/>
      <c r="AK281" s="5" t="s">
        <v>96</v>
      </c>
      <c r="AM281" s="5" t="s">
        <v>96</v>
      </c>
      <c r="AO281" s="5" t="s">
        <v>96</v>
      </c>
      <c r="AQ281" s="5" t="s">
        <v>96</v>
      </c>
      <c r="AS281" s="5" t="s">
        <v>96</v>
      </c>
      <c r="AU281" s="5" t="s">
        <v>96</v>
      </c>
      <c r="AW281" s="5" t="s">
        <v>96</v>
      </c>
      <c r="AY281" s="5" t="s">
        <v>96</v>
      </c>
      <c r="BA281" s="5" t="s">
        <v>206</v>
      </c>
      <c r="BB281" s="6" t="s">
        <v>6594</v>
      </c>
      <c r="BC281" s="5" t="s">
        <v>96</v>
      </c>
      <c r="BE281" s="5" t="s">
        <v>206</v>
      </c>
      <c r="BF281" s="6" t="s">
        <v>6402</v>
      </c>
      <c r="BG281" s="5" t="s">
        <v>206</v>
      </c>
      <c r="BH281" s="6" t="s">
        <v>6536</v>
      </c>
      <c r="BI281" s="5" t="s">
        <v>96</v>
      </c>
      <c r="BK281" s="6" t="str" cm="1">
        <f t="array" ref="BK28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81" s="6" t="str" cm="1">
        <f t="array" ref="BL28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81" s="5" t="s">
        <v>96</v>
      </c>
      <c r="BN281" s="5" t="s">
        <v>96</v>
      </c>
      <c r="BO281" s="5" t="s">
        <v>96</v>
      </c>
      <c r="BP281" s="5" t="s">
        <v>96</v>
      </c>
      <c r="BQ281" s="5" t="s">
        <v>96</v>
      </c>
      <c r="BR281" s="5" t="s">
        <v>96</v>
      </c>
      <c r="BS281" s="5" t="s">
        <v>96</v>
      </c>
      <c r="BT281" s="5" t="s">
        <v>96</v>
      </c>
      <c r="BU281" s="5" t="s">
        <v>96</v>
      </c>
      <c r="BV281" s="5" t="s">
        <v>96</v>
      </c>
      <c r="BW281" s="5" t="s">
        <v>96</v>
      </c>
      <c r="BX281" s="5" t="s">
        <v>96</v>
      </c>
      <c r="BY281" s="5" t="s">
        <v>96</v>
      </c>
      <c r="BZ281" s="5" t="s">
        <v>96</v>
      </c>
      <c r="CA281" s="5" t="s">
        <v>96</v>
      </c>
      <c r="CB281" s="5" t="s">
        <v>96</v>
      </c>
      <c r="CC281" s="5" t="s">
        <v>96</v>
      </c>
      <c r="CD281" s="5" t="s">
        <v>96</v>
      </c>
      <c r="CE281" s="5" t="s">
        <v>96</v>
      </c>
      <c r="CF281" s="5" t="s">
        <v>96</v>
      </c>
      <c r="CG281" s="5" t="s">
        <v>96</v>
      </c>
      <c r="CH281" s="5" t="s">
        <v>96</v>
      </c>
      <c r="CI281" s="5" t="s">
        <v>96</v>
      </c>
      <c r="CJ281" s="5" t="s">
        <v>206</v>
      </c>
      <c r="CK281" s="5" t="s">
        <v>96</v>
      </c>
      <c r="CL281" s="5" t="s">
        <v>96</v>
      </c>
      <c r="CM281" s="6" t="str" cm="1">
        <f t="array" ref="CM2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81" s="5" t="str" cm="1">
        <f t="array" ref="CN2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81" s="5" t="str" cm="1">
        <f t="array" ref="CO2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81" s="5" t="str" cm="1">
        <f t="array" ref="CP2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81" s="5" t="str" cm="1">
        <f t="array" ref="CQ2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82" spans="2:95" ht="176.5" customHeight="1" x14ac:dyDescent="0.35">
      <c r="B282" s="5" t="s">
        <v>239</v>
      </c>
      <c r="C282" s="6" t="s">
        <v>6036</v>
      </c>
      <c r="D282" s="6" t="s">
        <v>649</v>
      </c>
      <c r="E282" s="6" t="s">
        <v>7246</v>
      </c>
      <c r="F282" s="5" t="s">
        <v>209</v>
      </c>
      <c r="G282" s="5" t="s">
        <v>210</v>
      </c>
      <c r="H282" s="5" t="s">
        <v>223</v>
      </c>
      <c r="I282" s="5" t="s">
        <v>96</v>
      </c>
      <c r="J282" s="5" t="s">
        <v>96</v>
      </c>
      <c r="K282" s="5" t="s">
        <v>9</v>
      </c>
      <c r="L282" s="5" t="s">
        <v>225</v>
      </c>
      <c r="M282" s="5" t="str">
        <f>IF(O282="","",
IF(O282="PM_XX_XX_XX: Undefined","PM_XX: Undefined",
INDEX(tbl_Picklist_UniclassPM[Code and Title],
MATCH((LEFT(O282,5)),tbl_Picklist_UniclassPM[Code],0))
))</f>
        <v>PM_55 : Contract information</v>
      </c>
      <c r="N282" s="5" t="str">
        <f>IF(O282="","",
IF(O282="PM_XX_XX_XX: Undefined","PM_XX_XX: Undefined",
INDEX(tbl_Picklist_UniclassPM[Code and Title],
MATCH((LEFT(O282,8)),tbl_Picklist_UniclassPM[Code],0))
))</f>
        <v>PM_55_15 : Contract compliance information</v>
      </c>
      <c r="O282" s="5" t="s">
        <v>646</v>
      </c>
      <c r="P282" s="6" t="str" cm="1">
        <f t="array" ref="P28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282" s="6" t="str" cm="1">
        <f t="array" ref="Q28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282" s="6"/>
      <c r="S282" s="5" t="s">
        <v>96</v>
      </c>
      <c r="T282" s="6"/>
      <c r="U282" s="5" t="s">
        <v>96</v>
      </c>
      <c r="V282" s="6"/>
      <c r="W282" s="5" t="s">
        <v>96</v>
      </c>
      <c r="X282" s="6"/>
      <c r="Y282" s="5" t="s">
        <v>96</v>
      </c>
      <c r="Z282" s="6"/>
      <c r="AA282" s="5" t="s">
        <v>96</v>
      </c>
      <c r="AB282" s="6"/>
      <c r="AC282" s="5" t="s">
        <v>96</v>
      </c>
      <c r="AE282" s="5" t="s">
        <v>96</v>
      </c>
      <c r="AG282" s="5" t="s">
        <v>96</v>
      </c>
      <c r="AI282" s="5" t="s">
        <v>96</v>
      </c>
      <c r="AJ282" s="6"/>
      <c r="AK282" s="5" t="s">
        <v>96</v>
      </c>
      <c r="AM282" s="5" t="s">
        <v>96</v>
      </c>
      <c r="AO282" s="5" t="s">
        <v>96</v>
      </c>
      <c r="AQ282" s="5" t="s">
        <v>96</v>
      </c>
      <c r="AS282" s="5" t="s">
        <v>96</v>
      </c>
      <c r="AU282" s="5" t="s">
        <v>206</v>
      </c>
      <c r="AV282" s="6" t="s">
        <v>6911</v>
      </c>
      <c r="AW282" s="5" t="s">
        <v>96</v>
      </c>
      <c r="AY282" s="5" t="s">
        <v>206</v>
      </c>
      <c r="AZ282" s="6" t="s">
        <v>6540</v>
      </c>
      <c r="BA282" s="5" t="s">
        <v>96</v>
      </c>
      <c r="BC282" s="5" t="s">
        <v>96</v>
      </c>
      <c r="BE282" s="5" t="s">
        <v>96</v>
      </c>
      <c r="BG282" s="5" t="s">
        <v>96</v>
      </c>
      <c r="BI282" s="5" t="s">
        <v>96</v>
      </c>
      <c r="BK282" s="6" t="str" cm="1">
        <f t="array" ref="BK28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82" s="6" t="str" cm="1">
        <f t="array" ref="BL28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82" s="5" t="s">
        <v>96</v>
      </c>
      <c r="BN282" s="5" t="s">
        <v>96</v>
      </c>
      <c r="BO282" s="5" t="s">
        <v>96</v>
      </c>
      <c r="BP282" s="5" t="s">
        <v>96</v>
      </c>
      <c r="BQ282" s="5" t="s">
        <v>96</v>
      </c>
      <c r="BR282" s="5" t="s">
        <v>96</v>
      </c>
      <c r="BS282" s="5" t="s">
        <v>96</v>
      </c>
      <c r="BT282" s="5" t="s">
        <v>96</v>
      </c>
      <c r="BU282" s="5" t="s">
        <v>96</v>
      </c>
      <c r="BV282" s="5" t="s">
        <v>96</v>
      </c>
      <c r="BW282" s="5" t="s">
        <v>96</v>
      </c>
      <c r="BX282" s="5" t="s">
        <v>96</v>
      </c>
      <c r="BY282" s="5" t="s">
        <v>96</v>
      </c>
      <c r="BZ282" s="5" t="s">
        <v>96</v>
      </c>
      <c r="CA282" s="5" t="s">
        <v>96</v>
      </c>
      <c r="CB282" s="5" t="s">
        <v>96</v>
      </c>
      <c r="CC282" s="5" t="s">
        <v>96</v>
      </c>
      <c r="CD282" s="5" t="s">
        <v>96</v>
      </c>
      <c r="CE282" s="5" t="s">
        <v>96</v>
      </c>
      <c r="CF282" s="5" t="s">
        <v>96</v>
      </c>
      <c r="CG282" s="5" t="s">
        <v>96</v>
      </c>
      <c r="CH282" s="5" t="s">
        <v>96</v>
      </c>
      <c r="CI282" s="5" t="s">
        <v>96</v>
      </c>
      <c r="CJ282" s="5" t="s">
        <v>206</v>
      </c>
      <c r="CK282" s="5" t="s">
        <v>96</v>
      </c>
      <c r="CL282" s="5" t="s">
        <v>96</v>
      </c>
      <c r="CM282" s="6" t="str" cm="1">
        <f t="array" ref="CM2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82" s="5" t="str" cm="1">
        <f t="array" ref="CN2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82" s="5" t="str" cm="1">
        <f t="array" ref="CO2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82" s="5" t="str" cm="1">
        <f t="array" ref="CP2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82" s="5" t="str" cm="1">
        <f t="array" ref="CQ2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83" spans="2:95" ht="77.5" x14ac:dyDescent="0.35">
      <c r="B283" s="5" t="s">
        <v>239</v>
      </c>
      <c r="C283" s="6" t="s">
        <v>6122</v>
      </c>
      <c r="D283" s="6" t="s">
        <v>650</v>
      </c>
      <c r="E283" s="6" t="s">
        <v>7247</v>
      </c>
      <c r="F283" s="5" t="s">
        <v>209</v>
      </c>
      <c r="G283" s="5" t="s">
        <v>210</v>
      </c>
      <c r="H283" s="5" t="s">
        <v>223</v>
      </c>
      <c r="I283" s="5" t="s">
        <v>96</v>
      </c>
      <c r="J283" s="5" t="s">
        <v>96</v>
      </c>
      <c r="K283" s="5" t="s">
        <v>9</v>
      </c>
      <c r="L283" s="5" t="s">
        <v>225</v>
      </c>
      <c r="M283" s="5" t="str">
        <f>IF(O283="","",
IF(O283="PM_XX_XX_XX: Undefined","PM_XX: Undefined",
INDEX(tbl_Picklist_UniclassPM[Code and Title],
MATCH((LEFT(O283,5)),tbl_Picklist_UniclassPM[Code],0))
))</f>
        <v>PM_55 : Contract information</v>
      </c>
      <c r="N283" s="5" t="str">
        <f>IF(O283="","",
IF(O283="PM_XX_XX_XX: Undefined","PM_XX_XX: Undefined",
INDEX(tbl_Picklist_UniclassPM[Code and Title],
MATCH((LEFT(O283,8)),tbl_Picklist_UniclassPM[Code],0))
))</f>
        <v>PM_55_15 : Contract compliance information</v>
      </c>
      <c r="O283" s="5" t="s">
        <v>646</v>
      </c>
      <c r="P283" s="6" t="str" cm="1">
        <f t="array" ref="P28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283" s="6" t="str" cm="1">
        <f t="array" ref="Q28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283" s="6"/>
      <c r="S283" s="5" t="s">
        <v>96</v>
      </c>
      <c r="T283" s="6"/>
      <c r="U283" s="5" t="s">
        <v>96</v>
      </c>
      <c r="V283" s="6"/>
      <c r="W283" s="5" t="s">
        <v>96</v>
      </c>
      <c r="X283" s="6"/>
      <c r="Y283" s="5" t="s">
        <v>96</v>
      </c>
      <c r="Z283" s="6"/>
      <c r="AA283" s="5" t="s">
        <v>96</v>
      </c>
      <c r="AB283" s="6"/>
      <c r="AC283" s="5" t="s">
        <v>96</v>
      </c>
      <c r="AE283" s="5" t="s">
        <v>96</v>
      </c>
      <c r="AG283" s="5" t="s">
        <v>96</v>
      </c>
      <c r="AI283" s="5" t="s">
        <v>96</v>
      </c>
      <c r="AJ283" s="6"/>
      <c r="AK283" s="5" t="s">
        <v>96</v>
      </c>
      <c r="AM283" s="5" t="s">
        <v>96</v>
      </c>
      <c r="AO283" s="5" t="s">
        <v>96</v>
      </c>
      <c r="AQ283" s="5" t="s">
        <v>96</v>
      </c>
      <c r="AS283" s="5" t="s">
        <v>96</v>
      </c>
      <c r="AU283" s="5" t="s">
        <v>96</v>
      </c>
      <c r="AW283" s="5" t="s">
        <v>96</v>
      </c>
      <c r="AY283" s="5" t="s">
        <v>206</v>
      </c>
      <c r="AZ283" s="6" t="s">
        <v>6937</v>
      </c>
      <c r="BA283" s="5" t="s">
        <v>96</v>
      </c>
      <c r="BC283" s="5" t="s">
        <v>96</v>
      </c>
      <c r="BE283" s="5" t="s">
        <v>96</v>
      </c>
      <c r="BG283" s="5" t="s">
        <v>96</v>
      </c>
      <c r="BI283" s="5" t="s">
        <v>96</v>
      </c>
      <c r="BK283" s="6" t="str" cm="1">
        <f t="array" ref="BK28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83" s="6" t="str" cm="1">
        <f t="array" ref="BL28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83" s="5" t="s">
        <v>96</v>
      </c>
      <c r="BN283" s="5" t="s">
        <v>96</v>
      </c>
      <c r="BO283" s="5" t="s">
        <v>96</v>
      </c>
      <c r="BP283" s="5" t="s">
        <v>96</v>
      </c>
      <c r="BQ283" s="5" t="s">
        <v>96</v>
      </c>
      <c r="BR283" s="5" t="s">
        <v>96</v>
      </c>
      <c r="BS283" s="5" t="s">
        <v>96</v>
      </c>
      <c r="BT283" s="5" t="s">
        <v>96</v>
      </c>
      <c r="BU283" s="5" t="s">
        <v>96</v>
      </c>
      <c r="BV283" s="5" t="s">
        <v>96</v>
      </c>
      <c r="BW283" s="5" t="s">
        <v>96</v>
      </c>
      <c r="BX283" s="5" t="s">
        <v>96</v>
      </c>
      <c r="BY283" s="5" t="s">
        <v>96</v>
      </c>
      <c r="BZ283" s="5" t="s">
        <v>96</v>
      </c>
      <c r="CA283" s="5" t="s">
        <v>96</v>
      </c>
      <c r="CB283" s="5" t="s">
        <v>96</v>
      </c>
      <c r="CC283" s="5" t="s">
        <v>96</v>
      </c>
      <c r="CD283" s="5" t="s">
        <v>96</v>
      </c>
      <c r="CE283" s="5" t="s">
        <v>96</v>
      </c>
      <c r="CF283" s="5" t="s">
        <v>96</v>
      </c>
      <c r="CG283" s="5" t="s">
        <v>96</v>
      </c>
      <c r="CH283" s="5" t="s">
        <v>96</v>
      </c>
      <c r="CI283" s="5" t="s">
        <v>96</v>
      </c>
      <c r="CJ283" s="5" t="s">
        <v>206</v>
      </c>
      <c r="CK283" s="5" t="s">
        <v>96</v>
      </c>
      <c r="CL283" s="5" t="s">
        <v>96</v>
      </c>
      <c r="CM283" s="6" t="str" cm="1">
        <f t="array" ref="CM2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83" s="5" t="str" cm="1">
        <f t="array" ref="CN2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83" s="5" t="str" cm="1">
        <f t="array" ref="CO2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83" s="5" t="str" cm="1">
        <f t="array" ref="CP2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83" s="5" t="str" cm="1">
        <f t="array" ref="CQ2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84" spans="2:95" ht="108.5" x14ac:dyDescent="0.35">
      <c r="B284" s="5" t="s">
        <v>206</v>
      </c>
      <c r="C284" s="6" t="s">
        <v>6140</v>
      </c>
      <c r="D284" s="6" t="s">
        <v>651</v>
      </c>
      <c r="E284" s="6" t="s">
        <v>7248</v>
      </c>
      <c r="F284" s="5" t="s">
        <v>209</v>
      </c>
      <c r="G284" s="5" t="s">
        <v>234</v>
      </c>
      <c r="H284" s="5" t="s">
        <v>235</v>
      </c>
      <c r="I284" s="5" t="s">
        <v>96</v>
      </c>
      <c r="J284" s="5" t="s">
        <v>236</v>
      </c>
      <c r="K284" s="5" t="s">
        <v>9</v>
      </c>
      <c r="L284" s="5" t="s">
        <v>225</v>
      </c>
      <c r="M284" s="5" t="str">
        <f>IF(O284="","",
IF(O284="PM_XX_XX_XX: Undefined","PM_XX: Undefined",
INDEX(tbl_Picklist_UniclassPM[Code and Title],
MATCH((LEFT(O284,5)),tbl_Picklist_UniclassPM[Code],0))
))</f>
        <v>PM_55 : Contract information</v>
      </c>
      <c r="N284" s="5" t="str">
        <f>IF(O284="","",
IF(O284="PM_XX_XX_XX: Undefined","PM_XX_XX: Undefined",
INDEX(tbl_Picklist_UniclassPM[Code and Title],
MATCH((LEFT(O284,8)),tbl_Picklist_UniclassPM[Code],0))
))</f>
        <v>PM_55_15 : Contract compliance information</v>
      </c>
      <c r="O284" s="5" t="s">
        <v>646</v>
      </c>
      <c r="P284" s="6" t="str" cm="1">
        <f t="array" ref="P28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284" s="6" t="str" cm="1">
        <f t="array" ref="Q28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284" s="6"/>
      <c r="S284" s="5" t="s">
        <v>96</v>
      </c>
      <c r="T284" s="6"/>
      <c r="U284" s="5" t="s">
        <v>96</v>
      </c>
      <c r="V284" s="6"/>
      <c r="W284" s="5" t="s">
        <v>96</v>
      </c>
      <c r="X284" s="6"/>
      <c r="Y284" s="5" t="s">
        <v>96</v>
      </c>
      <c r="Z284" s="6"/>
      <c r="AA284" s="5" t="s">
        <v>96</v>
      </c>
      <c r="AB284" s="6"/>
      <c r="AC284" s="5" t="s">
        <v>96</v>
      </c>
      <c r="AE284" s="5" t="s">
        <v>96</v>
      </c>
      <c r="AG284" s="5" t="s">
        <v>96</v>
      </c>
      <c r="AI284" s="5" t="s">
        <v>96</v>
      </c>
      <c r="AJ284" s="6"/>
      <c r="AK284" s="5" t="s">
        <v>96</v>
      </c>
      <c r="AM284" s="5" t="s">
        <v>96</v>
      </c>
      <c r="AO284" s="5" t="s">
        <v>96</v>
      </c>
      <c r="AQ284" s="5" t="s">
        <v>96</v>
      </c>
      <c r="AS284" s="5" t="s">
        <v>96</v>
      </c>
      <c r="AU284" s="5" t="s">
        <v>96</v>
      </c>
      <c r="AW284" s="5" t="s">
        <v>96</v>
      </c>
      <c r="AY284" s="5" t="s">
        <v>96</v>
      </c>
      <c r="BA284" s="5" t="s">
        <v>206</v>
      </c>
      <c r="BB284" s="6" t="s">
        <v>6940</v>
      </c>
      <c r="BC284" s="5" t="s">
        <v>96</v>
      </c>
      <c r="BE284" s="5" t="s">
        <v>96</v>
      </c>
      <c r="BG284" s="5" t="s">
        <v>96</v>
      </c>
      <c r="BI284" s="5" t="s">
        <v>96</v>
      </c>
      <c r="BK284" s="6" t="str" cm="1">
        <f t="array" ref="BK28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84" s="6" t="str" cm="1">
        <f t="array" ref="BL28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84" s="5" t="s">
        <v>96</v>
      </c>
      <c r="BN284" s="5" t="s">
        <v>96</v>
      </c>
      <c r="BO284" s="5" t="s">
        <v>96</v>
      </c>
      <c r="BP284" s="5" t="s">
        <v>96</v>
      </c>
      <c r="BQ284" s="5" t="s">
        <v>96</v>
      </c>
      <c r="BR284" s="5" t="s">
        <v>96</v>
      </c>
      <c r="BS284" s="5" t="s">
        <v>96</v>
      </c>
      <c r="BT284" s="5" t="s">
        <v>96</v>
      </c>
      <c r="BU284" s="5" t="s">
        <v>96</v>
      </c>
      <c r="BV284" s="5" t="s">
        <v>96</v>
      </c>
      <c r="BW284" s="5" t="s">
        <v>96</v>
      </c>
      <c r="BX284" s="5" t="s">
        <v>96</v>
      </c>
      <c r="BY284" s="5" t="s">
        <v>96</v>
      </c>
      <c r="BZ284" s="5" t="s">
        <v>96</v>
      </c>
      <c r="CA284" s="5" t="s">
        <v>96</v>
      </c>
      <c r="CB284" s="5" t="s">
        <v>96</v>
      </c>
      <c r="CC284" s="5" t="s">
        <v>96</v>
      </c>
      <c r="CD284" s="5" t="s">
        <v>96</v>
      </c>
      <c r="CE284" s="5" t="s">
        <v>96</v>
      </c>
      <c r="CF284" s="5" t="s">
        <v>96</v>
      </c>
      <c r="CG284" s="5" t="s">
        <v>96</v>
      </c>
      <c r="CH284" s="5" t="s">
        <v>96</v>
      </c>
      <c r="CI284" s="5" t="s">
        <v>96</v>
      </c>
      <c r="CJ284" s="5" t="s">
        <v>206</v>
      </c>
      <c r="CK284" s="5" t="s">
        <v>96</v>
      </c>
      <c r="CL284" s="5" t="s">
        <v>96</v>
      </c>
      <c r="CM284" s="6" t="str" cm="1">
        <f t="array" ref="CM2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84" s="5" t="str" cm="1">
        <f t="array" ref="CN2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84" s="5" t="str" cm="1">
        <f t="array" ref="CO2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84" s="5" t="str" cm="1">
        <f t="array" ref="CP2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84" s="5" t="str" cm="1">
        <f t="array" ref="CQ2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85" spans="2:95" ht="77.5" x14ac:dyDescent="0.35">
      <c r="B285" s="5" t="s">
        <v>239</v>
      </c>
      <c r="C285" s="6" t="s">
        <v>6174</v>
      </c>
      <c r="D285" s="6" t="s">
        <v>652</v>
      </c>
      <c r="E285" s="6" t="s">
        <v>7249</v>
      </c>
      <c r="F285" s="5" t="s">
        <v>209</v>
      </c>
      <c r="G285" s="5" t="s">
        <v>234</v>
      </c>
      <c r="H285" s="5" t="s">
        <v>235</v>
      </c>
      <c r="I285" s="5" t="s">
        <v>96</v>
      </c>
      <c r="J285" s="5" t="s">
        <v>236</v>
      </c>
      <c r="K285" s="5" t="s">
        <v>9</v>
      </c>
      <c r="L285" s="5" t="s">
        <v>225</v>
      </c>
      <c r="M285" s="5" t="str">
        <f>IF(O285="","",
IF(O285="PM_XX_XX_XX: Undefined","PM_XX: Undefined",
INDEX(tbl_Picklist_UniclassPM[Code and Title],
MATCH((LEFT(O285,5)),tbl_Picklist_UniclassPM[Code],0))
))</f>
        <v>PM_55 : Contract information</v>
      </c>
      <c r="N285" s="5" t="str">
        <f>IF(O285="","",
IF(O285="PM_XX_XX_XX: Undefined","PM_XX_XX: Undefined",
INDEX(tbl_Picklist_UniclassPM[Code and Title],
MATCH((LEFT(O285,8)),tbl_Picklist_UniclassPM[Code],0))
))</f>
        <v>PM_55_15 : Contract compliance information</v>
      </c>
      <c r="O285" s="5" t="s">
        <v>653</v>
      </c>
      <c r="P285" s="6" t="str" cm="1">
        <f t="array" ref="P28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285" s="6" t="str" cm="1">
        <f t="array" ref="Q28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285" s="6"/>
      <c r="S285" s="5" t="s">
        <v>96</v>
      </c>
      <c r="T285" s="6"/>
      <c r="U285" s="5" t="s">
        <v>96</v>
      </c>
      <c r="V285" s="6"/>
      <c r="W285" s="5" t="s">
        <v>96</v>
      </c>
      <c r="X285" s="6"/>
      <c r="Y285" s="5" t="s">
        <v>96</v>
      </c>
      <c r="Z285" s="6"/>
      <c r="AA285" s="5" t="s">
        <v>96</v>
      </c>
      <c r="AB285" s="6"/>
      <c r="AC285" s="5" t="s">
        <v>96</v>
      </c>
      <c r="AE285" s="5" t="s">
        <v>96</v>
      </c>
      <c r="AG285" s="5" t="s">
        <v>96</v>
      </c>
      <c r="AI285" s="5" t="s">
        <v>96</v>
      </c>
      <c r="AJ285" s="6"/>
      <c r="AK285" s="5" t="s">
        <v>96</v>
      </c>
      <c r="AM285" s="5" t="s">
        <v>96</v>
      </c>
      <c r="AO285" s="5" t="s">
        <v>96</v>
      </c>
      <c r="AQ285" s="5" t="s">
        <v>96</v>
      </c>
      <c r="AS285" s="5" t="s">
        <v>96</v>
      </c>
      <c r="AU285" s="5" t="s">
        <v>96</v>
      </c>
      <c r="AW285" s="5" t="s">
        <v>96</v>
      </c>
      <c r="AY285" s="5" t="s">
        <v>96</v>
      </c>
      <c r="BA285" s="5" t="s">
        <v>96</v>
      </c>
      <c r="BC285" s="5" t="s">
        <v>96</v>
      </c>
      <c r="BE285" s="5" t="s">
        <v>206</v>
      </c>
      <c r="BF285" s="6" t="s">
        <v>654</v>
      </c>
      <c r="BG285" s="5" t="s">
        <v>206</v>
      </c>
      <c r="BH285" s="6" t="s">
        <v>654</v>
      </c>
      <c r="BI285" s="5" t="s">
        <v>96</v>
      </c>
      <c r="BK285" s="6" t="str" cm="1">
        <f t="array" ref="BK28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85" s="6" t="str" cm="1">
        <f t="array" ref="BL28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85" s="5" t="s">
        <v>96</v>
      </c>
      <c r="BN285" s="5" t="s">
        <v>96</v>
      </c>
      <c r="BO285" s="5" t="s">
        <v>96</v>
      </c>
      <c r="BP285" s="5" t="s">
        <v>96</v>
      </c>
      <c r="BQ285" s="5" t="s">
        <v>96</v>
      </c>
      <c r="BR285" s="5" t="s">
        <v>96</v>
      </c>
      <c r="BS285" s="5" t="s">
        <v>96</v>
      </c>
      <c r="BT285" s="5" t="s">
        <v>96</v>
      </c>
      <c r="BU285" s="5" t="s">
        <v>96</v>
      </c>
      <c r="BV285" s="5" t="s">
        <v>96</v>
      </c>
      <c r="BW285" s="5" t="s">
        <v>96</v>
      </c>
      <c r="BX285" s="5" t="s">
        <v>96</v>
      </c>
      <c r="BY285" s="5" t="s">
        <v>96</v>
      </c>
      <c r="BZ285" s="5" t="s">
        <v>96</v>
      </c>
      <c r="CA285" s="5" t="s">
        <v>96</v>
      </c>
      <c r="CB285" s="5" t="s">
        <v>96</v>
      </c>
      <c r="CC285" s="5" t="s">
        <v>96</v>
      </c>
      <c r="CD285" s="5" t="s">
        <v>96</v>
      </c>
      <c r="CE285" s="5" t="s">
        <v>96</v>
      </c>
      <c r="CF285" s="5" t="s">
        <v>96</v>
      </c>
      <c r="CG285" s="5" t="s">
        <v>96</v>
      </c>
      <c r="CH285" s="5" t="s">
        <v>96</v>
      </c>
      <c r="CI285" s="5" t="s">
        <v>96</v>
      </c>
      <c r="CJ285" s="5" t="s">
        <v>206</v>
      </c>
      <c r="CK285" s="5" t="s">
        <v>96</v>
      </c>
      <c r="CL285" s="5" t="s">
        <v>96</v>
      </c>
      <c r="CM285" s="6" t="str" cm="1">
        <f t="array" ref="CM2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85" s="5" t="str" cm="1">
        <f t="array" ref="CN2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85" s="5" t="str" cm="1">
        <f t="array" ref="CO2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85" s="5" t="str" cm="1">
        <f t="array" ref="CP2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85" s="5" t="str" cm="1">
        <f t="array" ref="CQ2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86" spans="2:95" ht="124" x14ac:dyDescent="0.35">
      <c r="B286" s="5" t="s">
        <v>206</v>
      </c>
      <c r="C286" s="6" t="s">
        <v>5927</v>
      </c>
      <c r="D286" s="6" t="s">
        <v>655</v>
      </c>
      <c r="E286" s="6" t="s">
        <v>7250</v>
      </c>
      <c r="F286" s="5" t="s">
        <v>209</v>
      </c>
      <c r="G286" s="5" t="s">
        <v>210</v>
      </c>
      <c r="H286" s="5" t="s">
        <v>223</v>
      </c>
      <c r="I286" s="5" t="s">
        <v>96</v>
      </c>
      <c r="J286" s="5" t="s">
        <v>212</v>
      </c>
      <c r="K286" s="5" t="s">
        <v>399</v>
      </c>
      <c r="L286" s="5" t="s">
        <v>225</v>
      </c>
      <c r="M286" s="5" t="str">
        <f>IF(O286="","",
IF(O286="PM_XX_XX_XX: Undefined","PM_XX: Undefined",
INDEX(tbl_Picklist_UniclassPM[Code and Title],
MATCH((LEFT(O286,5)),tbl_Picklist_UniclassPM[Code],0))
))</f>
        <v>PM_55 : Contract information</v>
      </c>
      <c r="N286" s="5" t="str">
        <f>IF(O286="","",
IF(O286="PM_XX_XX_XX: Undefined","PM_XX_XX: Undefined",
INDEX(tbl_Picklist_UniclassPM[Code and Title],
MATCH((LEFT(O286,8)),tbl_Picklist_UniclassPM[Code],0))
))</f>
        <v>PM_55_55 : Contract</v>
      </c>
      <c r="O286" s="5" t="s">
        <v>656</v>
      </c>
      <c r="P286" s="6" t="str" cm="1">
        <f t="array" ref="P28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IE211;
IE213;
IE221;
IE231;
IE241</v>
      </c>
      <c r="Q286" s="6" t="str" cm="1">
        <f t="array" ref="Q28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IE211 : EBSR PITT;
IE213 : EBSR ITT;
IE221 : SBSR ITT;
IE231 : ISP;
IE241 : Appointment (PCSA)</v>
      </c>
      <c r="R286" s="6"/>
      <c r="S286" s="5" t="s">
        <v>96</v>
      </c>
      <c r="T286" s="6"/>
      <c r="U286" s="5" t="s">
        <v>96</v>
      </c>
      <c r="V286" s="6"/>
      <c r="W286" s="5" t="s">
        <v>206</v>
      </c>
      <c r="X286" s="6" t="s">
        <v>6600</v>
      </c>
      <c r="Y286" s="5" t="s">
        <v>96</v>
      </c>
      <c r="Z286" s="6"/>
      <c r="AA286" s="5" t="s">
        <v>96</v>
      </c>
      <c r="AB286" s="6"/>
      <c r="AC286" s="5" t="s">
        <v>206</v>
      </c>
      <c r="AD286" s="6" t="s">
        <v>6601</v>
      </c>
      <c r="AE286" s="5" t="s">
        <v>96</v>
      </c>
      <c r="AG286" s="5" t="s">
        <v>206</v>
      </c>
      <c r="AH286" s="6" t="s">
        <v>6602</v>
      </c>
      <c r="AI286" s="5" t="s">
        <v>96</v>
      </c>
      <c r="AJ286" s="6"/>
      <c r="AK286" s="5" t="s">
        <v>206</v>
      </c>
      <c r="AL286" s="6" t="s">
        <v>6601</v>
      </c>
      <c r="AM286" s="5" t="s">
        <v>96</v>
      </c>
      <c r="AO286" s="5" t="s">
        <v>206</v>
      </c>
      <c r="AP286" s="6" t="s">
        <v>6601</v>
      </c>
      <c r="AQ286" s="5" t="s">
        <v>96</v>
      </c>
      <c r="AS286" s="5" t="s">
        <v>206</v>
      </c>
      <c r="AT286" s="6" t="s">
        <v>657</v>
      </c>
      <c r="AU286" s="5" t="s">
        <v>96</v>
      </c>
      <c r="AW286" s="5" t="s">
        <v>96</v>
      </c>
      <c r="AY286" s="5" t="s">
        <v>96</v>
      </c>
      <c r="BA286" s="5" t="s">
        <v>96</v>
      </c>
      <c r="BC286" s="5" t="s">
        <v>96</v>
      </c>
      <c r="BE286" s="5" t="s">
        <v>96</v>
      </c>
      <c r="BG286" s="5" t="s">
        <v>96</v>
      </c>
      <c r="BI286" s="5" t="s">
        <v>96</v>
      </c>
      <c r="BK286" s="6" t="str" cm="1">
        <f t="array" ref="BK28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86" s="6" t="str" cm="1">
        <f t="array" ref="BL28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86" s="5" t="s">
        <v>96</v>
      </c>
      <c r="BN286" s="5" t="s">
        <v>96</v>
      </c>
      <c r="BO286" s="5" t="s">
        <v>96</v>
      </c>
      <c r="BP286" s="5" t="s">
        <v>96</v>
      </c>
      <c r="BQ286" s="5" t="s">
        <v>96</v>
      </c>
      <c r="BR286" s="5" t="s">
        <v>96</v>
      </c>
      <c r="BS286" s="5" t="s">
        <v>96</v>
      </c>
      <c r="BT286" s="5" t="s">
        <v>96</v>
      </c>
      <c r="BU286" s="5" t="s">
        <v>96</v>
      </c>
      <c r="BV286" s="5" t="s">
        <v>96</v>
      </c>
      <c r="BW286" s="5" t="s">
        <v>96</v>
      </c>
      <c r="BX286" s="5" t="s">
        <v>96</v>
      </c>
      <c r="BY286" s="5" t="s">
        <v>96</v>
      </c>
      <c r="BZ286" s="5" t="s">
        <v>96</v>
      </c>
      <c r="CA286" s="5" t="s">
        <v>96</v>
      </c>
      <c r="CB286" s="5" t="s">
        <v>96</v>
      </c>
      <c r="CC286" s="5" t="s">
        <v>96</v>
      </c>
      <c r="CD286" s="5" t="s">
        <v>96</v>
      </c>
      <c r="CE286" s="5" t="s">
        <v>96</v>
      </c>
      <c r="CF286" s="5" t="s">
        <v>96</v>
      </c>
      <c r="CG286" s="5" t="s">
        <v>96</v>
      </c>
      <c r="CH286" s="5" t="s">
        <v>96</v>
      </c>
      <c r="CI286" s="5" t="s">
        <v>96</v>
      </c>
      <c r="CJ286" s="5" t="s">
        <v>206</v>
      </c>
      <c r="CK286" s="5" t="s">
        <v>96</v>
      </c>
      <c r="CL286" s="5" t="s">
        <v>96</v>
      </c>
      <c r="CM286" s="6" t="str" cm="1">
        <f t="array" ref="CM2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86" s="5" t="str" cm="1">
        <f t="array" ref="CN2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86" s="5" t="str" cm="1">
        <f t="array" ref="CO2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86" s="5" t="str" cm="1">
        <f t="array" ref="CP2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86" s="5" t="str" cm="1">
        <f t="array" ref="CQ2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87" spans="2:95" ht="124" x14ac:dyDescent="0.35">
      <c r="B287" s="5" t="s">
        <v>206</v>
      </c>
      <c r="C287" s="6" t="s">
        <v>5928</v>
      </c>
      <c r="D287" s="6" t="s">
        <v>658</v>
      </c>
      <c r="E287" s="6" t="s">
        <v>7251</v>
      </c>
      <c r="F287" s="5" t="s">
        <v>209</v>
      </c>
      <c r="G287" s="5" t="s">
        <v>210</v>
      </c>
      <c r="H287" s="5" t="s">
        <v>223</v>
      </c>
      <c r="I287" s="5" t="s">
        <v>96</v>
      </c>
      <c r="J287" s="5" t="s">
        <v>212</v>
      </c>
      <c r="K287" s="5" t="s">
        <v>399</v>
      </c>
      <c r="L287" s="5" t="s">
        <v>225</v>
      </c>
      <c r="M287" s="5" t="str">
        <f>IF(O287="","",
IF(O287="PM_XX_XX_XX: Undefined","PM_XX: Undefined",
INDEX(tbl_Picklist_UniclassPM[Code and Title],
MATCH((LEFT(O287,5)),tbl_Picklist_UniclassPM[Code],0))
))</f>
        <v>PM_55 : Contract information</v>
      </c>
      <c r="N287" s="5" t="str">
        <f>IF(O287="","",
IF(O287="PM_XX_XX_XX: Undefined","PM_XX_XX: Undefined",
INDEX(tbl_Picklist_UniclassPM[Code and Title],
MATCH((LEFT(O287,8)),tbl_Picklist_UniclassPM[Code],0))
))</f>
        <v>PM_55_55 : Contract</v>
      </c>
      <c r="O287" s="5" t="s">
        <v>656</v>
      </c>
      <c r="P287" s="6" t="str" cm="1">
        <f t="array" ref="P28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IE211;
IE213;
IE221;
IE231;
IE241;
IE401</v>
      </c>
      <c r="Q287" s="6" t="str" cm="1">
        <f t="array" ref="Q28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IE211 : EBSR PITT;
IE213 : EBSR ITT;
IE221 : SBSR ITT;
IE231 : ISP;
IE241 : Appointment (PCSA);
IE401 : Stage submission (Contractor's Proposals)</v>
      </c>
      <c r="R287" s="6"/>
      <c r="S287" s="5" t="s">
        <v>96</v>
      </c>
      <c r="T287" s="6"/>
      <c r="U287" s="5" t="s">
        <v>96</v>
      </c>
      <c r="V287" s="6"/>
      <c r="W287" s="5" t="s">
        <v>96</v>
      </c>
      <c r="X287" s="6"/>
      <c r="Y287" s="5" t="s">
        <v>96</v>
      </c>
      <c r="Z287" s="6"/>
      <c r="AA287" s="5" t="s">
        <v>96</v>
      </c>
      <c r="AB287" s="6"/>
      <c r="AC287" s="5" t="s">
        <v>206</v>
      </c>
      <c r="AD287" s="6" t="s">
        <v>6601</v>
      </c>
      <c r="AE287" s="5" t="s">
        <v>96</v>
      </c>
      <c r="AG287" s="5" t="s">
        <v>206</v>
      </c>
      <c r="AH287" s="6" t="s">
        <v>6602</v>
      </c>
      <c r="AI287" s="5" t="s">
        <v>96</v>
      </c>
      <c r="AJ287" s="6"/>
      <c r="AK287" s="5" t="s">
        <v>206</v>
      </c>
      <c r="AL287" s="6" t="s">
        <v>6601</v>
      </c>
      <c r="AM287" s="5" t="s">
        <v>96</v>
      </c>
      <c r="AO287" s="5" t="s">
        <v>206</v>
      </c>
      <c r="AP287" s="6" t="s">
        <v>6601</v>
      </c>
      <c r="AQ287" s="5" t="s">
        <v>96</v>
      </c>
      <c r="AS287" s="5" t="s">
        <v>206</v>
      </c>
      <c r="AT287" s="6" t="s">
        <v>6601</v>
      </c>
      <c r="AU287" s="5" t="s">
        <v>96</v>
      </c>
      <c r="AW287" s="5" t="s">
        <v>96</v>
      </c>
      <c r="AY287" s="5" t="s">
        <v>206</v>
      </c>
      <c r="AZ287" s="6" t="s">
        <v>6603</v>
      </c>
      <c r="BA287" s="5" t="s">
        <v>96</v>
      </c>
      <c r="BC287" s="5" t="s">
        <v>96</v>
      </c>
      <c r="BE287" s="5" t="s">
        <v>96</v>
      </c>
      <c r="BG287" s="5" t="s">
        <v>96</v>
      </c>
      <c r="BI287" s="5" t="s">
        <v>96</v>
      </c>
      <c r="BK287" s="6" t="str" cm="1">
        <f t="array" ref="BK28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87" s="6" t="str" cm="1">
        <f t="array" ref="BL28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87" s="5" t="s">
        <v>96</v>
      </c>
      <c r="BN287" s="5" t="s">
        <v>96</v>
      </c>
      <c r="BO287" s="5" t="s">
        <v>96</v>
      </c>
      <c r="BP287" s="5" t="s">
        <v>96</v>
      </c>
      <c r="BQ287" s="5" t="s">
        <v>96</v>
      </c>
      <c r="BR287" s="5" t="s">
        <v>96</v>
      </c>
      <c r="BS287" s="5" t="s">
        <v>96</v>
      </c>
      <c r="BT287" s="5" t="s">
        <v>96</v>
      </c>
      <c r="BU287" s="5" t="s">
        <v>96</v>
      </c>
      <c r="BV287" s="5" t="s">
        <v>96</v>
      </c>
      <c r="BW287" s="5" t="s">
        <v>96</v>
      </c>
      <c r="BX287" s="5" t="s">
        <v>96</v>
      </c>
      <c r="BY287" s="5" t="s">
        <v>96</v>
      </c>
      <c r="BZ287" s="5" t="s">
        <v>96</v>
      </c>
      <c r="CA287" s="5" t="s">
        <v>96</v>
      </c>
      <c r="CB287" s="5" t="s">
        <v>96</v>
      </c>
      <c r="CC287" s="5" t="s">
        <v>96</v>
      </c>
      <c r="CD287" s="5" t="s">
        <v>96</v>
      </c>
      <c r="CE287" s="5" t="s">
        <v>96</v>
      </c>
      <c r="CF287" s="5" t="s">
        <v>96</v>
      </c>
      <c r="CG287" s="5" t="s">
        <v>96</v>
      </c>
      <c r="CH287" s="5" t="s">
        <v>96</v>
      </c>
      <c r="CI287" s="5" t="s">
        <v>96</v>
      </c>
      <c r="CJ287" s="5" t="s">
        <v>206</v>
      </c>
      <c r="CK287" s="5" t="s">
        <v>96</v>
      </c>
      <c r="CL287" s="5" t="s">
        <v>96</v>
      </c>
      <c r="CM287" s="6" t="str" cm="1">
        <f t="array" ref="CM2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87" s="5" t="str" cm="1">
        <f t="array" ref="CN2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87" s="5" t="str" cm="1">
        <f t="array" ref="CO2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87" s="5" t="str" cm="1">
        <f t="array" ref="CP2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87" s="5" t="str" cm="1">
        <f t="array" ref="CQ2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88" spans="2:95" ht="294.5" x14ac:dyDescent="0.35">
      <c r="B288" s="5" t="s">
        <v>206</v>
      </c>
      <c r="C288" s="6" t="s">
        <v>5914</v>
      </c>
      <c r="D288" s="6" t="s">
        <v>659</v>
      </c>
      <c r="E288" s="6" t="s">
        <v>7252</v>
      </c>
      <c r="F288" s="5" t="s">
        <v>209</v>
      </c>
      <c r="G288" s="5" t="s">
        <v>234</v>
      </c>
      <c r="H288" s="5" t="s">
        <v>235</v>
      </c>
      <c r="I288" s="5" t="s">
        <v>96</v>
      </c>
      <c r="J288" s="5" t="s">
        <v>236</v>
      </c>
      <c r="K288" s="5" t="s">
        <v>399</v>
      </c>
      <c r="L288" s="5" t="s">
        <v>213</v>
      </c>
      <c r="M288" s="5" t="str">
        <f>IF(O288="","",
IF(O288="PM_XX_XX_XX: Undefined","PM_XX: Undefined",
INDEX(tbl_Picklist_UniclassPM[Code and Title],
MATCH((LEFT(O288,5)),tbl_Picklist_UniclassPM[Code],0))
))</f>
        <v>PM_55 : Contract information</v>
      </c>
      <c r="N288" s="5" t="str">
        <f>IF(O288="","",
IF(O288="PM_XX_XX_XX: Undefined","PM_XX_XX: Undefined",
INDEX(tbl_Picklist_UniclassPM[Code and Title],
MATCH((LEFT(O288,8)),tbl_Picklist_UniclassPM[Code],0))
))</f>
        <v>PM_55_55 : Contract</v>
      </c>
      <c r="O288" s="5" t="s">
        <v>656</v>
      </c>
      <c r="P288" s="6" t="str" cm="1">
        <f t="array" ref="P28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288" s="6" t="str" cm="1">
        <f t="array" ref="Q28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288" s="6"/>
      <c r="S288" s="5" t="s">
        <v>96</v>
      </c>
      <c r="T288" s="6"/>
      <c r="U288" s="5" t="s">
        <v>96</v>
      </c>
      <c r="V288" s="6"/>
      <c r="W288" s="5" t="s">
        <v>96</v>
      </c>
      <c r="X288" s="6"/>
      <c r="Y288" s="5" t="s">
        <v>206</v>
      </c>
      <c r="Z288" s="6" t="s">
        <v>6884</v>
      </c>
      <c r="AA288" s="5" t="s">
        <v>96</v>
      </c>
      <c r="AB288" s="6"/>
      <c r="AC288" s="5" t="s">
        <v>206</v>
      </c>
      <c r="AD288" s="6" t="s">
        <v>6330</v>
      </c>
      <c r="AE288" s="5" t="s">
        <v>96</v>
      </c>
      <c r="AG288" s="5" t="s">
        <v>206</v>
      </c>
      <c r="AH288" s="6" t="s">
        <v>6330</v>
      </c>
      <c r="AI288" s="5" t="s">
        <v>96</v>
      </c>
      <c r="AJ288" s="6"/>
      <c r="AK288" s="5" t="s">
        <v>206</v>
      </c>
      <c r="AL288" s="6" t="s">
        <v>6330</v>
      </c>
      <c r="AM288" s="5" t="s">
        <v>96</v>
      </c>
      <c r="AO288" s="5" t="s">
        <v>206</v>
      </c>
      <c r="AP288" s="6" t="s">
        <v>6330</v>
      </c>
      <c r="AQ288" s="5" t="s">
        <v>96</v>
      </c>
      <c r="AS288" s="5" t="s">
        <v>96</v>
      </c>
      <c r="AU288" s="5" t="s">
        <v>96</v>
      </c>
      <c r="AW288" s="5" t="s">
        <v>96</v>
      </c>
      <c r="AY288" s="5" t="s">
        <v>96</v>
      </c>
      <c r="BA288" s="5" t="s">
        <v>96</v>
      </c>
      <c r="BC288" s="5" t="s">
        <v>96</v>
      </c>
      <c r="BE288" s="5" t="s">
        <v>96</v>
      </c>
      <c r="BG288" s="5" t="s">
        <v>96</v>
      </c>
      <c r="BI288" s="5" t="s">
        <v>96</v>
      </c>
      <c r="BK288" s="6" t="str" cm="1">
        <f t="array" ref="BK28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I;
J;
K;
L;
M;
P;
Q;
R;
S;
X;
Z</v>
      </c>
      <c r="BL288" s="6" t="str" cm="1">
        <f t="array" ref="BL28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X : Non-Discipline Specific or Not Applicable;
Z : Multiple Disciplines</v>
      </c>
      <c r="BM288" s="5" t="s">
        <v>206</v>
      </c>
      <c r="BN288" s="5" t="s">
        <v>96</v>
      </c>
      <c r="BO288" s="5" t="s">
        <v>206</v>
      </c>
      <c r="BP288" s="5" t="s">
        <v>96</v>
      </c>
      <c r="BQ288" s="5" t="s">
        <v>206</v>
      </c>
      <c r="BR288" s="5" t="s">
        <v>206</v>
      </c>
      <c r="BS288" s="5" t="s">
        <v>96</v>
      </c>
      <c r="BT288" s="5" t="s">
        <v>96</v>
      </c>
      <c r="BU288" s="5" t="s">
        <v>206</v>
      </c>
      <c r="BV288" s="5" t="s">
        <v>206</v>
      </c>
      <c r="BW288" s="5" t="s">
        <v>206</v>
      </c>
      <c r="BX288" s="5" t="s">
        <v>206</v>
      </c>
      <c r="BY288" s="5" t="s">
        <v>206</v>
      </c>
      <c r="BZ288" s="5" t="s">
        <v>96</v>
      </c>
      <c r="CA288" s="5" t="s">
        <v>96</v>
      </c>
      <c r="CB288" s="5" t="s">
        <v>206</v>
      </c>
      <c r="CC288" s="5" t="s">
        <v>206</v>
      </c>
      <c r="CD288" s="5" t="s">
        <v>206</v>
      </c>
      <c r="CE288" s="5" t="s">
        <v>206</v>
      </c>
      <c r="CF288" s="5" t="s">
        <v>96</v>
      </c>
      <c r="CG288" s="5" t="s">
        <v>96</v>
      </c>
      <c r="CH288" s="5" t="s">
        <v>96</v>
      </c>
      <c r="CI288" s="5" t="s">
        <v>96</v>
      </c>
      <c r="CJ288" s="5" t="s">
        <v>206</v>
      </c>
      <c r="CK288" s="5" t="s">
        <v>96</v>
      </c>
      <c r="CL288" s="5" t="s">
        <v>206</v>
      </c>
      <c r="CM288" s="6" t="str" cm="1">
        <f t="array" ref="CM2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88" s="5" t="str" cm="1">
        <f t="array" ref="CN2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88" s="5" t="str" cm="1">
        <f t="array" ref="CO2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88" s="5" t="str" cm="1">
        <f t="array" ref="CP2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88" s="5" t="str" cm="1">
        <f t="array" ref="CQ2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89" spans="2:95" ht="294.5" x14ac:dyDescent="0.35">
      <c r="B289" s="5" t="s">
        <v>206</v>
      </c>
      <c r="C289" s="6" t="s">
        <v>6037</v>
      </c>
      <c r="D289" s="6" t="s">
        <v>659</v>
      </c>
      <c r="E289" s="6" t="s">
        <v>7253</v>
      </c>
      <c r="F289" s="5" t="s">
        <v>209</v>
      </c>
      <c r="G289" s="5" t="s">
        <v>234</v>
      </c>
      <c r="H289" s="5" t="s">
        <v>235</v>
      </c>
      <c r="I289" s="5" t="s">
        <v>96</v>
      </c>
      <c r="J289" s="5" t="s">
        <v>236</v>
      </c>
      <c r="K289" s="5" t="s">
        <v>225</v>
      </c>
      <c r="L289" s="5" t="s">
        <v>9</v>
      </c>
      <c r="M289" s="5" t="str">
        <f>IF(O289="","",
IF(O289="PM_XX_XX_XX: Undefined","PM_XX: Undefined",
INDEX(tbl_Picklist_UniclassPM[Code and Title],
MATCH((LEFT(O289,5)),tbl_Picklist_UniclassPM[Code],0))
))</f>
        <v>PM_55 : Contract information</v>
      </c>
      <c r="N289" s="5" t="str">
        <f>IF(O289="","",
IF(O289="PM_XX_XX_XX: Undefined","PM_XX_XX: Undefined",
INDEX(tbl_Picklist_UniclassPM[Code and Title],
MATCH((LEFT(O289,8)),tbl_Picklist_UniclassPM[Code],0))
))</f>
        <v>PM_55_55 : Contract</v>
      </c>
      <c r="O289" s="5" t="s">
        <v>656</v>
      </c>
      <c r="P289" s="6" t="str" cm="1">
        <f t="array" ref="P28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289" s="6" t="str" cm="1">
        <f t="array" ref="Q28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289" s="6"/>
      <c r="S289" s="5" t="s">
        <v>96</v>
      </c>
      <c r="T289" s="6"/>
      <c r="U289" s="5" t="s">
        <v>96</v>
      </c>
      <c r="V289" s="6"/>
      <c r="W289" s="5" t="s">
        <v>96</v>
      </c>
      <c r="X289" s="6"/>
      <c r="Y289" s="5" t="s">
        <v>96</v>
      </c>
      <c r="Z289" s="6"/>
      <c r="AA289" s="5" t="s">
        <v>96</v>
      </c>
      <c r="AB289" s="6"/>
      <c r="AC289" s="5" t="s">
        <v>96</v>
      </c>
      <c r="AE289" s="5" t="s">
        <v>96</v>
      </c>
      <c r="AG289" s="5" t="s">
        <v>96</v>
      </c>
      <c r="AI289" s="5" t="s">
        <v>96</v>
      </c>
      <c r="AJ289" s="6"/>
      <c r="AK289" s="5" t="s">
        <v>96</v>
      </c>
      <c r="AM289" s="5" t="s">
        <v>96</v>
      </c>
      <c r="AO289" s="5" t="s">
        <v>96</v>
      </c>
      <c r="AQ289" s="5" t="s">
        <v>96</v>
      </c>
      <c r="AS289" s="5" t="s">
        <v>96</v>
      </c>
      <c r="AU289" s="5" t="s">
        <v>206</v>
      </c>
      <c r="AV289" s="6" t="s">
        <v>6884</v>
      </c>
      <c r="AW289" s="5" t="s">
        <v>96</v>
      </c>
      <c r="AY289" s="5" t="s">
        <v>206</v>
      </c>
      <c r="AZ289" s="6" t="s">
        <v>6540</v>
      </c>
      <c r="BA289" s="5" t="s">
        <v>96</v>
      </c>
      <c r="BC289" s="5" t="s">
        <v>96</v>
      </c>
      <c r="BE289" s="5" t="s">
        <v>96</v>
      </c>
      <c r="BG289" s="5" t="s">
        <v>96</v>
      </c>
      <c r="BI289" s="5" t="s">
        <v>96</v>
      </c>
      <c r="BK289" s="6" t="str" cm="1">
        <f t="array" ref="BK28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I;
J;
K;
L;
M;
P;
Q;
R;
S;
X;
Z</v>
      </c>
      <c r="BL289" s="6" t="str" cm="1">
        <f t="array" ref="BL28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X : Non-Discipline Specific or Not Applicable;
Z : Multiple Disciplines</v>
      </c>
      <c r="BM289" s="5" t="s">
        <v>206</v>
      </c>
      <c r="BN289" s="5" t="s">
        <v>96</v>
      </c>
      <c r="BO289" s="5" t="s">
        <v>206</v>
      </c>
      <c r="BP289" s="5" t="s">
        <v>96</v>
      </c>
      <c r="BQ289" s="5" t="s">
        <v>206</v>
      </c>
      <c r="BR289" s="5" t="s">
        <v>206</v>
      </c>
      <c r="BS289" s="5" t="s">
        <v>96</v>
      </c>
      <c r="BT289" s="5" t="s">
        <v>96</v>
      </c>
      <c r="BU289" s="5" t="s">
        <v>206</v>
      </c>
      <c r="BV289" s="5" t="s">
        <v>206</v>
      </c>
      <c r="BW289" s="5" t="s">
        <v>206</v>
      </c>
      <c r="BX289" s="5" t="s">
        <v>206</v>
      </c>
      <c r="BY289" s="5" t="s">
        <v>206</v>
      </c>
      <c r="BZ289" s="5" t="s">
        <v>96</v>
      </c>
      <c r="CA289" s="5" t="s">
        <v>96</v>
      </c>
      <c r="CB289" s="5" t="s">
        <v>206</v>
      </c>
      <c r="CC289" s="5" t="s">
        <v>206</v>
      </c>
      <c r="CD289" s="5" t="s">
        <v>206</v>
      </c>
      <c r="CE289" s="5" t="s">
        <v>206</v>
      </c>
      <c r="CF289" s="5" t="s">
        <v>96</v>
      </c>
      <c r="CG289" s="5" t="s">
        <v>96</v>
      </c>
      <c r="CH289" s="5" t="s">
        <v>96</v>
      </c>
      <c r="CI289" s="5" t="s">
        <v>96</v>
      </c>
      <c r="CJ289" s="5" t="s">
        <v>206</v>
      </c>
      <c r="CK289" s="5" t="s">
        <v>96</v>
      </c>
      <c r="CL289" s="5" t="s">
        <v>206</v>
      </c>
      <c r="CM289" s="6" t="str" cm="1">
        <f t="array" ref="CM2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89" s="5" t="str" cm="1">
        <f t="array" ref="CN2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89" s="5" t="str" cm="1">
        <f t="array" ref="CO2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89" s="5" t="str" cm="1">
        <f t="array" ref="CP2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89" s="5" t="str" cm="1">
        <f t="array" ref="CQ2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90" spans="2:95" ht="294.5" x14ac:dyDescent="0.35">
      <c r="B290" s="5" t="s">
        <v>206</v>
      </c>
      <c r="C290" s="6" t="s">
        <v>5915</v>
      </c>
      <c r="D290" s="6" t="s">
        <v>660</v>
      </c>
      <c r="E290" s="6" t="s">
        <v>7254</v>
      </c>
      <c r="F290" s="5" t="s">
        <v>209</v>
      </c>
      <c r="G290" s="5" t="s">
        <v>234</v>
      </c>
      <c r="H290" s="5" t="s">
        <v>235</v>
      </c>
      <c r="I290" s="5" t="s">
        <v>96</v>
      </c>
      <c r="J290" s="5" t="s">
        <v>236</v>
      </c>
      <c r="K290" s="5" t="s">
        <v>399</v>
      </c>
      <c r="L290" s="5" t="s">
        <v>213</v>
      </c>
      <c r="M290" s="5" t="str">
        <f>IF(O290="","",
IF(O290="PM_XX_XX_XX: Undefined","PM_XX: Undefined",
INDEX(tbl_Picklist_UniclassPM[Code and Title],
MATCH((LEFT(O290,5)),tbl_Picklist_UniclassPM[Code],0))
))</f>
        <v>PM_55 : Contract information</v>
      </c>
      <c r="N290" s="5" t="str">
        <f>IF(O290="","",
IF(O290="PM_XX_XX_XX: Undefined","PM_XX_XX: Undefined",
INDEX(tbl_Picklist_UniclassPM[Code and Title],
MATCH((LEFT(O290,8)),tbl_Picklist_UniclassPM[Code],0))
))</f>
        <v>PM_55_55 : Contract</v>
      </c>
      <c r="O290" s="5" t="s">
        <v>656</v>
      </c>
      <c r="P290" s="6" t="str" cm="1">
        <f t="array" ref="P29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290" s="6" t="str" cm="1">
        <f t="array" ref="Q29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290" s="6"/>
      <c r="S290" s="5" t="s">
        <v>96</v>
      </c>
      <c r="T290" s="6"/>
      <c r="U290" s="5" t="s">
        <v>96</v>
      </c>
      <c r="V290" s="6"/>
      <c r="W290" s="5" t="s">
        <v>96</v>
      </c>
      <c r="X290" s="6"/>
      <c r="Y290" s="5" t="s">
        <v>206</v>
      </c>
      <c r="Z290" s="6" t="s">
        <v>6885</v>
      </c>
      <c r="AA290" s="5" t="s">
        <v>96</v>
      </c>
      <c r="AB290" s="6"/>
      <c r="AC290" s="5" t="s">
        <v>206</v>
      </c>
      <c r="AD290" s="6" t="s">
        <v>6330</v>
      </c>
      <c r="AE290" s="5" t="s">
        <v>96</v>
      </c>
      <c r="AG290" s="5" t="s">
        <v>206</v>
      </c>
      <c r="AH290" s="6" t="s">
        <v>6330</v>
      </c>
      <c r="AI290" s="5" t="s">
        <v>96</v>
      </c>
      <c r="AJ290" s="6"/>
      <c r="AK290" s="5" t="s">
        <v>206</v>
      </c>
      <c r="AL290" s="6" t="s">
        <v>6330</v>
      </c>
      <c r="AM290" s="5" t="s">
        <v>96</v>
      </c>
      <c r="AO290" s="5" t="s">
        <v>206</v>
      </c>
      <c r="AP290" s="6" t="s">
        <v>6330</v>
      </c>
      <c r="AQ290" s="5" t="s">
        <v>96</v>
      </c>
      <c r="AS290" s="5" t="s">
        <v>96</v>
      </c>
      <c r="AU290" s="5" t="s">
        <v>96</v>
      </c>
      <c r="AW290" s="5" t="s">
        <v>96</v>
      </c>
      <c r="AY290" s="5" t="s">
        <v>96</v>
      </c>
      <c r="BA290" s="5" t="s">
        <v>96</v>
      </c>
      <c r="BC290" s="5" t="s">
        <v>96</v>
      </c>
      <c r="BE290" s="5" t="s">
        <v>96</v>
      </c>
      <c r="BG290" s="5" t="s">
        <v>96</v>
      </c>
      <c r="BI290" s="5" t="s">
        <v>96</v>
      </c>
      <c r="BK290" s="6" t="s">
        <v>661</v>
      </c>
      <c r="BL290" s="6" t="s">
        <v>662</v>
      </c>
      <c r="BM290" s="5" t="s">
        <v>206</v>
      </c>
      <c r="BN290" s="5" t="s">
        <v>96</v>
      </c>
      <c r="BO290" s="5" t="s">
        <v>206</v>
      </c>
      <c r="BP290" s="5" t="s">
        <v>96</v>
      </c>
      <c r="BQ290" s="5" t="s">
        <v>206</v>
      </c>
      <c r="BR290" s="5" t="s">
        <v>206</v>
      </c>
      <c r="BS290" s="5" t="s">
        <v>96</v>
      </c>
      <c r="BT290" s="5" t="s">
        <v>96</v>
      </c>
      <c r="BU290" s="5" t="s">
        <v>206</v>
      </c>
      <c r="BV290" s="5" t="s">
        <v>206</v>
      </c>
      <c r="BW290" s="5" t="s">
        <v>206</v>
      </c>
      <c r="BX290" s="5" t="s">
        <v>206</v>
      </c>
      <c r="BY290" s="5" t="s">
        <v>206</v>
      </c>
      <c r="BZ290" s="5" t="s">
        <v>96</v>
      </c>
      <c r="CA290" s="5" t="s">
        <v>96</v>
      </c>
      <c r="CB290" s="5" t="s">
        <v>206</v>
      </c>
      <c r="CC290" s="5" t="s">
        <v>206</v>
      </c>
      <c r="CD290" s="5" t="s">
        <v>206</v>
      </c>
      <c r="CE290" s="5" t="s">
        <v>206</v>
      </c>
      <c r="CF290" s="5" t="s">
        <v>96</v>
      </c>
      <c r="CG290" s="5" t="s">
        <v>96</v>
      </c>
      <c r="CH290" s="5" t="s">
        <v>96</v>
      </c>
      <c r="CI290" s="5" t="s">
        <v>96</v>
      </c>
      <c r="CJ290" s="5" t="s">
        <v>206</v>
      </c>
      <c r="CK290" s="5" t="s">
        <v>96</v>
      </c>
      <c r="CL290" s="5" t="s">
        <v>206</v>
      </c>
      <c r="CM290" s="6" t="s">
        <v>298</v>
      </c>
      <c r="CN290" s="5" t="s">
        <v>298</v>
      </c>
      <c r="CO290" s="5" t="s">
        <v>298</v>
      </c>
      <c r="CP290" s="5" t="s">
        <v>298</v>
      </c>
      <c r="CQ290" s="5" t="s">
        <v>298</v>
      </c>
    </row>
    <row r="291" spans="2:95" ht="294.5" x14ac:dyDescent="0.35">
      <c r="B291" s="5" t="s">
        <v>206</v>
      </c>
      <c r="C291" s="6" t="s">
        <v>6038</v>
      </c>
      <c r="D291" s="6" t="s">
        <v>660</v>
      </c>
      <c r="E291" s="6" t="s">
        <v>7255</v>
      </c>
      <c r="F291" s="5" t="s">
        <v>209</v>
      </c>
      <c r="G291" s="5" t="s">
        <v>234</v>
      </c>
      <c r="H291" s="5" t="s">
        <v>417</v>
      </c>
      <c r="I291" s="5" t="s">
        <v>96</v>
      </c>
      <c r="J291" s="5" t="s">
        <v>236</v>
      </c>
      <c r="K291" s="5" t="s">
        <v>225</v>
      </c>
      <c r="L291" s="5" t="s">
        <v>9</v>
      </c>
      <c r="M291" s="5" t="str">
        <f>IF(O291="","",
IF(O291="PM_XX_XX_XX: Undefined","PM_XX: Undefined",
INDEX(tbl_Picklist_UniclassPM[Code and Title],
MATCH((LEFT(O291,5)),tbl_Picklist_UniclassPM[Code],0))
))</f>
        <v>PM_55 : Contract information</v>
      </c>
      <c r="N291" s="5" t="str">
        <f>IF(O291="","",
IF(O291="PM_XX_XX_XX: Undefined","PM_XX_XX: Undefined",
INDEX(tbl_Picklist_UniclassPM[Code and Title],
MATCH((LEFT(O291,8)),tbl_Picklist_UniclassPM[Code],0))
))</f>
        <v>PM_55_55 : Contract</v>
      </c>
      <c r="O291" s="5" t="s">
        <v>656</v>
      </c>
      <c r="P291" s="6" t="str" cm="1">
        <f t="array" ref="P29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291" s="6" t="str" cm="1">
        <f t="array" ref="Q29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291" s="6"/>
      <c r="S291" s="5" t="s">
        <v>96</v>
      </c>
      <c r="T291" s="6"/>
      <c r="U291" s="5" t="s">
        <v>96</v>
      </c>
      <c r="V291" s="6"/>
      <c r="W291" s="5" t="s">
        <v>96</v>
      </c>
      <c r="X291" s="6"/>
      <c r="Y291" s="5" t="s">
        <v>96</v>
      </c>
      <c r="Z291" s="6"/>
      <c r="AA291" s="5" t="s">
        <v>96</v>
      </c>
      <c r="AB291" s="6"/>
      <c r="AC291" s="5" t="s">
        <v>96</v>
      </c>
      <c r="AE291" s="5" t="s">
        <v>96</v>
      </c>
      <c r="AG291" s="5" t="s">
        <v>96</v>
      </c>
      <c r="AI291" s="5" t="s">
        <v>96</v>
      </c>
      <c r="AJ291" s="6"/>
      <c r="AK291" s="5" t="s">
        <v>96</v>
      </c>
      <c r="AM291" s="5" t="s">
        <v>96</v>
      </c>
      <c r="AO291" s="5" t="s">
        <v>96</v>
      </c>
      <c r="AQ291" s="5" t="s">
        <v>96</v>
      </c>
      <c r="AS291" s="5" t="s">
        <v>96</v>
      </c>
      <c r="AU291" s="5" t="s">
        <v>206</v>
      </c>
      <c r="AV291" s="6" t="s">
        <v>6912</v>
      </c>
      <c r="AW291" s="5" t="s">
        <v>96</v>
      </c>
      <c r="AY291" s="5" t="s">
        <v>206</v>
      </c>
      <c r="AZ291" s="6" t="s">
        <v>6540</v>
      </c>
      <c r="BA291" s="5" t="s">
        <v>96</v>
      </c>
      <c r="BC291" s="5" t="s">
        <v>96</v>
      </c>
      <c r="BE291" s="5" t="s">
        <v>96</v>
      </c>
      <c r="BG291" s="5" t="s">
        <v>96</v>
      </c>
      <c r="BI291" s="5" t="s">
        <v>96</v>
      </c>
      <c r="BK291" s="6" t="str" cm="1">
        <f t="array" ref="BK29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I;
J;
K;
L;
M;
P;
Q;
R;
S;
X;
Z</v>
      </c>
      <c r="BL291" s="6" t="str" cm="1">
        <f t="array" ref="BL29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X : Non-Discipline Specific or Not Applicable;
Z : Multiple Disciplines</v>
      </c>
      <c r="BM291" s="5" t="s">
        <v>206</v>
      </c>
      <c r="BN291" s="5" t="s">
        <v>96</v>
      </c>
      <c r="BO291" s="5" t="s">
        <v>206</v>
      </c>
      <c r="BP291" s="5" t="s">
        <v>96</v>
      </c>
      <c r="BQ291" s="5" t="s">
        <v>206</v>
      </c>
      <c r="BR291" s="5" t="s">
        <v>206</v>
      </c>
      <c r="BS291" s="5" t="s">
        <v>96</v>
      </c>
      <c r="BT291" s="5" t="s">
        <v>96</v>
      </c>
      <c r="BU291" s="5" t="s">
        <v>206</v>
      </c>
      <c r="BV291" s="5" t="s">
        <v>206</v>
      </c>
      <c r="BW291" s="5" t="s">
        <v>206</v>
      </c>
      <c r="BX291" s="5" t="s">
        <v>206</v>
      </c>
      <c r="BY291" s="5" t="s">
        <v>206</v>
      </c>
      <c r="BZ291" s="5" t="s">
        <v>96</v>
      </c>
      <c r="CA291" s="5" t="s">
        <v>96</v>
      </c>
      <c r="CB291" s="5" t="s">
        <v>206</v>
      </c>
      <c r="CC291" s="5" t="s">
        <v>206</v>
      </c>
      <c r="CD291" s="5" t="s">
        <v>206</v>
      </c>
      <c r="CE291" s="5" t="s">
        <v>206</v>
      </c>
      <c r="CF291" s="5" t="s">
        <v>96</v>
      </c>
      <c r="CG291" s="5" t="s">
        <v>96</v>
      </c>
      <c r="CH291" s="5" t="s">
        <v>96</v>
      </c>
      <c r="CI291" s="5" t="s">
        <v>96</v>
      </c>
      <c r="CJ291" s="5" t="s">
        <v>206</v>
      </c>
      <c r="CK291" s="5" t="s">
        <v>96</v>
      </c>
      <c r="CL291" s="5" t="s">
        <v>206</v>
      </c>
      <c r="CM291" s="6" t="str" cm="1">
        <f t="array" ref="CM2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91" s="5" t="str" cm="1">
        <f t="array" ref="CN2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91" s="5" t="str" cm="1">
        <f t="array" ref="CO2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91" s="5" t="str" cm="1">
        <f t="array" ref="CP2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91" s="5" t="str" cm="1">
        <f t="array" ref="CQ2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92" spans="2:95" ht="170.5" x14ac:dyDescent="0.35">
      <c r="B292" s="5" t="s">
        <v>206</v>
      </c>
      <c r="C292" s="6" t="s">
        <v>5929</v>
      </c>
      <c r="D292" s="6" t="s">
        <v>663</v>
      </c>
      <c r="E292" s="6" t="s">
        <v>7256</v>
      </c>
      <c r="F292" s="5" t="s">
        <v>209</v>
      </c>
      <c r="G292" s="5" t="s">
        <v>234</v>
      </c>
      <c r="H292" s="5" t="s">
        <v>223</v>
      </c>
      <c r="I292" s="5" t="s">
        <v>96</v>
      </c>
      <c r="J292" s="5" t="s">
        <v>212</v>
      </c>
      <c r="K292" s="5" t="s">
        <v>9</v>
      </c>
      <c r="L292" s="5" t="s">
        <v>225</v>
      </c>
      <c r="M292" s="5" t="str">
        <f>IF(O292="","",
IF(O292="PM_XX_XX_XX: Undefined","PM_XX: Undefined",
INDEX(tbl_Picklist_UniclassPM[Code and Title],
MATCH((LEFT(O292,5)),tbl_Picklist_UniclassPM[Code],0))
))</f>
        <v>PM_55 : Contract information</v>
      </c>
      <c r="N292" s="5" t="str">
        <f>IF(O292="","",
IF(O292="PM_XX_XX_XX: Undefined","PM_XX_XX: Undefined",
INDEX(tbl_Picklist_UniclassPM[Code and Title],
MATCH((LEFT(O292,8)),tbl_Picklist_UniclassPM[Code],0))
))</f>
        <v>PM_55_55 : Contract</v>
      </c>
      <c r="O292" s="5" t="s">
        <v>656</v>
      </c>
      <c r="P292" s="6" t="str" cm="1">
        <f t="array" ref="P29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IE211;
IE213;
IE221;
IE231;
IE241;
IE301;
IE401</v>
      </c>
      <c r="Q292" s="6" t="str" cm="1">
        <f t="array" ref="Q29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IE211 : EBSR PITT;
IE213 : EBSR ITT;
IE221 : SBSR ITT;
IE231 : ISP;
IE241 : Appointment (PCSA);
IE301 : Planning submission for review;
IE401 : Stage submission (Contractor's Proposals)</v>
      </c>
      <c r="R292" s="6"/>
      <c r="S292" s="5" t="s">
        <v>96</v>
      </c>
      <c r="T292" s="6"/>
      <c r="U292" s="5" t="s">
        <v>96</v>
      </c>
      <c r="V292" s="6"/>
      <c r="W292" s="5" t="s">
        <v>96</v>
      </c>
      <c r="X292" s="6"/>
      <c r="Y292" s="5" t="s">
        <v>96</v>
      </c>
      <c r="Z292" s="6"/>
      <c r="AA292" s="5" t="s">
        <v>96</v>
      </c>
      <c r="AB292" s="6"/>
      <c r="AC292" s="5" t="s">
        <v>206</v>
      </c>
      <c r="AD292" s="6" t="s">
        <v>6605</v>
      </c>
      <c r="AE292" s="5" t="s">
        <v>96</v>
      </c>
      <c r="AG292" s="5" t="s">
        <v>206</v>
      </c>
      <c r="AH292" s="6" t="s">
        <v>6330</v>
      </c>
      <c r="AI292" s="5" t="s">
        <v>96</v>
      </c>
      <c r="AJ292" s="6"/>
      <c r="AK292" s="5" t="s">
        <v>206</v>
      </c>
      <c r="AL292" s="6" t="s">
        <v>6605</v>
      </c>
      <c r="AM292" s="5" t="s">
        <v>96</v>
      </c>
      <c r="AO292" s="5" t="s">
        <v>206</v>
      </c>
      <c r="AP292" s="6" t="s">
        <v>6605</v>
      </c>
      <c r="AQ292" s="5" t="s">
        <v>96</v>
      </c>
      <c r="AS292" s="5" t="s">
        <v>206</v>
      </c>
      <c r="AT292" s="6" t="s">
        <v>657</v>
      </c>
      <c r="AU292" s="5" t="s">
        <v>206</v>
      </c>
      <c r="AV292" s="6" t="s">
        <v>6364</v>
      </c>
      <c r="AW292" s="5" t="s">
        <v>96</v>
      </c>
      <c r="AY292" s="5" t="s">
        <v>206</v>
      </c>
      <c r="AZ292" s="6" t="s">
        <v>6540</v>
      </c>
      <c r="BA292" s="5" t="s">
        <v>96</v>
      </c>
      <c r="BC292" s="5" t="s">
        <v>96</v>
      </c>
      <c r="BE292" s="5" t="s">
        <v>96</v>
      </c>
      <c r="BG292" s="5" t="s">
        <v>96</v>
      </c>
      <c r="BI292" s="5" t="s">
        <v>96</v>
      </c>
      <c r="BK292" s="6" t="str" cm="1">
        <f t="array" ref="BK29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92" s="6" t="str" cm="1">
        <f t="array" ref="BL29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92" s="5" t="s">
        <v>96</v>
      </c>
      <c r="BN292" s="5" t="s">
        <v>96</v>
      </c>
      <c r="BO292" s="5" t="s">
        <v>96</v>
      </c>
      <c r="BP292" s="5" t="s">
        <v>96</v>
      </c>
      <c r="BQ292" s="5" t="s">
        <v>96</v>
      </c>
      <c r="BR292" s="5" t="s">
        <v>96</v>
      </c>
      <c r="BS292" s="5" t="s">
        <v>96</v>
      </c>
      <c r="BT292" s="5" t="s">
        <v>96</v>
      </c>
      <c r="BU292" s="5" t="s">
        <v>96</v>
      </c>
      <c r="BV292" s="5" t="s">
        <v>96</v>
      </c>
      <c r="BW292" s="5" t="s">
        <v>96</v>
      </c>
      <c r="BX292" s="5" t="s">
        <v>96</v>
      </c>
      <c r="BY292" s="5" t="s">
        <v>96</v>
      </c>
      <c r="BZ292" s="5" t="s">
        <v>96</v>
      </c>
      <c r="CA292" s="5" t="s">
        <v>96</v>
      </c>
      <c r="CB292" s="5" t="s">
        <v>96</v>
      </c>
      <c r="CC292" s="5" t="s">
        <v>96</v>
      </c>
      <c r="CD292" s="5" t="s">
        <v>96</v>
      </c>
      <c r="CE292" s="5" t="s">
        <v>96</v>
      </c>
      <c r="CF292" s="5" t="s">
        <v>96</v>
      </c>
      <c r="CG292" s="5" t="s">
        <v>96</v>
      </c>
      <c r="CH292" s="5" t="s">
        <v>96</v>
      </c>
      <c r="CI292" s="5" t="s">
        <v>96</v>
      </c>
      <c r="CJ292" s="5" t="s">
        <v>206</v>
      </c>
      <c r="CK292" s="5" t="s">
        <v>96</v>
      </c>
      <c r="CL292" s="5" t="s">
        <v>96</v>
      </c>
      <c r="CM292" s="6" t="str" cm="1">
        <f t="array" ref="CM2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92" s="5" t="str" cm="1">
        <f t="array" ref="CN2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92" s="5" t="str" cm="1">
        <f t="array" ref="CO2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92" s="5" t="str" cm="1">
        <f t="array" ref="CP2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92" s="5" t="str" cm="1">
        <f t="array" ref="CQ2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93" spans="2:95" ht="170.5" x14ac:dyDescent="0.35">
      <c r="B293" s="5" t="s">
        <v>206</v>
      </c>
      <c r="C293" s="6" t="s">
        <v>5961</v>
      </c>
      <c r="D293" s="6" t="s">
        <v>663</v>
      </c>
      <c r="E293" s="6" t="s">
        <v>7257</v>
      </c>
      <c r="F293" s="5" t="s">
        <v>209</v>
      </c>
      <c r="G293" s="5" t="s">
        <v>234</v>
      </c>
      <c r="H293" s="5" t="s">
        <v>223</v>
      </c>
      <c r="I293" s="5" t="s">
        <v>96</v>
      </c>
      <c r="J293" s="5" t="s">
        <v>212</v>
      </c>
      <c r="K293" s="5" t="s">
        <v>225</v>
      </c>
      <c r="L293" s="5" t="s">
        <v>9</v>
      </c>
      <c r="M293" s="5" t="str">
        <f>IF(O293="","",
IF(O293="PM_XX_XX_XX: Undefined","PM_XX: Undefined",
INDEX(tbl_Picklist_UniclassPM[Code and Title],
MATCH((LEFT(O293,5)),tbl_Picklist_UniclassPM[Code],0))
))</f>
        <v>PM_55 : Contract information</v>
      </c>
      <c r="N293" s="5" t="str">
        <f>IF(O293="","",
IF(O293="PM_XX_XX_XX: Undefined","PM_XX_XX: Undefined",
INDEX(tbl_Picklist_UniclassPM[Code and Title],
MATCH((LEFT(O293,8)),tbl_Picklist_UniclassPM[Code],0))
))</f>
        <v>PM_55_55 : Contract</v>
      </c>
      <c r="O293" s="5" t="s">
        <v>656</v>
      </c>
      <c r="P293" s="6" t="str" cm="1">
        <f t="array" ref="P29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IE222;
IE232</v>
      </c>
      <c r="Q293" s="6" t="str" cm="1">
        <f t="array" ref="Q29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IE222 : SBSR ITT Response;
IE232 : ISP Response</v>
      </c>
      <c r="R293" s="6"/>
      <c r="S293" s="5" t="s">
        <v>96</v>
      </c>
      <c r="T293" s="6"/>
      <c r="U293" s="5" t="s">
        <v>96</v>
      </c>
      <c r="V293" s="6"/>
      <c r="W293" s="5" t="s">
        <v>96</v>
      </c>
      <c r="X293" s="6"/>
      <c r="Y293" s="5" t="s">
        <v>96</v>
      </c>
      <c r="Z293" s="6"/>
      <c r="AA293" s="5" t="s">
        <v>96</v>
      </c>
      <c r="AB293" s="6"/>
      <c r="AC293" s="5" t="s">
        <v>96</v>
      </c>
      <c r="AE293" s="5" t="s">
        <v>96</v>
      </c>
      <c r="AG293" s="5" t="s">
        <v>96</v>
      </c>
      <c r="AI293" s="5" t="s">
        <v>206</v>
      </c>
      <c r="AJ293" s="6" t="s">
        <v>6608</v>
      </c>
      <c r="AK293" s="5" t="s">
        <v>96</v>
      </c>
      <c r="AM293" s="5" t="s">
        <v>206</v>
      </c>
      <c r="AN293" s="6" t="s">
        <v>6608</v>
      </c>
      <c r="AO293" s="5" t="s">
        <v>96</v>
      </c>
      <c r="AQ293" s="5" t="s">
        <v>206</v>
      </c>
      <c r="AR293" s="6" t="s">
        <v>6608</v>
      </c>
      <c r="AS293" s="5" t="s">
        <v>96</v>
      </c>
      <c r="AU293" s="5" t="s">
        <v>96</v>
      </c>
      <c r="AW293" s="5" t="s">
        <v>96</v>
      </c>
      <c r="AY293" s="5" t="s">
        <v>96</v>
      </c>
      <c r="BA293" s="5" t="s">
        <v>96</v>
      </c>
      <c r="BC293" s="5" t="s">
        <v>96</v>
      </c>
      <c r="BE293" s="5" t="s">
        <v>96</v>
      </c>
      <c r="BG293" s="5" t="s">
        <v>96</v>
      </c>
      <c r="BI293" s="5" t="s">
        <v>96</v>
      </c>
      <c r="BK293" s="6" t="str" cm="1">
        <f t="array" ref="BK29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93" s="6" t="str" cm="1">
        <f t="array" ref="BL29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93" s="5" t="s">
        <v>96</v>
      </c>
      <c r="BN293" s="5" t="s">
        <v>96</v>
      </c>
      <c r="BO293" s="5" t="s">
        <v>96</v>
      </c>
      <c r="BP293" s="5" t="s">
        <v>96</v>
      </c>
      <c r="BQ293" s="5" t="s">
        <v>96</v>
      </c>
      <c r="BR293" s="5" t="s">
        <v>96</v>
      </c>
      <c r="BS293" s="5" t="s">
        <v>96</v>
      </c>
      <c r="BT293" s="5" t="s">
        <v>96</v>
      </c>
      <c r="BU293" s="5" t="s">
        <v>96</v>
      </c>
      <c r="BV293" s="5" t="s">
        <v>96</v>
      </c>
      <c r="BW293" s="5" t="s">
        <v>96</v>
      </c>
      <c r="BX293" s="5" t="s">
        <v>96</v>
      </c>
      <c r="BY293" s="5" t="s">
        <v>96</v>
      </c>
      <c r="BZ293" s="5" t="s">
        <v>96</v>
      </c>
      <c r="CA293" s="5" t="s">
        <v>96</v>
      </c>
      <c r="CB293" s="5" t="s">
        <v>96</v>
      </c>
      <c r="CC293" s="5" t="s">
        <v>96</v>
      </c>
      <c r="CD293" s="5" t="s">
        <v>96</v>
      </c>
      <c r="CE293" s="5" t="s">
        <v>96</v>
      </c>
      <c r="CF293" s="5" t="s">
        <v>96</v>
      </c>
      <c r="CG293" s="5" t="s">
        <v>96</v>
      </c>
      <c r="CH293" s="5" t="s">
        <v>96</v>
      </c>
      <c r="CI293" s="5" t="s">
        <v>96</v>
      </c>
      <c r="CJ293" s="5" t="s">
        <v>206</v>
      </c>
      <c r="CK293" s="5" t="s">
        <v>96</v>
      </c>
      <c r="CL293" s="5" t="s">
        <v>96</v>
      </c>
      <c r="CM293" s="6" t="str" cm="1">
        <f t="array" ref="CM2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93" s="5" t="str" cm="1">
        <f t="array" ref="CN2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93" s="5" t="str" cm="1">
        <f t="array" ref="CO2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93" s="5" t="str" cm="1">
        <f t="array" ref="CP2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93" s="5" t="str" cm="1">
        <f t="array" ref="CQ2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94" spans="2:95" ht="77.5" x14ac:dyDescent="0.35">
      <c r="B294" s="5" t="s">
        <v>239</v>
      </c>
      <c r="C294" s="6" t="s">
        <v>5916</v>
      </c>
      <c r="D294" s="6" t="s">
        <v>664</v>
      </c>
      <c r="E294" s="6" t="s">
        <v>7258</v>
      </c>
      <c r="F294" s="5" t="s">
        <v>209</v>
      </c>
      <c r="G294" s="5" t="s">
        <v>210</v>
      </c>
      <c r="H294" s="5" t="s">
        <v>211</v>
      </c>
      <c r="I294" s="5" t="s">
        <v>96</v>
      </c>
      <c r="J294" s="5" t="s">
        <v>96</v>
      </c>
      <c r="K294" s="5" t="s">
        <v>9</v>
      </c>
      <c r="L294" s="5" t="s">
        <v>213</v>
      </c>
      <c r="M294" s="5" t="str">
        <f>IF(O294="","",
IF(O294="PM_XX_XX_XX: Undefined","PM_XX: Undefined",
INDEX(tbl_Picklist_UniclassPM[Code and Title],
MATCH((LEFT(O294,5)),tbl_Picklist_UniclassPM[Code],0))
))</f>
        <v>PM_55 : Contract information</v>
      </c>
      <c r="N294" s="5" t="str">
        <f>IF(O294="","",
IF(O294="PM_XX_XX_XX: Undefined","PM_XX_XX: Undefined",
INDEX(tbl_Picklist_UniclassPM[Code and Title],
MATCH((LEFT(O294,8)),tbl_Picklist_UniclassPM[Code],0))
))</f>
        <v>PM_55_55 : Contract</v>
      </c>
      <c r="O294" s="5" t="s">
        <v>656</v>
      </c>
      <c r="P294" s="6" t="str" cm="1">
        <f t="array" ref="P29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294" s="6" t="str" cm="1">
        <f t="array" ref="Q29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294" s="6"/>
      <c r="S294" s="5" t="s">
        <v>96</v>
      </c>
      <c r="T294" s="6"/>
      <c r="U294" s="5" t="s">
        <v>96</v>
      </c>
      <c r="V294" s="6"/>
      <c r="W294" s="5" t="s">
        <v>96</v>
      </c>
      <c r="X294" s="6"/>
      <c r="Y294" s="5" t="s">
        <v>206</v>
      </c>
      <c r="Z294" s="6" t="s">
        <v>6609</v>
      </c>
      <c r="AA294" s="5" t="s">
        <v>96</v>
      </c>
      <c r="AB294" s="6"/>
      <c r="AC294" s="5" t="s">
        <v>206</v>
      </c>
      <c r="AD294" s="6" t="s">
        <v>6330</v>
      </c>
      <c r="AE294" s="5" t="s">
        <v>96</v>
      </c>
      <c r="AG294" s="5" t="s">
        <v>206</v>
      </c>
      <c r="AH294" s="6" t="s">
        <v>6330</v>
      </c>
      <c r="AI294" s="5" t="s">
        <v>96</v>
      </c>
      <c r="AJ294" s="6"/>
      <c r="AK294" s="5" t="s">
        <v>206</v>
      </c>
      <c r="AL294" s="6" t="s">
        <v>6330</v>
      </c>
      <c r="AM294" s="5" t="s">
        <v>96</v>
      </c>
      <c r="AO294" s="5" t="s">
        <v>206</v>
      </c>
      <c r="AP294" s="6" t="s">
        <v>6330</v>
      </c>
      <c r="AQ294" s="5" t="s">
        <v>96</v>
      </c>
      <c r="AS294" s="5" t="s">
        <v>96</v>
      </c>
      <c r="AU294" s="5" t="s">
        <v>96</v>
      </c>
      <c r="AW294" s="5" t="s">
        <v>96</v>
      </c>
      <c r="AY294" s="5" t="s">
        <v>96</v>
      </c>
      <c r="BA294" s="5" t="s">
        <v>96</v>
      </c>
      <c r="BC294" s="5" t="s">
        <v>96</v>
      </c>
      <c r="BE294" s="5" t="s">
        <v>96</v>
      </c>
      <c r="BG294" s="5" t="s">
        <v>96</v>
      </c>
      <c r="BI294" s="5" t="s">
        <v>96</v>
      </c>
      <c r="BK294" s="6" t="str" cm="1">
        <f t="array" ref="BK29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v>
      </c>
      <c r="BL294" s="6" t="str" cm="1">
        <f t="array" ref="BL29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v>
      </c>
      <c r="BM294" s="5" t="s">
        <v>96</v>
      </c>
      <c r="BN294" s="5" t="s">
        <v>206</v>
      </c>
      <c r="BO294" s="5" t="s">
        <v>96</v>
      </c>
      <c r="BP294" s="5" t="s">
        <v>96</v>
      </c>
      <c r="BQ294" s="5" t="s">
        <v>96</v>
      </c>
      <c r="BR294" s="5" t="s">
        <v>96</v>
      </c>
      <c r="BS294" s="5" t="s">
        <v>96</v>
      </c>
      <c r="BT294" s="5" t="s">
        <v>96</v>
      </c>
      <c r="BU294" s="5" t="s">
        <v>96</v>
      </c>
      <c r="BV294" s="5" t="s">
        <v>96</v>
      </c>
      <c r="BW294" s="5" t="s">
        <v>96</v>
      </c>
      <c r="BX294" s="5" t="s">
        <v>96</v>
      </c>
      <c r="BY294" s="5" t="s">
        <v>96</v>
      </c>
      <c r="BZ294" s="5" t="s">
        <v>96</v>
      </c>
      <c r="CA294" s="5" t="s">
        <v>96</v>
      </c>
      <c r="CB294" s="5" t="s">
        <v>96</v>
      </c>
      <c r="CC294" s="5" t="s">
        <v>96</v>
      </c>
      <c r="CD294" s="5" t="s">
        <v>96</v>
      </c>
      <c r="CE294" s="5" t="s">
        <v>96</v>
      </c>
      <c r="CF294" s="5" t="s">
        <v>96</v>
      </c>
      <c r="CG294" s="5" t="s">
        <v>96</v>
      </c>
      <c r="CH294" s="5" t="s">
        <v>96</v>
      </c>
      <c r="CI294" s="5" t="s">
        <v>96</v>
      </c>
      <c r="CJ294" s="5" t="s">
        <v>96</v>
      </c>
      <c r="CK294" s="5" t="s">
        <v>96</v>
      </c>
      <c r="CL294" s="5" t="s">
        <v>96</v>
      </c>
      <c r="CM294" s="6" t="str" cm="1">
        <f t="array" ref="CM2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94" s="5" t="str" cm="1">
        <f t="array" ref="CN2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94" s="5" t="str" cm="1">
        <f t="array" ref="CO2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94" s="5" t="str" cm="1">
        <f t="array" ref="CP2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94" s="5" t="str" cm="1">
        <f t="array" ref="CQ2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95" spans="2:95" ht="31" x14ac:dyDescent="0.35">
      <c r="B295" s="5" t="s">
        <v>206</v>
      </c>
      <c r="C295" s="6" t="s">
        <v>6141</v>
      </c>
      <c r="D295" s="6" t="s">
        <v>665</v>
      </c>
      <c r="E295" s="6" t="s">
        <v>7259</v>
      </c>
      <c r="F295" s="5" t="s">
        <v>209</v>
      </c>
      <c r="G295" s="5" t="s">
        <v>210</v>
      </c>
      <c r="H295" s="5" t="s">
        <v>223</v>
      </c>
      <c r="I295" s="5" t="s">
        <v>96</v>
      </c>
      <c r="J295" s="5" t="s">
        <v>212</v>
      </c>
      <c r="K295" s="5" t="s">
        <v>399</v>
      </c>
      <c r="L295" s="5" t="s">
        <v>9</v>
      </c>
      <c r="M295" s="5" t="str">
        <f>IF(O295="","",
IF(O295="PM_XX_XX_XX: Undefined","PM_XX: Undefined",
INDEX(tbl_Picklist_UniclassPM[Code and Title],
MATCH((LEFT(O295,5)),tbl_Picklist_UniclassPM[Code],0))
))</f>
        <v>PM_60 : Construction management information</v>
      </c>
      <c r="N295" s="5" t="str">
        <f>IF(O295="","",
IF(O295="PM_XX_XX_XX: Undefined","PM_XX_XX: Undefined",
INDEX(tbl_Picklist_UniclassPM[Code and Title],
MATCH((LEFT(O295,8)),tbl_Picklist_UniclassPM[Code],0))
))</f>
        <v>PM_60_10 : Site information</v>
      </c>
      <c r="O295" s="5" t="s">
        <v>666</v>
      </c>
      <c r="P295" s="6" t="str" cm="1">
        <f t="array" ref="P29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295" s="6" t="str" cm="1">
        <f t="array" ref="Q29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295" s="6"/>
      <c r="S295" s="5" t="s">
        <v>96</v>
      </c>
      <c r="T295" s="6"/>
      <c r="U295" s="5" t="s">
        <v>96</v>
      </c>
      <c r="V295" s="6"/>
      <c r="W295" s="5" t="s">
        <v>96</v>
      </c>
      <c r="X295" s="6"/>
      <c r="Y295" s="5" t="s">
        <v>96</v>
      </c>
      <c r="Z295" s="6"/>
      <c r="AA295" s="5" t="s">
        <v>96</v>
      </c>
      <c r="AB295" s="6"/>
      <c r="AC295" s="5" t="s">
        <v>96</v>
      </c>
      <c r="AE295" s="5" t="s">
        <v>96</v>
      </c>
      <c r="AG295" s="5" t="s">
        <v>96</v>
      </c>
      <c r="AI295" s="5" t="s">
        <v>96</v>
      </c>
      <c r="AJ295" s="6"/>
      <c r="AK295" s="5" t="s">
        <v>96</v>
      </c>
      <c r="AM295" s="5" t="s">
        <v>96</v>
      </c>
      <c r="AO295" s="5" t="s">
        <v>96</v>
      </c>
      <c r="AQ295" s="5" t="s">
        <v>96</v>
      </c>
      <c r="AS295" s="5" t="s">
        <v>96</v>
      </c>
      <c r="AU295" s="5" t="s">
        <v>96</v>
      </c>
      <c r="AW295" s="5" t="s">
        <v>96</v>
      </c>
      <c r="AY295" s="5" t="s">
        <v>96</v>
      </c>
      <c r="BA295" s="5" t="s">
        <v>206</v>
      </c>
      <c r="BB295" s="6" t="s">
        <v>6610</v>
      </c>
      <c r="BC295" s="5" t="s">
        <v>96</v>
      </c>
      <c r="BE295" s="5" t="s">
        <v>96</v>
      </c>
      <c r="BG295" s="5" t="s">
        <v>96</v>
      </c>
      <c r="BI295" s="5" t="s">
        <v>96</v>
      </c>
      <c r="BK295" s="6" t="str" cm="1">
        <f t="array" ref="BK29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95" s="6" t="str" cm="1">
        <f t="array" ref="BL29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95" s="5" t="s">
        <v>96</v>
      </c>
      <c r="BN295" s="5" t="s">
        <v>96</v>
      </c>
      <c r="BO295" s="5" t="s">
        <v>96</v>
      </c>
      <c r="BP295" s="5" t="s">
        <v>96</v>
      </c>
      <c r="BQ295" s="5" t="s">
        <v>96</v>
      </c>
      <c r="BR295" s="5" t="s">
        <v>96</v>
      </c>
      <c r="BS295" s="5" t="s">
        <v>96</v>
      </c>
      <c r="BT295" s="5" t="s">
        <v>96</v>
      </c>
      <c r="BU295" s="5" t="s">
        <v>96</v>
      </c>
      <c r="BV295" s="5" t="s">
        <v>96</v>
      </c>
      <c r="BW295" s="5" t="s">
        <v>96</v>
      </c>
      <c r="BX295" s="5" t="s">
        <v>96</v>
      </c>
      <c r="BY295" s="5" t="s">
        <v>96</v>
      </c>
      <c r="BZ295" s="5" t="s">
        <v>96</v>
      </c>
      <c r="CA295" s="5" t="s">
        <v>96</v>
      </c>
      <c r="CB295" s="5" t="s">
        <v>96</v>
      </c>
      <c r="CC295" s="5" t="s">
        <v>96</v>
      </c>
      <c r="CD295" s="5" t="s">
        <v>96</v>
      </c>
      <c r="CE295" s="5" t="s">
        <v>96</v>
      </c>
      <c r="CF295" s="5" t="s">
        <v>96</v>
      </c>
      <c r="CG295" s="5" t="s">
        <v>96</v>
      </c>
      <c r="CH295" s="5" t="s">
        <v>96</v>
      </c>
      <c r="CI295" s="5" t="s">
        <v>96</v>
      </c>
      <c r="CJ295" s="5" t="s">
        <v>206</v>
      </c>
      <c r="CK295" s="5" t="s">
        <v>96</v>
      </c>
      <c r="CL295" s="5" t="s">
        <v>96</v>
      </c>
      <c r="CM295" s="6" t="str" cm="1">
        <f t="array" ref="CM2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95" s="5" t="str" cm="1">
        <f t="array" ref="CN2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95" s="5" t="str" cm="1">
        <f t="array" ref="CO2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95" s="5" t="str" cm="1">
        <f t="array" ref="CP2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95" s="5" t="str" cm="1">
        <f t="array" ref="CQ2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96" spans="2:95" ht="294.5" x14ac:dyDescent="0.35">
      <c r="B296" s="5" t="s">
        <v>206</v>
      </c>
      <c r="C296" s="6" t="s">
        <v>6123</v>
      </c>
      <c r="D296" s="6" t="s">
        <v>667</v>
      </c>
      <c r="E296" s="6" t="s">
        <v>7260</v>
      </c>
      <c r="F296" s="5" t="s">
        <v>209</v>
      </c>
      <c r="G296" s="5" t="s">
        <v>251</v>
      </c>
      <c r="H296" s="5" t="s">
        <v>223</v>
      </c>
      <c r="I296" s="5" t="s">
        <v>104</v>
      </c>
      <c r="J296" s="5" t="s">
        <v>96</v>
      </c>
      <c r="K296" s="5" t="s">
        <v>225</v>
      </c>
      <c r="L296" s="5" t="s">
        <v>9</v>
      </c>
      <c r="M296" s="5" t="str">
        <f>IF(O296="","",
IF(O296="PM_XX_XX_XX: Undefined","PM_XX: Undefined",
INDEX(tbl_Picklist_UniclassPM[Code and Title],
MATCH((LEFT(O296,5)),tbl_Picklist_UniclassPM[Code],0))
))</f>
        <v>PM_60 : Construction management information</v>
      </c>
      <c r="N296" s="5" t="str">
        <f>IF(O296="","",
IF(O296="PM_XX_XX_XX: Undefined","PM_XX_XX: Undefined",
INDEX(tbl_Picklist_UniclassPM[Code and Title],
MATCH((LEFT(O296,8)),tbl_Picklist_UniclassPM[Code],0))
))</f>
        <v>PM_60_10 : Site information</v>
      </c>
      <c r="O296" s="5" t="s">
        <v>668</v>
      </c>
      <c r="P296" s="6" t="str" cm="1">
        <f t="array" ref="P29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IE501</v>
      </c>
      <c r="Q296" s="6" t="str" cm="1">
        <f t="array" ref="Q29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IE501 : General</v>
      </c>
      <c r="R296" s="6"/>
      <c r="S296" s="5" t="s">
        <v>96</v>
      </c>
      <c r="T296" s="6"/>
      <c r="U296" s="5" t="s">
        <v>96</v>
      </c>
      <c r="V296" s="6"/>
      <c r="W296" s="5" t="s">
        <v>96</v>
      </c>
      <c r="X296" s="6"/>
      <c r="Y296" s="5" t="s">
        <v>96</v>
      </c>
      <c r="Z296" s="6"/>
      <c r="AA296" s="5" t="s">
        <v>96</v>
      </c>
      <c r="AB296" s="6"/>
      <c r="AC296" s="5" t="s">
        <v>96</v>
      </c>
      <c r="AE296" s="5" t="s">
        <v>96</v>
      </c>
      <c r="AG296" s="5" t="s">
        <v>96</v>
      </c>
      <c r="AI296" s="5" t="s">
        <v>96</v>
      </c>
      <c r="AJ296" s="6"/>
      <c r="AK296" s="5" t="s">
        <v>96</v>
      </c>
      <c r="AM296" s="5" t="s">
        <v>96</v>
      </c>
      <c r="AO296" s="5" t="s">
        <v>96</v>
      </c>
      <c r="AQ296" s="5" t="s">
        <v>96</v>
      </c>
      <c r="AS296" s="5" t="s">
        <v>96</v>
      </c>
      <c r="AU296" s="5" t="s">
        <v>96</v>
      </c>
      <c r="AW296" s="5" t="s">
        <v>96</v>
      </c>
      <c r="AY296" s="5" t="s">
        <v>206</v>
      </c>
      <c r="AZ296" s="6" t="s">
        <v>6646</v>
      </c>
      <c r="BA296" s="5" t="s">
        <v>206</v>
      </c>
      <c r="BB296" s="6" t="s">
        <v>6611</v>
      </c>
      <c r="BC296" s="5" t="s">
        <v>96</v>
      </c>
      <c r="BE296" s="5" t="s">
        <v>96</v>
      </c>
      <c r="BG296" s="5" t="s">
        <v>96</v>
      </c>
      <c r="BI296" s="5" t="s">
        <v>96</v>
      </c>
      <c r="BK296" s="6" t="str" cm="1">
        <f t="array" ref="BK29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96" s="6" t="str" cm="1">
        <f t="array" ref="BL29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96" s="5" t="s">
        <v>96</v>
      </c>
      <c r="BN296" s="5" t="s">
        <v>96</v>
      </c>
      <c r="BO296" s="5" t="s">
        <v>96</v>
      </c>
      <c r="BP296" s="5" t="s">
        <v>96</v>
      </c>
      <c r="BQ296" s="5" t="s">
        <v>96</v>
      </c>
      <c r="BR296" s="5" t="s">
        <v>96</v>
      </c>
      <c r="BS296" s="5" t="s">
        <v>96</v>
      </c>
      <c r="BT296" s="5" t="s">
        <v>96</v>
      </c>
      <c r="BU296" s="5" t="s">
        <v>96</v>
      </c>
      <c r="BV296" s="5" t="s">
        <v>96</v>
      </c>
      <c r="BW296" s="5" t="s">
        <v>96</v>
      </c>
      <c r="BX296" s="5" t="s">
        <v>96</v>
      </c>
      <c r="BY296" s="5" t="s">
        <v>96</v>
      </c>
      <c r="BZ296" s="5" t="s">
        <v>96</v>
      </c>
      <c r="CA296" s="5" t="s">
        <v>96</v>
      </c>
      <c r="CB296" s="5" t="s">
        <v>96</v>
      </c>
      <c r="CC296" s="5" t="s">
        <v>96</v>
      </c>
      <c r="CD296" s="5" t="s">
        <v>96</v>
      </c>
      <c r="CE296" s="5" t="s">
        <v>96</v>
      </c>
      <c r="CF296" s="5" t="s">
        <v>96</v>
      </c>
      <c r="CG296" s="5" t="s">
        <v>96</v>
      </c>
      <c r="CH296" s="5" t="s">
        <v>96</v>
      </c>
      <c r="CI296" s="5" t="s">
        <v>96</v>
      </c>
      <c r="CJ296" s="5" t="s">
        <v>206</v>
      </c>
      <c r="CK296" s="5" t="s">
        <v>96</v>
      </c>
      <c r="CL296" s="5" t="s">
        <v>96</v>
      </c>
      <c r="CM296" s="6" t="str" cm="1">
        <f t="array" ref="CM2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96" s="5" t="str" cm="1">
        <f t="array" ref="CN2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96" s="5" t="str" cm="1">
        <f t="array" ref="CO2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96" s="5" t="str" cm="1">
        <f t="array" ref="CP2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96" s="5" t="str" cm="1">
        <f t="array" ref="CQ2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97" spans="2:95" ht="108.5" x14ac:dyDescent="0.35">
      <c r="B297" s="5" t="s">
        <v>206</v>
      </c>
      <c r="C297" s="6" t="s">
        <v>6124</v>
      </c>
      <c r="D297" s="6" t="s">
        <v>669</v>
      </c>
      <c r="E297" s="6" t="s">
        <v>7261</v>
      </c>
      <c r="F297" s="5" t="s">
        <v>209</v>
      </c>
      <c r="G297" s="5" t="s">
        <v>210</v>
      </c>
      <c r="H297" s="5" t="s">
        <v>223</v>
      </c>
      <c r="I297" s="5" t="s">
        <v>96</v>
      </c>
      <c r="J297" s="5" t="s">
        <v>96</v>
      </c>
      <c r="K297" s="5" t="s">
        <v>225</v>
      </c>
      <c r="L297" s="5" t="s">
        <v>9</v>
      </c>
      <c r="M297" s="5" t="str">
        <f>IF(O297="","",
IF(O297="PM_XX_XX_XX: Undefined","PM_XX: Undefined",
INDEX(tbl_Picklist_UniclassPM[Code and Title],
MATCH((LEFT(O297,5)),tbl_Picklist_UniclassPM[Code],0))
))</f>
        <v>PM_60 : Construction management information</v>
      </c>
      <c r="N297" s="5" t="str">
        <f>IF(O297="","",
IF(O297="PM_XX_XX_XX: Undefined","PM_XX_XX: Undefined",
INDEX(tbl_Picklist_UniclassPM[Code and Title],
MATCH((LEFT(O297,8)),tbl_Picklist_UniclassPM[Code],0))
))</f>
        <v>PM_60_20 : Project requirements</v>
      </c>
      <c r="O297" s="5" t="s">
        <v>670</v>
      </c>
      <c r="P297" s="6" t="str" cm="1">
        <f t="array" ref="P29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IE501</v>
      </c>
      <c r="Q297" s="6" t="str" cm="1">
        <f t="array" ref="Q29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IE501 : General</v>
      </c>
      <c r="R297" s="6"/>
      <c r="S297" s="5" t="s">
        <v>96</v>
      </c>
      <c r="T297" s="6"/>
      <c r="U297" s="5" t="s">
        <v>96</v>
      </c>
      <c r="V297" s="6"/>
      <c r="W297" s="5" t="s">
        <v>96</v>
      </c>
      <c r="X297" s="6"/>
      <c r="Y297" s="5" t="s">
        <v>96</v>
      </c>
      <c r="Z297" s="6"/>
      <c r="AA297" s="5" t="s">
        <v>96</v>
      </c>
      <c r="AB297" s="6"/>
      <c r="AC297" s="5" t="s">
        <v>96</v>
      </c>
      <c r="AE297" s="5" t="s">
        <v>96</v>
      </c>
      <c r="AG297" s="5" t="s">
        <v>96</v>
      </c>
      <c r="AI297" s="5" t="s">
        <v>96</v>
      </c>
      <c r="AJ297" s="6"/>
      <c r="AK297" s="5" t="s">
        <v>96</v>
      </c>
      <c r="AM297" s="5" t="s">
        <v>96</v>
      </c>
      <c r="AO297" s="5" t="s">
        <v>96</v>
      </c>
      <c r="AQ297" s="5" t="s">
        <v>96</v>
      </c>
      <c r="AS297" s="5" t="s">
        <v>96</v>
      </c>
      <c r="AU297" s="5" t="s">
        <v>96</v>
      </c>
      <c r="AW297" s="5" t="s">
        <v>96</v>
      </c>
      <c r="AY297" s="5" t="s">
        <v>206</v>
      </c>
      <c r="AZ297" s="6" t="s">
        <v>6759</v>
      </c>
      <c r="BA297" s="5" t="s">
        <v>206</v>
      </c>
      <c r="BB297" s="6" t="s">
        <v>6611</v>
      </c>
      <c r="BC297" s="5" t="s">
        <v>96</v>
      </c>
      <c r="BE297" s="5" t="s">
        <v>96</v>
      </c>
      <c r="BG297" s="5" t="s">
        <v>96</v>
      </c>
      <c r="BI297" s="5" t="s">
        <v>96</v>
      </c>
      <c r="BK297" s="6" t="str" cm="1">
        <f t="array" ref="BK29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97" s="6" t="str" cm="1">
        <f t="array" ref="BL29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97" s="5" t="s">
        <v>96</v>
      </c>
      <c r="BN297" s="5" t="s">
        <v>96</v>
      </c>
      <c r="BO297" s="5" t="s">
        <v>96</v>
      </c>
      <c r="BP297" s="5" t="s">
        <v>96</v>
      </c>
      <c r="BQ297" s="5" t="s">
        <v>96</v>
      </c>
      <c r="BR297" s="5" t="s">
        <v>96</v>
      </c>
      <c r="BS297" s="5" t="s">
        <v>96</v>
      </c>
      <c r="BT297" s="5" t="s">
        <v>96</v>
      </c>
      <c r="BU297" s="5" t="s">
        <v>96</v>
      </c>
      <c r="BV297" s="5" t="s">
        <v>96</v>
      </c>
      <c r="BW297" s="5" t="s">
        <v>96</v>
      </c>
      <c r="BX297" s="5" t="s">
        <v>96</v>
      </c>
      <c r="BY297" s="5" t="s">
        <v>96</v>
      </c>
      <c r="BZ297" s="5" t="s">
        <v>96</v>
      </c>
      <c r="CA297" s="5" t="s">
        <v>96</v>
      </c>
      <c r="CB297" s="5" t="s">
        <v>96</v>
      </c>
      <c r="CC297" s="5" t="s">
        <v>96</v>
      </c>
      <c r="CD297" s="5" t="s">
        <v>96</v>
      </c>
      <c r="CE297" s="5" t="s">
        <v>96</v>
      </c>
      <c r="CF297" s="5" t="s">
        <v>96</v>
      </c>
      <c r="CG297" s="5" t="s">
        <v>96</v>
      </c>
      <c r="CH297" s="5" t="s">
        <v>96</v>
      </c>
      <c r="CI297" s="5" t="s">
        <v>96</v>
      </c>
      <c r="CJ297" s="5" t="s">
        <v>206</v>
      </c>
      <c r="CK297" s="5" t="s">
        <v>96</v>
      </c>
      <c r="CL297" s="5" t="s">
        <v>96</v>
      </c>
      <c r="CM297" s="6" t="str" cm="1">
        <f t="array" ref="CM2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97" s="5" t="str" cm="1">
        <f t="array" ref="CN2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97" s="5" t="str" cm="1">
        <f t="array" ref="CO2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97" s="5" t="str" cm="1">
        <f t="array" ref="CP2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97" s="5" t="str" cm="1">
        <f t="array" ref="CQ2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98" spans="2:95" ht="155" x14ac:dyDescent="0.35">
      <c r="B298" s="5" t="s">
        <v>206</v>
      </c>
      <c r="C298" s="6" t="s">
        <v>6039</v>
      </c>
      <c r="D298" s="6" t="s">
        <v>671</v>
      </c>
      <c r="E298" s="6" t="s">
        <v>7262</v>
      </c>
      <c r="F298" s="5" t="s">
        <v>443</v>
      </c>
      <c r="G298" s="5" t="s">
        <v>234</v>
      </c>
      <c r="H298" s="5" t="s">
        <v>235</v>
      </c>
      <c r="I298" s="5" t="s">
        <v>96</v>
      </c>
      <c r="J298" s="5" t="s">
        <v>236</v>
      </c>
      <c r="K298" s="5" t="s">
        <v>225</v>
      </c>
      <c r="L298" s="5" t="s">
        <v>9</v>
      </c>
      <c r="M298" s="5" t="str">
        <f>IF(O298="","",
IF(O298="PM_XX_XX_XX: Undefined","PM_XX: Undefined",
INDEX(tbl_Picklist_UniclassPM[Code and Title],
MATCH((LEFT(O298,5)),tbl_Picklist_UniclassPM[Code],0))
))</f>
        <v>PM_60 : Construction management information</v>
      </c>
      <c r="N298" s="5" t="str">
        <f>IF(O298="","",
IF(O298="PM_XX_XX_XX: Undefined","PM_XX_XX: Undefined",
INDEX(tbl_Picklist_UniclassPM[Code and Title],
MATCH((LEFT(O298,8)),tbl_Picklist_UniclassPM[Code],0))
))</f>
        <v>PM_60_20 : Project requirements</v>
      </c>
      <c r="O298" s="5" t="s">
        <v>672</v>
      </c>
      <c r="P298" s="6" t="str" cm="1">
        <f t="array" ref="P29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
IE611</v>
      </c>
      <c r="Q298" s="6" t="str" cm="1">
        <f t="array" ref="Q29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
IE611 : Stage submission (End of Defects/Rectification Period)</v>
      </c>
      <c r="R298" s="6"/>
      <c r="S298" s="5" t="s">
        <v>96</v>
      </c>
      <c r="T298" s="6"/>
      <c r="U298" s="5" t="s">
        <v>96</v>
      </c>
      <c r="V298" s="6"/>
      <c r="W298" s="5" t="s">
        <v>96</v>
      </c>
      <c r="X298" s="6"/>
      <c r="Y298" s="5" t="s">
        <v>96</v>
      </c>
      <c r="Z298" s="6"/>
      <c r="AA298" s="5" t="s">
        <v>96</v>
      </c>
      <c r="AB298" s="6"/>
      <c r="AC298" s="5" t="s">
        <v>96</v>
      </c>
      <c r="AE298" s="5" t="s">
        <v>96</v>
      </c>
      <c r="AG298" s="5" t="s">
        <v>96</v>
      </c>
      <c r="AI298" s="5" t="s">
        <v>96</v>
      </c>
      <c r="AJ298" s="6"/>
      <c r="AK298" s="5" t="s">
        <v>96</v>
      </c>
      <c r="AM298" s="5" t="s">
        <v>96</v>
      </c>
      <c r="AO298" s="5" t="s">
        <v>96</v>
      </c>
      <c r="AQ298" s="5" t="s">
        <v>96</v>
      </c>
      <c r="AS298" s="5" t="s">
        <v>96</v>
      </c>
      <c r="AU298" s="5" t="s">
        <v>206</v>
      </c>
      <c r="AV298" s="6" t="s">
        <v>6913</v>
      </c>
      <c r="AW298" s="5" t="s">
        <v>96</v>
      </c>
      <c r="AY298" s="5" t="s">
        <v>206</v>
      </c>
      <c r="AZ298" s="6" t="s">
        <v>6938</v>
      </c>
      <c r="BA298" s="5" t="s">
        <v>96</v>
      </c>
      <c r="BC298" s="5" t="s">
        <v>96</v>
      </c>
      <c r="BE298" s="5" t="s">
        <v>96</v>
      </c>
      <c r="BG298" s="5" t="s">
        <v>96</v>
      </c>
      <c r="BI298" s="5" t="s">
        <v>206</v>
      </c>
      <c r="BJ298" s="6" t="s">
        <v>6986</v>
      </c>
      <c r="BK298" s="6" t="str" cm="1">
        <f t="array" ref="BK29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298" s="6" t="str" cm="1">
        <f t="array" ref="BL29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298" s="5" t="s">
        <v>96</v>
      </c>
      <c r="BN298" s="5" t="s">
        <v>96</v>
      </c>
      <c r="BO298" s="5" t="s">
        <v>96</v>
      </c>
      <c r="BP298" s="5" t="s">
        <v>96</v>
      </c>
      <c r="BQ298" s="5" t="s">
        <v>96</v>
      </c>
      <c r="BR298" s="5" t="s">
        <v>96</v>
      </c>
      <c r="BS298" s="5" t="s">
        <v>96</v>
      </c>
      <c r="BT298" s="5" t="s">
        <v>96</v>
      </c>
      <c r="BU298" s="5" t="s">
        <v>96</v>
      </c>
      <c r="BV298" s="5" t="s">
        <v>96</v>
      </c>
      <c r="BW298" s="5" t="s">
        <v>96</v>
      </c>
      <c r="BX298" s="5" t="s">
        <v>96</v>
      </c>
      <c r="BY298" s="5" t="s">
        <v>96</v>
      </c>
      <c r="BZ298" s="5" t="s">
        <v>96</v>
      </c>
      <c r="CA298" s="5" t="s">
        <v>96</v>
      </c>
      <c r="CB298" s="5" t="s">
        <v>96</v>
      </c>
      <c r="CC298" s="5" t="s">
        <v>96</v>
      </c>
      <c r="CD298" s="5" t="s">
        <v>96</v>
      </c>
      <c r="CE298" s="5" t="s">
        <v>96</v>
      </c>
      <c r="CF298" s="5" t="s">
        <v>96</v>
      </c>
      <c r="CG298" s="5" t="s">
        <v>96</v>
      </c>
      <c r="CH298" s="5" t="s">
        <v>96</v>
      </c>
      <c r="CI298" s="5" t="s">
        <v>96</v>
      </c>
      <c r="CJ298" s="5" t="s">
        <v>206</v>
      </c>
      <c r="CK298" s="5" t="s">
        <v>96</v>
      </c>
      <c r="CL298" s="5" t="s">
        <v>96</v>
      </c>
      <c r="CM298" s="6" t="str" cm="1">
        <f t="array" ref="CM2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98" s="5" t="str" cm="1">
        <f t="array" ref="CN2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98" s="5" t="str" cm="1">
        <f t="array" ref="CO2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98" s="5" t="str" cm="1">
        <f t="array" ref="CP2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98" s="5" t="str" cm="1">
        <f t="array" ref="CQ2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299" spans="2:95" ht="294.5" x14ac:dyDescent="0.35">
      <c r="B299" s="5" t="s">
        <v>206</v>
      </c>
      <c r="C299" s="6" t="s">
        <v>5917</v>
      </c>
      <c r="D299" s="6" t="s">
        <v>673</v>
      </c>
      <c r="E299" s="6" t="s">
        <v>7263</v>
      </c>
      <c r="F299" s="5" t="s">
        <v>209</v>
      </c>
      <c r="G299" s="5" t="s">
        <v>303</v>
      </c>
      <c r="H299" s="5" t="s">
        <v>267</v>
      </c>
      <c r="I299" s="5" t="s">
        <v>267</v>
      </c>
      <c r="J299" s="5" t="s">
        <v>96</v>
      </c>
      <c r="K299" s="5" t="s">
        <v>399</v>
      </c>
      <c r="L299" s="5" t="s">
        <v>213</v>
      </c>
      <c r="M299" s="5" t="str">
        <f>IF(O299="","",
IF(O299="PM_XX_XX_XX: Undefined","PM_XX: Undefined",
INDEX(tbl_Picklist_UniclassPM[Code and Title],
MATCH((LEFT(O299,5)),tbl_Picklist_UniclassPM[Code],0))
))</f>
        <v>PM_60 : Construction management information</v>
      </c>
      <c r="N299" s="5" t="str">
        <f>IF(O299="","",
IF(O299="PM_XX_XX_XX: Undefined","PM_XX_XX: Undefined",
INDEX(tbl_Picklist_UniclassPM[Code and Title],
MATCH((LEFT(O299,8)),tbl_Picklist_UniclassPM[Code],0))
))</f>
        <v>PM_60_20 : Project requirements</v>
      </c>
      <c r="O299" s="5" t="s">
        <v>674</v>
      </c>
      <c r="P299" s="6" t="str" cm="1">
        <f t="array" ref="P29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299" s="6" t="str" cm="1">
        <f t="array" ref="Q29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299" s="6"/>
      <c r="S299" s="5" t="s">
        <v>96</v>
      </c>
      <c r="T299" s="6"/>
      <c r="U299" s="5" t="s">
        <v>96</v>
      </c>
      <c r="V299" s="6"/>
      <c r="W299" s="5" t="s">
        <v>96</v>
      </c>
      <c r="X299" s="6"/>
      <c r="Y299" s="5" t="s">
        <v>206</v>
      </c>
      <c r="Z299" s="6" t="s">
        <v>6613</v>
      </c>
      <c r="AA299" s="5" t="s">
        <v>96</v>
      </c>
      <c r="AB299" s="6"/>
      <c r="AC299" s="5" t="s">
        <v>206</v>
      </c>
      <c r="AD299" s="6" t="s">
        <v>6330</v>
      </c>
      <c r="AE299" s="5" t="s">
        <v>96</v>
      </c>
      <c r="AG299" s="5" t="s">
        <v>206</v>
      </c>
      <c r="AH299" s="6" t="s">
        <v>6330</v>
      </c>
      <c r="AI299" s="5" t="s">
        <v>96</v>
      </c>
      <c r="AJ299" s="6"/>
      <c r="AK299" s="5" t="s">
        <v>206</v>
      </c>
      <c r="AL299" s="6" t="s">
        <v>6330</v>
      </c>
      <c r="AM299" s="5" t="s">
        <v>96</v>
      </c>
      <c r="AO299" s="5" t="s">
        <v>206</v>
      </c>
      <c r="AP299" s="6" t="s">
        <v>6330</v>
      </c>
      <c r="AQ299" s="5" t="s">
        <v>96</v>
      </c>
      <c r="AS299" s="5" t="s">
        <v>96</v>
      </c>
      <c r="AU299" s="5" t="s">
        <v>96</v>
      </c>
      <c r="AW299" s="5" t="s">
        <v>96</v>
      </c>
      <c r="AY299" s="5" t="s">
        <v>96</v>
      </c>
      <c r="BA299" s="5" t="s">
        <v>96</v>
      </c>
      <c r="BC299" s="5" t="s">
        <v>96</v>
      </c>
      <c r="BE299" s="5" t="s">
        <v>96</v>
      </c>
      <c r="BG299" s="5" t="s">
        <v>96</v>
      </c>
      <c r="BI299" s="5" t="s">
        <v>96</v>
      </c>
      <c r="BK299" s="6" t="str" cm="1">
        <f t="array" ref="BK29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I;
J;
K;
L;
M;
P;
Q;
R;
S;
X;
Z</v>
      </c>
      <c r="BL299" s="6" t="str" cm="1">
        <f t="array" ref="BL29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X : Non-Discipline Specific or Not Applicable;
Z : Multiple Disciplines</v>
      </c>
      <c r="BM299" s="5" t="s">
        <v>206</v>
      </c>
      <c r="BN299" s="5" t="s">
        <v>96</v>
      </c>
      <c r="BO299" s="5" t="s">
        <v>206</v>
      </c>
      <c r="BP299" s="5" t="s">
        <v>96</v>
      </c>
      <c r="BQ299" s="5" t="s">
        <v>206</v>
      </c>
      <c r="BR299" s="5" t="s">
        <v>206</v>
      </c>
      <c r="BS299" s="5" t="s">
        <v>96</v>
      </c>
      <c r="BT299" s="5" t="s">
        <v>96</v>
      </c>
      <c r="BU299" s="5" t="s">
        <v>206</v>
      </c>
      <c r="BV299" s="5" t="s">
        <v>206</v>
      </c>
      <c r="BW299" s="5" t="s">
        <v>206</v>
      </c>
      <c r="BX299" s="5" t="s">
        <v>206</v>
      </c>
      <c r="BY299" s="5" t="s">
        <v>206</v>
      </c>
      <c r="BZ299" s="5" t="s">
        <v>96</v>
      </c>
      <c r="CA299" s="5" t="s">
        <v>96</v>
      </c>
      <c r="CB299" s="5" t="s">
        <v>206</v>
      </c>
      <c r="CC299" s="5" t="s">
        <v>206</v>
      </c>
      <c r="CD299" s="5" t="s">
        <v>206</v>
      </c>
      <c r="CE299" s="5" t="s">
        <v>206</v>
      </c>
      <c r="CF299" s="5" t="s">
        <v>96</v>
      </c>
      <c r="CG299" s="5" t="s">
        <v>96</v>
      </c>
      <c r="CH299" s="5" t="s">
        <v>96</v>
      </c>
      <c r="CI299" s="5" t="s">
        <v>96</v>
      </c>
      <c r="CJ299" s="5" t="s">
        <v>206</v>
      </c>
      <c r="CK299" s="5" t="s">
        <v>96</v>
      </c>
      <c r="CL299" s="5" t="s">
        <v>206</v>
      </c>
      <c r="CM299" s="6" t="str" cm="1">
        <f t="array" ref="CM2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299" s="5" t="str" cm="1">
        <f t="array" ref="CN2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299" s="5" t="str" cm="1">
        <f t="array" ref="CO2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299" s="5" t="str" cm="1">
        <f t="array" ref="CP2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299" s="5" t="str" cm="1">
        <f t="array" ref="CQ2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00" spans="2:95" ht="294.5" x14ac:dyDescent="0.35">
      <c r="B300" s="5" t="s">
        <v>206</v>
      </c>
      <c r="C300" s="6" t="s">
        <v>6125</v>
      </c>
      <c r="D300" s="6" t="s">
        <v>673</v>
      </c>
      <c r="E300" s="6" t="s">
        <v>7264</v>
      </c>
      <c r="F300" s="5" t="s">
        <v>209</v>
      </c>
      <c r="G300" s="5" t="s">
        <v>303</v>
      </c>
      <c r="H300" s="5" t="s">
        <v>267</v>
      </c>
      <c r="I300" s="5" t="s">
        <v>267</v>
      </c>
      <c r="J300" s="5" t="s">
        <v>96</v>
      </c>
      <c r="K300" s="5" t="s">
        <v>225</v>
      </c>
      <c r="L300" s="5" t="s">
        <v>9</v>
      </c>
      <c r="M300" s="5" t="str">
        <f>IF(O300="","",
IF(O300="PM_XX_XX_XX: Undefined","PM_XX: Undefined",
INDEX(tbl_Picklist_UniclassPM[Code and Title],
MATCH((LEFT(O300,5)),tbl_Picklist_UniclassPM[Code],0))
))</f>
        <v>PM_60 : Construction management information</v>
      </c>
      <c r="N300" s="5" t="str">
        <f>IF(O300="","",
IF(O300="PM_XX_XX_XX: Undefined","PM_XX_XX: Undefined",
INDEX(tbl_Picklist_UniclassPM[Code and Title],
MATCH((LEFT(O300,8)),tbl_Picklist_UniclassPM[Code],0))
))</f>
        <v>PM_60_20 : Project requirements</v>
      </c>
      <c r="O300" s="5" t="s">
        <v>674</v>
      </c>
      <c r="P300" s="6" t="str" cm="1">
        <f t="array" ref="P30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300" s="6" t="str" cm="1">
        <f t="array" ref="Q30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300" s="6"/>
      <c r="S300" s="5" t="s">
        <v>96</v>
      </c>
      <c r="T300" s="6"/>
      <c r="U300" s="5" t="s">
        <v>96</v>
      </c>
      <c r="V300" s="6"/>
      <c r="W300" s="5" t="s">
        <v>96</v>
      </c>
      <c r="X300" s="6"/>
      <c r="Y300" s="5" t="s">
        <v>96</v>
      </c>
      <c r="Z300" s="6"/>
      <c r="AA300" s="5" t="s">
        <v>96</v>
      </c>
      <c r="AB300" s="6"/>
      <c r="AC300" s="5" t="s">
        <v>96</v>
      </c>
      <c r="AE300" s="5" t="s">
        <v>96</v>
      </c>
      <c r="AG300" s="5" t="s">
        <v>96</v>
      </c>
      <c r="AI300" s="5" t="s">
        <v>96</v>
      </c>
      <c r="AJ300" s="6"/>
      <c r="AK300" s="5" t="s">
        <v>96</v>
      </c>
      <c r="AM300" s="5" t="s">
        <v>96</v>
      </c>
      <c r="AO300" s="5" t="s">
        <v>96</v>
      </c>
      <c r="AQ300" s="5" t="s">
        <v>96</v>
      </c>
      <c r="AS300" s="5" t="s">
        <v>96</v>
      </c>
      <c r="AU300" s="5" t="s">
        <v>96</v>
      </c>
      <c r="AW300" s="5" t="s">
        <v>96</v>
      </c>
      <c r="AY300" s="5" t="s">
        <v>206</v>
      </c>
      <c r="AZ300" s="6" t="s">
        <v>6614</v>
      </c>
      <c r="BA300" s="5" t="s">
        <v>96</v>
      </c>
      <c r="BC300" s="5" t="s">
        <v>96</v>
      </c>
      <c r="BE300" s="5" t="s">
        <v>96</v>
      </c>
      <c r="BG300" s="5" t="s">
        <v>96</v>
      </c>
      <c r="BI300" s="5" t="s">
        <v>96</v>
      </c>
      <c r="BK300" s="6" t="str" cm="1">
        <f t="array" ref="BK30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I;
J;
K;
L;
M;
P;
Q;
R;
S;
X;
Z</v>
      </c>
      <c r="BL300" s="6" t="str" cm="1">
        <f t="array" ref="BL30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X : Non-Discipline Specific or Not Applicable;
Z : Multiple Disciplines</v>
      </c>
      <c r="BM300" s="5" t="s">
        <v>206</v>
      </c>
      <c r="BN300" s="5" t="s">
        <v>96</v>
      </c>
      <c r="BO300" s="5" t="s">
        <v>206</v>
      </c>
      <c r="BP300" s="5" t="s">
        <v>96</v>
      </c>
      <c r="BQ300" s="5" t="s">
        <v>206</v>
      </c>
      <c r="BR300" s="5" t="s">
        <v>206</v>
      </c>
      <c r="BS300" s="5" t="s">
        <v>96</v>
      </c>
      <c r="BT300" s="5" t="s">
        <v>96</v>
      </c>
      <c r="BU300" s="5" t="s">
        <v>206</v>
      </c>
      <c r="BV300" s="5" t="s">
        <v>206</v>
      </c>
      <c r="BW300" s="5" t="s">
        <v>206</v>
      </c>
      <c r="BX300" s="5" t="s">
        <v>206</v>
      </c>
      <c r="BY300" s="5" t="s">
        <v>206</v>
      </c>
      <c r="BZ300" s="5" t="s">
        <v>96</v>
      </c>
      <c r="CA300" s="5" t="s">
        <v>96</v>
      </c>
      <c r="CB300" s="5" t="s">
        <v>206</v>
      </c>
      <c r="CC300" s="5" t="s">
        <v>206</v>
      </c>
      <c r="CD300" s="5" t="s">
        <v>206</v>
      </c>
      <c r="CE300" s="5" t="s">
        <v>206</v>
      </c>
      <c r="CF300" s="5" t="s">
        <v>96</v>
      </c>
      <c r="CG300" s="5" t="s">
        <v>96</v>
      </c>
      <c r="CH300" s="5" t="s">
        <v>96</v>
      </c>
      <c r="CI300" s="5" t="s">
        <v>96</v>
      </c>
      <c r="CJ300" s="5" t="s">
        <v>206</v>
      </c>
      <c r="CK300" s="5" t="s">
        <v>96</v>
      </c>
      <c r="CL300" s="5" t="s">
        <v>206</v>
      </c>
      <c r="CM300" s="6" t="str" cm="1">
        <f t="array" ref="CM3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00" s="5" t="str" cm="1">
        <f t="array" ref="CN3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00" s="5" t="str" cm="1">
        <f t="array" ref="CO3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00" s="5" t="str" cm="1">
        <f t="array" ref="CP3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00" s="5" t="str" cm="1">
        <f t="array" ref="CQ3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01" spans="2:95" ht="372" x14ac:dyDescent="0.35">
      <c r="B301" s="5" t="s">
        <v>206</v>
      </c>
      <c r="C301" s="6" t="s">
        <v>5890</v>
      </c>
      <c r="D301" s="6" t="s">
        <v>675</v>
      </c>
      <c r="E301" s="6" t="s">
        <v>7265</v>
      </c>
      <c r="F301" s="5" t="s">
        <v>209</v>
      </c>
      <c r="G301" s="5" t="s">
        <v>234</v>
      </c>
      <c r="H301" s="5" t="s">
        <v>676</v>
      </c>
      <c r="I301" s="5" t="s">
        <v>96</v>
      </c>
      <c r="J301" s="5" t="s">
        <v>96</v>
      </c>
      <c r="K301" s="5" t="s">
        <v>399</v>
      </c>
      <c r="L301" s="5" t="s">
        <v>213</v>
      </c>
      <c r="M301" s="5" t="str">
        <f>IF(O301="","",
IF(O301="PM_XX_XX_XX: Undefined","PM_XX: Undefined",
INDEX(tbl_Picklist_UniclassPM[Code and Title],
MATCH((LEFT(O301,5)),tbl_Picklist_UniclassPM[Code],0))
))</f>
        <v>PM_60 : Construction management information</v>
      </c>
      <c r="N301" s="5" t="str">
        <f>IF(O301="","",
IF(O301="PM_XX_XX_XX: Undefined","PM_XX_XX: Undefined",
INDEX(tbl_Picklist_UniclassPM[Code and Title],
MATCH((LEFT(O301,8)),tbl_Picklist_UniclassPM[Code],0))
))</f>
        <v>PM_60_30 : Contract programme and progress</v>
      </c>
      <c r="O301" s="5" t="s">
        <v>677</v>
      </c>
      <c r="P301" s="6" t="str" cm="1">
        <f t="array" ref="P30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IE102;
IE201;
IE211;
IE213;
IE221;
IE231;
IE301;
IE401;
IE501;
IE521;
IE601</v>
      </c>
      <c r="Q301" s="6" t="str" cm="1">
        <f t="array" ref="Q30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IE102 : Feasibility 1.2;
IE201 : Stage submission (Feasibility 2);
IE211 : EBSR PITT;
IE213 : EBSR ITT;
IE221 : SBSR ITT;
IE231 : ISP;
IE301 : Planning submission for review;
IE401 : Stage submission (Contractor's Proposals);
IE501 : General;
IE521 : Stage submission (Pre-Handover);
IE601 : Post-Handover</v>
      </c>
      <c r="R301" s="6"/>
      <c r="S301" s="5" t="s">
        <v>96</v>
      </c>
      <c r="T301" s="6"/>
      <c r="U301" s="5" t="s">
        <v>96</v>
      </c>
      <c r="V301" s="6"/>
      <c r="W301" s="5" t="s">
        <v>206</v>
      </c>
      <c r="X301" s="6" t="s">
        <v>6873</v>
      </c>
      <c r="Y301" s="5" t="s">
        <v>206</v>
      </c>
      <c r="Z301" s="6" t="s">
        <v>6345</v>
      </c>
      <c r="AA301" s="5" t="s">
        <v>96</v>
      </c>
      <c r="AB301" s="6"/>
      <c r="AC301" s="5" t="s">
        <v>206</v>
      </c>
      <c r="AD301" s="6" t="s">
        <v>6330</v>
      </c>
      <c r="AE301" s="5" t="s">
        <v>96</v>
      </c>
      <c r="AG301" s="5" t="s">
        <v>206</v>
      </c>
      <c r="AH301" s="6" t="s">
        <v>6330</v>
      </c>
      <c r="AI301" s="5" t="s">
        <v>96</v>
      </c>
      <c r="AJ301" s="6"/>
      <c r="AK301" s="5" t="s">
        <v>206</v>
      </c>
      <c r="AL301" s="6" t="s">
        <v>6330</v>
      </c>
      <c r="AM301" s="5" t="s">
        <v>96</v>
      </c>
      <c r="AO301" s="5" t="s">
        <v>206</v>
      </c>
      <c r="AP301" s="6" t="s">
        <v>6330</v>
      </c>
      <c r="AQ301" s="5" t="s">
        <v>96</v>
      </c>
      <c r="AS301" s="5" t="s">
        <v>96</v>
      </c>
      <c r="AU301" s="5" t="s">
        <v>206</v>
      </c>
      <c r="AV301" s="6" t="s">
        <v>6615</v>
      </c>
      <c r="AW301" s="5" t="s">
        <v>96</v>
      </c>
      <c r="AY301" s="5" t="s">
        <v>206</v>
      </c>
      <c r="AZ301" s="6" t="s">
        <v>6616</v>
      </c>
      <c r="BA301" s="5" t="s">
        <v>206</v>
      </c>
      <c r="BB301" s="6" t="s">
        <v>6615</v>
      </c>
      <c r="BC301" s="5" t="s">
        <v>96</v>
      </c>
      <c r="BE301" s="5" t="s">
        <v>206</v>
      </c>
      <c r="BF301" s="6" t="s">
        <v>6402</v>
      </c>
      <c r="BG301" s="5" t="s">
        <v>206</v>
      </c>
      <c r="BH301" s="6" t="s">
        <v>6536</v>
      </c>
      <c r="BI301" s="5" t="s">
        <v>96</v>
      </c>
      <c r="BK301" s="6" t="str" cm="1">
        <f t="array" ref="BK30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v>
      </c>
      <c r="BL301" s="6" t="str" cm="1">
        <f t="array" ref="BL30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v>
      </c>
      <c r="BM301" s="5" t="s">
        <v>96</v>
      </c>
      <c r="BN301" s="5" t="s">
        <v>96</v>
      </c>
      <c r="BO301" s="5" t="s">
        <v>96</v>
      </c>
      <c r="BP301" s="5" t="s">
        <v>96</v>
      </c>
      <c r="BQ301" s="5" t="s">
        <v>96</v>
      </c>
      <c r="BR301" s="5" t="s">
        <v>96</v>
      </c>
      <c r="BS301" s="5" t="s">
        <v>96</v>
      </c>
      <c r="BT301" s="5" t="s">
        <v>96</v>
      </c>
      <c r="BU301" s="5" t="s">
        <v>96</v>
      </c>
      <c r="BV301" s="5" t="s">
        <v>96</v>
      </c>
      <c r="BW301" s="5" t="s">
        <v>96</v>
      </c>
      <c r="BX301" s="5" t="s">
        <v>96</v>
      </c>
      <c r="BY301" s="5" t="s">
        <v>96</v>
      </c>
      <c r="BZ301" s="5" t="s">
        <v>96</v>
      </c>
      <c r="CA301" s="5" t="s">
        <v>96</v>
      </c>
      <c r="CB301" s="5" t="s">
        <v>96</v>
      </c>
      <c r="CC301" s="5" t="s">
        <v>96</v>
      </c>
      <c r="CD301" s="5" t="s">
        <v>206</v>
      </c>
      <c r="CE301" s="5" t="s">
        <v>96</v>
      </c>
      <c r="CF301" s="5" t="s">
        <v>96</v>
      </c>
      <c r="CG301" s="5" t="s">
        <v>96</v>
      </c>
      <c r="CH301" s="5" t="s">
        <v>96</v>
      </c>
      <c r="CI301" s="5" t="s">
        <v>96</v>
      </c>
      <c r="CJ301" s="5" t="s">
        <v>96</v>
      </c>
      <c r="CK301" s="5" t="s">
        <v>96</v>
      </c>
      <c r="CL301" s="5" t="s">
        <v>96</v>
      </c>
      <c r="CM301" s="6" t="str" cm="1">
        <f t="array" ref="CM3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01" s="5" t="str" cm="1">
        <f t="array" ref="CN3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01" s="5" t="str" cm="1">
        <f t="array" ref="CO3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01" s="5" t="str" cm="1">
        <f t="array" ref="CP3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01" s="5" t="str" cm="1">
        <f t="array" ref="CQ3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02" spans="2:95" ht="403" x14ac:dyDescent="0.35">
      <c r="B302" s="5" t="s">
        <v>206</v>
      </c>
      <c r="C302" s="6" t="s">
        <v>5962</v>
      </c>
      <c r="D302" s="6" t="s">
        <v>678</v>
      </c>
      <c r="E302" s="6" t="s">
        <v>7266</v>
      </c>
      <c r="F302" s="5" t="s">
        <v>209</v>
      </c>
      <c r="G302" s="5" t="s">
        <v>234</v>
      </c>
      <c r="H302" s="5" t="s">
        <v>676</v>
      </c>
      <c r="I302" s="5" t="s">
        <v>96</v>
      </c>
      <c r="J302" s="5" t="s">
        <v>96</v>
      </c>
      <c r="K302" s="5" t="s">
        <v>225</v>
      </c>
      <c r="L302" s="5" t="s">
        <v>9</v>
      </c>
      <c r="M302" s="5" t="str">
        <f>IF(O302="","",
IF(O302="PM_XX_XX_XX: Undefined","PM_XX: Undefined",
INDEX(tbl_Picklist_UniclassPM[Code and Title],
MATCH((LEFT(O302,5)),tbl_Picklist_UniclassPM[Code],0))
))</f>
        <v>PM_60 : Construction management information</v>
      </c>
      <c r="N302" s="5" t="str">
        <f>IF(O302="","",
IF(O302="PM_XX_XX_XX: Undefined","PM_XX_XX: Undefined",
INDEX(tbl_Picklist_UniclassPM[Code and Title],
MATCH((LEFT(O302,8)),tbl_Picklist_UniclassPM[Code],0))
))</f>
        <v>PM_60_30 : Contract programme and progress</v>
      </c>
      <c r="O302" s="5" t="s">
        <v>677</v>
      </c>
      <c r="P302" s="6" t="str" cm="1">
        <f t="array" ref="P30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IE214;
IE301;
IE401;
IE501;
IE521;
IE601</v>
      </c>
      <c r="Q302" s="6" t="str" cm="1">
        <f t="array" ref="Q30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IE214 : EBSR ITT Response;
IE301 : Planning submission for review;
IE401 : Stage submission (Contractor's Proposals);
IE501 : General;
IE521 : Stage submission (Pre-Handover);
IE601 : Post-Handover</v>
      </c>
      <c r="R302" s="6"/>
      <c r="S302" s="5" t="s">
        <v>96</v>
      </c>
      <c r="T302" s="6"/>
      <c r="U302" s="5" t="s">
        <v>96</v>
      </c>
      <c r="V302" s="6"/>
      <c r="W302" s="5" t="s">
        <v>96</v>
      </c>
      <c r="X302" s="6"/>
      <c r="Y302" s="5" t="s">
        <v>96</v>
      </c>
      <c r="Z302" s="6"/>
      <c r="AA302" s="5" t="s">
        <v>96</v>
      </c>
      <c r="AB302" s="6"/>
      <c r="AC302" s="5" t="s">
        <v>96</v>
      </c>
      <c r="AE302" s="5" t="s">
        <v>96</v>
      </c>
      <c r="AG302" s="5" t="s">
        <v>96</v>
      </c>
      <c r="AI302" s="5" t="s">
        <v>206</v>
      </c>
      <c r="AJ302" s="6" t="s">
        <v>6890</v>
      </c>
      <c r="AK302" s="5" t="s">
        <v>96</v>
      </c>
      <c r="AM302" s="5" t="s">
        <v>96</v>
      </c>
      <c r="AO302" s="5" t="s">
        <v>96</v>
      </c>
      <c r="AQ302" s="5" t="s">
        <v>96</v>
      </c>
      <c r="AS302" s="5" t="s">
        <v>96</v>
      </c>
      <c r="AU302" s="5" t="s">
        <v>206</v>
      </c>
      <c r="AV302" s="6" t="s">
        <v>6914</v>
      </c>
      <c r="AW302" s="5" t="s">
        <v>96</v>
      </c>
      <c r="AY302" s="5" t="s">
        <v>206</v>
      </c>
      <c r="BA302" s="5" t="s">
        <v>206</v>
      </c>
      <c r="BB302" s="6" t="s">
        <v>6611</v>
      </c>
      <c r="BC302" s="5" t="s">
        <v>96</v>
      </c>
      <c r="BE302" s="5" t="s">
        <v>206</v>
      </c>
      <c r="BF302" s="6" t="s">
        <v>6402</v>
      </c>
      <c r="BG302" s="5" t="s">
        <v>206</v>
      </c>
      <c r="BH302" s="6" t="s">
        <v>6536</v>
      </c>
      <c r="BI302" s="5" t="s">
        <v>96</v>
      </c>
      <c r="BK302" s="6" t="str" cm="1">
        <f t="array" ref="BK30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v>
      </c>
      <c r="BL302" s="6" t="str" cm="1">
        <f t="array" ref="BL30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v>
      </c>
      <c r="BM302" s="5" t="s">
        <v>96</v>
      </c>
      <c r="BN302" s="5" t="s">
        <v>96</v>
      </c>
      <c r="BO302" s="5" t="s">
        <v>96</v>
      </c>
      <c r="BP302" s="5" t="s">
        <v>96</v>
      </c>
      <c r="BQ302" s="5" t="s">
        <v>96</v>
      </c>
      <c r="BR302" s="5" t="s">
        <v>96</v>
      </c>
      <c r="BS302" s="5" t="s">
        <v>96</v>
      </c>
      <c r="BT302" s="5" t="s">
        <v>96</v>
      </c>
      <c r="BU302" s="5" t="s">
        <v>96</v>
      </c>
      <c r="BV302" s="5" t="s">
        <v>96</v>
      </c>
      <c r="BW302" s="5" t="s">
        <v>96</v>
      </c>
      <c r="BX302" s="5" t="s">
        <v>96</v>
      </c>
      <c r="BY302" s="5" t="s">
        <v>96</v>
      </c>
      <c r="BZ302" s="5" t="s">
        <v>96</v>
      </c>
      <c r="CA302" s="5" t="s">
        <v>96</v>
      </c>
      <c r="CB302" s="5" t="s">
        <v>96</v>
      </c>
      <c r="CC302" s="5" t="s">
        <v>96</v>
      </c>
      <c r="CD302" s="5" t="s">
        <v>206</v>
      </c>
      <c r="CE302" s="5" t="s">
        <v>96</v>
      </c>
      <c r="CF302" s="5" t="s">
        <v>96</v>
      </c>
      <c r="CG302" s="5" t="s">
        <v>96</v>
      </c>
      <c r="CH302" s="5" t="s">
        <v>96</v>
      </c>
      <c r="CI302" s="5" t="s">
        <v>96</v>
      </c>
      <c r="CJ302" s="5" t="s">
        <v>96</v>
      </c>
      <c r="CK302" s="5" t="s">
        <v>96</v>
      </c>
      <c r="CL302" s="5" t="s">
        <v>96</v>
      </c>
      <c r="CM302" s="6" t="str" cm="1">
        <f t="array" ref="CM3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02" s="5" t="str" cm="1">
        <f t="array" ref="CN3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02" s="5" t="str" cm="1">
        <f t="array" ref="CO3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02" s="5" t="str" cm="1">
        <f t="array" ref="CP3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02" s="5" t="str" cm="1">
        <f t="array" ref="CQ3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03" spans="2:95" ht="341" x14ac:dyDescent="0.35">
      <c r="B303" s="5" t="s">
        <v>206</v>
      </c>
      <c r="C303" s="6" t="s">
        <v>6126</v>
      </c>
      <c r="D303" s="6" t="s">
        <v>679</v>
      </c>
      <c r="E303" s="6" t="s">
        <v>7267</v>
      </c>
      <c r="F303" s="5" t="s">
        <v>209</v>
      </c>
      <c r="G303" s="5" t="s">
        <v>234</v>
      </c>
      <c r="H303" s="5" t="s">
        <v>676</v>
      </c>
      <c r="I303" s="5" t="s">
        <v>96</v>
      </c>
      <c r="J303" s="5" t="s">
        <v>96</v>
      </c>
      <c r="K303" s="5" t="s">
        <v>225</v>
      </c>
      <c r="L303" s="5" t="s">
        <v>9</v>
      </c>
      <c r="M303" s="5" t="str">
        <f>IF(O303="","",
IF(O303="PM_XX_XX_XX: Undefined","PM_XX: Undefined",
INDEX(tbl_Picklist_UniclassPM[Code and Title],
MATCH((LEFT(O303,5)),tbl_Picklist_UniclassPM[Code],0))
))</f>
        <v>PM_60 : Construction management information</v>
      </c>
      <c r="N303" s="5" t="str">
        <f>IF(O303="","",
IF(O303="PM_XX_XX_XX: Undefined","PM_XX_XX: Undefined",
INDEX(tbl_Picklist_UniclassPM[Code and Title],
MATCH((LEFT(O303,8)),tbl_Picklist_UniclassPM[Code],0))
))</f>
        <v>PM_60_30 : Contract programme and progress</v>
      </c>
      <c r="O303" s="5" t="s">
        <v>677</v>
      </c>
      <c r="P303" s="6" t="str" cm="1">
        <f t="array" ref="P30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IE501;
IE521;
IE601</v>
      </c>
      <c r="Q303" s="6" t="str" cm="1">
        <f t="array" ref="Q30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IE501 : General;
IE521 : Stage submission (Pre-Handover);
IE601 : Post-Handover</v>
      </c>
      <c r="R303" s="6"/>
      <c r="S303" s="5" t="s">
        <v>96</v>
      </c>
      <c r="T303" s="6"/>
      <c r="U303" s="5" t="s">
        <v>96</v>
      </c>
      <c r="V303" s="6"/>
      <c r="W303" s="5" t="s">
        <v>96</v>
      </c>
      <c r="X303" s="6"/>
      <c r="Y303" s="5" t="s">
        <v>96</v>
      </c>
      <c r="Z303" s="6"/>
      <c r="AA303" s="5" t="s">
        <v>96</v>
      </c>
      <c r="AB303" s="6"/>
      <c r="AC303" s="5" t="s">
        <v>96</v>
      </c>
      <c r="AE303" s="5" t="s">
        <v>96</v>
      </c>
      <c r="AG303" s="5" t="s">
        <v>96</v>
      </c>
      <c r="AI303" s="5" t="s">
        <v>96</v>
      </c>
      <c r="AJ303" s="6"/>
      <c r="AK303" s="5" t="s">
        <v>96</v>
      </c>
      <c r="AM303" s="5" t="s">
        <v>96</v>
      </c>
      <c r="AO303" s="5" t="s">
        <v>96</v>
      </c>
      <c r="AQ303" s="5" t="s">
        <v>96</v>
      </c>
      <c r="AS303" s="5" t="s">
        <v>96</v>
      </c>
      <c r="AU303" s="5" t="s">
        <v>96</v>
      </c>
      <c r="AW303" s="5" t="s">
        <v>96</v>
      </c>
      <c r="AY303" s="5" t="s">
        <v>206</v>
      </c>
      <c r="AZ303" s="6" t="s">
        <v>6617</v>
      </c>
      <c r="BA303" s="5" t="s">
        <v>206</v>
      </c>
      <c r="BB303" s="6" t="s">
        <v>6611</v>
      </c>
      <c r="BC303" s="5" t="s">
        <v>96</v>
      </c>
      <c r="BE303" s="5" t="s">
        <v>206</v>
      </c>
      <c r="BF303" s="6" t="s">
        <v>6402</v>
      </c>
      <c r="BG303" s="5" t="s">
        <v>206</v>
      </c>
      <c r="BH303" s="6" t="s">
        <v>6536</v>
      </c>
      <c r="BI303" s="5" t="s">
        <v>96</v>
      </c>
      <c r="BK303" s="6" t="str" cm="1">
        <f t="array" ref="BK30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v>
      </c>
      <c r="BL303" s="6" t="str" cm="1">
        <f t="array" ref="BL30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v>
      </c>
      <c r="BM303" s="5" t="s">
        <v>96</v>
      </c>
      <c r="BN303" s="5" t="s">
        <v>96</v>
      </c>
      <c r="BO303" s="5" t="s">
        <v>96</v>
      </c>
      <c r="BP303" s="5" t="s">
        <v>96</v>
      </c>
      <c r="BQ303" s="5" t="s">
        <v>96</v>
      </c>
      <c r="BR303" s="5" t="s">
        <v>96</v>
      </c>
      <c r="BS303" s="5" t="s">
        <v>96</v>
      </c>
      <c r="BT303" s="5" t="s">
        <v>96</v>
      </c>
      <c r="BU303" s="5" t="s">
        <v>96</v>
      </c>
      <c r="BV303" s="5" t="s">
        <v>96</v>
      </c>
      <c r="BW303" s="5" t="s">
        <v>96</v>
      </c>
      <c r="BX303" s="5" t="s">
        <v>96</v>
      </c>
      <c r="BY303" s="5" t="s">
        <v>96</v>
      </c>
      <c r="BZ303" s="5" t="s">
        <v>96</v>
      </c>
      <c r="CA303" s="5" t="s">
        <v>96</v>
      </c>
      <c r="CB303" s="5" t="s">
        <v>96</v>
      </c>
      <c r="CC303" s="5" t="s">
        <v>96</v>
      </c>
      <c r="CD303" s="5" t="s">
        <v>206</v>
      </c>
      <c r="CE303" s="5" t="s">
        <v>96</v>
      </c>
      <c r="CF303" s="5" t="s">
        <v>96</v>
      </c>
      <c r="CG303" s="5" t="s">
        <v>96</v>
      </c>
      <c r="CH303" s="5" t="s">
        <v>96</v>
      </c>
      <c r="CI303" s="5" t="s">
        <v>96</v>
      </c>
      <c r="CJ303" s="5" t="s">
        <v>96</v>
      </c>
      <c r="CK303" s="5" t="s">
        <v>96</v>
      </c>
      <c r="CL303" s="5" t="s">
        <v>96</v>
      </c>
      <c r="CM303" s="6" t="str" cm="1">
        <f t="array" ref="CM3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03" s="5" t="str" cm="1">
        <f t="array" ref="CN3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03" s="5" t="str" cm="1">
        <f t="array" ref="CO3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03" s="5" t="str" cm="1">
        <f t="array" ref="CP3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03" s="5" t="str" cm="1">
        <f t="array" ref="CQ3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04" spans="2:95" ht="409.5" x14ac:dyDescent="0.35">
      <c r="B304" s="5" t="s">
        <v>206</v>
      </c>
      <c r="C304" s="6" t="s">
        <v>6166</v>
      </c>
      <c r="D304" s="6" t="s">
        <v>680</v>
      </c>
      <c r="E304" s="6" t="s">
        <v>7268</v>
      </c>
      <c r="F304" s="5" t="s">
        <v>209</v>
      </c>
      <c r="G304" s="5" t="s">
        <v>210</v>
      </c>
      <c r="H304" s="5" t="s">
        <v>223</v>
      </c>
      <c r="I304" s="5" t="s">
        <v>96</v>
      </c>
      <c r="J304" s="5" t="s">
        <v>96</v>
      </c>
      <c r="K304" s="5" t="s">
        <v>225</v>
      </c>
      <c r="L304" s="5" t="s">
        <v>9</v>
      </c>
      <c r="M304" s="5" t="str">
        <f>IF(O304="","",
IF(O304="PM_XX_XX_XX: Undefined","PM_XX: Undefined",
INDEX(tbl_Picklist_UniclassPM[Code and Title],
MATCH((LEFT(O304,5)),tbl_Picklist_UniclassPM[Code],0))
))</f>
        <v>PM_60 : Construction management information</v>
      </c>
      <c r="N304" s="5" t="str">
        <f>IF(O304="","",
IF(O304="PM_XX_XX_XX: Undefined","PM_XX_XX: Undefined",
INDEX(tbl_Picklist_UniclassPM[Code and Title],
MATCH((LEFT(O304,8)),tbl_Picklist_UniclassPM[Code],0))
))</f>
        <v>PM_60_30 : Contract programme and progress</v>
      </c>
      <c r="O304" s="5" t="s">
        <v>681</v>
      </c>
      <c r="P304" s="6" t="str" cm="1">
        <f t="array" ref="P30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304" s="6" t="str" cm="1">
        <f t="array" ref="Q30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304" s="6"/>
      <c r="S304" s="5" t="s">
        <v>96</v>
      </c>
      <c r="T304" s="6"/>
      <c r="U304" s="5" t="s">
        <v>96</v>
      </c>
      <c r="V304" s="6"/>
      <c r="W304" s="5" t="s">
        <v>96</v>
      </c>
      <c r="X304" s="6"/>
      <c r="Y304" s="5" t="s">
        <v>96</v>
      </c>
      <c r="Z304" s="6"/>
      <c r="AA304" s="5" t="s">
        <v>96</v>
      </c>
      <c r="AB304" s="6"/>
      <c r="AC304" s="5" t="s">
        <v>96</v>
      </c>
      <c r="AE304" s="5" t="s">
        <v>96</v>
      </c>
      <c r="AG304" s="5" t="s">
        <v>96</v>
      </c>
      <c r="AI304" s="5" t="s">
        <v>96</v>
      </c>
      <c r="AJ304" s="6"/>
      <c r="AK304" s="5" t="s">
        <v>96</v>
      </c>
      <c r="AM304" s="5" t="s">
        <v>96</v>
      </c>
      <c r="AO304" s="5" t="s">
        <v>96</v>
      </c>
      <c r="AQ304" s="5" t="s">
        <v>96</v>
      </c>
      <c r="AS304" s="5" t="s">
        <v>96</v>
      </c>
      <c r="AU304" s="5" t="s">
        <v>96</v>
      </c>
      <c r="AW304" s="5" t="s">
        <v>96</v>
      </c>
      <c r="AY304" s="5" t="s">
        <v>96</v>
      </c>
      <c r="BA304" s="5" t="s">
        <v>96</v>
      </c>
      <c r="BC304" s="5" t="s">
        <v>206</v>
      </c>
      <c r="BD304" s="6" t="s">
        <v>6945</v>
      </c>
      <c r="BE304" s="5" t="s">
        <v>96</v>
      </c>
      <c r="BG304" s="5" t="s">
        <v>96</v>
      </c>
      <c r="BI304" s="5" t="s">
        <v>96</v>
      </c>
      <c r="BK304" s="6" t="str" cm="1">
        <f t="array" ref="BK30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04" s="6" t="str" cm="1">
        <f t="array" ref="BL30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04" s="5" t="s">
        <v>96</v>
      </c>
      <c r="BN304" s="5" t="s">
        <v>96</v>
      </c>
      <c r="BO304" s="5" t="s">
        <v>96</v>
      </c>
      <c r="BP304" s="5" t="s">
        <v>96</v>
      </c>
      <c r="BQ304" s="5" t="s">
        <v>96</v>
      </c>
      <c r="BR304" s="5" t="s">
        <v>96</v>
      </c>
      <c r="BS304" s="5" t="s">
        <v>96</v>
      </c>
      <c r="BT304" s="5" t="s">
        <v>96</v>
      </c>
      <c r="BU304" s="5" t="s">
        <v>96</v>
      </c>
      <c r="BV304" s="5" t="s">
        <v>96</v>
      </c>
      <c r="BW304" s="5" t="s">
        <v>96</v>
      </c>
      <c r="BX304" s="5" t="s">
        <v>96</v>
      </c>
      <c r="BY304" s="5" t="s">
        <v>96</v>
      </c>
      <c r="BZ304" s="5" t="s">
        <v>96</v>
      </c>
      <c r="CA304" s="5" t="s">
        <v>96</v>
      </c>
      <c r="CB304" s="5" t="s">
        <v>96</v>
      </c>
      <c r="CC304" s="5" t="s">
        <v>96</v>
      </c>
      <c r="CD304" s="5" t="s">
        <v>206</v>
      </c>
      <c r="CE304" s="5" t="s">
        <v>96</v>
      </c>
      <c r="CF304" s="5" t="s">
        <v>96</v>
      </c>
      <c r="CG304" s="5" t="s">
        <v>96</v>
      </c>
      <c r="CH304" s="5" t="s">
        <v>96</v>
      </c>
      <c r="CI304" s="5" t="s">
        <v>96</v>
      </c>
      <c r="CJ304" s="5" t="s">
        <v>206</v>
      </c>
      <c r="CK304" s="5" t="s">
        <v>96</v>
      </c>
      <c r="CL304" s="5" t="s">
        <v>96</v>
      </c>
      <c r="CM304" s="6" t="str" cm="1">
        <f t="array" ref="CM3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04" s="5" t="str" cm="1">
        <f t="array" ref="CN3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04" s="5" t="str" cm="1">
        <f t="array" ref="CO3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04" s="5" t="str" cm="1">
        <f t="array" ref="CP3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04" s="5" t="str" cm="1">
        <f t="array" ref="CQ3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05" spans="2:115" ht="279" x14ac:dyDescent="0.35">
      <c r="B305" s="5" t="s">
        <v>206</v>
      </c>
      <c r="C305" s="6" t="s">
        <v>5858</v>
      </c>
      <c r="D305" s="6" t="s">
        <v>682</v>
      </c>
      <c r="E305" s="6" t="s">
        <v>7269</v>
      </c>
      <c r="F305" s="5" t="s">
        <v>209</v>
      </c>
      <c r="G305" s="5" t="s">
        <v>234</v>
      </c>
      <c r="H305" s="5" t="s">
        <v>235</v>
      </c>
      <c r="I305" s="5" t="s">
        <v>96</v>
      </c>
      <c r="J305" s="59" t="s">
        <v>236</v>
      </c>
      <c r="K305" s="5" t="s">
        <v>214</v>
      </c>
      <c r="L305" s="5" t="s">
        <v>213</v>
      </c>
      <c r="M305" s="5" t="str">
        <f>IF(O305="","",
IF(O305="PM_XX_XX_XX: Undefined","PM_XX: Undefined",
INDEX(tbl_Picklist_UniclassPM[Code and Title],
MATCH((LEFT(O305,5)),tbl_Picklist_UniclassPM[Code],0))
))</f>
        <v>PM_60 : Construction management information</v>
      </c>
      <c r="N305" s="5" t="str">
        <f>IF(O305="","",
IF(O305="PM_XX_XX_XX: Undefined","PM_XX_XX: Undefined",
INDEX(tbl_Picklist_UniclassPM[Code and Title],
MATCH((LEFT(O305,8)),tbl_Picklist_UniclassPM[Code],0))
))</f>
        <v>PM_60_30 : Contract programme and progress</v>
      </c>
      <c r="O305" s="5" t="s">
        <v>681</v>
      </c>
      <c r="P305" s="6" t="str" cm="1">
        <f t="array" ref="P30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IE301;
IE401;
IE501</v>
      </c>
      <c r="Q305" s="6" t="str" cm="1">
        <f t="array" ref="Q30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IE301 : Planning submission for review;
IE401 : Stage submission (Contractor's Proposals);
IE501 : General</v>
      </c>
      <c r="R305" s="6"/>
      <c r="S305" s="5" t="s">
        <v>96</v>
      </c>
      <c r="T305" s="6"/>
      <c r="U305" s="5" t="s">
        <v>206</v>
      </c>
      <c r="V305" s="6" t="s">
        <v>6618</v>
      </c>
      <c r="W305" s="5" t="s">
        <v>206</v>
      </c>
      <c r="X305" s="6" t="s">
        <v>6364</v>
      </c>
      <c r="Y305" s="5" t="s">
        <v>206</v>
      </c>
      <c r="Z305" s="6" t="s">
        <v>6364</v>
      </c>
      <c r="AA305" s="5" t="s">
        <v>96</v>
      </c>
      <c r="AB305" s="6"/>
      <c r="AC305" s="5" t="s">
        <v>96</v>
      </c>
      <c r="AE305" s="5" t="s">
        <v>96</v>
      </c>
      <c r="AG305" s="5" t="s">
        <v>96</v>
      </c>
      <c r="AI305" s="5" t="s">
        <v>96</v>
      </c>
      <c r="AJ305" s="6"/>
      <c r="AK305" s="5" t="s">
        <v>96</v>
      </c>
      <c r="AM305" s="5" t="s">
        <v>96</v>
      </c>
      <c r="AO305" s="5" t="s">
        <v>96</v>
      </c>
      <c r="AQ305" s="5" t="s">
        <v>96</v>
      </c>
      <c r="AS305" s="5" t="s">
        <v>96</v>
      </c>
      <c r="AU305" s="5" t="s">
        <v>206</v>
      </c>
      <c r="AV305" s="6" t="s">
        <v>6364</v>
      </c>
      <c r="AW305" s="5" t="s">
        <v>96</v>
      </c>
      <c r="AY305" s="5" t="s">
        <v>206</v>
      </c>
      <c r="AZ305" s="6" t="s">
        <v>6540</v>
      </c>
      <c r="BA305" s="5" t="s">
        <v>206</v>
      </c>
      <c r="BB305" s="6" t="s">
        <v>6364</v>
      </c>
      <c r="BC305" s="5" t="s">
        <v>96</v>
      </c>
      <c r="BE305" s="5" t="s">
        <v>96</v>
      </c>
      <c r="BG305" s="5" t="s">
        <v>96</v>
      </c>
      <c r="BI305" s="5" t="s">
        <v>96</v>
      </c>
      <c r="BK305" s="6" t="str" cm="1">
        <f t="array" ref="BK30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05" s="6" t="str" cm="1">
        <f t="array" ref="BL30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05" s="5" t="s">
        <v>96</v>
      </c>
      <c r="BN305" s="5" t="s">
        <v>96</v>
      </c>
      <c r="BO305" s="5" t="s">
        <v>96</v>
      </c>
      <c r="BP305" s="5" t="s">
        <v>96</v>
      </c>
      <c r="BQ305" s="5" t="s">
        <v>96</v>
      </c>
      <c r="BR305" s="5" t="s">
        <v>96</v>
      </c>
      <c r="BS305" s="5" t="s">
        <v>96</v>
      </c>
      <c r="BT305" s="5" t="s">
        <v>96</v>
      </c>
      <c r="BU305" s="5" t="s">
        <v>96</v>
      </c>
      <c r="BV305" s="5" t="s">
        <v>96</v>
      </c>
      <c r="BW305" s="5" t="s">
        <v>96</v>
      </c>
      <c r="BX305" s="5" t="s">
        <v>96</v>
      </c>
      <c r="BY305" s="5" t="s">
        <v>96</v>
      </c>
      <c r="BZ305" s="5" t="s">
        <v>96</v>
      </c>
      <c r="CA305" s="5" t="s">
        <v>96</v>
      </c>
      <c r="CB305" s="5" t="s">
        <v>96</v>
      </c>
      <c r="CC305" s="5" t="s">
        <v>96</v>
      </c>
      <c r="CD305" s="5" t="s">
        <v>206</v>
      </c>
      <c r="CE305" s="5" t="s">
        <v>96</v>
      </c>
      <c r="CF305" s="5" t="s">
        <v>96</v>
      </c>
      <c r="CG305" s="5" t="s">
        <v>96</v>
      </c>
      <c r="CH305" s="5" t="s">
        <v>96</v>
      </c>
      <c r="CI305" s="5" t="s">
        <v>96</v>
      </c>
      <c r="CJ305" s="5" t="s">
        <v>206</v>
      </c>
      <c r="CK305" s="5" t="s">
        <v>96</v>
      </c>
      <c r="CL305" s="5" t="s">
        <v>96</v>
      </c>
      <c r="CM305" s="6" t="str" cm="1">
        <f t="array" ref="CM3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05" s="5" t="str" cm="1">
        <f t="array" ref="CN3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05" s="5" t="str" cm="1">
        <f t="array" ref="CO3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05" s="5" t="str" cm="1">
        <f t="array" ref="CP3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05" s="5" t="str" cm="1">
        <f t="array" ref="CQ3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06" spans="2:115" s="59" customFormat="1" ht="263.5" x14ac:dyDescent="0.35">
      <c r="B306" s="5" t="s">
        <v>206</v>
      </c>
      <c r="C306" s="6" t="s">
        <v>6805</v>
      </c>
      <c r="D306" s="6" t="s">
        <v>6324</v>
      </c>
      <c r="E306" s="6" t="s">
        <v>7270</v>
      </c>
      <c r="F306" s="5" t="s">
        <v>209</v>
      </c>
      <c r="G306" s="5" t="s">
        <v>234</v>
      </c>
      <c r="H306" s="5" t="s">
        <v>235</v>
      </c>
      <c r="I306" s="5" t="s">
        <v>96</v>
      </c>
      <c r="J306" s="5" t="s">
        <v>236</v>
      </c>
      <c r="K306" s="5" t="s">
        <v>214</v>
      </c>
      <c r="L306" s="5" t="s">
        <v>213</v>
      </c>
      <c r="M306" s="5" t="str">
        <f>IF(O306="","",
IF(O306="PM_XX_XX_XX: Undefined","PM_XX: Undefined",
INDEX(tbl_Picklist_UniclassPM[Code and Title],
MATCH((LEFT(O306,5)),tbl_Picklist_UniclassPM[Code],0))
))</f>
        <v>PM_60 : Construction management information</v>
      </c>
      <c r="N306" s="5" t="str">
        <f>IF(O306="","",
IF(O306="PM_XX_XX_XX: Undefined","PM_XX_XX: Undefined",
INDEX(tbl_Picklist_UniclassPM[Code and Title],
MATCH((LEFT(O306,8)),tbl_Picklist_UniclassPM[Code],0))
))</f>
        <v>PM_60_30 : Contract programme and progress</v>
      </c>
      <c r="O306" s="5" t="s">
        <v>681</v>
      </c>
      <c r="P306" s="6" t="str" cm="1">
        <f t="array" ref="P30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IE301;
IE401;
IE501</v>
      </c>
      <c r="Q306" s="6" t="str" cm="1">
        <f t="array" ref="Q30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IE301 : Planning submission for review;
IE401 : Stage submission (Contractor's Proposals);
IE501 : General</v>
      </c>
      <c r="R306" s="6"/>
      <c r="S306" s="5" t="s">
        <v>96</v>
      </c>
      <c r="T306" s="6"/>
      <c r="U306" s="5" t="s">
        <v>206</v>
      </c>
      <c r="V306" s="6" t="s">
        <v>6619</v>
      </c>
      <c r="W306" s="5" t="s">
        <v>206</v>
      </c>
      <c r="X306" s="6" t="s">
        <v>6364</v>
      </c>
      <c r="Y306" s="5" t="s">
        <v>206</v>
      </c>
      <c r="Z306" s="6" t="s">
        <v>6364</v>
      </c>
      <c r="AA306" s="5" t="s">
        <v>96</v>
      </c>
      <c r="AB306" s="6"/>
      <c r="AC306" s="5" t="s">
        <v>96</v>
      </c>
      <c r="AD306" s="6"/>
      <c r="AE306" s="5" t="s">
        <v>96</v>
      </c>
      <c r="AF306" s="6"/>
      <c r="AG306" s="5" t="s">
        <v>96</v>
      </c>
      <c r="AH306" s="6"/>
      <c r="AI306" s="5" t="s">
        <v>96</v>
      </c>
      <c r="AJ306" s="6"/>
      <c r="AK306" s="5" t="s">
        <v>96</v>
      </c>
      <c r="AL306" s="6"/>
      <c r="AM306" s="5" t="s">
        <v>96</v>
      </c>
      <c r="AN306" s="6"/>
      <c r="AO306" s="5" t="s">
        <v>96</v>
      </c>
      <c r="AP306" s="6"/>
      <c r="AQ306" s="5" t="s">
        <v>96</v>
      </c>
      <c r="AR306" s="6"/>
      <c r="AS306" s="5" t="s">
        <v>96</v>
      </c>
      <c r="AT306" s="6"/>
      <c r="AU306" s="5" t="s">
        <v>206</v>
      </c>
      <c r="AV306" s="6" t="s">
        <v>6364</v>
      </c>
      <c r="AW306" s="5" t="s">
        <v>96</v>
      </c>
      <c r="AX306" s="6"/>
      <c r="AY306" s="5" t="s">
        <v>206</v>
      </c>
      <c r="AZ306" s="6" t="s">
        <v>6540</v>
      </c>
      <c r="BA306" s="5" t="s">
        <v>206</v>
      </c>
      <c r="BB306" s="6" t="s">
        <v>6364</v>
      </c>
      <c r="BC306" s="5" t="s">
        <v>96</v>
      </c>
      <c r="BD306" s="6"/>
      <c r="BE306" s="5" t="s">
        <v>96</v>
      </c>
      <c r="BF306" s="6"/>
      <c r="BG306" s="5" t="s">
        <v>96</v>
      </c>
      <c r="BH306" s="6"/>
      <c r="BI306" s="5" t="s">
        <v>96</v>
      </c>
      <c r="BJ306" s="6"/>
      <c r="BK306" s="6" t="str" cm="1">
        <f t="array" ref="BK30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06" s="6" t="str" cm="1">
        <f t="array" ref="BL30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06" s="5" t="s">
        <v>96</v>
      </c>
      <c r="BN306" s="5" t="s">
        <v>96</v>
      </c>
      <c r="BO306" s="5" t="s">
        <v>96</v>
      </c>
      <c r="BP306" s="5" t="s">
        <v>96</v>
      </c>
      <c r="BQ306" s="5" t="s">
        <v>96</v>
      </c>
      <c r="BR306" s="5" t="s">
        <v>96</v>
      </c>
      <c r="BS306" s="5" t="s">
        <v>96</v>
      </c>
      <c r="BT306" s="5" t="s">
        <v>96</v>
      </c>
      <c r="BU306" s="5" t="s">
        <v>96</v>
      </c>
      <c r="BV306" s="5" t="s">
        <v>96</v>
      </c>
      <c r="BW306" s="5" t="s">
        <v>96</v>
      </c>
      <c r="BX306" s="5" t="s">
        <v>96</v>
      </c>
      <c r="BY306" s="5" t="s">
        <v>96</v>
      </c>
      <c r="BZ306" s="5" t="s">
        <v>96</v>
      </c>
      <c r="CA306" s="5" t="s">
        <v>96</v>
      </c>
      <c r="CB306" s="5" t="s">
        <v>96</v>
      </c>
      <c r="CC306" s="5" t="s">
        <v>96</v>
      </c>
      <c r="CD306" s="5" t="s">
        <v>206</v>
      </c>
      <c r="CE306" s="5" t="s">
        <v>96</v>
      </c>
      <c r="CF306" s="5" t="s">
        <v>96</v>
      </c>
      <c r="CG306" s="5" t="s">
        <v>96</v>
      </c>
      <c r="CH306" s="5" t="s">
        <v>96</v>
      </c>
      <c r="CI306" s="5" t="s">
        <v>96</v>
      </c>
      <c r="CJ306" s="5" t="s">
        <v>206</v>
      </c>
      <c r="CK306" s="5" t="s">
        <v>96</v>
      </c>
      <c r="CL306" s="5" t="s">
        <v>96</v>
      </c>
      <c r="CM306" s="6" t="str" cm="1">
        <f t="array" ref="CM3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06" s="5" t="str" cm="1">
        <f t="array" ref="CN3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06" s="5" t="str" cm="1">
        <f t="array" ref="CO3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06" s="5" t="str" cm="1">
        <f t="array" ref="CP3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06" s="5" t="str" cm="1">
        <f t="array" ref="CQ3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c r="CR306" s="5"/>
      <c r="CS306" s="5"/>
      <c r="CT306" s="5"/>
      <c r="CU306" s="5"/>
      <c r="CV306" s="5"/>
      <c r="CW306" s="5"/>
      <c r="CX306" s="5"/>
      <c r="CY306" s="5"/>
      <c r="CZ306" s="5"/>
      <c r="DA306" s="5"/>
      <c r="DB306" s="5"/>
      <c r="DC306" s="5"/>
      <c r="DD306" s="5"/>
      <c r="DE306" s="5"/>
      <c r="DF306" s="5"/>
      <c r="DG306" s="5"/>
      <c r="DH306" s="5"/>
      <c r="DI306" s="5"/>
      <c r="DJ306" s="5"/>
      <c r="DK306" s="5"/>
    </row>
    <row r="307" spans="2:115" ht="325.5" x14ac:dyDescent="0.35">
      <c r="B307" s="5" t="s">
        <v>206</v>
      </c>
      <c r="C307" s="6" t="s">
        <v>6064</v>
      </c>
      <c r="D307" s="6" t="s">
        <v>6838</v>
      </c>
      <c r="E307" s="6" t="s">
        <v>7271</v>
      </c>
      <c r="F307" s="5" t="s">
        <v>209</v>
      </c>
      <c r="G307" s="5" t="s">
        <v>234</v>
      </c>
      <c r="H307" s="5" t="s">
        <v>595</v>
      </c>
      <c r="I307" s="5" t="s">
        <v>96</v>
      </c>
      <c r="J307" s="5" t="s">
        <v>96</v>
      </c>
      <c r="K307" s="5" t="s">
        <v>225</v>
      </c>
      <c r="L307" s="5" t="s">
        <v>9</v>
      </c>
      <c r="M307" s="5" t="str">
        <f>IF(O307="","",
IF(O307="PM_XX_XX_XX: Undefined","PM_XX: Undefined",
INDEX(tbl_Picklist_UniclassPM[Code and Title],
MATCH((LEFT(O307,5)),tbl_Picklist_UniclassPM[Code],0))
))</f>
        <v>PM_60 : Construction management information</v>
      </c>
      <c r="N307" s="5" t="str">
        <f>IF(O307="","",
IF(O307="PM_XX_XX_XX: Undefined","PM_XX_XX: Undefined",
INDEX(tbl_Picklist_UniclassPM[Code and Title],
MATCH((LEFT(O307,8)),tbl_Picklist_UniclassPM[Code],0))
))</f>
        <v>PM_60_30 : Contract programme and progress</v>
      </c>
      <c r="O307" s="5" t="s">
        <v>683</v>
      </c>
      <c r="P307" s="6" t="str" cm="1">
        <f t="array" ref="P30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IE501</v>
      </c>
      <c r="Q307" s="6" t="str" cm="1">
        <f t="array" ref="Q30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IE501 : General</v>
      </c>
      <c r="R307" s="6"/>
      <c r="S307" s="5" t="s">
        <v>96</v>
      </c>
      <c r="T307" s="6"/>
      <c r="U307" s="5" t="s">
        <v>96</v>
      </c>
      <c r="V307" s="6"/>
      <c r="W307" s="5" t="s">
        <v>96</v>
      </c>
      <c r="X307" s="6"/>
      <c r="Y307" s="5" t="s">
        <v>96</v>
      </c>
      <c r="Z307" s="6"/>
      <c r="AA307" s="5" t="s">
        <v>96</v>
      </c>
      <c r="AB307" s="6"/>
      <c r="AC307" s="5" t="s">
        <v>96</v>
      </c>
      <c r="AE307" s="5" t="s">
        <v>96</v>
      </c>
      <c r="AG307" s="5" t="s">
        <v>96</v>
      </c>
      <c r="AI307" s="5" t="s">
        <v>96</v>
      </c>
      <c r="AJ307" s="6"/>
      <c r="AK307" s="5" t="s">
        <v>96</v>
      </c>
      <c r="AM307" s="5" t="s">
        <v>96</v>
      </c>
      <c r="AO307" s="5" t="s">
        <v>96</v>
      </c>
      <c r="AQ307" s="5" t="s">
        <v>96</v>
      </c>
      <c r="AS307" s="5" t="s">
        <v>96</v>
      </c>
      <c r="AU307" s="5" t="s">
        <v>96</v>
      </c>
      <c r="AW307" s="5" t="s">
        <v>206</v>
      </c>
      <c r="AX307" s="6" t="s">
        <v>6677</v>
      </c>
      <c r="AY307" s="5" t="s">
        <v>206</v>
      </c>
      <c r="AZ307" s="6" t="s">
        <v>6540</v>
      </c>
      <c r="BA307" s="5" t="s">
        <v>206</v>
      </c>
      <c r="BB307" s="6" t="s">
        <v>6611</v>
      </c>
      <c r="BC307" s="5" t="s">
        <v>96</v>
      </c>
      <c r="BE307" s="5" t="s">
        <v>96</v>
      </c>
      <c r="BG307" s="5" t="s">
        <v>96</v>
      </c>
      <c r="BI307" s="5" t="s">
        <v>96</v>
      </c>
      <c r="BK307" s="6" t="str" cm="1">
        <f t="array" ref="BK30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07" s="6" t="str" cm="1">
        <f t="array" ref="BL30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07" s="5" t="s">
        <v>96</v>
      </c>
      <c r="BN307" s="5" t="s">
        <v>96</v>
      </c>
      <c r="BO307" s="5" t="s">
        <v>96</v>
      </c>
      <c r="BP307" s="5" t="s">
        <v>96</v>
      </c>
      <c r="BQ307" s="5" t="s">
        <v>96</v>
      </c>
      <c r="BR307" s="5" t="s">
        <v>96</v>
      </c>
      <c r="BS307" s="5" t="s">
        <v>96</v>
      </c>
      <c r="BT307" s="5" t="s">
        <v>96</v>
      </c>
      <c r="BU307" s="5" t="s">
        <v>96</v>
      </c>
      <c r="BV307" s="5" t="s">
        <v>96</v>
      </c>
      <c r="BW307" s="5" t="s">
        <v>96</v>
      </c>
      <c r="BX307" s="5" t="s">
        <v>96</v>
      </c>
      <c r="BY307" s="5" t="s">
        <v>96</v>
      </c>
      <c r="BZ307" s="5" t="s">
        <v>96</v>
      </c>
      <c r="CA307" s="5" t="s">
        <v>96</v>
      </c>
      <c r="CB307" s="5" t="s">
        <v>96</v>
      </c>
      <c r="CC307" s="5" t="s">
        <v>96</v>
      </c>
      <c r="CD307" s="5" t="s">
        <v>206</v>
      </c>
      <c r="CE307" s="5" t="s">
        <v>96</v>
      </c>
      <c r="CF307" s="5" t="s">
        <v>96</v>
      </c>
      <c r="CG307" s="5" t="s">
        <v>96</v>
      </c>
      <c r="CH307" s="5" t="s">
        <v>96</v>
      </c>
      <c r="CI307" s="5" t="s">
        <v>96</v>
      </c>
      <c r="CJ307" s="5" t="s">
        <v>206</v>
      </c>
      <c r="CK307" s="5" t="s">
        <v>96</v>
      </c>
      <c r="CL307" s="5" t="s">
        <v>96</v>
      </c>
      <c r="CM307" s="6" t="str" cm="1">
        <f t="array" ref="CM3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07" s="5" t="str" cm="1">
        <f t="array" ref="CN3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07" s="5" t="str" cm="1">
        <f t="array" ref="CO3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07" s="5" t="str" cm="1">
        <f t="array" ref="CP3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07" s="5" t="str" cm="1">
        <f t="array" ref="CQ3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08" spans="2:115" ht="294.5" x14ac:dyDescent="0.35">
      <c r="B308" s="5" t="s">
        <v>206</v>
      </c>
      <c r="C308" s="6" t="s">
        <v>6065</v>
      </c>
      <c r="D308" s="6" t="s">
        <v>684</v>
      </c>
      <c r="E308" s="6" t="s">
        <v>7272</v>
      </c>
      <c r="F308" s="5" t="s">
        <v>209</v>
      </c>
      <c r="G308" s="5" t="s">
        <v>210</v>
      </c>
      <c r="H308" s="5" t="s">
        <v>223</v>
      </c>
      <c r="I308" s="5" t="s">
        <v>96</v>
      </c>
      <c r="J308" s="5" t="s">
        <v>96</v>
      </c>
      <c r="K308" s="5" t="s">
        <v>225</v>
      </c>
      <c r="L308" s="5" t="s">
        <v>9</v>
      </c>
      <c r="M308" s="5" t="str">
        <f>IF(O308="","",
IF(O308="PM_XX_XX_XX: Undefined","PM_XX: Undefined",
INDEX(tbl_Picklist_UniclassPM[Code and Title],
MATCH((LEFT(O308,5)),tbl_Picklist_UniclassPM[Code],0))
))</f>
        <v>PM_60 : Construction management information</v>
      </c>
      <c r="N308" s="5" t="str">
        <f>IF(O308="","",
IF(O308="PM_XX_XX_XX: Undefined","PM_XX_XX: Undefined",
INDEX(tbl_Picklist_UniclassPM[Code and Title],
MATCH((LEFT(O308,8)),tbl_Picklist_UniclassPM[Code],0))
))</f>
        <v>PM_60_30 : Contract programme and progress</v>
      </c>
      <c r="O308" s="5" t="s">
        <v>685</v>
      </c>
      <c r="P308" s="6" t="str" cm="1">
        <f t="array" ref="P30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v>
      </c>
      <c r="Q308" s="6" t="str" cm="1">
        <f t="array" ref="Q30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v>
      </c>
      <c r="R308" s="6"/>
      <c r="S308" s="5" t="s">
        <v>96</v>
      </c>
      <c r="T308" s="6"/>
      <c r="U308" s="5" t="s">
        <v>96</v>
      </c>
      <c r="V308" s="6"/>
      <c r="W308" s="5" t="s">
        <v>96</v>
      </c>
      <c r="X308" s="6"/>
      <c r="Y308" s="5" t="s">
        <v>96</v>
      </c>
      <c r="Z308" s="6"/>
      <c r="AA308" s="5" t="s">
        <v>96</v>
      </c>
      <c r="AB308" s="6"/>
      <c r="AC308" s="5" t="s">
        <v>96</v>
      </c>
      <c r="AE308" s="5" t="s">
        <v>96</v>
      </c>
      <c r="AG308" s="5" t="s">
        <v>96</v>
      </c>
      <c r="AI308" s="5" t="s">
        <v>96</v>
      </c>
      <c r="AJ308" s="6"/>
      <c r="AK308" s="5" t="s">
        <v>96</v>
      </c>
      <c r="AM308" s="5" t="s">
        <v>96</v>
      </c>
      <c r="AO308" s="5" t="s">
        <v>96</v>
      </c>
      <c r="AQ308" s="5" t="s">
        <v>96</v>
      </c>
      <c r="AS308" s="5" t="s">
        <v>96</v>
      </c>
      <c r="AU308" s="5" t="s">
        <v>96</v>
      </c>
      <c r="AW308" s="5" t="s">
        <v>206</v>
      </c>
      <c r="AX308" s="6" t="s">
        <v>6620</v>
      </c>
      <c r="AY308" s="5" t="s">
        <v>206</v>
      </c>
      <c r="AZ308" s="6" t="s">
        <v>6621</v>
      </c>
      <c r="BA308" s="5" t="s">
        <v>96</v>
      </c>
      <c r="BC308" s="5" t="s">
        <v>96</v>
      </c>
      <c r="BE308" s="5" t="s">
        <v>206</v>
      </c>
      <c r="BF308" s="6" t="s">
        <v>6622</v>
      </c>
      <c r="BG308" s="5" t="s">
        <v>96</v>
      </c>
      <c r="BI308" s="5" t="s">
        <v>96</v>
      </c>
      <c r="BK308" s="6" t="str" cm="1">
        <f t="array" ref="BK30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I;
J;
K;
L;
M;
P;
Q;
R;
S;
X;
Z</v>
      </c>
      <c r="BL308" s="6" t="str" cm="1">
        <f t="array" ref="BL30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X : Non-Discipline Specific or Not Applicable;
Z : Multiple Disciplines</v>
      </c>
      <c r="BM308" s="5" t="s">
        <v>206</v>
      </c>
      <c r="BN308" s="5" t="s">
        <v>96</v>
      </c>
      <c r="BO308" s="5" t="s">
        <v>206</v>
      </c>
      <c r="BP308" s="5" t="s">
        <v>96</v>
      </c>
      <c r="BQ308" s="5" t="s">
        <v>206</v>
      </c>
      <c r="BR308" s="5" t="s">
        <v>206</v>
      </c>
      <c r="BS308" s="5" t="s">
        <v>96</v>
      </c>
      <c r="BT308" s="5" t="s">
        <v>96</v>
      </c>
      <c r="BU308" s="5" t="s">
        <v>206</v>
      </c>
      <c r="BV308" s="5" t="s">
        <v>206</v>
      </c>
      <c r="BW308" s="5" t="s">
        <v>206</v>
      </c>
      <c r="BX308" s="5" t="s">
        <v>206</v>
      </c>
      <c r="BY308" s="5" t="s">
        <v>206</v>
      </c>
      <c r="BZ308" s="5" t="s">
        <v>96</v>
      </c>
      <c r="CA308" s="5" t="s">
        <v>96</v>
      </c>
      <c r="CB308" s="5" t="s">
        <v>206</v>
      </c>
      <c r="CC308" s="5" t="s">
        <v>206</v>
      </c>
      <c r="CD308" s="5" t="s">
        <v>206</v>
      </c>
      <c r="CE308" s="5" t="s">
        <v>206</v>
      </c>
      <c r="CF308" s="5" t="s">
        <v>96</v>
      </c>
      <c r="CG308" s="5" t="s">
        <v>96</v>
      </c>
      <c r="CH308" s="5" t="s">
        <v>96</v>
      </c>
      <c r="CI308" s="5" t="s">
        <v>96</v>
      </c>
      <c r="CJ308" s="5" t="s">
        <v>206</v>
      </c>
      <c r="CK308" s="5" t="s">
        <v>96</v>
      </c>
      <c r="CL308" s="5" t="s">
        <v>206</v>
      </c>
      <c r="CM308" s="6" t="str" cm="1">
        <f t="array" ref="CM3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08" s="5" t="str" cm="1">
        <f t="array" ref="CN3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08" s="5" t="str" cm="1">
        <f t="array" ref="CO3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08" s="5" t="str" cm="1">
        <f t="array" ref="CP3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08" s="5" t="str" cm="1">
        <f t="array" ref="CQ3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09" spans="2:115" ht="263.5" x14ac:dyDescent="0.35">
      <c r="B309" s="5" t="s">
        <v>206</v>
      </c>
      <c r="C309" s="6" t="s">
        <v>5859</v>
      </c>
      <c r="D309" s="6" t="s">
        <v>686</v>
      </c>
      <c r="E309" s="6" t="s">
        <v>7273</v>
      </c>
      <c r="F309" s="5" t="s">
        <v>209</v>
      </c>
      <c r="G309" s="5" t="s">
        <v>210</v>
      </c>
      <c r="H309" s="5" t="s">
        <v>223</v>
      </c>
      <c r="I309" s="5" t="s">
        <v>96</v>
      </c>
      <c r="J309" s="5" t="s">
        <v>236</v>
      </c>
      <c r="K309" s="5" t="s">
        <v>214</v>
      </c>
      <c r="L309" s="5" t="s">
        <v>213</v>
      </c>
      <c r="M309" s="5" t="str">
        <f>IF(O309="","",
IF(O309="PM_XX_XX_XX: Undefined","PM_XX: Undefined",
INDEX(tbl_Picklist_UniclassPM[Code and Title],
MATCH((LEFT(O309,5)),tbl_Picklist_UniclassPM[Code],0))
))</f>
        <v>PM_60 : Construction management information</v>
      </c>
      <c r="N309" s="5" t="str">
        <f>IF(O309="","",
IF(O309="PM_XX_XX_XX: Undefined","PM_XX_XX: Undefined",
INDEX(tbl_Picklist_UniclassPM[Code and Title],
MATCH((LEFT(O309,8)),tbl_Picklist_UniclassPM[Code],0))
))</f>
        <v>PM_60_40 : Meetings and records</v>
      </c>
      <c r="O309" s="5" t="s">
        <v>687</v>
      </c>
      <c r="P309" s="6" t="str" cm="1">
        <f t="array" ref="P30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IE311;
IE401;
IE501</v>
      </c>
      <c r="Q309" s="6" t="str" cm="1">
        <f t="array" ref="Q30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IE311 : Remaining stage submission;
IE401 : Stage submission (Contractor's Proposals);
IE501 : General</v>
      </c>
      <c r="R309" s="6"/>
      <c r="S309" s="5" t="s">
        <v>96</v>
      </c>
      <c r="T309" s="6"/>
      <c r="U309" s="5" t="s">
        <v>206</v>
      </c>
      <c r="V309" s="6" t="s">
        <v>6623</v>
      </c>
      <c r="W309" s="5" t="s">
        <v>206</v>
      </c>
      <c r="X309" s="6" t="s">
        <v>6623</v>
      </c>
      <c r="Y309" s="5" t="s">
        <v>206</v>
      </c>
      <c r="Z309" s="6" t="s">
        <v>6623</v>
      </c>
      <c r="AA309" s="5" t="s">
        <v>96</v>
      </c>
      <c r="AB309" s="6"/>
      <c r="AC309" s="5" t="s">
        <v>96</v>
      </c>
      <c r="AE309" s="5" t="s">
        <v>96</v>
      </c>
      <c r="AG309" s="5" t="s">
        <v>96</v>
      </c>
      <c r="AI309" s="5" t="s">
        <v>96</v>
      </c>
      <c r="AJ309" s="6"/>
      <c r="AK309" s="5" t="s">
        <v>96</v>
      </c>
      <c r="AM309" s="5" t="s">
        <v>96</v>
      </c>
      <c r="AO309" s="5" t="s">
        <v>96</v>
      </c>
      <c r="AQ309" s="5" t="s">
        <v>96</v>
      </c>
      <c r="AS309" s="5" t="s">
        <v>96</v>
      </c>
      <c r="AU309" s="5" t="s">
        <v>96</v>
      </c>
      <c r="AW309" s="5" t="s">
        <v>206</v>
      </c>
      <c r="AX309" s="6" t="s">
        <v>6623</v>
      </c>
      <c r="AY309" s="5" t="s">
        <v>206</v>
      </c>
      <c r="AZ309" s="6" t="s">
        <v>6623</v>
      </c>
      <c r="BA309" s="5" t="s">
        <v>206</v>
      </c>
      <c r="BB309" s="6" t="s">
        <v>6623</v>
      </c>
      <c r="BC309" s="5" t="s">
        <v>96</v>
      </c>
      <c r="BE309" s="5" t="s">
        <v>96</v>
      </c>
      <c r="BG309" s="5" t="s">
        <v>96</v>
      </c>
      <c r="BI309" s="5" t="s">
        <v>96</v>
      </c>
      <c r="BK309" s="6" t="str" cm="1">
        <f t="array" ref="BK30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09" s="6" t="str" cm="1">
        <f t="array" ref="BL30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09" s="5" t="s">
        <v>96</v>
      </c>
      <c r="BN309" s="5" t="s">
        <v>96</v>
      </c>
      <c r="BO309" s="5" t="s">
        <v>96</v>
      </c>
      <c r="BP309" s="5" t="s">
        <v>96</v>
      </c>
      <c r="BQ309" s="5" t="s">
        <v>96</v>
      </c>
      <c r="BR309" s="5" t="s">
        <v>96</v>
      </c>
      <c r="BS309" s="5" t="s">
        <v>96</v>
      </c>
      <c r="BT309" s="5" t="s">
        <v>96</v>
      </c>
      <c r="BU309" s="5" t="s">
        <v>96</v>
      </c>
      <c r="BV309" s="5" t="s">
        <v>96</v>
      </c>
      <c r="BW309" s="5" t="s">
        <v>96</v>
      </c>
      <c r="BX309" s="5" t="s">
        <v>96</v>
      </c>
      <c r="BY309" s="5" t="s">
        <v>96</v>
      </c>
      <c r="BZ309" s="5" t="s">
        <v>96</v>
      </c>
      <c r="CA309" s="5" t="s">
        <v>96</v>
      </c>
      <c r="CB309" s="5" t="s">
        <v>96</v>
      </c>
      <c r="CC309" s="5" t="s">
        <v>96</v>
      </c>
      <c r="CD309" s="5" t="s">
        <v>206</v>
      </c>
      <c r="CE309" s="5" t="s">
        <v>96</v>
      </c>
      <c r="CF309" s="5" t="s">
        <v>96</v>
      </c>
      <c r="CG309" s="5" t="s">
        <v>96</v>
      </c>
      <c r="CH309" s="5" t="s">
        <v>96</v>
      </c>
      <c r="CI309" s="5" t="s">
        <v>96</v>
      </c>
      <c r="CJ309" s="5" t="s">
        <v>206</v>
      </c>
      <c r="CK309" s="5" t="s">
        <v>96</v>
      </c>
      <c r="CL309" s="5" t="s">
        <v>96</v>
      </c>
      <c r="CM309" s="6" t="str" cm="1">
        <f t="array" ref="CM3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09" s="5" t="str" cm="1">
        <f t="array" ref="CN3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09" s="5" t="str" cm="1">
        <f t="array" ref="CO3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09" s="5" t="str" cm="1">
        <f t="array" ref="CP3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09" s="5" t="str" cm="1">
        <f t="array" ref="CQ3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10" spans="2:115" ht="409.5" x14ac:dyDescent="0.35">
      <c r="B310" s="5" t="s">
        <v>206</v>
      </c>
      <c r="C310" s="6" t="s">
        <v>6066</v>
      </c>
      <c r="D310" s="6" t="s">
        <v>688</v>
      </c>
      <c r="E310" s="6" t="s">
        <v>7274</v>
      </c>
      <c r="F310" s="5" t="s">
        <v>209</v>
      </c>
      <c r="G310" s="5" t="s">
        <v>210</v>
      </c>
      <c r="H310" s="5" t="s">
        <v>223</v>
      </c>
      <c r="I310" s="5" t="s">
        <v>96</v>
      </c>
      <c r="J310" s="5" t="s">
        <v>236</v>
      </c>
      <c r="K310" s="5" t="s">
        <v>399</v>
      </c>
      <c r="L310" s="5" t="s">
        <v>9</v>
      </c>
      <c r="M310" s="5" t="str">
        <f>IF(O310="","",
IF(O310="PM_XX_XX_XX: Undefined","PM_XX: Undefined",
INDEX(tbl_Picklist_UniclassPM[Code and Title],
MATCH((LEFT(O310,5)),tbl_Picklist_UniclassPM[Code],0))
))</f>
        <v>PM_60 : Construction management information</v>
      </c>
      <c r="N310" s="5" t="str">
        <f>IF(O310="","",
IF(O310="PM_XX_XX_XX: Undefined","PM_XX_XX: Undefined",
INDEX(tbl_Picklist_UniclassPM[Code and Title],
MATCH((LEFT(O310,8)),tbl_Picklist_UniclassPM[Code],0))
))</f>
        <v>PM_60_40 : Meetings and records</v>
      </c>
      <c r="O310" s="5" t="s">
        <v>687</v>
      </c>
      <c r="P310" s="6" t="str" cm="1">
        <f t="array" ref="P31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IE501</v>
      </c>
      <c r="Q310" s="6" t="str" cm="1">
        <f t="array" ref="Q31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IE501 : General</v>
      </c>
      <c r="R310" s="6"/>
      <c r="S310" s="5" t="s">
        <v>96</v>
      </c>
      <c r="T310" s="6"/>
      <c r="U310" s="5" t="s">
        <v>96</v>
      </c>
      <c r="V310" s="6"/>
      <c r="W310" s="5" t="s">
        <v>96</v>
      </c>
      <c r="X310" s="6"/>
      <c r="Y310" s="5" t="s">
        <v>96</v>
      </c>
      <c r="Z310" s="6"/>
      <c r="AA310" s="5" t="s">
        <v>96</v>
      </c>
      <c r="AB310" s="6"/>
      <c r="AC310" s="5" t="s">
        <v>96</v>
      </c>
      <c r="AE310" s="5" t="s">
        <v>96</v>
      </c>
      <c r="AG310" s="5" t="s">
        <v>96</v>
      </c>
      <c r="AI310" s="5" t="s">
        <v>96</v>
      </c>
      <c r="AJ310" s="6"/>
      <c r="AK310" s="5" t="s">
        <v>96</v>
      </c>
      <c r="AM310" s="5" t="s">
        <v>96</v>
      </c>
      <c r="AO310" s="5" t="s">
        <v>96</v>
      </c>
      <c r="AQ310" s="5" t="s">
        <v>96</v>
      </c>
      <c r="AS310" s="5" t="s">
        <v>96</v>
      </c>
      <c r="AU310" s="5" t="s">
        <v>96</v>
      </c>
      <c r="AW310" s="5" t="s">
        <v>206</v>
      </c>
      <c r="AX310" s="6" t="s">
        <v>6917</v>
      </c>
      <c r="AY310" s="5" t="s">
        <v>206</v>
      </c>
      <c r="AZ310" s="6" t="s">
        <v>6917</v>
      </c>
      <c r="BA310" s="5" t="s">
        <v>206</v>
      </c>
      <c r="BB310" s="6" t="s">
        <v>6918</v>
      </c>
      <c r="BC310" s="5" t="s">
        <v>96</v>
      </c>
      <c r="BE310" s="5" t="s">
        <v>96</v>
      </c>
      <c r="BG310" s="5" t="s">
        <v>96</v>
      </c>
      <c r="BI310" s="5" t="s">
        <v>96</v>
      </c>
      <c r="BK310" s="6" t="str" cm="1">
        <f t="array" ref="BK31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10" s="6" t="str" cm="1">
        <f t="array" ref="BL31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10" s="5" t="s">
        <v>96</v>
      </c>
      <c r="BN310" s="5" t="s">
        <v>96</v>
      </c>
      <c r="BO310" s="5" t="s">
        <v>96</v>
      </c>
      <c r="BP310" s="5" t="s">
        <v>96</v>
      </c>
      <c r="BQ310" s="5" t="s">
        <v>96</v>
      </c>
      <c r="BR310" s="5" t="s">
        <v>96</v>
      </c>
      <c r="BS310" s="5" t="s">
        <v>96</v>
      </c>
      <c r="BT310" s="5" t="s">
        <v>96</v>
      </c>
      <c r="BU310" s="5" t="s">
        <v>96</v>
      </c>
      <c r="BV310" s="5" t="s">
        <v>96</v>
      </c>
      <c r="BW310" s="5" t="s">
        <v>96</v>
      </c>
      <c r="BX310" s="5" t="s">
        <v>96</v>
      </c>
      <c r="BY310" s="5" t="s">
        <v>96</v>
      </c>
      <c r="BZ310" s="5" t="s">
        <v>96</v>
      </c>
      <c r="CA310" s="5" t="s">
        <v>96</v>
      </c>
      <c r="CB310" s="5" t="s">
        <v>96</v>
      </c>
      <c r="CC310" s="5" t="s">
        <v>96</v>
      </c>
      <c r="CD310" s="5" t="s">
        <v>206</v>
      </c>
      <c r="CE310" s="5" t="s">
        <v>96</v>
      </c>
      <c r="CF310" s="5" t="s">
        <v>96</v>
      </c>
      <c r="CG310" s="5" t="s">
        <v>96</v>
      </c>
      <c r="CH310" s="5" t="s">
        <v>96</v>
      </c>
      <c r="CI310" s="5" t="s">
        <v>96</v>
      </c>
      <c r="CJ310" s="5" t="s">
        <v>206</v>
      </c>
      <c r="CK310" s="5" t="s">
        <v>96</v>
      </c>
      <c r="CL310" s="5" t="s">
        <v>96</v>
      </c>
      <c r="CM310" s="6" t="str" cm="1">
        <f t="array" ref="CM3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10" s="5" t="str" cm="1">
        <f t="array" ref="CN3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10" s="5" t="str" cm="1">
        <f t="array" ref="CO3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10" s="5" t="str" cm="1">
        <f t="array" ref="CP3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10" s="5" t="str" cm="1">
        <f t="array" ref="CQ3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11" spans="2:115" ht="232.5" x14ac:dyDescent="0.35">
      <c r="B311" s="5" t="s">
        <v>206</v>
      </c>
      <c r="C311" s="6" t="s">
        <v>6067</v>
      </c>
      <c r="D311" s="6" t="s">
        <v>689</v>
      </c>
      <c r="E311" s="6" t="s">
        <v>7275</v>
      </c>
      <c r="F311" s="5" t="s">
        <v>209</v>
      </c>
      <c r="G311" s="5" t="s">
        <v>210</v>
      </c>
      <c r="H311" s="5" t="s">
        <v>223</v>
      </c>
      <c r="I311" s="5" t="s">
        <v>96</v>
      </c>
      <c r="J311" s="5" t="s">
        <v>236</v>
      </c>
      <c r="K311" s="5" t="s">
        <v>399</v>
      </c>
      <c r="L311" s="5" t="s">
        <v>213</v>
      </c>
      <c r="M311" s="5" t="str">
        <f>IF(O311="","",
IF(O311="PM_XX_XX_XX: Undefined","PM_XX: Undefined",
INDEX(tbl_Picklist_UniclassPM[Code and Title],
MATCH((LEFT(O311,5)),tbl_Picklist_UniclassPM[Code],0))
))</f>
        <v>PM_60 : Construction management information</v>
      </c>
      <c r="N311" s="5" t="str">
        <f>IF(O311="","",
IF(O311="PM_XX_XX_XX: Undefined","PM_XX_XX: Undefined",
INDEX(tbl_Picklist_UniclassPM[Code and Title],
MATCH((LEFT(O311,8)),tbl_Picklist_UniclassPM[Code],0))
))</f>
        <v>PM_60_40 : Meetings and records</v>
      </c>
      <c r="O311" s="5" t="s">
        <v>687</v>
      </c>
      <c r="P311" s="6" t="str" cm="1">
        <f t="array" ref="P31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IE611</v>
      </c>
      <c r="Q311" s="6" t="str" cm="1">
        <f t="array" ref="Q31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IE611 : Stage submission (End of Defects/Rectification Period)</v>
      </c>
      <c r="R311" s="6"/>
      <c r="S311" s="5" t="s">
        <v>96</v>
      </c>
      <c r="T311" s="6"/>
      <c r="U311" s="5" t="s">
        <v>96</v>
      </c>
      <c r="V311" s="6"/>
      <c r="W311" s="5" t="s">
        <v>96</v>
      </c>
      <c r="X311" s="6"/>
      <c r="Y311" s="5" t="s">
        <v>96</v>
      </c>
      <c r="Z311" s="6"/>
      <c r="AA311" s="5" t="s">
        <v>96</v>
      </c>
      <c r="AB311" s="6"/>
      <c r="AC311" s="5" t="s">
        <v>96</v>
      </c>
      <c r="AE311" s="5" t="s">
        <v>96</v>
      </c>
      <c r="AG311" s="5" t="s">
        <v>96</v>
      </c>
      <c r="AI311" s="5" t="s">
        <v>96</v>
      </c>
      <c r="AJ311" s="6"/>
      <c r="AK311" s="5" t="s">
        <v>96</v>
      </c>
      <c r="AM311" s="5" t="s">
        <v>96</v>
      </c>
      <c r="AO311" s="5" t="s">
        <v>96</v>
      </c>
      <c r="AQ311" s="5" t="s">
        <v>96</v>
      </c>
      <c r="AS311" s="5" t="s">
        <v>96</v>
      </c>
      <c r="AU311" s="5" t="s">
        <v>96</v>
      </c>
      <c r="AW311" s="5" t="s">
        <v>206</v>
      </c>
      <c r="AX311" s="6" t="s">
        <v>6624</v>
      </c>
      <c r="AY311" s="5" t="s">
        <v>206</v>
      </c>
      <c r="AZ311" s="6" t="s">
        <v>6625</v>
      </c>
      <c r="BA311" s="5" t="s">
        <v>96</v>
      </c>
      <c r="BC311" s="5" t="s">
        <v>96</v>
      </c>
      <c r="BE311" s="5" t="s">
        <v>206</v>
      </c>
      <c r="BF311" s="6" t="s">
        <v>6626</v>
      </c>
      <c r="BG311" s="5" t="s">
        <v>96</v>
      </c>
      <c r="BI311" s="5" t="s">
        <v>206</v>
      </c>
      <c r="BJ311" s="6" t="s">
        <v>6760</v>
      </c>
      <c r="BK311" s="6" t="str" cm="1">
        <f t="array" ref="BK31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11" s="6" t="str" cm="1">
        <f t="array" ref="BL31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11" s="5" t="s">
        <v>96</v>
      </c>
      <c r="BN311" s="5" t="s">
        <v>96</v>
      </c>
      <c r="BO311" s="5" t="s">
        <v>96</v>
      </c>
      <c r="BP311" s="5" t="s">
        <v>96</v>
      </c>
      <c r="BQ311" s="5" t="s">
        <v>96</v>
      </c>
      <c r="BR311" s="5" t="s">
        <v>96</v>
      </c>
      <c r="BS311" s="5" t="s">
        <v>96</v>
      </c>
      <c r="BT311" s="5" t="s">
        <v>96</v>
      </c>
      <c r="BU311" s="5" t="s">
        <v>96</v>
      </c>
      <c r="BV311" s="5" t="s">
        <v>96</v>
      </c>
      <c r="BW311" s="5" t="s">
        <v>96</v>
      </c>
      <c r="BX311" s="5" t="s">
        <v>96</v>
      </c>
      <c r="BY311" s="5" t="s">
        <v>96</v>
      </c>
      <c r="BZ311" s="5" t="s">
        <v>96</v>
      </c>
      <c r="CA311" s="5" t="s">
        <v>96</v>
      </c>
      <c r="CB311" s="5" t="s">
        <v>96</v>
      </c>
      <c r="CC311" s="5" t="s">
        <v>96</v>
      </c>
      <c r="CD311" s="5" t="s">
        <v>206</v>
      </c>
      <c r="CE311" s="5" t="s">
        <v>96</v>
      </c>
      <c r="CF311" s="5" t="s">
        <v>96</v>
      </c>
      <c r="CG311" s="5" t="s">
        <v>96</v>
      </c>
      <c r="CH311" s="5" t="s">
        <v>96</v>
      </c>
      <c r="CI311" s="5" t="s">
        <v>96</v>
      </c>
      <c r="CJ311" s="5" t="s">
        <v>206</v>
      </c>
      <c r="CK311" s="5" t="s">
        <v>96</v>
      </c>
      <c r="CL311" s="5" t="s">
        <v>96</v>
      </c>
      <c r="CM311" s="6" t="str" cm="1">
        <f t="array" ref="CM3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11" s="5" t="str" cm="1">
        <f t="array" ref="CN3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11" s="5" t="str" cm="1">
        <f t="array" ref="CO3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11" s="5" t="str" cm="1">
        <f t="array" ref="CP3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11" s="5" t="str" cm="1">
        <f t="array" ref="CQ3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12" spans="2:115" ht="155" x14ac:dyDescent="0.35">
      <c r="B312" s="5" t="s">
        <v>206</v>
      </c>
      <c r="C312" s="6" t="s">
        <v>6310</v>
      </c>
      <c r="D312" s="6" t="s">
        <v>690</v>
      </c>
      <c r="E312" s="6" t="s">
        <v>7276</v>
      </c>
      <c r="F312" s="5" t="s">
        <v>209</v>
      </c>
      <c r="G312" s="5" t="s">
        <v>210</v>
      </c>
      <c r="H312" s="5" t="s">
        <v>223</v>
      </c>
      <c r="I312" s="5" t="s">
        <v>96</v>
      </c>
      <c r="J312" s="5" t="s">
        <v>236</v>
      </c>
      <c r="K312" s="5" t="s">
        <v>399</v>
      </c>
      <c r="L312" s="5" t="s">
        <v>9</v>
      </c>
      <c r="M312" s="5" t="str">
        <f>IF(O312="","",
IF(O312="PM_XX_XX_XX: Undefined","PM_XX: Undefined",
INDEX(tbl_Picklist_UniclassPM[Code and Title],
MATCH((LEFT(O312,5)),tbl_Picklist_UniclassPM[Code],0))
))</f>
        <v>PM_60 : Construction management information</v>
      </c>
      <c r="N312" s="5" t="str">
        <f>IF(O312="","",
IF(O312="PM_XX_XX_XX: Undefined","PM_XX_XX: Undefined",
INDEX(tbl_Picklist_UniclassPM[Code and Title],
MATCH((LEFT(O312,8)),tbl_Picklist_UniclassPM[Code],0))
))</f>
        <v>PM_60_40 : Meetings and records</v>
      </c>
      <c r="O312" s="5" t="s">
        <v>687</v>
      </c>
      <c r="P312" s="6" t="str" cm="1">
        <f t="array" ref="P31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IE601;
IE611</v>
      </c>
      <c r="Q312" s="6" t="str" cm="1">
        <f t="array" ref="Q31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IE601 : Post-Handover;
IE611 : Stage submission (End of Defects/Rectification Period)</v>
      </c>
      <c r="R312" s="6"/>
      <c r="S312" s="5" t="s">
        <v>96</v>
      </c>
      <c r="T312" s="6"/>
      <c r="U312" s="5" t="s">
        <v>96</v>
      </c>
      <c r="V312" s="6"/>
      <c r="W312" s="5" t="s">
        <v>96</v>
      </c>
      <c r="X312" s="6"/>
      <c r="Y312" s="5" t="s">
        <v>96</v>
      </c>
      <c r="Z312" s="6"/>
      <c r="AA312" s="5" t="s">
        <v>96</v>
      </c>
      <c r="AB312" s="6"/>
      <c r="AC312" s="5" t="s">
        <v>96</v>
      </c>
      <c r="AE312" s="5" t="s">
        <v>96</v>
      </c>
      <c r="AG312" s="5" t="s">
        <v>96</v>
      </c>
      <c r="AI312" s="5" t="s">
        <v>96</v>
      </c>
      <c r="AJ312" s="6"/>
      <c r="AK312" s="5" t="s">
        <v>96</v>
      </c>
      <c r="AM312" s="5" t="s">
        <v>96</v>
      </c>
      <c r="AO312" s="5" t="s">
        <v>96</v>
      </c>
      <c r="AQ312" s="5" t="s">
        <v>96</v>
      </c>
      <c r="AS312" s="5" t="s">
        <v>96</v>
      </c>
      <c r="AU312" s="5" t="s">
        <v>96</v>
      </c>
      <c r="AW312" s="5" t="s">
        <v>96</v>
      </c>
      <c r="AY312" s="5" t="s">
        <v>96</v>
      </c>
      <c r="BA312" s="5" t="s">
        <v>96</v>
      </c>
      <c r="BC312" s="5" t="s">
        <v>96</v>
      </c>
      <c r="BE312" s="5" t="s">
        <v>96</v>
      </c>
      <c r="BG312" s="5" t="s">
        <v>206</v>
      </c>
      <c r="BH312" s="6" t="s">
        <v>6982</v>
      </c>
      <c r="BI312" s="5" t="s">
        <v>206</v>
      </c>
      <c r="BK312" s="6" t="str" cm="1">
        <f t="array" ref="BK31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12" s="6" t="str" cm="1">
        <f t="array" ref="BL31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12" s="5" t="s">
        <v>96</v>
      </c>
      <c r="BN312" s="5" t="s">
        <v>96</v>
      </c>
      <c r="BO312" s="5" t="s">
        <v>96</v>
      </c>
      <c r="BP312" s="5" t="s">
        <v>96</v>
      </c>
      <c r="BQ312" s="5" t="s">
        <v>96</v>
      </c>
      <c r="BR312" s="5" t="s">
        <v>96</v>
      </c>
      <c r="BS312" s="5" t="s">
        <v>96</v>
      </c>
      <c r="BT312" s="5" t="s">
        <v>96</v>
      </c>
      <c r="BU312" s="5" t="s">
        <v>96</v>
      </c>
      <c r="BV312" s="5" t="s">
        <v>96</v>
      </c>
      <c r="BW312" s="5" t="s">
        <v>96</v>
      </c>
      <c r="BX312" s="5" t="s">
        <v>96</v>
      </c>
      <c r="BY312" s="5" t="s">
        <v>96</v>
      </c>
      <c r="BZ312" s="5" t="s">
        <v>96</v>
      </c>
      <c r="CA312" s="5" t="s">
        <v>96</v>
      </c>
      <c r="CB312" s="5" t="s">
        <v>96</v>
      </c>
      <c r="CC312" s="5" t="s">
        <v>96</v>
      </c>
      <c r="CD312" s="5" t="s">
        <v>206</v>
      </c>
      <c r="CE312" s="5" t="s">
        <v>96</v>
      </c>
      <c r="CF312" s="5" t="s">
        <v>96</v>
      </c>
      <c r="CG312" s="5" t="s">
        <v>96</v>
      </c>
      <c r="CH312" s="5" t="s">
        <v>96</v>
      </c>
      <c r="CI312" s="5" t="s">
        <v>96</v>
      </c>
      <c r="CJ312" s="5" t="s">
        <v>206</v>
      </c>
      <c r="CK312" s="5" t="s">
        <v>96</v>
      </c>
      <c r="CL312" s="5" t="s">
        <v>96</v>
      </c>
      <c r="CM312" s="6" t="str" cm="1">
        <f t="array" ref="CM3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12" s="5" t="str" cm="1">
        <f t="array" ref="CN3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12" s="5" t="str" cm="1">
        <f t="array" ref="CO3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12" s="5" t="str" cm="1">
        <f t="array" ref="CP3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12" s="5" t="str" cm="1">
        <f t="array" ref="CQ3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13" spans="2:115" ht="263.5" x14ac:dyDescent="0.35">
      <c r="B313" s="5" t="s">
        <v>206</v>
      </c>
      <c r="C313" s="6" t="s">
        <v>5860</v>
      </c>
      <c r="D313" s="6" t="s">
        <v>691</v>
      </c>
      <c r="E313" s="6" t="s">
        <v>7277</v>
      </c>
      <c r="F313" s="5" t="s">
        <v>209</v>
      </c>
      <c r="G313" s="5" t="s">
        <v>210</v>
      </c>
      <c r="H313" s="5" t="s">
        <v>223</v>
      </c>
      <c r="I313" s="5" t="s">
        <v>96</v>
      </c>
      <c r="J313" s="5" t="s">
        <v>236</v>
      </c>
      <c r="K313" s="5" t="s">
        <v>214</v>
      </c>
      <c r="L313" s="5" t="s">
        <v>213</v>
      </c>
      <c r="M313" s="5" t="str">
        <f>IF(O313="","",
IF(O313="PM_XX_XX_XX: Undefined","PM_XX: Undefined",
INDEX(tbl_Picklist_UniclassPM[Code and Title],
MATCH((LEFT(O313,5)),tbl_Picklist_UniclassPM[Code],0))
))</f>
        <v>PM_60 : Construction management information</v>
      </c>
      <c r="N313" s="5" t="str">
        <f>IF(O313="","",
IF(O313="PM_XX_XX_XX: Undefined","PM_XX_XX: Undefined",
INDEX(tbl_Picklist_UniclassPM[Code and Title],
MATCH((LEFT(O313,8)),tbl_Picklist_UniclassPM[Code],0))
))</f>
        <v>PM_60_40 : Meetings and records</v>
      </c>
      <c r="O313" s="5" t="s">
        <v>692</v>
      </c>
      <c r="P313" s="6" t="str" cm="1">
        <f t="array" ref="P31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
IE102;
IE201;
IE311;
IE401;
IE501</v>
      </c>
      <c r="Q313" s="6" t="str" cm="1">
        <f t="array" ref="Q31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
IE102 : Feasibility 1.2;
IE201 : Stage submission (Feasibility 2);
IE311 : Remaining stage submission;
IE401 : Stage submission (Contractor's Proposals);
IE501 : General</v>
      </c>
      <c r="R313" s="6"/>
      <c r="S313" s="5" t="s">
        <v>96</v>
      </c>
      <c r="T313" s="6"/>
      <c r="U313" s="5" t="s">
        <v>206</v>
      </c>
      <c r="V313" s="6" t="s">
        <v>6627</v>
      </c>
      <c r="W313" s="5" t="s">
        <v>206</v>
      </c>
      <c r="X313" s="6" t="s">
        <v>6627</v>
      </c>
      <c r="Y313" s="5" t="s">
        <v>206</v>
      </c>
      <c r="Z313" s="6" t="s">
        <v>6627</v>
      </c>
      <c r="AA313" s="5" t="s">
        <v>96</v>
      </c>
      <c r="AB313" s="6"/>
      <c r="AC313" s="5" t="s">
        <v>96</v>
      </c>
      <c r="AE313" s="5" t="s">
        <v>96</v>
      </c>
      <c r="AG313" s="5" t="s">
        <v>96</v>
      </c>
      <c r="AI313" s="5" t="s">
        <v>96</v>
      </c>
      <c r="AJ313" s="6"/>
      <c r="AK313" s="5" t="s">
        <v>96</v>
      </c>
      <c r="AM313" s="5" t="s">
        <v>96</v>
      </c>
      <c r="AO313" s="5" t="s">
        <v>96</v>
      </c>
      <c r="AQ313" s="5" t="s">
        <v>96</v>
      </c>
      <c r="AS313" s="5" t="s">
        <v>96</v>
      </c>
      <c r="AU313" s="5" t="s">
        <v>96</v>
      </c>
      <c r="AW313" s="5" t="s">
        <v>206</v>
      </c>
      <c r="AX313" s="6" t="s">
        <v>6627</v>
      </c>
      <c r="AY313" s="5" t="s">
        <v>206</v>
      </c>
      <c r="AZ313" s="6" t="s">
        <v>6627</v>
      </c>
      <c r="BA313" s="5" t="s">
        <v>206</v>
      </c>
      <c r="BB313" s="6" t="s">
        <v>6627</v>
      </c>
      <c r="BC313" s="5" t="s">
        <v>96</v>
      </c>
      <c r="BE313" s="5" t="s">
        <v>96</v>
      </c>
      <c r="BG313" s="5" t="s">
        <v>96</v>
      </c>
      <c r="BI313" s="5" t="s">
        <v>96</v>
      </c>
      <c r="BK313" s="6" t="str" cm="1">
        <f t="array" ref="BK31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13" s="6" t="str" cm="1">
        <f t="array" ref="BL31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13" s="5" t="s">
        <v>96</v>
      </c>
      <c r="BN313" s="5" t="s">
        <v>96</v>
      </c>
      <c r="BO313" s="5" t="s">
        <v>96</v>
      </c>
      <c r="BP313" s="5" t="s">
        <v>96</v>
      </c>
      <c r="BQ313" s="5" t="s">
        <v>96</v>
      </c>
      <c r="BR313" s="5" t="s">
        <v>96</v>
      </c>
      <c r="BS313" s="5" t="s">
        <v>96</v>
      </c>
      <c r="BT313" s="5" t="s">
        <v>96</v>
      </c>
      <c r="BU313" s="5" t="s">
        <v>96</v>
      </c>
      <c r="BV313" s="5" t="s">
        <v>96</v>
      </c>
      <c r="BW313" s="5" t="s">
        <v>96</v>
      </c>
      <c r="BX313" s="5" t="s">
        <v>96</v>
      </c>
      <c r="BY313" s="5" t="s">
        <v>96</v>
      </c>
      <c r="BZ313" s="5" t="s">
        <v>96</v>
      </c>
      <c r="CA313" s="5" t="s">
        <v>96</v>
      </c>
      <c r="CB313" s="5" t="s">
        <v>96</v>
      </c>
      <c r="CC313" s="5" t="s">
        <v>96</v>
      </c>
      <c r="CD313" s="5" t="s">
        <v>206</v>
      </c>
      <c r="CE313" s="5" t="s">
        <v>96</v>
      </c>
      <c r="CF313" s="5" t="s">
        <v>96</v>
      </c>
      <c r="CG313" s="5" t="s">
        <v>96</v>
      </c>
      <c r="CH313" s="5" t="s">
        <v>96</v>
      </c>
      <c r="CI313" s="5" t="s">
        <v>96</v>
      </c>
      <c r="CJ313" s="5" t="s">
        <v>206</v>
      </c>
      <c r="CK313" s="5" t="s">
        <v>96</v>
      </c>
      <c r="CL313" s="5" t="s">
        <v>96</v>
      </c>
      <c r="CM313" s="6" t="str" cm="1">
        <f t="array" ref="CM3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13" s="5" t="str" cm="1">
        <f t="array" ref="CN3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13" s="5" t="str" cm="1">
        <f t="array" ref="CO3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13" s="5" t="str" cm="1">
        <f t="array" ref="CP3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13" s="5" t="str" cm="1">
        <f t="array" ref="CQ3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14" spans="2:115" ht="124" x14ac:dyDescent="0.35">
      <c r="B314" s="5" t="s">
        <v>206</v>
      </c>
      <c r="C314" s="6" t="s">
        <v>6068</v>
      </c>
      <c r="D314" s="6" t="s">
        <v>693</v>
      </c>
      <c r="E314" s="6" t="s">
        <v>7278</v>
      </c>
      <c r="F314" s="5" t="s">
        <v>209</v>
      </c>
      <c r="G314" s="5" t="s">
        <v>210</v>
      </c>
      <c r="H314" s="5" t="s">
        <v>223</v>
      </c>
      <c r="I314" s="5" t="s">
        <v>96</v>
      </c>
      <c r="J314" s="5" t="s">
        <v>236</v>
      </c>
      <c r="K314" s="5" t="s">
        <v>399</v>
      </c>
      <c r="L314" s="5" t="s">
        <v>9</v>
      </c>
      <c r="M314" s="5" t="str">
        <f>IF(O314="","",
IF(O314="PM_XX_XX_XX: Undefined","PM_XX: Undefined",
INDEX(tbl_Picklist_UniclassPM[Code and Title],
MATCH((LEFT(O314,5)),tbl_Picklist_UniclassPM[Code],0))
))</f>
        <v>PM_60 : Construction management information</v>
      </c>
      <c r="N314" s="5" t="str">
        <f>IF(O314="","",
IF(O314="PM_XX_XX_XX: Undefined","PM_XX_XX: Undefined",
INDEX(tbl_Picklist_UniclassPM[Code and Title],
MATCH((LEFT(O314,8)),tbl_Picklist_UniclassPM[Code],0))
))</f>
        <v>PM_60_40 : Meetings and records</v>
      </c>
      <c r="O314" s="5" t="s">
        <v>692</v>
      </c>
      <c r="P314" s="6" t="str" cm="1">
        <f t="array" ref="P31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IE501</v>
      </c>
      <c r="Q314" s="6" t="str" cm="1">
        <f t="array" ref="Q31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IE501 : General</v>
      </c>
      <c r="R314" s="6"/>
      <c r="S314" s="5" t="s">
        <v>96</v>
      </c>
      <c r="T314" s="6"/>
      <c r="U314" s="5" t="s">
        <v>96</v>
      </c>
      <c r="V314" s="6"/>
      <c r="W314" s="5" t="s">
        <v>96</v>
      </c>
      <c r="X314" s="6"/>
      <c r="Y314" s="5" t="s">
        <v>96</v>
      </c>
      <c r="Z314" s="6"/>
      <c r="AA314" s="5" t="s">
        <v>96</v>
      </c>
      <c r="AB314" s="6"/>
      <c r="AC314" s="5" t="s">
        <v>96</v>
      </c>
      <c r="AE314" s="5" t="s">
        <v>96</v>
      </c>
      <c r="AG314" s="5" t="s">
        <v>96</v>
      </c>
      <c r="AI314" s="5" t="s">
        <v>96</v>
      </c>
      <c r="AJ314" s="6"/>
      <c r="AK314" s="5" t="s">
        <v>96</v>
      </c>
      <c r="AM314" s="5" t="s">
        <v>96</v>
      </c>
      <c r="AO314" s="5" t="s">
        <v>96</v>
      </c>
      <c r="AQ314" s="5" t="s">
        <v>96</v>
      </c>
      <c r="AS314" s="5" t="s">
        <v>96</v>
      </c>
      <c r="AU314" s="5" t="s">
        <v>96</v>
      </c>
      <c r="AW314" s="5" t="s">
        <v>206</v>
      </c>
      <c r="AX314" s="6" t="s">
        <v>6628</v>
      </c>
      <c r="AY314" s="5" t="s">
        <v>206</v>
      </c>
      <c r="AZ314" s="6" t="s">
        <v>6628</v>
      </c>
      <c r="BA314" s="5" t="s">
        <v>206</v>
      </c>
      <c r="BB314" s="6" t="s">
        <v>6628</v>
      </c>
      <c r="BC314" s="5" t="s">
        <v>96</v>
      </c>
      <c r="BE314" s="5" t="s">
        <v>96</v>
      </c>
      <c r="BG314" s="5" t="s">
        <v>96</v>
      </c>
      <c r="BI314" s="5" t="s">
        <v>96</v>
      </c>
      <c r="BK314" s="6" t="str" cm="1">
        <f t="array" ref="BK31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14" s="6" t="str" cm="1">
        <f t="array" ref="BL31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14" s="5" t="s">
        <v>96</v>
      </c>
      <c r="BN314" s="5" t="s">
        <v>96</v>
      </c>
      <c r="BO314" s="5" t="s">
        <v>96</v>
      </c>
      <c r="BP314" s="5" t="s">
        <v>96</v>
      </c>
      <c r="BQ314" s="5" t="s">
        <v>96</v>
      </c>
      <c r="BR314" s="5" t="s">
        <v>96</v>
      </c>
      <c r="BS314" s="5" t="s">
        <v>96</v>
      </c>
      <c r="BT314" s="5" t="s">
        <v>96</v>
      </c>
      <c r="BU314" s="5" t="s">
        <v>96</v>
      </c>
      <c r="BV314" s="5" t="s">
        <v>96</v>
      </c>
      <c r="BW314" s="5" t="s">
        <v>96</v>
      </c>
      <c r="BX314" s="5" t="s">
        <v>96</v>
      </c>
      <c r="BY314" s="5" t="s">
        <v>96</v>
      </c>
      <c r="BZ314" s="5" t="s">
        <v>96</v>
      </c>
      <c r="CA314" s="5" t="s">
        <v>96</v>
      </c>
      <c r="CB314" s="5" t="s">
        <v>96</v>
      </c>
      <c r="CC314" s="5" t="s">
        <v>96</v>
      </c>
      <c r="CD314" s="5" t="s">
        <v>206</v>
      </c>
      <c r="CE314" s="5" t="s">
        <v>96</v>
      </c>
      <c r="CF314" s="5" t="s">
        <v>96</v>
      </c>
      <c r="CG314" s="5" t="s">
        <v>96</v>
      </c>
      <c r="CH314" s="5" t="s">
        <v>96</v>
      </c>
      <c r="CI314" s="5" t="s">
        <v>96</v>
      </c>
      <c r="CJ314" s="5" t="s">
        <v>206</v>
      </c>
      <c r="CK314" s="5" t="s">
        <v>96</v>
      </c>
      <c r="CL314" s="5" t="s">
        <v>96</v>
      </c>
      <c r="CM314" s="6" t="str" cm="1">
        <f t="array" ref="CM3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14" s="5" t="str" cm="1">
        <f t="array" ref="CN3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14" s="5" t="str" cm="1">
        <f t="array" ref="CO3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14" s="5" t="str" cm="1">
        <f t="array" ref="CP3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14" s="5" t="str" cm="1">
        <f t="array" ref="CQ3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15" spans="2:115" ht="232.5" x14ac:dyDescent="0.35">
      <c r="B315" s="5" t="s">
        <v>206</v>
      </c>
      <c r="C315" s="6" t="s">
        <v>6069</v>
      </c>
      <c r="D315" s="6" t="s">
        <v>694</v>
      </c>
      <c r="E315" s="6" t="s">
        <v>7279</v>
      </c>
      <c r="F315" s="5" t="s">
        <v>209</v>
      </c>
      <c r="G315" s="5" t="s">
        <v>210</v>
      </c>
      <c r="H315" s="5" t="s">
        <v>223</v>
      </c>
      <c r="I315" s="5" t="s">
        <v>96</v>
      </c>
      <c r="J315" s="5" t="s">
        <v>236</v>
      </c>
      <c r="K315" s="5" t="s">
        <v>399</v>
      </c>
      <c r="L315" s="5" t="s">
        <v>213</v>
      </c>
      <c r="M315" s="5" t="str">
        <f>IF(O315="","",
IF(O315="PM_XX_XX_XX: Undefined","PM_XX: Undefined",
INDEX(tbl_Picklist_UniclassPM[Code and Title],
MATCH((LEFT(O315,5)),tbl_Picklist_UniclassPM[Code],0))
))</f>
        <v>PM_60 : Construction management information</v>
      </c>
      <c r="N315" s="5" t="str">
        <f>IF(O315="","",
IF(O315="PM_XX_XX_XX: Undefined","PM_XX_XX: Undefined",
INDEX(tbl_Picklist_UniclassPM[Code and Title],
MATCH((LEFT(O315,8)),tbl_Picklist_UniclassPM[Code],0))
))</f>
        <v>PM_60_40 : Meetings and records</v>
      </c>
      <c r="O315" s="5" t="s">
        <v>692</v>
      </c>
      <c r="P315" s="6" t="str" cm="1">
        <f t="array" ref="P31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IE611</v>
      </c>
      <c r="Q315" s="6" t="str" cm="1">
        <f t="array" ref="Q31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IE611 : Stage submission (End of Defects/Rectification Period)</v>
      </c>
      <c r="R315" s="6"/>
      <c r="S315" s="5" t="s">
        <v>96</v>
      </c>
      <c r="T315" s="6"/>
      <c r="U315" s="5" t="s">
        <v>96</v>
      </c>
      <c r="V315" s="6"/>
      <c r="W315" s="5" t="s">
        <v>96</v>
      </c>
      <c r="X315" s="6"/>
      <c r="Y315" s="5" t="s">
        <v>96</v>
      </c>
      <c r="Z315" s="6"/>
      <c r="AA315" s="5" t="s">
        <v>96</v>
      </c>
      <c r="AB315" s="6"/>
      <c r="AC315" s="5" t="s">
        <v>96</v>
      </c>
      <c r="AE315" s="5" t="s">
        <v>96</v>
      </c>
      <c r="AG315" s="5" t="s">
        <v>96</v>
      </c>
      <c r="AI315" s="5" t="s">
        <v>96</v>
      </c>
      <c r="AJ315" s="6"/>
      <c r="AK315" s="5" t="s">
        <v>96</v>
      </c>
      <c r="AM315" s="5" t="s">
        <v>96</v>
      </c>
      <c r="AO315" s="5" t="s">
        <v>96</v>
      </c>
      <c r="AQ315" s="5" t="s">
        <v>96</v>
      </c>
      <c r="AS315" s="5" t="s">
        <v>96</v>
      </c>
      <c r="AU315" s="5" t="s">
        <v>96</v>
      </c>
      <c r="AW315" s="5" t="s">
        <v>206</v>
      </c>
      <c r="AX315" s="6" t="s">
        <v>695</v>
      </c>
      <c r="AY315" s="5" t="s">
        <v>206</v>
      </c>
      <c r="AZ315" s="6" t="s">
        <v>695</v>
      </c>
      <c r="BA315" s="5" t="s">
        <v>96</v>
      </c>
      <c r="BC315" s="5" t="s">
        <v>96</v>
      </c>
      <c r="BE315" s="5" t="s">
        <v>206</v>
      </c>
      <c r="BF315" s="6" t="s">
        <v>695</v>
      </c>
      <c r="BG315" s="5" t="s">
        <v>96</v>
      </c>
      <c r="BI315" s="5" t="s">
        <v>206</v>
      </c>
      <c r="BJ315" s="6" t="s">
        <v>695</v>
      </c>
      <c r="BK315" s="6" t="str" cm="1">
        <f t="array" ref="BK31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15" s="6" t="str" cm="1">
        <f t="array" ref="BL31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15" s="5" t="s">
        <v>96</v>
      </c>
      <c r="BN315" s="5" t="s">
        <v>96</v>
      </c>
      <c r="BO315" s="5" t="s">
        <v>96</v>
      </c>
      <c r="BP315" s="5" t="s">
        <v>96</v>
      </c>
      <c r="BQ315" s="5" t="s">
        <v>96</v>
      </c>
      <c r="BR315" s="5" t="s">
        <v>96</v>
      </c>
      <c r="BS315" s="5" t="s">
        <v>96</v>
      </c>
      <c r="BT315" s="5" t="s">
        <v>96</v>
      </c>
      <c r="BU315" s="5" t="s">
        <v>96</v>
      </c>
      <c r="BV315" s="5" t="s">
        <v>96</v>
      </c>
      <c r="BW315" s="5" t="s">
        <v>96</v>
      </c>
      <c r="BX315" s="5" t="s">
        <v>96</v>
      </c>
      <c r="BY315" s="5" t="s">
        <v>96</v>
      </c>
      <c r="BZ315" s="5" t="s">
        <v>96</v>
      </c>
      <c r="CA315" s="5" t="s">
        <v>96</v>
      </c>
      <c r="CB315" s="5" t="s">
        <v>96</v>
      </c>
      <c r="CC315" s="5" t="s">
        <v>96</v>
      </c>
      <c r="CD315" s="5" t="s">
        <v>206</v>
      </c>
      <c r="CE315" s="5" t="s">
        <v>96</v>
      </c>
      <c r="CF315" s="5" t="s">
        <v>96</v>
      </c>
      <c r="CG315" s="5" t="s">
        <v>96</v>
      </c>
      <c r="CH315" s="5" t="s">
        <v>96</v>
      </c>
      <c r="CI315" s="5" t="s">
        <v>96</v>
      </c>
      <c r="CJ315" s="5" t="s">
        <v>206</v>
      </c>
      <c r="CK315" s="5" t="s">
        <v>96</v>
      </c>
      <c r="CL315" s="5" t="s">
        <v>96</v>
      </c>
      <c r="CM315" s="6" t="str" cm="1">
        <f t="array" ref="CM3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15" s="5" t="str" cm="1">
        <f t="array" ref="CN3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15" s="5" t="str" cm="1">
        <f t="array" ref="CO3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15" s="5" t="str" cm="1">
        <f t="array" ref="CP3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15" s="5" t="str" cm="1">
        <f t="array" ref="CQ3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16" spans="2:115" ht="62" x14ac:dyDescent="0.35">
      <c r="B316" s="5" t="s">
        <v>206</v>
      </c>
      <c r="C316" s="6" t="s">
        <v>6311</v>
      </c>
      <c r="D316" s="6" t="s">
        <v>696</v>
      </c>
      <c r="E316" s="6" t="s">
        <v>7280</v>
      </c>
      <c r="F316" s="5" t="s">
        <v>209</v>
      </c>
      <c r="G316" s="5" t="s">
        <v>210</v>
      </c>
      <c r="H316" s="5" t="s">
        <v>223</v>
      </c>
      <c r="I316" s="5" t="s">
        <v>96</v>
      </c>
      <c r="J316" s="5" t="s">
        <v>236</v>
      </c>
      <c r="K316" s="5" t="s">
        <v>399</v>
      </c>
      <c r="L316" s="5" t="s">
        <v>9</v>
      </c>
      <c r="M316" s="5" t="str">
        <f>IF(O316="","",
IF(O316="PM_XX_XX_XX: Undefined","PM_XX: Undefined",
INDEX(tbl_Picklist_UniclassPM[Code and Title],
MATCH((LEFT(O316,5)),tbl_Picklist_UniclassPM[Code],0))
))</f>
        <v>PM_60 : Construction management information</v>
      </c>
      <c r="N316" s="5" t="str">
        <f>IF(O316="","",
IF(O316="PM_XX_XX_XX: Undefined","PM_XX_XX: Undefined",
INDEX(tbl_Picklist_UniclassPM[Code and Title],
MATCH((LEFT(O316,8)),tbl_Picklist_UniclassPM[Code],0))
))</f>
        <v>PM_60_40 : Meetings and records</v>
      </c>
      <c r="O316" s="5" t="s">
        <v>692</v>
      </c>
      <c r="P316" s="6" t="str" cm="1">
        <f t="array" ref="P31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IE601;
IE611</v>
      </c>
      <c r="Q316" s="6" t="str" cm="1">
        <f t="array" ref="Q31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IE601 : Post-Handover;
IE611 : Stage submission (End of Defects/Rectification Period)</v>
      </c>
      <c r="R316" s="6"/>
      <c r="S316" s="5" t="s">
        <v>96</v>
      </c>
      <c r="T316" s="6"/>
      <c r="U316" s="5" t="s">
        <v>96</v>
      </c>
      <c r="V316" s="6"/>
      <c r="W316" s="5" t="s">
        <v>96</v>
      </c>
      <c r="X316" s="6"/>
      <c r="Y316" s="5" t="s">
        <v>96</v>
      </c>
      <c r="Z316" s="6"/>
      <c r="AA316" s="5" t="s">
        <v>96</v>
      </c>
      <c r="AB316" s="6"/>
      <c r="AC316" s="5" t="s">
        <v>96</v>
      </c>
      <c r="AE316" s="5" t="s">
        <v>96</v>
      </c>
      <c r="AG316" s="5" t="s">
        <v>96</v>
      </c>
      <c r="AI316" s="5" t="s">
        <v>96</v>
      </c>
      <c r="AJ316" s="6"/>
      <c r="AK316" s="5" t="s">
        <v>96</v>
      </c>
      <c r="AM316" s="5" t="s">
        <v>96</v>
      </c>
      <c r="AO316" s="5" t="s">
        <v>96</v>
      </c>
      <c r="AQ316" s="5" t="s">
        <v>96</v>
      </c>
      <c r="AS316" s="5" t="s">
        <v>96</v>
      </c>
      <c r="AU316" s="5" t="s">
        <v>96</v>
      </c>
      <c r="AW316" s="5" t="s">
        <v>96</v>
      </c>
      <c r="AY316" s="5" t="s">
        <v>96</v>
      </c>
      <c r="BA316" s="5" t="s">
        <v>96</v>
      </c>
      <c r="BC316" s="5" t="s">
        <v>96</v>
      </c>
      <c r="BE316" s="5" t="s">
        <v>96</v>
      </c>
      <c r="BG316" s="5" t="s">
        <v>206</v>
      </c>
      <c r="BH316" s="6" t="s">
        <v>697</v>
      </c>
      <c r="BI316" s="5" t="s">
        <v>206</v>
      </c>
      <c r="BK316" s="6" t="str" cm="1">
        <f t="array" ref="BK31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16" s="6" t="str" cm="1">
        <f t="array" ref="BL31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16" s="5" t="s">
        <v>96</v>
      </c>
      <c r="BN316" s="5" t="s">
        <v>96</v>
      </c>
      <c r="BO316" s="5" t="s">
        <v>96</v>
      </c>
      <c r="BP316" s="5" t="s">
        <v>96</v>
      </c>
      <c r="BQ316" s="5" t="s">
        <v>96</v>
      </c>
      <c r="BR316" s="5" t="s">
        <v>96</v>
      </c>
      <c r="BS316" s="5" t="s">
        <v>96</v>
      </c>
      <c r="BT316" s="5" t="s">
        <v>96</v>
      </c>
      <c r="BU316" s="5" t="s">
        <v>96</v>
      </c>
      <c r="BV316" s="5" t="s">
        <v>96</v>
      </c>
      <c r="BW316" s="5" t="s">
        <v>96</v>
      </c>
      <c r="BX316" s="5" t="s">
        <v>96</v>
      </c>
      <c r="BY316" s="5" t="s">
        <v>96</v>
      </c>
      <c r="BZ316" s="5" t="s">
        <v>96</v>
      </c>
      <c r="CA316" s="5" t="s">
        <v>96</v>
      </c>
      <c r="CB316" s="5" t="s">
        <v>96</v>
      </c>
      <c r="CC316" s="5" t="s">
        <v>96</v>
      </c>
      <c r="CD316" s="5" t="s">
        <v>206</v>
      </c>
      <c r="CE316" s="5" t="s">
        <v>96</v>
      </c>
      <c r="CF316" s="5" t="s">
        <v>96</v>
      </c>
      <c r="CG316" s="5" t="s">
        <v>96</v>
      </c>
      <c r="CH316" s="5" t="s">
        <v>96</v>
      </c>
      <c r="CI316" s="5" t="s">
        <v>96</v>
      </c>
      <c r="CJ316" s="5" t="s">
        <v>206</v>
      </c>
      <c r="CK316" s="5" t="s">
        <v>96</v>
      </c>
      <c r="CL316" s="5" t="s">
        <v>96</v>
      </c>
      <c r="CM316" s="6" t="str" cm="1">
        <f t="array" ref="CM3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16" s="5" t="str" cm="1">
        <f t="array" ref="CN3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16" s="5" t="str" cm="1">
        <f t="array" ref="CO3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16" s="5" t="str" cm="1">
        <f t="array" ref="CP3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16" s="5" t="str" cm="1">
        <f t="array" ref="CQ3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17" spans="2:115" ht="186" x14ac:dyDescent="0.35">
      <c r="B317" s="5" t="s">
        <v>206</v>
      </c>
      <c r="C317" s="6" t="s">
        <v>6142</v>
      </c>
      <c r="D317" s="6" t="s">
        <v>698</v>
      </c>
      <c r="E317" s="6" t="s">
        <v>7281</v>
      </c>
      <c r="F317" s="5" t="s">
        <v>209</v>
      </c>
      <c r="G317" s="5" t="s">
        <v>312</v>
      </c>
      <c r="H317" s="5" t="s">
        <v>313</v>
      </c>
      <c r="I317" s="5" t="s">
        <v>96</v>
      </c>
      <c r="J317" s="5" t="s">
        <v>96</v>
      </c>
      <c r="K317" s="5" t="s">
        <v>225</v>
      </c>
      <c r="L317" s="5" t="s">
        <v>9</v>
      </c>
      <c r="M317" s="5" t="str">
        <f>IF(O317="","",
IF(O317="PM_XX_XX_XX: Undefined","PM_XX: Undefined",
INDEX(tbl_Picklist_UniclassPM[Code and Title],
MATCH((LEFT(O317,5)),tbl_Picklist_UniclassPM[Code],0))
))</f>
        <v>PM_60 : Construction management information</v>
      </c>
      <c r="N317" s="5" t="str">
        <f>IF(O317="","",
IF(O317="PM_XX_XX_XX: Undefined","PM_XX_XX: Undefined",
INDEX(tbl_Picklist_UniclassPM[Code and Title],
MATCH((LEFT(O317,8)),tbl_Picklist_UniclassPM[Code],0))
))</f>
        <v>PM_60_40 : Meetings and records</v>
      </c>
      <c r="O317" s="5" t="s">
        <v>699</v>
      </c>
      <c r="P317" s="6" t="str" cm="1">
        <f t="array" ref="P31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317" s="6" t="str" cm="1">
        <f t="array" ref="Q31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317" s="6"/>
      <c r="S317" s="5" t="s">
        <v>96</v>
      </c>
      <c r="T317" s="6"/>
      <c r="U317" s="5" t="s">
        <v>96</v>
      </c>
      <c r="V317" s="6"/>
      <c r="W317" s="5" t="s">
        <v>96</v>
      </c>
      <c r="X317" s="6"/>
      <c r="Y317" s="5" t="s">
        <v>96</v>
      </c>
      <c r="Z317" s="6"/>
      <c r="AA317" s="5" t="s">
        <v>96</v>
      </c>
      <c r="AB317" s="6"/>
      <c r="AC317" s="5" t="s">
        <v>96</v>
      </c>
      <c r="AE317" s="5" t="s">
        <v>96</v>
      </c>
      <c r="AG317" s="5" t="s">
        <v>96</v>
      </c>
      <c r="AI317" s="5" t="s">
        <v>96</v>
      </c>
      <c r="AJ317" s="6"/>
      <c r="AK317" s="5" t="s">
        <v>96</v>
      </c>
      <c r="AM317" s="5" t="s">
        <v>96</v>
      </c>
      <c r="AO317" s="5" t="s">
        <v>96</v>
      </c>
      <c r="AQ317" s="5" t="s">
        <v>96</v>
      </c>
      <c r="AS317" s="5" t="s">
        <v>96</v>
      </c>
      <c r="AU317" s="5" t="s">
        <v>96</v>
      </c>
      <c r="AW317" s="5" t="s">
        <v>96</v>
      </c>
      <c r="AY317" s="5" t="s">
        <v>96</v>
      </c>
      <c r="BA317" s="5" t="s">
        <v>206</v>
      </c>
      <c r="BB317" s="6" t="s">
        <v>6629</v>
      </c>
      <c r="BC317" s="5" t="s">
        <v>96</v>
      </c>
      <c r="BE317" s="5" t="s">
        <v>96</v>
      </c>
      <c r="BG317" s="5" t="s">
        <v>96</v>
      </c>
      <c r="BI317" s="5" t="s">
        <v>96</v>
      </c>
      <c r="BK317" s="6" t="str" cm="1">
        <f t="array" ref="BK31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17" s="6" t="str" cm="1">
        <f t="array" ref="BL31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17" s="5" t="s">
        <v>96</v>
      </c>
      <c r="BN317" s="5" t="s">
        <v>96</v>
      </c>
      <c r="BO317" s="5" t="s">
        <v>96</v>
      </c>
      <c r="BP317" s="5" t="s">
        <v>96</v>
      </c>
      <c r="BQ317" s="5" t="s">
        <v>96</v>
      </c>
      <c r="BR317" s="5" t="s">
        <v>96</v>
      </c>
      <c r="BS317" s="5" t="s">
        <v>96</v>
      </c>
      <c r="BT317" s="5" t="s">
        <v>96</v>
      </c>
      <c r="BU317" s="5" t="s">
        <v>96</v>
      </c>
      <c r="BV317" s="5" t="s">
        <v>96</v>
      </c>
      <c r="BW317" s="5" t="s">
        <v>96</v>
      </c>
      <c r="BX317" s="5" t="s">
        <v>96</v>
      </c>
      <c r="BY317" s="5" t="s">
        <v>96</v>
      </c>
      <c r="BZ317" s="5" t="s">
        <v>96</v>
      </c>
      <c r="CA317" s="5" t="s">
        <v>96</v>
      </c>
      <c r="CB317" s="5" t="s">
        <v>96</v>
      </c>
      <c r="CC317" s="5" t="s">
        <v>96</v>
      </c>
      <c r="CD317" s="5" t="s">
        <v>96</v>
      </c>
      <c r="CE317" s="5" t="s">
        <v>96</v>
      </c>
      <c r="CF317" s="5" t="s">
        <v>96</v>
      </c>
      <c r="CG317" s="5" t="s">
        <v>96</v>
      </c>
      <c r="CH317" s="5" t="s">
        <v>96</v>
      </c>
      <c r="CI317" s="5" t="s">
        <v>96</v>
      </c>
      <c r="CJ317" s="5" t="s">
        <v>206</v>
      </c>
      <c r="CK317" s="5" t="s">
        <v>96</v>
      </c>
      <c r="CL317" s="5" t="s">
        <v>96</v>
      </c>
      <c r="CM317" s="6" t="str" cm="1">
        <f t="array" ref="CM3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17" s="5" t="str" cm="1">
        <f t="array" ref="CN3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17" s="5" t="str" cm="1">
        <f t="array" ref="CO3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17" s="5" t="str" cm="1">
        <f t="array" ref="CP3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17" s="5" t="str" cm="1">
        <f t="array" ref="CQ3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18" spans="2:115" ht="62" x14ac:dyDescent="0.35">
      <c r="B318" s="5" t="s">
        <v>206</v>
      </c>
      <c r="C318" s="6" t="s">
        <v>6143</v>
      </c>
      <c r="D318" s="6" t="s">
        <v>700</v>
      </c>
      <c r="E318" s="6" t="s">
        <v>7282</v>
      </c>
      <c r="F318" s="5" t="s">
        <v>209</v>
      </c>
      <c r="G318" s="5" t="s">
        <v>210</v>
      </c>
      <c r="H318" s="5" t="s">
        <v>223</v>
      </c>
      <c r="I318" s="5" t="s">
        <v>96</v>
      </c>
      <c r="J318" s="5" t="s">
        <v>212</v>
      </c>
      <c r="K318" s="5" t="s">
        <v>214</v>
      </c>
      <c r="L318" s="5" t="s">
        <v>213</v>
      </c>
      <c r="M318" s="5" t="str">
        <f>IF(O318="","",
IF(O318="PM_XX_XX_XX: Undefined","PM_XX: Undefined",
INDEX(tbl_Picklist_UniclassPM[Code and Title],
MATCH((LEFT(O318,5)),tbl_Picklist_UniclassPM[Code],0))
))</f>
        <v>PM_60 : Construction management information</v>
      </c>
      <c r="N318" s="5" t="str">
        <f>IF(O318="","",
IF(O318="PM_XX_XX_XX: Undefined","PM_XX_XX: Undefined",
INDEX(tbl_Picklist_UniclassPM[Code and Title],
MATCH((LEFT(O318,8)),tbl_Picklist_UniclassPM[Code],0))
))</f>
        <v>PM_60_40 : Meetings and records</v>
      </c>
      <c r="O318" s="5" t="s">
        <v>701</v>
      </c>
      <c r="P318" s="6" t="str" cm="1">
        <f t="array" ref="P31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318" s="6" t="str" cm="1">
        <f t="array" ref="Q31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318" s="6"/>
      <c r="S318" s="5" t="s">
        <v>96</v>
      </c>
      <c r="T318" s="6"/>
      <c r="U318" s="5" t="s">
        <v>96</v>
      </c>
      <c r="V318" s="6"/>
      <c r="W318" s="5" t="s">
        <v>96</v>
      </c>
      <c r="X318" s="6"/>
      <c r="Y318" s="5" t="s">
        <v>96</v>
      </c>
      <c r="Z318" s="6"/>
      <c r="AA318" s="5" t="s">
        <v>96</v>
      </c>
      <c r="AB318" s="6"/>
      <c r="AC318" s="5" t="s">
        <v>96</v>
      </c>
      <c r="AE318" s="5" t="s">
        <v>96</v>
      </c>
      <c r="AG318" s="5" t="s">
        <v>96</v>
      </c>
      <c r="AI318" s="5" t="s">
        <v>96</v>
      </c>
      <c r="AJ318" s="6"/>
      <c r="AK318" s="5" t="s">
        <v>96</v>
      </c>
      <c r="AM318" s="5" t="s">
        <v>96</v>
      </c>
      <c r="AO318" s="5" t="s">
        <v>96</v>
      </c>
      <c r="AQ318" s="5" t="s">
        <v>96</v>
      </c>
      <c r="AS318" s="5" t="s">
        <v>96</v>
      </c>
      <c r="AU318" s="5" t="s">
        <v>96</v>
      </c>
      <c r="AW318" s="5" t="s">
        <v>96</v>
      </c>
      <c r="AY318" s="5" t="s">
        <v>96</v>
      </c>
      <c r="BA318" s="5" t="s">
        <v>206</v>
      </c>
      <c r="BB318" s="6" t="s">
        <v>6630</v>
      </c>
      <c r="BC318" s="5" t="s">
        <v>96</v>
      </c>
      <c r="BE318" s="5" t="s">
        <v>96</v>
      </c>
      <c r="BG318" s="5" t="s">
        <v>96</v>
      </c>
      <c r="BI318" s="5" t="s">
        <v>96</v>
      </c>
      <c r="BK318" s="6" t="str" cm="1">
        <f t="array" ref="BK31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18" s="6" t="str" cm="1">
        <f t="array" ref="BL31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18" s="5" t="s">
        <v>96</v>
      </c>
      <c r="BN318" s="5" t="s">
        <v>96</v>
      </c>
      <c r="BO318" s="5" t="s">
        <v>96</v>
      </c>
      <c r="BP318" s="5" t="s">
        <v>96</v>
      </c>
      <c r="BQ318" s="5" t="s">
        <v>96</v>
      </c>
      <c r="BR318" s="5" t="s">
        <v>96</v>
      </c>
      <c r="BS318" s="5" t="s">
        <v>96</v>
      </c>
      <c r="BT318" s="5" t="s">
        <v>96</v>
      </c>
      <c r="BU318" s="5" t="s">
        <v>96</v>
      </c>
      <c r="BV318" s="5" t="s">
        <v>96</v>
      </c>
      <c r="BW318" s="5" t="s">
        <v>96</v>
      </c>
      <c r="BX318" s="5" t="s">
        <v>96</v>
      </c>
      <c r="BY318" s="5" t="s">
        <v>96</v>
      </c>
      <c r="BZ318" s="5" t="s">
        <v>96</v>
      </c>
      <c r="CA318" s="5" t="s">
        <v>96</v>
      </c>
      <c r="CB318" s="5" t="s">
        <v>96</v>
      </c>
      <c r="CC318" s="5" t="s">
        <v>96</v>
      </c>
      <c r="CD318" s="5" t="s">
        <v>96</v>
      </c>
      <c r="CE318" s="5" t="s">
        <v>96</v>
      </c>
      <c r="CF318" s="5" t="s">
        <v>96</v>
      </c>
      <c r="CG318" s="5" t="s">
        <v>96</v>
      </c>
      <c r="CH318" s="5" t="s">
        <v>96</v>
      </c>
      <c r="CI318" s="5" t="s">
        <v>96</v>
      </c>
      <c r="CJ318" s="5" t="s">
        <v>206</v>
      </c>
      <c r="CK318" s="5" t="s">
        <v>96</v>
      </c>
      <c r="CL318" s="5" t="s">
        <v>96</v>
      </c>
      <c r="CM318" s="6" t="str" cm="1">
        <f t="array" ref="CM3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18" s="5" t="str" cm="1">
        <f t="array" ref="CN3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18" s="5" t="str" cm="1">
        <f t="array" ref="CO3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18" s="5" t="str" cm="1">
        <f t="array" ref="CP3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18" s="5" t="str" cm="1">
        <f t="array" ref="CQ3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19" spans="2:115" ht="93" x14ac:dyDescent="0.35">
      <c r="B319" s="5" t="s">
        <v>206</v>
      </c>
      <c r="C319" s="6" t="s">
        <v>6144</v>
      </c>
      <c r="D319" s="6" t="s">
        <v>702</v>
      </c>
      <c r="E319" s="6" t="s">
        <v>7283</v>
      </c>
      <c r="F319" s="5" t="s">
        <v>209</v>
      </c>
      <c r="G319" s="5" t="s">
        <v>210</v>
      </c>
      <c r="H319" s="5" t="s">
        <v>223</v>
      </c>
      <c r="I319" s="5" t="s">
        <v>96</v>
      </c>
      <c r="J319" s="5" t="s">
        <v>212</v>
      </c>
      <c r="K319" s="5" t="s">
        <v>214</v>
      </c>
      <c r="L319" s="5" t="s">
        <v>213</v>
      </c>
      <c r="M319" s="5" t="str">
        <f>IF(O319="","",
IF(O319="PM_XX_XX_XX: Undefined","PM_XX: Undefined",
INDEX(tbl_Picklist_UniclassPM[Code and Title],
MATCH((LEFT(O319,5)),tbl_Picklist_UniclassPM[Code],0))
))</f>
        <v>PM_60 : Construction management information</v>
      </c>
      <c r="N319" s="5" t="str">
        <f>IF(O319="","",
IF(O319="PM_XX_XX_XX: Undefined","PM_XX_XX: Undefined",
INDEX(tbl_Picklist_UniclassPM[Code and Title],
MATCH((LEFT(O319,8)),tbl_Picklist_UniclassPM[Code],0))
))</f>
        <v>PM_60_40 : Meetings and records</v>
      </c>
      <c r="O319" s="5" t="s">
        <v>701</v>
      </c>
      <c r="P319" s="6" t="str" cm="1">
        <f t="array" ref="P31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319" s="6" t="str" cm="1">
        <f t="array" ref="Q31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319" s="6"/>
      <c r="S319" s="5" t="s">
        <v>96</v>
      </c>
      <c r="T319" s="6"/>
      <c r="U319" s="5" t="s">
        <v>96</v>
      </c>
      <c r="V319" s="6"/>
      <c r="W319" s="5" t="s">
        <v>96</v>
      </c>
      <c r="X319" s="6"/>
      <c r="Y319" s="5" t="s">
        <v>96</v>
      </c>
      <c r="Z319" s="6"/>
      <c r="AA319" s="5" t="s">
        <v>96</v>
      </c>
      <c r="AB319" s="6"/>
      <c r="AC319" s="5" t="s">
        <v>96</v>
      </c>
      <c r="AE319" s="5" t="s">
        <v>96</v>
      </c>
      <c r="AG319" s="5" t="s">
        <v>96</v>
      </c>
      <c r="AI319" s="5" t="s">
        <v>96</v>
      </c>
      <c r="AJ319" s="6"/>
      <c r="AK319" s="5" t="s">
        <v>96</v>
      </c>
      <c r="AM319" s="5" t="s">
        <v>96</v>
      </c>
      <c r="AO319" s="5" t="s">
        <v>96</v>
      </c>
      <c r="AQ319" s="5" t="s">
        <v>96</v>
      </c>
      <c r="AS319" s="5" t="s">
        <v>96</v>
      </c>
      <c r="AU319" s="5" t="s">
        <v>96</v>
      </c>
      <c r="AW319" s="5" t="s">
        <v>96</v>
      </c>
      <c r="AY319" s="5" t="s">
        <v>96</v>
      </c>
      <c r="BA319" s="5" t="s">
        <v>206</v>
      </c>
      <c r="BB319" s="6" t="s">
        <v>6631</v>
      </c>
      <c r="BC319" s="5" t="s">
        <v>96</v>
      </c>
      <c r="BE319" s="5" t="s">
        <v>96</v>
      </c>
      <c r="BG319" s="5" t="s">
        <v>96</v>
      </c>
      <c r="BI319" s="5" t="s">
        <v>96</v>
      </c>
      <c r="BK319" s="6" t="str" cm="1">
        <f t="array" ref="BK31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19" s="6" t="str" cm="1">
        <f t="array" ref="BL31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19" s="5" t="s">
        <v>96</v>
      </c>
      <c r="BN319" s="5" t="s">
        <v>96</v>
      </c>
      <c r="BO319" s="5" t="s">
        <v>96</v>
      </c>
      <c r="BP319" s="5" t="s">
        <v>96</v>
      </c>
      <c r="BQ319" s="5" t="s">
        <v>96</v>
      </c>
      <c r="BR319" s="5" t="s">
        <v>96</v>
      </c>
      <c r="BS319" s="5" t="s">
        <v>96</v>
      </c>
      <c r="BT319" s="5" t="s">
        <v>96</v>
      </c>
      <c r="BU319" s="5" t="s">
        <v>96</v>
      </c>
      <c r="BV319" s="5" t="s">
        <v>96</v>
      </c>
      <c r="BW319" s="5" t="s">
        <v>96</v>
      </c>
      <c r="BX319" s="5" t="s">
        <v>96</v>
      </c>
      <c r="BY319" s="5" t="s">
        <v>96</v>
      </c>
      <c r="BZ319" s="5" t="s">
        <v>96</v>
      </c>
      <c r="CA319" s="5" t="s">
        <v>96</v>
      </c>
      <c r="CB319" s="5" t="s">
        <v>96</v>
      </c>
      <c r="CC319" s="5" t="s">
        <v>96</v>
      </c>
      <c r="CD319" s="5" t="s">
        <v>96</v>
      </c>
      <c r="CE319" s="5" t="s">
        <v>96</v>
      </c>
      <c r="CF319" s="5" t="s">
        <v>96</v>
      </c>
      <c r="CG319" s="5" t="s">
        <v>96</v>
      </c>
      <c r="CH319" s="5" t="s">
        <v>96</v>
      </c>
      <c r="CI319" s="5" t="s">
        <v>96</v>
      </c>
      <c r="CJ319" s="5" t="s">
        <v>206</v>
      </c>
      <c r="CK319" s="5" t="s">
        <v>96</v>
      </c>
      <c r="CL319" s="5" t="s">
        <v>96</v>
      </c>
      <c r="CM319" s="6" t="str" cm="1">
        <f t="array" ref="CM3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19" s="5" t="str" cm="1">
        <f t="array" ref="CN3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19" s="5" t="str" cm="1">
        <f t="array" ref="CO3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19" s="5" t="str" cm="1">
        <f t="array" ref="CP3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19" s="5" t="str" cm="1">
        <f t="array" ref="CQ3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20" spans="2:115" ht="93" x14ac:dyDescent="0.35">
      <c r="B320" s="5" t="s">
        <v>206</v>
      </c>
      <c r="C320" s="6" t="s">
        <v>6167</v>
      </c>
      <c r="D320" s="6" t="s">
        <v>703</v>
      </c>
      <c r="E320" s="6" t="s">
        <v>7284</v>
      </c>
      <c r="F320" s="5" t="s">
        <v>209</v>
      </c>
      <c r="G320" s="5" t="s">
        <v>303</v>
      </c>
      <c r="H320" s="5" t="s">
        <v>417</v>
      </c>
      <c r="I320" s="5" t="s">
        <v>96</v>
      </c>
      <c r="J320" s="5" t="s">
        <v>96</v>
      </c>
      <c r="K320" s="5" t="s">
        <v>225</v>
      </c>
      <c r="L320" s="5" t="s">
        <v>9</v>
      </c>
      <c r="M320" s="5" t="str">
        <f>IF(O320="","",
IF(O320="PM_XX_XX_XX: Undefined","PM_XX: Undefined",
INDEX(tbl_Picklist_UniclassPM[Code and Title],
MATCH((LEFT(O320,5)),tbl_Picklist_UniclassPM[Code],0))
))</f>
        <v>PM_60 : Construction management information</v>
      </c>
      <c r="N320" s="5" t="str">
        <f>IF(O320="","",
IF(O320="PM_XX_XX_XX: Undefined","PM_XX_XX: Undefined",
INDEX(tbl_Picklist_UniclassPM[Code and Title],
MATCH((LEFT(O320,8)),tbl_Picklist_UniclassPM[Code],0))
))</f>
        <v>PM_60_40 : Meetings and records</v>
      </c>
      <c r="O320" s="5" t="s">
        <v>704</v>
      </c>
      <c r="P320" s="6" t="str" cm="1">
        <f t="array" ref="P32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320" s="6" t="str" cm="1">
        <f t="array" ref="Q32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320" s="6"/>
      <c r="S320" s="5" t="s">
        <v>96</v>
      </c>
      <c r="T320" s="6"/>
      <c r="U320" s="5" t="s">
        <v>96</v>
      </c>
      <c r="V320" s="6"/>
      <c r="W320" s="5" t="s">
        <v>96</v>
      </c>
      <c r="X320" s="6"/>
      <c r="Y320" s="5" t="s">
        <v>96</v>
      </c>
      <c r="Z320" s="6"/>
      <c r="AA320" s="5" t="s">
        <v>96</v>
      </c>
      <c r="AB320" s="6"/>
      <c r="AC320" s="5" t="s">
        <v>96</v>
      </c>
      <c r="AE320" s="5" t="s">
        <v>96</v>
      </c>
      <c r="AG320" s="5" t="s">
        <v>96</v>
      </c>
      <c r="AI320" s="5" t="s">
        <v>96</v>
      </c>
      <c r="AJ320" s="6"/>
      <c r="AK320" s="5" t="s">
        <v>96</v>
      </c>
      <c r="AM320" s="5" t="s">
        <v>96</v>
      </c>
      <c r="AO320" s="5" t="s">
        <v>96</v>
      </c>
      <c r="AQ320" s="5" t="s">
        <v>96</v>
      </c>
      <c r="AS320" s="5" t="s">
        <v>96</v>
      </c>
      <c r="AU320" s="5" t="s">
        <v>96</v>
      </c>
      <c r="AW320" s="5" t="s">
        <v>96</v>
      </c>
      <c r="AY320" s="5" t="s">
        <v>96</v>
      </c>
      <c r="BA320" s="5" t="s">
        <v>96</v>
      </c>
      <c r="BC320" s="5" t="s">
        <v>206</v>
      </c>
      <c r="BD320" s="6" t="s">
        <v>6632</v>
      </c>
      <c r="BE320" s="5" t="s">
        <v>96</v>
      </c>
      <c r="BG320" s="5" t="s">
        <v>96</v>
      </c>
      <c r="BI320" s="5" t="s">
        <v>96</v>
      </c>
      <c r="BK320" s="6" t="str" cm="1">
        <f t="array" ref="BK32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X</v>
      </c>
      <c r="BL320" s="6" t="str" cm="1">
        <f t="array" ref="BL32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X : Non-Discipline Specific or Not Applicable</v>
      </c>
      <c r="BM320" s="5" t="s">
        <v>206</v>
      </c>
      <c r="BN320" s="5" t="s">
        <v>96</v>
      </c>
      <c r="BO320" s="5" t="s">
        <v>96</v>
      </c>
      <c r="BP320" s="5" t="s">
        <v>96</v>
      </c>
      <c r="BQ320" s="5" t="s">
        <v>96</v>
      </c>
      <c r="BR320" s="5" t="s">
        <v>96</v>
      </c>
      <c r="BS320" s="5" t="s">
        <v>96</v>
      </c>
      <c r="BT320" s="5" t="s">
        <v>96</v>
      </c>
      <c r="BU320" s="5" t="s">
        <v>96</v>
      </c>
      <c r="BV320" s="5" t="s">
        <v>96</v>
      </c>
      <c r="BW320" s="5" t="s">
        <v>96</v>
      </c>
      <c r="BX320" s="5" t="s">
        <v>96</v>
      </c>
      <c r="BY320" s="5" t="s">
        <v>96</v>
      </c>
      <c r="BZ320" s="5" t="s">
        <v>96</v>
      </c>
      <c r="CA320" s="5" t="s">
        <v>96</v>
      </c>
      <c r="CB320" s="5" t="s">
        <v>96</v>
      </c>
      <c r="CC320" s="5" t="s">
        <v>96</v>
      </c>
      <c r="CD320" s="5" t="s">
        <v>96</v>
      </c>
      <c r="CE320" s="5" t="s">
        <v>96</v>
      </c>
      <c r="CF320" s="5" t="s">
        <v>96</v>
      </c>
      <c r="CG320" s="5" t="s">
        <v>96</v>
      </c>
      <c r="CH320" s="5" t="s">
        <v>96</v>
      </c>
      <c r="CI320" s="5" t="s">
        <v>96</v>
      </c>
      <c r="CJ320" s="5" t="s">
        <v>206</v>
      </c>
      <c r="CK320" s="5" t="s">
        <v>96</v>
      </c>
      <c r="CL320" s="5" t="s">
        <v>96</v>
      </c>
      <c r="CM320" s="6" t="str" cm="1">
        <f t="array" ref="CM3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20" s="5" t="str" cm="1">
        <f t="array" ref="CN3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20" s="5" t="str" cm="1">
        <f t="array" ref="CO3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20" s="5" t="str" cm="1">
        <f t="array" ref="CP3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20" s="5" t="str" cm="1">
        <f t="array" ref="CQ3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21" spans="2:95" ht="170.5" x14ac:dyDescent="0.35">
      <c r="B321" s="5" t="s">
        <v>206</v>
      </c>
      <c r="C321" s="6" t="s">
        <v>6175</v>
      </c>
      <c r="D321" s="6" t="s">
        <v>705</v>
      </c>
      <c r="E321" s="6" t="s">
        <v>7285</v>
      </c>
      <c r="F321" s="5" t="s">
        <v>209</v>
      </c>
      <c r="G321" s="5" t="s">
        <v>312</v>
      </c>
      <c r="H321" s="5" t="s">
        <v>313</v>
      </c>
      <c r="I321" s="5" t="s">
        <v>96</v>
      </c>
      <c r="J321" s="5" t="s">
        <v>96</v>
      </c>
      <c r="K321" s="5" t="s">
        <v>225</v>
      </c>
      <c r="L321" s="5" t="s">
        <v>9</v>
      </c>
      <c r="M321" s="5" t="str">
        <f>IF(O321="","",
IF(O321="PM_XX_XX_XX: Undefined","PM_XX: Undefined",
INDEX(tbl_Picklist_UniclassPM[Code and Title],
MATCH((LEFT(O321,5)),tbl_Picklist_UniclassPM[Code],0))
))</f>
        <v>PM_60 : Construction management information</v>
      </c>
      <c r="N321" s="5" t="str">
        <f>IF(O321="","",
IF(O321="PM_XX_XX_XX: Undefined","PM_XX_XX: Undefined",
INDEX(tbl_Picklist_UniclassPM[Code and Title],
MATCH((LEFT(O321,8)),tbl_Picklist_UniclassPM[Code],0))
))</f>
        <v>PM_60_40 : Meetings and records</v>
      </c>
      <c r="O321" s="5" t="s">
        <v>704</v>
      </c>
      <c r="P321" s="6" t="str" cm="1">
        <f t="array" ref="P32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21" s="6" t="str" cm="1">
        <f t="array" ref="Q32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21" s="6"/>
      <c r="S321" s="5" t="s">
        <v>96</v>
      </c>
      <c r="T321" s="6"/>
      <c r="U321" s="5" t="s">
        <v>96</v>
      </c>
      <c r="V321" s="6"/>
      <c r="W321" s="5" t="s">
        <v>96</v>
      </c>
      <c r="X321" s="6"/>
      <c r="Y321" s="5" t="s">
        <v>96</v>
      </c>
      <c r="Z321" s="6"/>
      <c r="AA321" s="5" t="s">
        <v>96</v>
      </c>
      <c r="AB321" s="6"/>
      <c r="AC321" s="5" t="s">
        <v>96</v>
      </c>
      <c r="AE321" s="5" t="s">
        <v>96</v>
      </c>
      <c r="AG321" s="5" t="s">
        <v>96</v>
      </c>
      <c r="AI321" s="5" t="s">
        <v>96</v>
      </c>
      <c r="AJ321" s="6"/>
      <c r="AK321" s="5" t="s">
        <v>96</v>
      </c>
      <c r="AM321" s="5" t="s">
        <v>96</v>
      </c>
      <c r="AO321" s="5" t="s">
        <v>96</v>
      </c>
      <c r="AQ321" s="5" t="s">
        <v>96</v>
      </c>
      <c r="AS321" s="5" t="s">
        <v>96</v>
      </c>
      <c r="AU321" s="5" t="s">
        <v>96</v>
      </c>
      <c r="AW321" s="5" t="s">
        <v>96</v>
      </c>
      <c r="AY321" s="5" t="s">
        <v>96</v>
      </c>
      <c r="BA321" s="5" t="s">
        <v>96</v>
      </c>
      <c r="BC321" s="5" t="s">
        <v>96</v>
      </c>
      <c r="BE321" s="5" t="s">
        <v>206</v>
      </c>
      <c r="BF321" s="6" t="s">
        <v>6951</v>
      </c>
      <c r="BG321" s="5" t="s">
        <v>206</v>
      </c>
      <c r="BH321" s="6" t="s">
        <v>6536</v>
      </c>
      <c r="BI321" s="5" t="s">
        <v>96</v>
      </c>
      <c r="BK321" s="6" t="str" cm="1">
        <f t="array" ref="BK32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21" s="6" t="str" cm="1">
        <f t="array" ref="BL32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21" s="5" t="s">
        <v>96</v>
      </c>
      <c r="BN321" s="5" t="s">
        <v>96</v>
      </c>
      <c r="BO321" s="5" t="s">
        <v>96</v>
      </c>
      <c r="BP321" s="5" t="s">
        <v>96</v>
      </c>
      <c r="BQ321" s="5" t="s">
        <v>96</v>
      </c>
      <c r="BR321" s="5" t="s">
        <v>96</v>
      </c>
      <c r="BS321" s="5" t="s">
        <v>96</v>
      </c>
      <c r="BT321" s="5" t="s">
        <v>96</v>
      </c>
      <c r="BU321" s="5" t="s">
        <v>96</v>
      </c>
      <c r="BV321" s="5" t="s">
        <v>96</v>
      </c>
      <c r="BW321" s="5" t="s">
        <v>96</v>
      </c>
      <c r="BX321" s="5" t="s">
        <v>96</v>
      </c>
      <c r="BY321" s="5" t="s">
        <v>96</v>
      </c>
      <c r="BZ321" s="5" t="s">
        <v>96</v>
      </c>
      <c r="CA321" s="5" t="s">
        <v>96</v>
      </c>
      <c r="CB321" s="5" t="s">
        <v>96</v>
      </c>
      <c r="CC321" s="5" t="s">
        <v>96</v>
      </c>
      <c r="CD321" s="5" t="s">
        <v>96</v>
      </c>
      <c r="CE321" s="5" t="s">
        <v>96</v>
      </c>
      <c r="CF321" s="5" t="s">
        <v>96</v>
      </c>
      <c r="CG321" s="5" t="s">
        <v>96</v>
      </c>
      <c r="CH321" s="5" t="s">
        <v>96</v>
      </c>
      <c r="CI321" s="5" t="s">
        <v>96</v>
      </c>
      <c r="CJ321" s="5" t="s">
        <v>206</v>
      </c>
      <c r="CK321" s="5" t="s">
        <v>96</v>
      </c>
      <c r="CL321" s="5" t="s">
        <v>96</v>
      </c>
      <c r="CM321" s="6" t="str" cm="1">
        <f t="array" ref="CM3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21" s="5" t="str" cm="1">
        <f t="array" ref="CN3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21" s="5" t="str" cm="1">
        <f t="array" ref="CO3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21" s="5" t="str" cm="1">
        <f t="array" ref="CP3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21" s="5" t="str" cm="1">
        <f t="array" ref="CQ3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22" spans="2:95" ht="186" x14ac:dyDescent="0.35">
      <c r="B322" s="5" t="s">
        <v>206</v>
      </c>
      <c r="C322" s="6" t="s">
        <v>6176</v>
      </c>
      <c r="D322" s="6" t="s">
        <v>706</v>
      </c>
      <c r="E322" s="6" t="s">
        <v>7462</v>
      </c>
      <c r="F322" s="5" t="s">
        <v>209</v>
      </c>
      <c r="G322" s="5" t="s">
        <v>312</v>
      </c>
      <c r="H322" s="5" t="s">
        <v>313</v>
      </c>
      <c r="I322" s="5" t="s">
        <v>96</v>
      </c>
      <c r="J322" s="5" t="s">
        <v>96</v>
      </c>
      <c r="K322" s="5" t="s">
        <v>225</v>
      </c>
      <c r="L322" s="5" t="s">
        <v>9</v>
      </c>
      <c r="M322" s="5" t="str">
        <f>IF(O322="","",
IF(O322="PM_XX_XX_XX: Undefined","PM_XX: Undefined",
INDEX(tbl_Picklist_UniclassPM[Code and Title],
MATCH((LEFT(O322,5)),tbl_Picklist_UniclassPM[Code],0))
))</f>
        <v>PM_60 : Construction management information</v>
      </c>
      <c r="N322" s="5" t="str">
        <f>IF(O322="","",
IF(O322="PM_XX_XX_XX: Undefined","PM_XX_XX: Undefined",
INDEX(tbl_Picklist_UniclassPM[Code and Title],
MATCH((LEFT(O322,8)),tbl_Picklist_UniclassPM[Code],0))
))</f>
        <v>PM_60_40 : Meetings and records</v>
      </c>
      <c r="O322" s="5" t="s">
        <v>704</v>
      </c>
      <c r="P322" s="6" t="str" cm="1">
        <f t="array" ref="P32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22" s="6" t="str" cm="1">
        <f t="array" ref="Q32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22" s="6" t="s">
        <v>7466</v>
      </c>
      <c r="S322" s="5" t="s">
        <v>96</v>
      </c>
      <c r="T322" s="6"/>
      <c r="U322" s="5" t="s">
        <v>96</v>
      </c>
      <c r="V322" s="6"/>
      <c r="W322" s="5" t="s">
        <v>96</v>
      </c>
      <c r="X322" s="6"/>
      <c r="Y322" s="5" t="s">
        <v>96</v>
      </c>
      <c r="Z322" s="6"/>
      <c r="AA322" s="5" t="s">
        <v>96</v>
      </c>
      <c r="AB322" s="6"/>
      <c r="AC322" s="5" t="s">
        <v>96</v>
      </c>
      <c r="AE322" s="5" t="s">
        <v>96</v>
      </c>
      <c r="AG322" s="5" t="s">
        <v>96</v>
      </c>
      <c r="AI322" s="5" t="s">
        <v>96</v>
      </c>
      <c r="AJ322" s="6"/>
      <c r="AK322" s="5" t="s">
        <v>96</v>
      </c>
      <c r="AM322" s="5" t="s">
        <v>96</v>
      </c>
      <c r="AO322" s="5" t="s">
        <v>96</v>
      </c>
      <c r="AQ322" s="5" t="s">
        <v>96</v>
      </c>
      <c r="AS322" s="5" t="s">
        <v>96</v>
      </c>
      <c r="AU322" s="5" t="s">
        <v>96</v>
      </c>
      <c r="AW322" s="5" t="s">
        <v>96</v>
      </c>
      <c r="AY322" s="5" t="s">
        <v>96</v>
      </c>
      <c r="BA322" s="5" t="s">
        <v>96</v>
      </c>
      <c r="BC322" s="5" t="s">
        <v>96</v>
      </c>
      <c r="BE322" s="5" t="s">
        <v>206</v>
      </c>
      <c r="BF322" s="6" t="s">
        <v>6952</v>
      </c>
      <c r="BG322" s="5" t="s">
        <v>206</v>
      </c>
      <c r="BH322" s="6" t="s">
        <v>6536</v>
      </c>
      <c r="BI322" s="5" t="s">
        <v>96</v>
      </c>
      <c r="BK322" s="6" t="str" cm="1">
        <f t="array" ref="BK32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K;
M;
P;
S;
X;
Z</v>
      </c>
      <c r="BL322" s="6" t="str" cm="1">
        <f t="array" ref="BL32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K : Fire Engineering;
M : Mechanical Engineering;
P : Public Health Engineering;
S : Structural Engineering;
X : Non-Discipline Specific or Not Applicable;
Z : Multiple Disciplines</v>
      </c>
      <c r="BM322" s="5" t="s">
        <v>206</v>
      </c>
      <c r="BN322" s="5" t="s">
        <v>96</v>
      </c>
      <c r="BO322" s="5" t="s">
        <v>96</v>
      </c>
      <c r="BP322" s="5" t="s">
        <v>96</v>
      </c>
      <c r="BQ322" s="5" t="s">
        <v>206</v>
      </c>
      <c r="BR322" s="5" t="s">
        <v>96</v>
      </c>
      <c r="BS322" s="5" t="s">
        <v>96</v>
      </c>
      <c r="BT322" s="5" t="s">
        <v>96</v>
      </c>
      <c r="BU322" s="5" t="s">
        <v>96</v>
      </c>
      <c r="BV322" s="5" t="s">
        <v>96</v>
      </c>
      <c r="BW322" s="5" t="s">
        <v>206</v>
      </c>
      <c r="BX322" s="5" t="s">
        <v>96</v>
      </c>
      <c r="BY322" s="5" t="s">
        <v>206</v>
      </c>
      <c r="BZ322" s="5" t="s">
        <v>96</v>
      </c>
      <c r="CA322" s="5" t="s">
        <v>96</v>
      </c>
      <c r="CB322" s="5" t="s">
        <v>206</v>
      </c>
      <c r="CC322" s="5" t="s">
        <v>96</v>
      </c>
      <c r="CD322" s="5" t="s">
        <v>96</v>
      </c>
      <c r="CE322" s="5" t="s">
        <v>206</v>
      </c>
      <c r="CF322" s="5" t="s">
        <v>96</v>
      </c>
      <c r="CG322" s="5" t="s">
        <v>96</v>
      </c>
      <c r="CH322" s="5" t="s">
        <v>96</v>
      </c>
      <c r="CI322" s="5" t="s">
        <v>96</v>
      </c>
      <c r="CJ322" s="5" t="s">
        <v>206</v>
      </c>
      <c r="CK322" s="5" t="s">
        <v>96</v>
      </c>
      <c r="CL322" s="5" t="s">
        <v>206</v>
      </c>
      <c r="CM322" s="6" t="str" cm="1">
        <f t="array" ref="CM3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22" s="5" t="str" cm="1">
        <f t="array" ref="CN3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22" s="5" t="str" cm="1">
        <f t="array" ref="CO3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22" s="5" t="str" cm="1">
        <f t="array" ref="CP3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22" s="5" t="str" cm="1">
        <f t="array" ref="CQ3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23" spans="2:95" ht="310" x14ac:dyDescent="0.35">
      <c r="B323" s="5" t="s">
        <v>206</v>
      </c>
      <c r="C323" s="6" t="s">
        <v>6177</v>
      </c>
      <c r="D323" s="6" t="s">
        <v>707</v>
      </c>
      <c r="E323" s="6" t="s">
        <v>7286</v>
      </c>
      <c r="F323" s="5" t="s">
        <v>209</v>
      </c>
      <c r="G323" s="5" t="s">
        <v>312</v>
      </c>
      <c r="H323" s="5" t="s">
        <v>313</v>
      </c>
      <c r="I323" s="5" t="s">
        <v>96</v>
      </c>
      <c r="J323" s="5" t="s">
        <v>96</v>
      </c>
      <c r="K323" s="5" t="s">
        <v>225</v>
      </c>
      <c r="L323" s="5" t="s">
        <v>9</v>
      </c>
      <c r="M323" s="5" t="str">
        <f>IF(O323="","",
IF(O323="PM_XX_XX_XX: Undefined","PM_XX: Undefined",
INDEX(tbl_Picklist_UniclassPM[Code and Title],
MATCH((LEFT(O323,5)),tbl_Picklist_UniclassPM[Code],0))
))</f>
        <v>PM_60 : Construction management information</v>
      </c>
      <c r="N323" s="5" t="str">
        <f>IF(O323="","",
IF(O323="PM_XX_XX_XX: Undefined","PM_XX_XX: Undefined",
INDEX(tbl_Picklist_UniclassPM[Code and Title],
MATCH((LEFT(O323,8)),tbl_Picklist_UniclassPM[Code],0))
))</f>
        <v>PM_60_40 : Meetings and records</v>
      </c>
      <c r="O323" s="5" t="s">
        <v>704</v>
      </c>
      <c r="P323" s="6" t="str" cm="1">
        <f t="array" ref="P32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23" s="6" t="str" cm="1">
        <f t="array" ref="Q32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23" s="6"/>
      <c r="S323" s="5" t="s">
        <v>96</v>
      </c>
      <c r="T323" s="6"/>
      <c r="U323" s="5" t="s">
        <v>96</v>
      </c>
      <c r="V323" s="6"/>
      <c r="W323" s="5" t="s">
        <v>96</v>
      </c>
      <c r="X323" s="6"/>
      <c r="Y323" s="5" t="s">
        <v>96</v>
      </c>
      <c r="Z323" s="6"/>
      <c r="AA323" s="5" t="s">
        <v>96</v>
      </c>
      <c r="AB323" s="6"/>
      <c r="AC323" s="5" t="s">
        <v>96</v>
      </c>
      <c r="AE323" s="5" t="s">
        <v>96</v>
      </c>
      <c r="AG323" s="5" t="s">
        <v>96</v>
      </c>
      <c r="AI323" s="5" t="s">
        <v>96</v>
      </c>
      <c r="AJ323" s="6"/>
      <c r="AK323" s="5" t="s">
        <v>96</v>
      </c>
      <c r="AM323" s="5" t="s">
        <v>96</v>
      </c>
      <c r="AO323" s="5" t="s">
        <v>96</v>
      </c>
      <c r="AQ323" s="5" t="s">
        <v>96</v>
      </c>
      <c r="AS323" s="5" t="s">
        <v>96</v>
      </c>
      <c r="AU323" s="5" t="s">
        <v>96</v>
      </c>
      <c r="AW323" s="5" t="s">
        <v>96</v>
      </c>
      <c r="AY323" s="5" t="s">
        <v>96</v>
      </c>
      <c r="BA323" s="5" t="s">
        <v>96</v>
      </c>
      <c r="BC323" s="5" t="s">
        <v>96</v>
      </c>
      <c r="BE323" s="5" t="s">
        <v>206</v>
      </c>
      <c r="BF323" s="6" t="s">
        <v>6953</v>
      </c>
      <c r="BG323" s="5" t="s">
        <v>206</v>
      </c>
      <c r="BH323" s="6" t="s">
        <v>6536</v>
      </c>
      <c r="BI323" s="5" t="s">
        <v>96</v>
      </c>
      <c r="BK323" s="6" t="str" cm="1">
        <f t="array" ref="BK32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K;
X</v>
      </c>
      <c r="BL323" s="6" t="str" cm="1">
        <f t="array" ref="BL32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K : Fire Engineering;
X : Non-Discipline Specific or Not Applicable</v>
      </c>
      <c r="BM323" s="5" t="s">
        <v>206</v>
      </c>
      <c r="BN323" s="5" t="s">
        <v>96</v>
      </c>
      <c r="BO323" s="5" t="s">
        <v>96</v>
      </c>
      <c r="BP323" s="5" t="s">
        <v>96</v>
      </c>
      <c r="BQ323" s="5" t="s">
        <v>96</v>
      </c>
      <c r="BR323" s="5" t="s">
        <v>96</v>
      </c>
      <c r="BS323" s="5" t="s">
        <v>96</v>
      </c>
      <c r="BT323" s="5" t="s">
        <v>96</v>
      </c>
      <c r="BU323" s="5" t="s">
        <v>96</v>
      </c>
      <c r="BV323" s="5" t="s">
        <v>96</v>
      </c>
      <c r="BW323" s="5" t="s">
        <v>206</v>
      </c>
      <c r="BX323" s="5" t="s">
        <v>96</v>
      </c>
      <c r="BY323" s="5" t="s">
        <v>96</v>
      </c>
      <c r="BZ323" s="5" t="s">
        <v>96</v>
      </c>
      <c r="CA323" s="5" t="s">
        <v>96</v>
      </c>
      <c r="CB323" s="5" t="s">
        <v>96</v>
      </c>
      <c r="CC323" s="5" t="s">
        <v>96</v>
      </c>
      <c r="CD323" s="5" t="s">
        <v>96</v>
      </c>
      <c r="CE323" s="5" t="s">
        <v>96</v>
      </c>
      <c r="CF323" s="5" t="s">
        <v>96</v>
      </c>
      <c r="CG323" s="5" t="s">
        <v>96</v>
      </c>
      <c r="CH323" s="5" t="s">
        <v>96</v>
      </c>
      <c r="CI323" s="5" t="s">
        <v>96</v>
      </c>
      <c r="CJ323" s="5" t="s">
        <v>206</v>
      </c>
      <c r="CK323" s="5" t="s">
        <v>96</v>
      </c>
      <c r="CL323" s="5" t="s">
        <v>96</v>
      </c>
      <c r="CM323" s="6" t="str" cm="1">
        <f t="array" ref="CM3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23" s="5" t="str" cm="1">
        <f t="array" ref="CN3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23" s="5" t="str" cm="1">
        <f t="array" ref="CO3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23" s="5" t="str" cm="1">
        <f t="array" ref="CP3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23" s="5" t="str" cm="1">
        <f t="array" ref="CQ3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24" spans="2:95" ht="155" x14ac:dyDescent="0.35">
      <c r="B324" s="5" t="s">
        <v>206</v>
      </c>
      <c r="C324" s="6" t="s">
        <v>6178</v>
      </c>
      <c r="D324" s="6" t="s">
        <v>708</v>
      </c>
      <c r="E324" s="6" t="s">
        <v>7287</v>
      </c>
      <c r="F324" s="5" t="s">
        <v>209</v>
      </c>
      <c r="G324" s="5" t="s">
        <v>312</v>
      </c>
      <c r="H324" s="5" t="s">
        <v>313</v>
      </c>
      <c r="I324" s="5" t="s">
        <v>96</v>
      </c>
      <c r="J324" s="5" t="s">
        <v>96</v>
      </c>
      <c r="K324" s="5" t="s">
        <v>225</v>
      </c>
      <c r="L324" s="5" t="s">
        <v>9</v>
      </c>
      <c r="M324" s="5" t="str">
        <f>IF(O324="","",
IF(O324="PM_XX_XX_XX: Undefined","PM_XX: Undefined",
INDEX(tbl_Picklist_UniclassPM[Code and Title],
MATCH((LEFT(O324,5)),tbl_Picklist_UniclassPM[Code],0))
))</f>
        <v>PM_60 : Construction management information</v>
      </c>
      <c r="N324" s="5" t="str">
        <f>IF(O324="","",
IF(O324="PM_XX_XX_XX: Undefined","PM_XX_XX: Undefined",
INDEX(tbl_Picklist_UniclassPM[Code and Title],
MATCH((LEFT(O324,8)),tbl_Picklist_UniclassPM[Code],0))
))</f>
        <v>PM_60_40 : Meetings and records</v>
      </c>
      <c r="O324" s="5" t="s">
        <v>704</v>
      </c>
      <c r="P324" s="6" t="str" cm="1">
        <f t="array" ref="P32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24" s="6" t="str" cm="1">
        <f t="array" ref="Q32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24" s="6"/>
      <c r="S324" s="5" t="s">
        <v>96</v>
      </c>
      <c r="T324" s="6"/>
      <c r="U324" s="5" t="s">
        <v>96</v>
      </c>
      <c r="V324" s="6"/>
      <c r="W324" s="5" t="s">
        <v>96</v>
      </c>
      <c r="X324" s="6"/>
      <c r="Y324" s="5" t="s">
        <v>96</v>
      </c>
      <c r="Z324" s="6"/>
      <c r="AA324" s="5" t="s">
        <v>96</v>
      </c>
      <c r="AB324" s="6"/>
      <c r="AC324" s="5" t="s">
        <v>96</v>
      </c>
      <c r="AE324" s="5" t="s">
        <v>96</v>
      </c>
      <c r="AG324" s="5" t="s">
        <v>96</v>
      </c>
      <c r="AI324" s="5" t="s">
        <v>96</v>
      </c>
      <c r="AJ324" s="6"/>
      <c r="AK324" s="5" t="s">
        <v>96</v>
      </c>
      <c r="AM324" s="5" t="s">
        <v>96</v>
      </c>
      <c r="AO324" s="5" t="s">
        <v>96</v>
      </c>
      <c r="AQ324" s="5" t="s">
        <v>96</v>
      </c>
      <c r="AS324" s="5" t="s">
        <v>96</v>
      </c>
      <c r="AU324" s="5" t="s">
        <v>96</v>
      </c>
      <c r="AW324" s="5" t="s">
        <v>96</v>
      </c>
      <c r="AY324" s="5" t="s">
        <v>96</v>
      </c>
      <c r="BA324" s="5" t="s">
        <v>96</v>
      </c>
      <c r="BC324" s="5" t="s">
        <v>96</v>
      </c>
      <c r="BE324" s="5" t="s">
        <v>206</v>
      </c>
      <c r="BF324" s="6" t="s">
        <v>6954</v>
      </c>
      <c r="BG324" s="5" t="s">
        <v>206</v>
      </c>
      <c r="BH324" s="6" t="s">
        <v>6536</v>
      </c>
      <c r="BI324" s="5" t="s">
        <v>96</v>
      </c>
      <c r="BK324" s="6" t="str" cm="1">
        <f t="array" ref="BK32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S;
X</v>
      </c>
      <c r="BL324" s="6" t="str" cm="1">
        <f t="array" ref="BL32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S : Structural Engineering;
X : Non-Discipline Specific or Not Applicable</v>
      </c>
      <c r="BM324" s="5" t="s">
        <v>206</v>
      </c>
      <c r="BN324" s="5" t="s">
        <v>96</v>
      </c>
      <c r="BO324" s="5" t="s">
        <v>96</v>
      </c>
      <c r="BP324" s="5" t="s">
        <v>96</v>
      </c>
      <c r="BQ324" s="5" t="s">
        <v>96</v>
      </c>
      <c r="BR324" s="5" t="s">
        <v>96</v>
      </c>
      <c r="BS324" s="5" t="s">
        <v>96</v>
      </c>
      <c r="BT324" s="5" t="s">
        <v>96</v>
      </c>
      <c r="BU324" s="5" t="s">
        <v>96</v>
      </c>
      <c r="BV324" s="5" t="s">
        <v>96</v>
      </c>
      <c r="BW324" s="5" t="s">
        <v>96</v>
      </c>
      <c r="BX324" s="5" t="s">
        <v>96</v>
      </c>
      <c r="BY324" s="5" t="s">
        <v>96</v>
      </c>
      <c r="BZ324" s="5" t="s">
        <v>96</v>
      </c>
      <c r="CA324" s="5" t="s">
        <v>96</v>
      </c>
      <c r="CB324" s="5" t="s">
        <v>96</v>
      </c>
      <c r="CC324" s="5" t="s">
        <v>96</v>
      </c>
      <c r="CD324" s="5" t="s">
        <v>96</v>
      </c>
      <c r="CE324" s="5" t="s">
        <v>206</v>
      </c>
      <c r="CF324" s="5" t="s">
        <v>96</v>
      </c>
      <c r="CG324" s="5" t="s">
        <v>96</v>
      </c>
      <c r="CH324" s="5" t="s">
        <v>96</v>
      </c>
      <c r="CI324" s="5" t="s">
        <v>96</v>
      </c>
      <c r="CJ324" s="5" t="s">
        <v>206</v>
      </c>
      <c r="CK324" s="5" t="s">
        <v>96</v>
      </c>
      <c r="CL324" s="5" t="s">
        <v>96</v>
      </c>
      <c r="CM324" s="6" t="str" cm="1">
        <f t="array" ref="CM3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24" s="5" t="str" cm="1">
        <f t="array" ref="CN3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24" s="5" t="str" cm="1">
        <f t="array" ref="CO3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24" s="5" t="str" cm="1">
        <f t="array" ref="CP3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24" s="5" t="str" cm="1">
        <f t="array" ref="CQ3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25" spans="2:95" ht="170.5" x14ac:dyDescent="0.35">
      <c r="B325" s="5" t="s">
        <v>206</v>
      </c>
      <c r="C325" s="6" t="s">
        <v>6179</v>
      </c>
      <c r="D325" s="6" t="s">
        <v>709</v>
      </c>
      <c r="E325" s="6" t="s">
        <v>7288</v>
      </c>
      <c r="F325" s="5" t="s">
        <v>209</v>
      </c>
      <c r="G325" s="5" t="s">
        <v>312</v>
      </c>
      <c r="H325" s="5" t="s">
        <v>313</v>
      </c>
      <c r="I325" s="5" t="s">
        <v>96</v>
      </c>
      <c r="J325" s="5" t="s">
        <v>96</v>
      </c>
      <c r="K325" s="5" t="s">
        <v>225</v>
      </c>
      <c r="L325" s="5" t="s">
        <v>9</v>
      </c>
      <c r="M325" s="5" t="str">
        <f>IF(O325="","",
IF(O325="PM_XX_XX_XX: Undefined","PM_XX: Undefined",
INDEX(tbl_Picklist_UniclassPM[Code and Title],
MATCH((LEFT(O325,5)),tbl_Picklist_UniclassPM[Code],0))
))</f>
        <v>PM_60 : Construction management information</v>
      </c>
      <c r="N325" s="5" t="str">
        <f>IF(O325="","",
IF(O325="PM_XX_XX_XX: Undefined","PM_XX_XX: Undefined",
INDEX(tbl_Picklist_UniclassPM[Code and Title],
MATCH((LEFT(O325,8)),tbl_Picklist_UniclassPM[Code],0))
))</f>
        <v>PM_60_40 : Meetings and records</v>
      </c>
      <c r="O325" s="5" t="s">
        <v>704</v>
      </c>
      <c r="P325" s="6" t="str" cm="1">
        <f t="array" ref="P32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25" s="6" t="str" cm="1">
        <f t="array" ref="Q32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25" s="6"/>
      <c r="S325" s="5" t="s">
        <v>96</v>
      </c>
      <c r="T325" s="6"/>
      <c r="U325" s="5" t="s">
        <v>96</v>
      </c>
      <c r="V325" s="6"/>
      <c r="W325" s="5" t="s">
        <v>96</v>
      </c>
      <c r="X325" s="6"/>
      <c r="Y325" s="5" t="s">
        <v>96</v>
      </c>
      <c r="Z325" s="6"/>
      <c r="AA325" s="5" t="s">
        <v>96</v>
      </c>
      <c r="AB325" s="6"/>
      <c r="AC325" s="5" t="s">
        <v>96</v>
      </c>
      <c r="AE325" s="5" t="s">
        <v>96</v>
      </c>
      <c r="AG325" s="5" t="s">
        <v>96</v>
      </c>
      <c r="AI325" s="5" t="s">
        <v>96</v>
      </c>
      <c r="AJ325" s="6"/>
      <c r="AK325" s="5" t="s">
        <v>96</v>
      </c>
      <c r="AM325" s="5" t="s">
        <v>96</v>
      </c>
      <c r="AO325" s="5" t="s">
        <v>96</v>
      </c>
      <c r="AQ325" s="5" t="s">
        <v>96</v>
      </c>
      <c r="AS325" s="5" t="s">
        <v>96</v>
      </c>
      <c r="AU325" s="5" t="s">
        <v>96</v>
      </c>
      <c r="AW325" s="5" t="s">
        <v>96</v>
      </c>
      <c r="AY325" s="5" t="s">
        <v>96</v>
      </c>
      <c r="BA325" s="5" t="s">
        <v>96</v>
      </c>
      <c r="BC325" s="5" t="s">
        <v>96</v>
      </c>
      <c r="BE325" s="5" t="s">
        <v>206</v>
      </c>
      <c r="BF325" s="6" t="s">
        <v>6955</v>
      </c>
      <c r="BG325" s="5" t="s">
        <v>206</v>
      </c>
      <c r="BH325" s="6" t="s">
        <v>6536</v>
      </c>
      <c r="BI325" s="5" t="s">
        <v>96</v>
      </c>
      <c r="BK325" s="6" t="str" cm="1">
        <f t="array" ref="BK32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S;
X</v>
      </c>
      <c r="BL325" s="6" t="str" cm="1">
        <f t="array" ref="BL32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S : Structural Engineering;
X : Non-Discipline Specific or Not Applicable</v>
      </c>
      <c r="BM325" s="5" t="s">
        <v>206</v>
      </c>
      <c r="BN325" s="5" t="s">
        <v>96</v>
      </c>
      <c r="BO325" s="5" t="s">
        <v>96</v>
      </c>
      <c r="BP325" s="5" t="s">
        <v>96</v>
      </c>
      <c r="BQ325" s="5" t="s">
        <v>96</v>
      </c>
      <c r="BR325" s="5" t="s">
        <v>96</v>
      </c>
      <c r="BS325" s="5" t="s">
        <v>96</v>
      </c>
      <c r="BT325" s="5" t="s">
        <v>96</v>
      </c>
      <c r="BU325" s="5" t="s">
        <v>96</v>
      </c>
      <c r="BV325" s="5" t="s">
        <v>96</v>
      </c>
      <c r="BW325" s="5" t="s">
        <v>96</v>
      </c>
      <c r="BX325" s="5" t="s">
        <v>96</v>
      </c>
      <c r="BY325" s="5" t="s">
        <v>96</v>
      </c>
      <c r="BZ325" s="5" t="s">
        <v>96</v>
      </c>
      <c r="CA325" s="5" t="s">
        <v>96</v>
      </c>
      <c r="CB325" s="5" t="s">
        <v>96</v>
      </c>
      <c r="CC325" s="5" t="s">
        <v>96</v>
      </c>
      <c r="CD325" s="5" t="s">
        <v>96</v>
      </c>
      <c r="CE325" s="5" t="s">
        <v>206</v>
      </c>
      <c r="CF325" s="5" t="s">
        <v>96</v>
      </c>
      <c r="CG325" s="5" t="s">
        <v>96</v>
      </c>
      <c r="CH325" s="5" t="s">
        <v>96</v>
      </c>
      <c r="CI325" s="5" t="s">
        <v>96</v>
      </c>
      <c r="CJ325" s="5" t="s">
        <v>206</v>
      </c>
      <c r="CK325" s="5" t="s">
        <v>96</v>
      </c>
      <c r="CL325" s="5" t="s">
        <v>96</v>
      </c>
      <c r="CM325" s="6" t="str" cm="1">
        <f t="array" ref="CM3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25" s="5" t="str" cm="1">
        <f t="array" ref="CN3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25" s="5" t="str" cm="1">
        <f t="array" ref="CO3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25" s="5" t="str" cm="1">
        <f t="array" ref="CP3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25" s="5" t="str" cm="1">
        <f t="array" ref="CQ3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26" spans="2:95" ht="186" x14ac:dyDescent="0.35">
      <c r="B326" s="5" t="s">
        <v>239</v>
      </c>
      <c r="C326" s="6" t="s">
        <v>6168</v>
      </c>
      <c r="D326" s="6" t="s">
        <v>710</v>
      </c>
      <c r="E326" s="6" t="s">
        <v>7289</v>
      </c>
      <c r="F326" s="5" t="s">
        <v>209</v>
      </c>
      <c r="G326" s="5" t="s">
        <v>312</v>
      </c>
      <c r="H326" s="5" t="s">
        <v>313</v>
      </c>
      <c r="I326" s="5" t="s">
        <v>96</v>
      </c>
      <c r="J326" s="5" t="s">
        <v>96</v>
      </c>
      <c r="K326" s="5" t="s">
        <v>225</v>
      </c>
      <c r="L326" s="5" t="s">
        <v>9</v>
      </c>
      <c r="M326" s="5" t="str">
        <f>IF(O326="","",
IF(O326="PM_XX_XX_XX: Undefined","PM_XX: Undefined",
INDEX(tbl_Picklist_UniclassPM[Code and Title],
MATCH((LEFT(O326,5)),tbl_Picklist_UniclassPM[Code],0))
))</f>
        <v>PM_60 : Construction management information</v>
      </c>
      <c r="N326" s="5" t="str">
        <f>IF(O326="","",
IF(O326="PM_XX_XX_XX: Undefined","PM_XX_XX: Undefined",
INDEX(tbl_Picklist_UniclassPM[Code and Title],
MATCH((LEFT(O326,8)),tbl_Picklist_UniclassPM[Code],0))
))</f>
        <v>PM_60_40 : Meetings and records</v>
      </c>
      <c r="O326" s="5" t="s">
        <v>704</v>
      </c>
      <c r="P326" s="6" t="str" cm="1">
        <f t="array" ref="P32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326" s="6" t="str" cm="1">
        <f t="array" ref="Q32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326" s="6"/>
      <c r="S326" s="5" t="s">
        <v>96</v>
      </c>
      <c r="T326" s="6"/>
      <c r="U326" s="5" t="s">
        <v>96</v>
      </c>
      <c r="V326" s="6"/>
      <c r="W326" s="5" t="s">
        <v>96</v>
      </c>
      <c r="X326" s="6"/>
      <c r="Y326" s="5" t="s">
        <v>96</v>
      </c>
      <c r="Z326" s="6"/>
      <c r="AA326" s="5" t="s">
        <v>96</v>
      </c>
      <c r="AB326" s="6"/>
      <c r="AC326" s="5" t="s">
        <v>96</v>
      </c>
      <c r="AE326" s="5" t="s">
        <v>96</v>
      </c>
      <c r="AG326" s="5" t="s">
        <v>96</v>
      </c>
      <c r="AI326" s="5" t="s">
        <v>96</v>
      </c>
      <c r="AJ326" s="6"/>
      <c r="AK326" s="5" t="s">
        <v>96</v>
      </c>
      <c r="AM326" s="5" t="s">
        <v>96</v>
      </c>
      <c r="AO326" s="5" t="s">
        <v>96</v>
      </c>
      <c r="AQ326" s="5" t="s">
        <v>96</v>
      </c>
      <c r="AS326" s="5" t="s">
        <v>96</v>
      </c>
      <c r="AU326" s="5" t="s">
        <v>96</v>
      </c>
      <c r="AW326" s="5" t="s">
        <v>96</v>
      </c>
      <c r="AY326" s="5" t="s">
        <v>96</v>
      </c>
      <c r="BA326" s="5" t="s">
        <v>96</v>
      </c>
      <c r="BC326" s="5" t="s">
        <v>206</v>
      </c>
      <c r="BD326" s="6" t="s">
        <v>6946</v>
      </c>
      <c r="BE326" s="5" t="s">
        <v>96</v>
      </c>
      <c r="BG326" s="5" t="s">
        <v>96</v>
      </c>
      <c r="BI326" s="5" t="s">
        <v>96</v>
      </c>
      <c r="BK326" s="6" t="str" cm="1">
        <f t="array" ref="BK32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S;
X</v>
      </c>
      <c r="BL326" s="6" t="str" cm="1">
        <f t="array" ref="BL32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S : Structural Engineering;
X : Non-Discipline Specific or Not Applicable</v>
      </c>
      <c r="BM326" s="5" t="s">
        <v>96</v>
      </c>
      <c r="BN326" s="5" t="s">
        <v>96</v>
      </c>
      <c r="BO326" s="5" t="s">
        <v>96</v>
      </c>
      <c r="BP326" s="5" t="s">
        <v>96</v>
      </c>
      <c r="BQ326" s="5" t="s">
        <v>96</v>
      </c>
      <c r="BR326" s="5" t="s">
        <v>96</v>
      </c>
      <c r="BS326" s="5" t="s">
        <v>96</v>
      </c>
      <c r="BT326" s="5" t="s">
        <v>96</v>
      </c>
      <c r="BU326" s="5" t="s">
        <v>96</v>
      </c>
      <c r="BV326" s="5" t="s">
        <v>96</v>
      </c>
      <c r="BW326" s="5" t="s">
        <v>96</v>
      </c>
      <c r="BX326" s="5" t="s">
        <v>96</v>
      </c>
      <c r="BY326" s="5" t="s">
        <v>96</v>
      </c>
      <c r="BZ326" s="5" t="s">
        <v>96</v>
      </c>
      <c r="CA326" s="5" t="s">
        <v>96</v>
      </c>
      <c r="CB326" s="5" t="s">
        <v>96</v>
      </c>
      <c r="CC326" s="5" t="s">
        <v>96</v>
      </c>
      <c r="CD326" s="5" t="s">
        <v>96</v>
      </c>
      <c r="CE326" s="5" t="s">
        <v>206</v>
      </c>
      <c r="CF326" s="5" t="s">
        <v>96</v>
      </c>
      <c r="CG326" s="5" t="s">
        <v>96</v>
      </c>
      <c r="CH326" s="5" t="s">
        <v>96</v>
      </c>
      <c r="CI326" s="5" t="s">
        <v>96</v>
      </c>
      <c r="CJ326" s="5" t="s">
        <v>206</v>
      </c>
      <c r="CK326" s="5" t="s">
        <v>96</v>
      </c>
      <c r="CL326" s="5" t="s">
        <v>96</v>
      </c>
      <c r="CM326" s="6" t="str" cm="1">
        <f t="array" ref="CM3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26" s="5" t="str" cm="1">
        <f t="array" ref="CN3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26" s="5" t="str" cm="1">
        <f t="array" ref="CO3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26" s="5" t="str" cm="1">
        <f t="array" ref="CP3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26" s="5" t="str" cm="1">
        <f t="array" ref="CQ3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27" spans="2:95" ht="93" x14ac:dyDescent="0.35">
      <c r="B327" s="5" t="s">
        <v>206</v>
      </c>
      <c r="C327" s="6" t="s">
        <v>6040</v>
      </c>
      <c r="D327" s="6" t="s">
        <v>623</v>
      </c>
      <c r="E327" s="6" t="s">
        <v>7290</v>
      </c>
      <c r="F327" s="5" t="s">
        <v>209</v>
      </c>
      <c r="G327" s="5" t="s">
        <v>234</v>
      </c>
      <c r="H327" s="5" t="s">
        <v>235</v>
      </c>
      <c r="I327" s="5" t="s">
        <v>96</v>
      </c>
      <c r="J327" s="5" t="s">
        <v>96</v>
      </c>
      <c r="K327" s="5" t="s">
        <v>225</v>
      </c>
      <c r="L327" s="5" t="s">
        <v>9</v>
      </c>
      <c r="M327" s="5" t="str">
        <f>IF(O327="","",
IF(O327="PM_XX_XX_XX: Undefined","PM_XX: Undefined",
INDEX(tbl_Picklist_UniclassPM[Code and Title],
MATCH((LEFT(O327,5)),tbl_Picklist_UniclassPM[Code],0))
))</f>
        <v>PM_60 : Construction management information</v>
      </c>
      <c r="N327" s="5" t="str">
        <f>IF(O327="","",
IF(O327="PM_XX_XX_XX: Undefined","PM_XX_XX: Undefined",
INDEX(tbl_Picklist_UniclassPM[Code and Title],
MATCH((LEFT(O327,8)),tbl_Picklist_UniclassPM[Code],0))
))</f>
        <v>PM_60_50 : Contract cost management</v>
      </c>
      <c r="O327" s="5" t="s">
        <v>711</v>
      </c>
      <c r="P327" s="6" t="str" cm="1">
        <f t="array" ref="P32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v>
      </c>
      <c r="Q327" s="6" t="str" cm="1">
        <f t="array" ref="Q32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v>
      </c>
      <c r="R327" s="6"/>
      <c r="S327" s="5" t="s">
        <v>96</v>
      </c>
      <c r="T327" s="6"/>
      <c r="U327" s="5" t="s">
        <v>96</v>
      </c>
      <c r="V327" s="6"/>
      <c r="W327" s="5" t="s">
        <v>96</v>
      </c>
      <c r="X327" s="6"/>
      <c r="Y327" s="5" t="s">
        <v>96</v>
      </c>
      <c r="Z327" s="6"/>
      <c r="AA327" s="5" t="s">
        <v>96</v>
      </c>
      <c r="AB327" s="6"/>
      <c r="AC327" s="5" t="s">
        <v>96</v>
      </c>
      <c r="AE327" s="5" t="s">
        <v>96</v>
      </c>
      <c r="AG327" s="5" t="s">
        <v>96</v>
      </c>
      <c r="AI327" s="5" t="s">
        <v>96</v>
      </c>
      <c r="AJ327" s="6"/>
      <c r="AK327" s="5" t="s">
        <v>96</v>
      </c>
      <c r="AM327" s="5" t="s">
        <v>96</v>
      </c>
      <c r="AO327" s="5" t="s">
        <v>96</v>
      </c>
      <c r="AQ327" s="5" t="s">
        <v>96</v>
      </c>
      <c r="AS327" s="5" t="s">
        <v>96</v>
      </c>
      <c r="AU327" s="5" t="s">
        <v>206</v>
      </c>
      <c r="AV327" s="6" t="s">
        <v>6633</v>
      </c>
      <c r="AW327" s="5" t="s">
        <v>96</v>
      </c>
      <c r="AY327" s="5" t="s">
        <v>206</v>
      </c>
      <c r="AZ327" s="6" t="s">
        <v>6364</v>
      </c>
      <c r="BA327" s="5" t="s">
        <v>96</v>
      </c>
      <c r="BC327" s="5" t="s">
        <v>96</v>
      </c>
      <c r="BE327" s="5" t="s">
        <v>96</v>
      </c>
      <c r="BG327" s="5" t="s">
        <v>96</v>
      </c>
      <c r="BI327" s="5" t="s">
        <v>96</v>
      </c>
      <c r="BK327" s="6" t="str" cm="1">
        <f t="array" ref="BK32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Q;
X</v>
      </c>
      <c r="BL327" s="6" t="str" cm="1">
        <f t="array" ref="BL32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Q : Quantity Surveying / Cost Consultancy;
X : Non-Discipline Specific or Not Applicable</v>
      </c>
      <c r="BM327" s="5" t="s">
        <v>96</v>
      </c>
      <c r="BN327" s="5" t="s">
        <v>96</v>
      </c>
      <c r="BO327" s="5" t="s">
        <v>96</v>
      </c>
      <c r="BP327" s="5" t="s">
        <v>96</v>
      </c>
      <c r="BQ327" s="5" t="s">
        <v>96</v>
      </c>
      <c r="BR327" s="5" t="s">
        <v>96</v>
      </c>
      <c r="BS327" s="5" t="s">
        <v>96</v>
      </c>
      <c r="BT327" s="5" t="s">
        <v>96</v>
      </c>
      <c r="BU327" s="5" t="s">
        <v>96</v>
      </c>
      <c r="BV327" s="5" t="s">
        <v>96</v>
      </c>
      <c r="BW327" s="5" t="s">
        <v>96</v>
      </c>
      <c r="BX327" s="5" t="s">
        <v>96</v>
      </c>
      <c r="BY327" s="5" t="s">
        <v>96</v>
      </c>
      <c r="BZ327" s="5" t="s">
        <v>96</v>
      </c>
      <c r="CA327" s="5" t="s">
        <v>96</v>
      </c>
      <c r="CB327" s="5" t="s">
        <v>96</v>
      </c>
      <c r="CC327" s="5" t="s">
        <v>206</v>
      </c>
      <c r="CD327" s="5" t="s">
        <v>96</v>
      </c>
      <c r="CE327" s="5" t="s">
        <v>96</v>
      </c>
      <c r="CF327" s="5" t="s">
        <v>96</v>
      </c>
      <c r="CG327" s="5" t="s">
        <v>96</v>
      </c>
      <c r="CH327" s="5" t="s">
        <v>96</v>
      </c>
      <c r="CI327" s="5" t="s">
        <v>96</v>
      </c>
      <c r="CJ327" s="5" t="s">
        <v>206</v>
      </c>
      <c r="CK327" s="5" t="s">
        <v>96</v>
      </c>
      <c r="CL327" s="5" t="s">
        <v>96</v>
      </c>
      <c r="CM327" s="6" t="str" cm="1">
        <f t="array" ref="CM3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27" s="5" t="str" cm="1">
        <f t="array" ref="CN3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27" s="5" t="str" cm="1">
        <f t="array" ref="CO3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27" s="5" t="str" cm="1">
        <f t="array" ref="CP3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27" s="5" t="str" cm="1">
        <f t="array" ref="CQ3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28" spans="2:95" ht="139.5" x14ac:dyDescent="0.35">
      <c r="B328" s="5" t="s">
        <v>206</v>
      </c>
      <c r="C328" s="6" t="s">
        <v>6041</v>
      </c>
      <c r="D328" s="6" t="s">
        <v>712</v>
      </c>
      <c r="E328" s="6" t="s">
        <v>7291</v>
      </c>
      <c r="F328" s="5" t="s">
        <v>209</v>
      </c>
      <c r="G328" s="5" t="s">
        <v>234</v>
      </c>
      <c r="H328" s="5" t="s">
        <v>235</v>
      </c>
      <c r="I328" s="5" t="s">
        <v>96</v>
      </c>
      <c r="J328" s="5" t="s">
        <v>96</v>
      </c>
      <c r="K328" s="5" t="s">
        <v>225</v>
      </c>
      <c r="L328" s="5" t="s">
        <v>9</v>
      </c>
      <c r="M328" s="5" t="str">
        <f>IF(O328="","",
IF(O328="PM_XX_XX_XX: Undefined","PM_XX: Undefined",
INDEX(tbl_Picklist_UniclassPM[Code and Title],
MATCH((LEFT(O328,5)),tbl_Picklist_UniclassPM[Code],0))
))</f>
        <v>PM_60 : Construction management information</v>
      </c>
      <c r="N328" s="5" t="str">
        <f>IF(O328="","",
IF(O328="PM_XX_XX_XX: Undefined","PM_XX_XX: Undefined",
INDEX(tbl_Picklist_UniclassPM[Code and Title],
MATCH((LEFT(O328,8)),tbl_Picklist_UniclassPM[Code],0))
))</f>
        <v>PM_60_50 : Contract cost management</v>
      </c>
      <c r="O328" s="5" t="s">
        <v>713</v>
      </c>
      <c r="P328" s="6" t="str" cm="1">
        <f t="array" ref="P32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
IE501</v>
      </c>
      <c r="Q328" s="6" t="str" cm="1">
        <f t="array" ref="Q32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
IE501 : General</v>
      </c>
      <c r="R328" s="6"/>
      <c r="S328" s="5" t="s">
        <v>96</v>
      </c>
      <c r="T328" s="6"/>
      <c r="U328" s="5" t="s">
        <v>96</v>
      </c>
      <c r="V328" s="6"/>
      <c r="W328" s="5" t="s">
        <v>96</v>
      </c>
      <c r="X328" s="6"/>
      <c r="Y328" s="5" t="s">
        <v>96</v>
      </c>
      <c r="Z328" s="6"/>
      <c r="AA328" s="5" t="s">
        <v>96</v>
      </c>
      <c r="AB328" s="6"/>
      <c r="AC328" s="5" t="s">
        <v>96</v>
      </c>
      <c r="AE328" s="5" t="s">
        <v>96</v>
      </c>
      <c r="AG328" s="5" t="s">
        <v>96</v>
      </c>
      <c r="AI328" s="5" t="s">
        <v>96</v>
      </c>
      <c r="AJ328" s="6"/>
      <c r="AK328" s="5" t="s">
        <v>96</v>
      </c>
      <c r="AM328" s="5" t="s">
        <v>96</v>
      </c>
      <c r="AO328" s="5" t="s">
        <v>96</v>
      </c>
      <c r="AQ328" s="5" t="s">
        <v>96</v>
      </c>
      <c r="AS328" s="5" t="s">
        <v>96</v>
      </c>
      <c r="AU328" s="5" t="s">
        <v>206</v>
      </c>
      <c r="AV328" s="6" t="s">
        <v>6634</v>
      </c>
      <c r="AW328" s="5" t="s">
        <v>96</v>
      </c>
      <c r="AY328" s="5" t="s">
        <v>206</v>
      </c>
      <c r="AZ328" s="6" t="s">
        <v>6635</v>
      </c>
      <c r="BA328" s="5" t="s">
        <v>206</v>
      </c>
      <c r="BB328" s="6" t="s">
        <v>6636</v>
      </c>
      <c r="BC328" s="5" t="s">
        <v>96</v>
      </c>
      <c r="BE328" s="5" t="s">
        <v>96</v>
      </c>
      <c r="BG328" s="5" t="s">
        <v>96</v>
      </c>
      <c r="BI328" s="5" t="s">
        <v>96</v>
      </c>
      <c r="BK328" s="6" t="str" cm="1">
        <f t="array" ref="BK32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28" s="6" t="str" cm="1">
        <f t="array" ref="BL32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28" s="5" t="s">
        <v>96</v>
      </c>
      <c r="BN328" s="5" t="s">
        <v>96</v>
      </c>
      <c r="BO328" s="5" t="s">
        <v>96</v>
      </c>
      <c r="BP328" s="5" t="s">
        <v>96</v>
      </c>
      <c r="BQ328" s="5" t="s">
        <v>96</v>
      </c>
      <c r="BR328" s="5" t="s">
        <v>96</v>
      </c>
      <c r="BS328" s="5" t="s">
        <v>96</v>
      </c>
      <c r="BT328" s="5" t="s">
        <v>96</v>
      </c>
      <c r="BU328" s="5" t="s">
        <v>96</v>
      </c>
      <c r="BV328" s="5" t="s">
        <v>96</v>
      </c>
      <c r="BW328" s="5" t="s">
        <v>96</v>
      </c>
      <c r="BX328" s="5" t="s">
        <v>96</v>
      </c>
      <c r="BY328" s="5" t="s">
        <v>96</v>
      </c>
      <c r="BZ328" s="5" t="s">
        <v>96</v>
      </c>
      <c r="CA328" s="5" t="s">
        <v>96</v>
      </c>
      <c r="CB328" s="5" t="s">
        <v>96</v>
      </c>
      <c r="CC328" s="5" t="s">
        <v>96</v>
      </c>
      <c r="CD328" s="5" t="s">
        <v>206</v>
      </c>
      <c r="CE328" s="5" t="s">
        <v>96</v>
      </c>
      <c r="CF328" s="5" t="s">
        <v>96</v>
      </c>
      <c r="CG328" s="5" t="s">
        <v>96</v>
      </c>
      <c r="CH328" s="5" t="s">
        <v>96</v>
      </c>
      <c r="CI328" s="5" t="s">
        <v>96</v>
      </c>
      <c r="CJ328" s="5" t="s">
        <v>206</v>
      </c>
      <c r="CK328" s="5" t="s">
        <v>96</v>
      </c>
      <c r="CL328" s="5" t="s">
        <v>96</v>
      </c>
      <c r="CM328" s="6" t="str" cm="1">
        <f t="array" ref="CM3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28" s="5" t="str" cm="1">
        <f t="array" ref="CN3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28" s="5" t="str" cm="1">
        <f t="array" ref="CO3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28" s="5" t="str" cm="1">
        <f t="array" ref="CP3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28" s="5" t="str" cm="1">
        <f t="array" ref="CQ3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29" spans="2:95" ht="77.5" x14ac:dyDescent="0.35">
      <c r="B329" s="5" t="s">
        <v>206</v>
      </c>
      <c r="C329" s="6" t="s">
        <v>6127</v>
      </c>
      <c r="D329" s="6" t="s">
        <v>714</v>
      </c>
      <c r="E329" s="6" t="s">
        <v>7292</v>
      </c>
      <c r="F329" s="5" t="s">
        <v>209</v>
      </c>
      <c r="G329" s="5" t="s">
        <v>234</v>
      </c>
      <c r="H329" s="5" t="s">
        <v>235</v>
      </c>
      <c r="I329" s="5" t="s">
        <v>96</v>
      </c>
      <c r="J329" s="5" t="s">
        <v>96</v>
      </c>
      <c r="K329" s="5" t="s">
        <v>225</v>
      </c>
      <c r="L329" s="5" t="s">
        <v>9</v>
      </c>
      <c r="M329" s="5" t="str">
        <f>IF(O329="","",
IF(O329="PM_XX_XX_XX: Undefined","PM_XX: Undefined",
INDEX(tbl_Picklist_UniclassPM[Code and Title],
MATCH((LEFT(O329,5)),tbl_Picklist_UniclassPM[Code],0))
))</f>
        <v>PM_60 : Construction management information</v>
      </c>
      <c r="N329" s="5" t="str">
        <f>IF(O329="","",
IF(O329="PM_XX_XX_XX: Undefined","PM_XX_XX: Undefined",
INDEX(tbl_Picklist_UniclassPM[Code and Title],
MATCH((LEFT(O329,8)),tbl_Picklist_UniclassPM[Code],0))
))</f>
        <v>PM_60_50 : Contract cost management</v>
      </c>
      <c r="O329" s="5" t="s">
        <v>715</v>
      </c>
      <c r="P329" s="6" t="str" cm="1">
        <f t="array" ref="P32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329" s="6" t="str" cm="1">
        <f t="array" ref="Q32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329" s="6"/>
      <c r="S329" s="5" t="s">
        <v>96</v>
      </c>
      <c r="T329" s="6"/>
      <c r="U329" s="5" t="s">
        <v>96</v>
      </c>
      <c r="V329" s="6"/>
      <c r="W329" s="5" t="s">
        <v>96</v>
      </c>
      <c r="X329" s="6"/>
      <c r="Y329" s="5" t="s">
        <v>96</v>
      </c>
      <c r="Z329" s="6"/>
      <c r="AA329" s="5" t="s">
        <v>96</v>
      </c>
      <c r="AB329" s="6"/>
      <c r="AC329" s="5" t="s">
        <v>96</v>
      </c>
      <c r="AE329" s="5" t="s">
        <v>96</v>
      </c>
      <c r="AG329" s="5" t="s">
        <v>96</v>
      </c>
      <c r="AI329" s="5" t="s">
        <v>96</v>
      </c>
      <c r="AJ329" s="6"/>
      <c r="AK329" s="5" t="s">
        <v>96</v>
      </c>
      <c r="AM329" s="5" t="s">
        <v>96</v>
      </c>
      <c r="AO329" s="5" t="s">
        <v>96</v>
      </c>
      <c r="AQ329" s="5" t="s">
        <v>96</v>
      </c>
      <c r="AS329" s="5" t="s">
        <v>96</v>
      </c>
      <c r="AU329" s="5" t="s">
        <v>96</v>
      </c>
      <c r="AW329" s="5" t="s">
        <v>96</v>
      </c>
      <c r="AY329" s="5" t="s">
        <v>206</v>
      </c>
      <c r="AZ329" s="6" t="s">
        <v>6637</v>
      </c>
      <c r="BA329" s="5" t="s">
        <v>96</v>
      </c>
      <c r="BC329" s="5" t="s">
        <v>96</v>
      </c>
      <c r="BE329" s="5" t="s">
        <v>96</v>
      </c>
      <c r="BG329" s="5" t="s">
        <v>96</v>
      </c>
      <c r="BI329" s="5" t="s">
        <v>96</v>
      </c>
      <c r="BK329" s="6" t="str" cm="1">
        <f t="array" ref="BK32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Q;
R;
X</v>
      </c>
      <c r="BL329" s="6" t="str" cm="1">
        <f t="array" ref="BL32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Q : Quantity Surveying / Cost Consultancy;
R : Project Management;
X : Non-Discipline Specific or Not Applicable</v>
      </c>
      <c r="BM329" s="5" t="s">
        <v>96</v>
      </c>
      <c r="BN329" s="5" t="s">
        <v>96</v>
      </c>
      <c r="BO329" s="5" t="s">
        <v>96</v>
      </c>
      <c r="BP329" s="5" t="s">
        <v>96</v>
      </c>
      <c r="BQ329" s="5" t="s">
        <v>96</v>
      </c>
      <c r="BR329" s="5" t="s">
        <v>96</v>
      </c>
      <c r="BS329" s="5" t="s">
        <v>96</v>
      </c>
      <c r="BT329" s="5" t="s">
        <v>96</v>
      </c>
      <c r="BU329" s="5" t="s">
        <v>96</v>
      </c>
      <c r="BV329" s="5" t="s">
        <v>96</v>
      </c>
      <c r="BW329" s="5" t="s">
        <v>96</v>
      </c>
      <c r="BX329" s="5" t="s">
        <v>96</v>
      </c>
      <c r="BY329" s="5" t="s">
        <v>96</v>
      </c>
      <c r="BZ329" s="5" t="s">
        <v>96</v>
      </c>
      <c r="CA329" s="5" t="s">
        <v>96</v>
      </c>
      <c r="CB329" s="5" t="s">
        <v>96</v>
      </c>
      <c r="CC329" s="5" t="s">
        <v>206</v>
      </c>
      <c r="CD329" s="5" t="s">
        <v>206</v>
      </c>
      <c r="CE329" s="5" t="s">
        <v>96</v>
      </c>
      <c r="CF329" s="5" t="s">
        <v>96</v>
      </c>
      <c r="CG329" s="5" t="s">
        <v>96</v>
      </c>
      <c r="CH329" s="5" t="s">
        <v>96</v>
      </c>
      <c r="CI329" s="5" t="s">
        <v>96</v>
      </c>
      <c r="CJ329" s="5" t="s">
        <v>206</v>
      </c>
      <c r="CK329" s="5" t="s">
        <v>96</v>
      </c>
      <c r="CL329" s="5" t="s">
        <v>96</v>
      </c>
      <c r="CM329" s="6" t="str" cm="1">
        <f t="array" ref="CM3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29" s="5" t="str" cm="1">
        <f t="array" ref="CN3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29" s="5" t="str" cm="1">
        <f t="array" ref="CO3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29" s="5" t="str" cm="1">
        <f t="array" ref="CP3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29" s="5" t="str" cm="1">
        <f t="array" ref="CQ3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30" spans="2:95" ht="124" x14ac:dyDescent="0.35">
      <c r="B330" s="5" t="s">
        <v>206</v>
      </c>
      <c r="C330" s="6" t="s">
        <v>6042</v>
      </c>
      <c r="D330" s="6" t="s">
        <v>716</v>
      </c>
      <c r="E330" s="6" t="s">
        <v>7293</v>
      </c>
      <c r="F330" s="5" t="s">
        <v>209</v>
      </c>
      <c r="G330" s="5" t="s">
        <v>210</v>
      </c>
      <c r="H330" s="5" t="s">
        <v>223</v>
      </c>
      <c r="I330" s="5" t="s">
        <v>96</v>
      </c>
      <c r="J330" s="5" t="s">
        <v>212</v>
      </c>
      <c r="K330" s="5" t="s">
        <v>9</v>
      </c>
      <c r="L330" s="5" t="s">
        <v>225</v>
      </c>
      <c r="M330" s="5" t="str">
        <f>IF(O330="","",
IF(O330="PM_XX_XX_XX: Undefined","PM_XX: Undefined",
INDEX(tbl_Picklist_UniclassPM[Code and Title],
MATCH((LEFT(O330,5)),tbl_Picklist_UniclassPM[Code],0))
))</f>
        <v>PM_60 : Construction management information</v>
      </c>
      <c r="N330" s="5" t="str">
        <f>IF(O330="","",
IF(O330="PM_XX_XX_XX: Undefined","PM_XX_XX: Undefined",
INDEX(tbl_Picklist_UniclassPM[Code and Title],
MATCH((LEFT(O330,8)),tbl_Picklist_UniclassPM[Code],0))
))</f>
        <v>PM_60_50 : Contract cost management</v>
      </c>
      <c r="O330" s="5" t="s">
        <v>717</v>
      </c>
      <c r="P330" s="6" t="str" cm="1">
        <f t="array" ref="P33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IE311;
IE401</v>
      </c>
      <c r="Q330" s="6" t="str" cm="1">
        <f t="array" ref="Q33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IE311 : Remaining stage submission;
IE401 : Stage submission (Contractor's Proposals)</v>
      </c>
      <c r="R330" s="6"/>
      <c r="S330" s="5" t="s">
        <v>96</v>
      </c>
      <c r="T330" s="6"/>
      <c r="U330" s="5" t="s">
        <v>96</v>
      </c>
      <c r="V330" s="6"/>
      <c r="W330" s="5" t="s">
        <v>96</v>
      </c>
      <c r="X330" s="6"/>
      <c r="Y330" s="5" t="s">
        <v>96</v>
      </c>
      <c r="Z330" s="6"/>
      <c r="AA330" s="5" t="s">
        <v>96</v>
      </c>
      <c r="AB330" s="6"/>
      <c r="AC330" s="5" t="s">
        <v>96</v>
      </c>
      <c r="AE330" s="5" t="s">
        <v>96</v>
      </c>
      <c r="AG330" s="5" t="s">
        <v>96</v>
      </c>
      <c r="AI330" s="5" t="s">
        <v>96</v>
      </c>
      <c r="AJ330" s="6"/>
      <c r="AK330" s="5" t="s">
        <v>96</v>
      </c>
      <c r="AM330" s="5" t="s">
        <v>96</v>
      </c>
      <c r="AO330" s="5" t="s">
        <v>96</v>
      </c>
      <c r="AQ330" s="5" t="s">
        <v>96</v>
      </c>
      <c r="AS330" s="5" t="s">
        <v>96</v>
      </c>
      <c r="AU330" s="5" t="s">
        <v>206</v>
      </c>
      <c r="AV330" s="6" t="s">
        <v>6638</v>
      </c>
      <c r="AW330" s="5" t="s">
        <v>206</v>
      </c>
      <c r="AX330" s="6" t="s">
        <v>6638</v>
      </c>
      <c r="AY330" s="5" t="s">
        <v>206</v>
      </c>
      <c r="AZ330" s="6" t="s">
        <v>6638</v>
      </c>
      <c r="BA330" s="5" t="s">
        <v>96</v>
      </c>
      <c r="BC330" s="5" t="s">
        <v>96</v>
      </c>
      <c r="BE330" s="5" t="s">
        <v>96</v>
      </c>
      <c r="BG330" s="5" t="s">
        <v>96</v>
      </c>
      <c r="BI330" s="5" t="s">
        <v>96</v>
      </c>
      <c r="BK330" s="6" t="str" cm="1">
        <f t="array" ref="BK33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Q;
R;
X</v>
      </c>
      <c r="BL330" s="6" t="str" cm="1">
        <f t="array" ref="BL33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Q : Quantity Surveying / Cost Consultancy;
R : Project Management;
X : Non-Discipline Specific or Not Applicable</v>
      </c>
      <c r="BM330" s="5" t="s">
        <v>96</v>
      </c>
      <c r="BN330" s="5" t="s">
        <v>96</v>
      </c>
      <c r="BO330" s="5" t="s">
        <v>96</v>
      </c>
      <c r="BP330" s="5" t="s">
        <v>96</v>
      </c>
      <c r="BQ330" s="5" t="s">
        <v>96</v>
      </c>
      <c r="BR330" s="5" t="s">
        <v>96</v>
      </c>
      <c r="BS330" s="5" t="s">
        <v>96</v>
      </c>
      <c r="BT330" s="5" t="s">
        <v>96</v>
      </c>
      <c r="BU330" s="5" t="s">
        <v>96</v>
      </c>
      <c r="BV330" s="5" t="s">
        <v>96</v>
      </c>
      <c r="BW330" s="5" t="s">
        <v>96</v>
      </c>
      <c r="BX330" s="5" t="s">
        <v>96</v>
      </c>
      <c r="BY330" s="5" t="s">
        <v>96</v>
      </c>
      <c r="BZ330" s="5" t="s">
        <v>96</v>
      </c>
      <c r="CA330" s="5" t="s">
        <v>96</v>
      </c>
      <c r="CB330" s="5" t="s">
        <v>96</v>
      </c>
      <c r="CC330" s="5" t="s">
        <v>206</v>
      </c>
      <c r="CD330" s="5" t="s">
        <v>206</v>
      </c>
      <c r="CE330" s="5" t="s">
        <v>96</v>
      </c>
      <c r="CF330" s="5" t="s">
        <v>96</v>
      </c>
      <c r="CG330" s="5" t="s">
        <v>96</v>
      </c>
      <c r="CH330" s="5" t="s">
        <v>96</v>
      </c>
      <c r="CI330" s="5" t="s">
        <v>96</v>
      </c>
      <c r="CJ330" s="5" t="s">
        <v>206</v>
      </c>
      <c r="CK330" s="5" t="s">
        <v>96</v>
      </c>
      <c r="CL330" s="5" t="s">
        <v>96</v>
      </c>
      <c r="CM330" s="6" t="str" cm="1">
        <f t="array" ref="CM3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30" s="5" t="str" cm="1">
        <f t="array" ref="CN3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30" s="5" t="str" cm="1">
        <f t="array" ref="CO3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30" s="5" t="str" cm="1">
        <f t="array" ref="CP3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30" s="5" t="str" cm="1">
        <f t="array" ref="CQ3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31" spans="2:95" ht="77.5" x14ac:dyDescent="0.35">
      <c r="B331" s="5" t="s">
        <v>239</v>
      </c>
      <c r="C331" s="6" t="s">
        <v>6128</v>
      </c>
      <c r="D331" s="6" t="s">
        <v>719</v>
      </c>
      <c r="E331" s="6" t="s">
        <v>7294</v>
      </c>
      <c r="F331" s="5" t="s">
        <v>209</v>
      </c>
      <c r="G331" s="5" t="s">
        <v>210</v>
      </c>
      <c r="H331" s="5" t="s">
        <v>223</v>
      </c>
      <c r="I331" s="5" t="s">
        <v>96</v>
      </c>
      <c r="J331" s="5" t="s">
        <v>212</v>
      </c>
      <c r="K331" s="5" t="s">
        <v>9</v>
      </c>
      <c r="L331" s="5" t="s">
        <v>225</v>
      </c>
      <c r="M331" s="5" t="str">
        <f>IF(O331="","",
IF(O331="PM_XX_XX_XX: Undefined","PM_XX: Undefined",
INDEX(tbl_Picklist_UniclassPM[Code and Title],
MATCH((LEFT(O331,5)),tbl_Picklist_UniclassPM[Code],0))
))</f>
        <v>PM_60 : Construction management information</v>
      </c>
      <c r="N331" s="5" t="str">
        <f>IF(O331="","",
IF(O331="PM_XX_XX_XX: Undefined","PM_XX_XX: Undefined",
INDEX(tbl_Picklist_UniclassPM[Code and Title],
MATCH((LEFT(O331,8)),tbl_Picklist_UniclassPM[Code],0))
))</f>
        <v>PM_60_50 : Contract cost management</v>
      </c>
      <c r="O331" s="5" t="s">
        <v>720</v>
      </c>
      <c r="P331" s="6" t="str" cm="1">
        <f t="array" ref="P33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IE501</v>
      </c>
      <c r="Q331" s="6" t="str" cm="1">
        <f t="array" ref="Q33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IE501 : General</v>
      </c>
      <c r="R331" s="6"/>
      <c r="S331" s="5" t="s">
        <v>96</v>
      </c>
      <c r="T331" s="6"/>
      <c r="U331" s="5" t="s">
        <v>96</v>
      </c>
      <c r="V331" s="6"/>
      <c r="W331" s="5" t="s">
        <v>96</v>
      </c>
      <c r="X331" s="6"/>
      <c r="Y331" s="5" t="s">
        <v>96</v>
      </c>
      <c r="Z331" s="6"/>
      <c r="AA331" s="5" t="s">
        <v>96</v>
      </c>
      <c r="AB331" s="6"/>
      <c r="AC331" s="5" t="s">
        <v>96</v>
      </c>
      <c r="AE331" s="5" t="s">
        <v>96</v>
      </c>
      <c r="AG331" s="5" t="s">
        <v>96</v>
      </c>
      <c r="AI331" s="5" t="s">
        <v>96</v>
      </c>
      <c r="AJ331" s="6"/>
      <c r="AK331" s="5" t="s">
        <v>96</v>
      </c>
      <c r="AM331" s="5" t="s">
        <v>96</v>
      </c>
      <c r="AO331" s="5" t="s">
        <v>96</v>
      </c>
      <c r="AQ331" s="5" t="s">
        <v>96</v>
      </c>
      <c r="AS331" s="5" t="s">
        <v>96</v>
      </c>
      <c r="AU331" s="5" t="s">
        <v>96</v>
      </c>
      <c r="AW331" s="5" t="s">
        <v>96</v>
      </c>
      <c r="AY331" s="5" t="s">
        <v>206</v>
      </c>
      <c r="AZ331" s="6" t="s">
        <v>6607</v>
      </c>
      <c r="BA331" s="5" t="s">
        <v>206</v>
      </c>
      <c r="BB331" s="6" t="s">
        <v>6607</v>
      </c>
      <c r="BC331" s="5" t="s">
        <v>96</v>
      </c>
      <c r="BE331" s="5" t="s">
        <v>96</v>
      </c>
      <c r="BG331" s="5" t="s">
        <v>96</v>
      </c>
      <c r="BI331" s="5" t="s">
        <v>96</v>
      </c>
      <c r="BK331" s="6" t="str" cm="1">
        <f t="array" ref="BK33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Q;
R;
X</v>
      </c>
      <c r="BL331" s="6" t="str" cm="1">
        <f t="array" ref="BL33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Q : Quantity Surveying / Cost Consultancy;
R : Project Management;
X : Non-Discipline Specific or Not Applicable</v>
      </c>
      <c r="BM331" s="5" t="s">
        <v>96</v>
      </c>
      <c r="BN331" s="5" t="s">
        <v>96</v>
      </c>
      <c r="BO331" s="5" t="s">
        <v>96</v>
      </c>
      <c r="BP331" s="5" t="s">
        <v>96</v>
      </c>
      <c r="BQ331" s="5" t="s">
        <v>96</v>
      </c>
      <c r="BR331" s="5" t="s">
        <v>96</v>
      </c>
      <c r="BS331" s="5" t="s">
        <v>96</v>
      </c>
      <c r="BT331" s="5" t="s">
        <v>96</v>
      </c>
      <c r="BU331" s="5" t="s">
        <v>96</v>
      </c>
      <c r="BV331" s="5" t="s">
        <v>96</v>
      </c>
      <c r="BW331" s="5" t="s">
        <v>96</v>
      </c>
      <c r="BX331" s="5" t="s">
        <v>96</v>
      </c>
      <c r="BY331" s="5" t="s">
        <v>96</v>
      </c>
      <c r="BZ331" s="5" t="s">
        <v>96</v>
      </c>
      <c r="CA331" s="5" t="s">
        <v>96</v>
      </c>
      <c r="CB331" s="5" t="s">
        <v>96</v>
      </c>
      <c r="CC331" s="5" t="s">
        <v>206</v>
      </c>
      <c r="CD331" s="5" t="s">
        <v>206</v>
      </c>
      <c r="CE331" s="5" t="s">
        <v>96</v>
      </c>
      <c r="CF331" s="5" t="s">
        <v>96</v>
      </c>
      <c r="CG331" s="5" t="s">
        <v>96</v>
      </c>
      <c r="CH331" s="5" t="s">
        <v>96</v>
      </c>
      <c r="CI331" s="5" t="s">
        <v>96</v>
      </c>
      <c r="CJ331" s="5" t="s">
        <v>206</v>
      </c>
      <c r="CK331" s="5" t="s">
        <v>96</v>
      </c>
      <c r="CL331" s="5" t="s">
        <v>96</v>
      </c>
      <c r="CM331" s="6" t="str" cm="1">
        <f t="array" ref="CM3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31" s="5" t="str" cm="1">
        <f t="array" ref="CN3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31" s="5" t="str" cm="1">
        <f t="array" ref="CO3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31" s="5" t="str" cm="1">
        <f t="array" ref="CP3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31" s="5" t="str" cm="1">
        <f t="array" ref="CQ3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32" spans="2:95" ht="124" x14ac:dyDescent="0.35">
      <c r="B332" s="5" t="s">
        <v>206</v>
      </c>
      <c r="C332" s="6" t="s">
        <v>5930</v>
      </c>
      <c r="D332" s="6" t="s">
        <v>721</v>
      </c>
      <c r="E332" s="6" t="s">
        <v>7295</v>
      </c>
      <c r="F332" s="5" t="s">
        <v>209</v>
      </c>
      <c r="G332" s="5" t="s">
        <v>234</v>
      </c>
      <c r="H332" s="5" t="s">
        <v>235</v>
      </c>
      <c r="I332" s="5" t="s">
        <v>96</v>
      </c>
      <c r="J332" s="5" t="s">
        <v>236</v>
      </c>
      <c r="K332" s="5" t="s">
        <v>9</v>
      </c>
      <c r="L332" s="5" t="s">
        <v>213</v>
      </c>
      <c r="M332" s="5" t="str">
        <f>IF(O332="","",
IF(O332="PM_XX_XX_XX: Undefined","PM_XX: Undefined",
INDEX(tbl_Picklist_UniclassPM[Code and Title],
MATCH((LEFT(O332,5)),tbl_Picklist_UniclassPM[Code],0))
))</f>
        <v>PM_60 : Construction management information</v>
      </c>
      <c r="N332" s="5" t="str">
        <f>IF(O332="","",
IF(O332="PM_XX_XX_XX: Undefined","PM_XX_XX: Undefined",
INDEX(tbl_Picklist_UniclassPM[Code and Title],
MATCH((LEFT(O332,8)),tbl_Picklist_UniclassPM[Code],0))
))</f>
        <v>PM_60_50 : Contract cost management</v>
      </c>
      <c r="O332" s="5" t="s">
        <v>722</v>
      </c>
      <c r="P332" s="6" t="str" cm="1">
        <f t="array" ref="P33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332" s="6" t="str" cm="1">
        <f t="array" ref="Q33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332" s="6"/>
      <c r="S332" s="5" t="s">
        <v>96</v>
      </c>
      <c r="T332" s="6"/>
      <c r="U332" s="5" t="s">
        <v>96</v>
      </c>
      <c r="V332" s="6"/>
      <c r="W332" s="5" t="s">
        <v>96</v>
      </c>
      <c r="X332" s="6"/>
      <c r="Y332" s="5" t="s">
        <v>206</v>
      </c>
      <c r="Z332" s="6" t="s">
        <v>6639</v>
      </c>
      <c r="AA332" s="5" t="s">
        <v>96</v>
      </c>
      <c r="AB332" s="6"/>
      <c r="AC332" s="5" t="s">
        <v>206</v>
      </c>
      <c r="AD332" s="6" t="s">
        <v>6640</v>
      </c>
      <c r="AE332" s="5" t="s">
        <v>96</v>
      </c>
      <c r="AG332" s="5" t="s">
        <v>206</v>
      </c>
      <c r="AH332" s="6" t="s">
        <v>6364</v>
      </c>
      <c r="AI332" s="5" t="s">
        <v>96</v>
      </c>
      <c r="AJ332" s="6"/>
      <c r="AK332" s="5" t="s">
        <v>206</v>
      </c>
      <c r="AL332" s="6" t="s">
        <v>6640</v>
      </c>
      <c r="AM332" s="5" t="s">
        <v>96</v>
      </c>
      <c r="AO332" s="5" t="s">
        <v>206</v>
      </c>
      <c r="AP332" s="6" t="s">
        <v>6640</v>
      </c>
      <c r="AQ332" s="5" t="s">
        <v>96</v>
      </c>
      <c r="AS332" s="5" t="s">
        <v>96</v>
      </c>
      <c r="AU332" s="5" t="s">
        <v>96</v>
      </c>
      <c r="AW332" s="5" t="s">
        <v>96</v>
      </c>
      <c r="AY332" s="5" t="s">
        <v>96</v>
      </c>
      <c r="BA332" s="5" t="s">
        <v>96</v>
      </c>
      <c r="BC332" s="5" t="s">
        <v>96</v>
      </c>
      <c r="BE332" s="5" t="s">
        <v>96</v>
      </c>
      <c r="BG332" s="5" t="s">
        <v>96</v>
      </c>
      <c r="BI332" s="5" t="s">
        <v>96</v>
      </c>
      <c r="BK332" s="6" t="str" cm="1">
        <f t="array" ref="BK33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32" s="6" t="str" cm="1">
        <f t="array" ref="BL33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32" s="5" t="s">
        <v>96</v>
      </c>
      <c r="BN332" s="5" t="s">
        <v>96</v>
      </c>
      <c r="BO332" s="5" t="s">
        <v>96</v>
      </c>
      <c r="BP332" s="5" t="s">
        <v>96</v>
      </c>
      <c r="BQ332" s="5" t="s">
        <v>96</v>
      </c>
      <c r="BR332" s="5" t="s">
        <v>96</v>
      </c>
      <c r="BS332" s="5" t="s">
        <v>96</v>
      </c>
      <c r="BT332" s="5" t="s">
        <v>96</v>
      </c>
      <c r="BU332" s="5" t="s">
        <v>96</v>
      </c>
      <c r="BV332" s="5" t="s">
        <v>96</v>
      </c>
      <c r="BW332" s="5" t="s">
        <v>96</v>
      </c>
      <c r="BX332" s="5" t="s">
        <v>96</v>
      </c>
      <c r="BY332" s="5" t="s">
        <v>96</v>
      </c>
      <c r="BZ332" s="5" t="s">
        <v>96</v>
      </c>
      <c r="CA332" s="5" t="s">
        <v>96</v>
      </c>
      <c r="CB332" s="5" t="s">
        <v>96</v>
      </c>
      <c r="CC332" s="5" t="s">
        <v>96</v>
      </c>
      <c r="CD332" s="5" t="s">
        <v>206</v>
      </c>
      <c r="CE332" s="5" t="s">
        <v>96</v>
      </c>
      <c r="CF332" s="5" t="s">
        <v>96</v>
      </c>
      <c r="CG332" s="5" t="s">
        <v>96</v>
      </c>
      <c r="CH332" s="5" t="s">
        <v>96</v>
      </c>
      <c r="CI332" s="5" t="s">
        <v>96</v>
      </c>
      <c r="CJ332" s="5" t="s">
        <v>206</v>
      </c>
      <c r="CK332" s="5" t="s">
        <v>96</v>
      </c>
      <c r="CL332" s="5" t="s">
        <v>96</v>
      </c>
      <c r="CM332" s="6" t="str" cm="1">
        <f t="array" ref="CM3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32" s="5" t="str" cm="1">
        <f t="array" ref="CN3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32" s="5" t="str" cm="1">
        <f t="array" ref="CO3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32" s="5" t="str" cm="1">
        <f t="array" ref="CP3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32" s="5" t="str" cm="1">
        <f t="array" ref="CQ3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33" spans="2:95" ht="263.5" x14ac:dyDescent="0.35">
      <c r="B333" s="5" t="s">
        <v>206</v>
      </c>
      <c r="C333" s="6" t="s">
        <v>5938</v>
      </c>
      <c r="D333" s="6" t="s">
        <v>721</v>
      </c>
      <c r="E333" s="6" t="s">
        <v>7296</v>
      </c>
      <c r="F333" s="5" t="s">
        <v>209</v>
      </c>
      <c r="G333" s="5" t="s">
        <v>234</v>
      </c>
      <c r="H333" s="5" t="s">
        <v>235</v>
      </c>
      <c r="I333" s="5" t="s">
        <v>96</v>
      </c>
      <c r="J333" s="5" t="s">
        <v>236</v>
      </c>
      <c r="K333" s="5" t="s">
        <v>225</v>
      </c>
      <c r="L333" s="5" t="s">
        <v>9</v>
      </c>
      <c r="M333" s="5" t="str">
        <f>IF(O333="","",
IF(O333="PM_XX_XX_XX: Undefined","PM_XX: Undefined",
INDEX(tbl_Picklist_UniclassPM[Code and Title],
MATCH((LEFT(O333,5)),tbl_Picklist_UniclassPM[Code],0))
))</f>
        <v>PM_60 : Construction management information</v>
      </c>
      <c r="N333" s="5" t="str">
        <f>IF(O333="","",
IF(O333="PM_XX_XX_XX: Undefined","PM_XX_XX: Undefined",
INDEX(tbl_Picklist_UniclassPM[Code and Title],
MATCH((LEFT(O333,8)),tbl_Picklist_UniclassPM[Code],0))
))</f>
        <v>PM_60_50 : Contract cost management</v>
      </c>
      <c r="O333" s="5" t="s">
        <v>722</v>
      </c>
      <c r="P333" s="6" t="str" cm="1">
        <f t="array" ref="P33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IE212;
IE214;
IE222;
IE232;
IE301;
IE401</v>
      </c>
      <c r="Q333" s="6" t="str" cm="1">
        <f t="array" ref="Q33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IE212 : EBSR PITT Response;
IE214 : EBSR ITT Response;
IE222 : SBSR ITT Response;
IE232 : ISP Response;
IE301 : Planning submission for review;
IE401 : Stage submission (Contractor's Proposals)</v>
      </c>
      <c r="R333" s="6"/>
      <c r="S333" s="5" t="s">
        <v>96</v>
      </c>
      <c r="T333" s="6"/>
      <c r="U333" s="5" t="s">
        <v>96</v>
      </c>
      <c r="V333" s="6"/>
      <c r="W333" s="5" t="s">
        <v>96</v>
      </c>
      <c r="X333" s="6"/>
      <c r="Y333" s="5" t="s">
        <v>96</v>
      </c>
      <c r="Z333" s="6"/>
      <c r="AA333" s="5" t="s">
        <v>96</v>
      </c>
      <c r="AB333" s="6"/>
      <c r="AC333" s="5" t="s">
        <v>96</v>
      </c>
      <c r="AE333" s="5" t="s">
        <v>206</v>
      </c>
      <c r="AF333" s="6" t="s">
        <v>6641</v>
      </c>
      <c r="AG333" s="5" t="s">
        <v>96</v>
      </c>
      <c r="AI333" s="5" t="s">
        <v>206</v>
      </c>
      <c r="AJ333" s="6" t="s">
        <v>6642</v>
      </c>
      <c r="AK333" s="5" t="s">
        <v>96</v>
      </c>
      <c r="AM333" s="5" t="s">
        <v>206</v>
      </c>
      <c r="AN333" s="6" t="s">
        <v>6641</v>
      </c>
      <c r="AO333" s="5" t="s">
        <v>96</v>
      </c>
      <c r="AQ333" s="5" t="s">
        <v>206</v>
      </c>
      <c r="AR333" s="6" t="s">
        <v>6641</v>
      </c>
      <c r="AS333" s="5" t="s">
        <v>96</v>
      </c>
      <c r="AU333" s="5" t="s">
        <v>206</v>
      </c>
      <c r="AV333" s="6" t="s">
        <v>6642</v>
      </c>
      <c r="AW333" s="5" t="s">
        <v>96</v>
      </c>
      <c r="AY333" s="5" t="s">
        <v>206</v>
      </c>
      <c r="AZ333" s="6" t="s">
        <v>6642</v>
      </c>
      <c r="BA333" s="5" t="s">
        <v>96</v>
      </c>
      <c r="BC333" s="5" t="s">
        <v>96</v>
      </c>
      <c r="BE333" s="5" t="s">
        <v>96</v>
      </c>
      <c r="BG333" s="5" t="s">
        <v>96</v>
      </c>
      <c r="BI333" s="5" t="s">
        <v>96</v>
      </c>
      <c r="BK333" s="6" t="str" cm="1">
        <f t="array" ref="BK33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33" s="6" t="str" cm="1">
        <f t="array" ref="BL33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33" s="5" t="s">
        <v>96</v>
      </c>
      <c r="BN333" s="5" t="s">
        <v>96</v>
      </c>
      <c r="BO333" s="5" t="s">
        <v>96</v>
      </c>
      <c r="BP333" s="5" t="s">
        <v>96</v>
      </c>
      <c r="BQ333" s="5" t="s">
        <v>96</v>
      </c>
      <c r="BR333" s="5" t="s">
        <v>96</v>
      </c>
      <c r="BS333" s="5" t="s">
        <v>96</v>
      </c>
      <c r="BT333" s="5" t="s">
        <v>96</v>
      </c>
      <c r="BU333" s="5" t="s">
        <v>96</v>
      </c>
      <c r="BV333" s="5" t="s">
        <v>96</v>
      </c>
      <c r="BW333" s="5" t="s">
        <v>96</v>
      </c>
      <c r="BX333" s="5" t="s">
        <v>96</v>
      </c>
      <c r="BY333" s="5" t="s">
        <v>96</v>
      </c>
      <c r="BZ333" s="5" t="s">
        <v>96</v>
      </c>
      <c r="CA333" s="5" t="s">
        <v>96</v>
      </c>
      <c r="CB333" s="5" t="s">
        <v>96</v>
      </c>
      <c r="CC333" s="5" t="s">
        <v>96</v>
      </c>
      <c r="CD333" s="5" t="s">
        <v>206</v>
      </c>
      <c r="CE333" s="5" t="s">
        <v>96</v>
      </c>
      <c r="CF333" s="5" t="s">
        <v>96</v>
      </c>
      <c r="CG333" s="5" t="s">
        <v>96</v>
      </c>
      <c r="CH333" s="5" t="s">
        <v>96</v>
      </c>
      <c r="CI333" s="5" t="s">
        <v>96</v>
      </c>
      <c r="CJ333" s="5" t="s">
        <v>206</v>
      </c>
      <c r="CK333" s="5" t="s">
        <v>96</v>
      </c>
      <c r="CL333" s="5" t="s">
        <v>96</v>
      </c>
      <c r="CM333" s="6" t="str" cm="1">
        <f t="array" ref="CM3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33" s="5" t="str" cm="1">
        <f t="array" ref="CN3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33" s="5" t="str" cm="1">
        <f t="array" ref="CO3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33" s="5" t="str" cm="1">
        <f t="array" ref="CP3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33" s="5" t="str" cm="1">
        <f t="array" ref="CQ3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34" spans="2:95" ht="93" x14ac:dyDescent="0.35">
      <c r="B334" s="5" t="s">
        <v>239</v>
      </c>
      <c r="C334" s="6" t="s">
        <v>5931</v>
      </c>
      <c r="D334" s="6" t="s">
        <v>723</v>
      </c>
      <c r="E334" s="6" t="s">
        <v>7297</v>
      </c>
      <c r="F334" s="5" t="s">
        <v>209</v>
      </c>
      <c r="G334" s="5" t="s">
        <v>234</v>
      </c>
      <c r="H334" s="5" t="s">
        <v>235</v>
      </c>
      <c r="I334" s="5" t="s">
        <v>96</v>
      </c>
      <c r="J334" s="5" t="s">
        <v>236</v>
      </c>
      <c r="K334" s="5" t="s">
        <v>9</v>
      </c>
      <c r="L334" s="5" t="s">
        <v>213</v>
      </c>
      <c r="M334" s="5" t="str">
        <f>IF(O334="","",
IF(O334="PM_XX_XX_XX: Undefined","PM_XX: Undefined",
INDEX(tbl_Picklist_UniclassPM[Code and Title],
MATCH((LEFT(O334,5)),tbl_Picklist_UniclassPM[Code],0))
))</f>
        <v>PM_60 : Construction management information</v>
      </c>
      <c r="N334" s="5" t="str">
        <f>IF(O334="","",
IF(O334="PM_XX_XX_XX: Undefined","PM_XX_XX: Undefined",
INDEX(tbl_Picklist_UniclassPM[Code and Title],
MATCH((LEFT(O334,8)),tbl_Picklist_UniclassPM[Code],0))
))</f>
        <v>PM_60_50 : Contract cost management</v>
      </c>
      <c r="O334" s="5" t="s">
        <v>722</v>
      </c>
      <c r="P334" s="6" t="str" cm="1">
        <f t="array" ref="P33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IE211;
IE213;
IE221;
IE231</v>
      </c>
      <c r="Q334" s="6" t="str" cm="1">
        <f t="array" ref="Q33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IE211 : EBSR PITT;
IE213 : EBSR ITT;
IE221 : SBSR ITT;
IE231 : ISP</v>
      </c>
      <c r="R334" s="6"/>
      <c r="S334" s="5" t="s">
        <v>96</v>
      </c>
      <c r="T334" s="6"/>
      <c r="U334" s="5" t="s">
        <v>96</v>
      </c>
      <c r="V334" s="6"/>
      <c r="W334" s="5" t="s">
        <v>96</v>
      </c>
      <c r="X334" s="6"/>
      <c r="Y334" s="5" t="s">
        <v>96</v>
      </c>
      <c r="Z334" s="6"/>
      <c r="AA334" s="5" t="s">
        <v>96</v>
      </c>
      <c r="AB334" s="6"/>
      <c r="AC334" s="5" t="s">
        <v>206</v>
      </c>
      <c r="AD334" s="6" t="s">
        <v>6643</v>
      </c>
      <c r="AE334" s="5" t="s">
        <v>96</v>
      </c>
      <c r="AG334" s="5" t="s">
        <v>206</v>
      </c>
      <c r="AH334" s="6" t="s">
        <v>6364</v>
      </c>
      <c r="AI334" s="5" t="s">
        <v>96</v>
      </c>
      <c r="AJ334" s="6"/>
      <c r="AK334" s="5" t="s">
        <v>206</v>
      </c>
      <c r="AL334" s="6" t="s">
        <v>6643</v>
      </c>
      <c r="AM334" s="5" t="s">
        <v>96</v>
      </c>
      <c r="AO334" s="5" t="s">
        <v>206</v>
      </c>
      <c r="AP334" s="6" t="s">
        <v>6643</v>
      </c>
      <c r="AQ334" s="5" t="s">
        <v>96</v>
      </c>
      <c r="AS334" s="5" t="s">
        <v>96</v>
      </c>
      <c r="AU334" s="5" t="s">
        <v>96</v>
      </c>
      <c r="AW334" s="5" t="s">
        <v>96</v>
      </c>
      <c r="AY334" s="5" t="s">
        <v>96</v>
      </c>
      <c r="BA334" s="5" t="s">
        <v>96</v>
      </c>
      <c r="BC334" s="5" t="s">
        <v>96</v>
      </c>
      <c r="BE334" s="5" t="s">
        <v>96</v>
      </c>
      <c r="BG334" s="5" t="s">
        <v>96</v>
      </c>
      <c r="BI334" s="5" t="s">
        <v>96</v>
      </c>
      <c r="BK334" s="6" t="str" cm="1">
        <f t="array" ref="BK33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
Q;
R;
X</v>
      </c>
      <c r="BL334" s="6" t="str" cm="1">
        <f t="array" ref="BL33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
Q : Quantity Surveying / Cost Consultancy;
R : Project Management;
X : Non-Discipline Specific or Not Applicable</v>
      </c>
      <c r="BM334" s="5" t="s">
        <v>96</v>
      </c>
      <c r="BN334" s="5" t="s">
        <v>206</v>
      </c>
      <c r="BO334" s="5" t="s">
        <v>96</v>
      </c>
      <c r="BP334" s="5" t="s">
        <v>96</v>
      </c>
      <c r="BQ334" s="5" t="s">
        <v>96</v>
      </c>
      <c r="BR334" s="5" t="s">
        <v>96</v>
      </c>
      <c r="BS334" s="5" t="s">
        <v>96</v>
      </c>
      <c r="BT334" s="5" t="s">
        <v>96</v>
      </c>
      <c r="BU334" s="5" t="s">
        <v>96</v>
      </c>
      <c r="BV334" s="5" t="s">
        <v>96</v>
      </c>
      <c r="BW334" s="5" t="s">
        <v>96</v>
      </c>
      <c r="BX334" s="5" t="s">
        <v>96</v>
      </c>
      <c r="BY334" s="5" t="s">
        <v>96</v>
      </c>
      <c r="BZ334" s="5" t="s">
        <v>96</v>
      </c>
      <c r="CA334" s="5" t="s">
        <v>96</v>
      </c>
      <c r="CB334" s="5" t="s">
        <v>96</v>
      </c>
      <c r="CC334" s="5" t="s">
        <v>206</v>
      </c>
      <c r="CD334" s="5" t="s">
        <v>206</v>
      </c>
      <c r="CE334" s="5" t="s">
        <v>96</v>
      </c>
      <c r="CF334" s="5" t="s">
        <v>96</v>
      </c>
      <c r="CG334" s="5" t="s">
        <v>96</v>
      </c>
      <c r="CH334" s="5" t="s">
        <v>96</v>
      </c>
      <c r="CI334" s="5" t="s">
        <v>96</v>
      </c>
      <c r="CJ334" s="5" t="s">
        <v>206</v>
      </c>
      <c r="CK334" s="5" t="s">
        <v>96</v>
      </c>
      <c r="CL334" s="5" t="s">
        <v>96</v>
      </c>
      <c r="CM334" s="6" t="str" cm="1">
        <f t="array" ref="CM3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34" s="5" t="str" cm="1">
        <f t="array" ref="CN3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34" s="5" t="str" cm="1">
        <f t="array" ref="CO3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34" s="5" t="str" cm="1">
        <f t="array" ref="CP3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34" s="5" t="str" cm="1">
        <f t="array" ref="CQ3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35" spans="2:95" ht="263.5" x14ac:dyDescent="0.35">
      <c r="B335" s="5" t="s">
        <v>239</v>
      </c>
      <c r="C335" s="6" t="s">
        <v>5939</v>
      </c>
      <c r="D335" s="6" t="s">
        <v>723</v>
      </c>
      <c r="E335" s="6" t="s">
        <v>7298</v>
      </c>
      <c r="F335" s="5" t="s">
        <v>209</v>
      </c>
      <c r="G335" s="5" t="s">
        <v>234</v>
      </c>
      <c r="H335" s="5" t="s">
        <v>235</v>
      </c>
      <c r="I335" s="5" t="s">
        <v>96</v>
      </c>
      <c r="J335" s="5" t="s">
        <v>236</v>
      </c>
      <c r="K335" s="5" t="s">
        <v>225</v>
      </c>
      <c r="L335" s="5" t="s">
        <v>9</v>
      </c>
      <c r="M335" s="5" t="str">
        <f>IF(O335="","",
IF(O335="PM_XX_XX_XX: Undefined","PM_XX: Undefined",
INDEX(tbl_Picklist_UniclassPM[Code and Title],
MATCH((LEFT(O335,5)),tbl_Picklist_UniclassPM[Code],0))
))</f>
        <v>PM_60 : Construction management information</v>
      </c>
      <c r="N335" s="5" t="str">
        <f>IF(O335="","",
IF(O335="PM_XX_XX_XX: Undefined","PM_XX_XX: Undefined",
INDEX(tbl_Picklist_UniclassPM[Code and Title],
MATCH((LEFT(O335,8)),tbl_Picklist_UniclassPM[Code],0))
))</f>
        <v>PM_60_50 : Contract cost management</v>
      </c>
      <c r="O335" s="5" t="s">
        <v>722</v>
      </c>
      <c r="P335" s="6" t="str" cm="1">
        <f t="array" ref="P33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IE212;
IE214;
IE222;
IE232;
IE301;
IE401</v>
      </c>
      <c r="Q335" s="6" t="str" cm="1">
        <f t="array" ref="Q33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IE212 : EBSR PITT Response;
IE214 : EBSR ITT Response;
IE222 : SBSR ITT Response;
IE232 : ISP Response;
IE301 : Planning submission for review;
IE401 : Stage submission (Contractor's Proposals)</v>
      </c>
      <c r="R335" s="6"/>
      <c r="S335" s="5" t="s">
        <v>96</v>
      </c>
      <c r="T335" s="6"/>
      <c r="U335" s="5" t="s">
        <v>96</v>
      </c>
      <c r="V335" s="6"/>
      <c r="W335" s="5" t="s">
        <v>96</v>
      </c>
      <c r="X335" s="6"/>
      <c r="Y335" s="5" t="s">
        <v>96</v>
      </c>
      <c r="Z335" s="6"/>
      <c r="AA335" s="5" t="s">
        <v>96</v>
      </c>
      <c r="AB335" s="6"/>
      <c r="AC335" s="5" t="s">
        <v>96</v>
      </c>
      <c r="AE335" s="5" t="s">
        <v>206</v>
      </c>
      <c r="AF335" s="6" t="s">
        <v>6644</v>
      </c>
      <c r="AG335" s="5" t="s">
        <v>96</v>
      </c>
      <c r="AI335" s="5" t="s">
        <v>206</v>
      </c>
      <c r="AJ335" s="6" t="s">
        <v>6645</v>
      </c>
      <c r="AK335" s="5" t="s">
        <v>96</v>
      </c>
      <c r="AM335" s="5" t="s">
        <v>206</v>
      </c>
      <c r="AN335" s="6" t="s">
        <v>6644</v>
      </c>
      <c r="AO335" s="5" t="s">
        <v>96</v>
      </c>
      <c r="AQ335" s="5" t="s">
        <v>206</v>
      </c>
      <c r="AR335" s="6" t="s">
        <v>6644</v>
      </c>
      <c r="AS335" s="5" t="s">
        <v>96</v>
      </c>
      <c r="AU335" s="5" t="s">
        <v>206</v>
      </c>
      <c r="AV335" s="6" t="s">
        <v>6645</v>
      </c>
      <c r="AW335" s="5" t="s">
        <v>96</v>
      </c>
      <c r="AY335" s="5" t="s">
        <v>206</v>
      </c>
      <c r="AZ335" s="6" t="s">
        <v>6645</v>
      </c>
      <c r="BA335" s="5" t="s">
        <v>96</v>
      </c>
      <c r="BC335" s="5" t="s">
        <v>96</v>
      </c>
      <c r="BE335" s="5" t="s">
        <v>96</v>
      </c>
      <c r="BG335" s="5" t="s">
        <v>96</v>
      </c>
      <c r="BI335" s="5" t="s">
        <v>96</v>
      </c>
      <c r="BK335" s="6" t="str" cm="1">
        <f t="array" ref="BK33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
Q;
R;
X</v>
      </c>
      <c r="BL335" s="6" t="str" cm="1">
        <f t="array" ref="BL33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
Q : Quantity Surveying / Cost Consultancy;
R : Project Management;
X : Non-Discipline Specific or Not Applicable</v>
      </c>
      <c r="BM335" s="5" t="s">
        <v>96</v>
      </c>
      <c r="BN335" s="5" t="s">
        <v>206</v>
      </c>
      <c r="BO335" s="5" t="s">
        <v>96</v>
      </c>
      <c r="BP335" s="5" t="s">
        <v>96</v>
      </c>
      <c r="BQ335" s="5" t="s">
        <v>96</v>
      </c>
      <c r="BR335" s="5" t="s">
        <v>96</v>
      </c>
      <c r="BS335" s="5" t="s">
        <v>96</v>
      </c>
      <c r="BT335" s="5" t="s">
        <v>96</v>
      </c>
      <c r="BU335" s="5" t="s">
        <v>96</v>
      </c>
      <c r="BV335" s="5" t="s">
        <v>96</v>
      </c>
      <c r="BW335" s="5" t="s">
        <v>96</v>
      </c>
      <c r="BX335" s="5" t="s">
        <v>96</v>
      </c>
      <c r="BY335" s="5" t="s">
        <v>96</v>
      </c>
      <c r="BZ335" s="5" t="s">
        <v>96</v>
      </c>
      <c r="CA335" s="5" t="s">
        <v>96</v>
      </c>
      <c r="CB335" s="5" t="s">
        <v>96</v>
      </c>
      <c r="CC335" s="5" t="s">
        <v>206</v>
      </c>
      <c r="CD335" s="5" t="s">
        <v>206</v>
      </c>
      <c r="CE335" s="5" t="s">
        <v>96</v>
      </c>
      <c r="CF335" s="5" t="s">
        <v>96</v>
      </c>
      <c r="CG335" s="5" t="s">
        <v>96</v>
      </c>
      <c r="CH335" s="5" t="s">
        <v>96</v>
      </c>
      <c r="CI335" s="5" t="s">
        <v>96</v>
      </c>
      <c r="CJ335" s="5" t="s">
        <v>206</v>
      </c>
      <c r="CK335" s="5" t="s">
        <v>96</v>
      </c>
      <c r="CL335" s="5" t="s">
        <v>96</v>
      </c>
      <c r="CM335" s="6" t="str" cm="1">
        <f t="array" ref="CM3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35" s="5" t="str" cm="1">
        <f t="array" ref="CN3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35" s="5" t="str" cm="1">
        <f t="array" ref="CO3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35" s="5" t="str" cm="1">
        <f t="array" ref="CP3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35" s="5" t="str" cm="1">
        <f t="array" ref="CQ3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36" spans="2:95" ht="170.5" x14ac:dyDescent="0.35">
      <c r="B336" s="5" t="s">
        <v>206</v>
      </c>
      <c r="C336" s="6" t="s">
        <v>6129</v>
      </c>
      <c r="D336" s="6" t="s">
        <v>724</v>
      </c>
      <c r="E336" s="6" t="s">
        <v>7299</v>
      </c>
      <c r="F336" s="5" t="s">
        <v>209</v>
      </c>
      <c r="G336" s="5" t="s">
        <v>210</v>
      </c>
      <c r="H336" s="5" t="s">
        <v>223</v>
      </c>
      <c r="I336" s="5" t="s">
        <v>96</v>
      </c>
      <c r="J336" s="5" t="s">
        <v>96</v>
      </c>
      <c r="K336" s="5" t="s">
        <v>225</v>
      </c>
      <c r="L336" s="5" t="s">
        <v>9</v>
      </c>
      <c r="M336" s="5" t="str">
        <f>IF(O336="","",
IF(O336="PM_XX_XX_XX: Undefined","PM_XX: Undefined",
INDEX(tbl_Picklist_UniclassPM[Code and Title],
MATCH((LEFT(O336,5)),tbl_Picklist_UniclassPM[Code],0))
))</f>
        <v>PM_60 : Construction management information</v>
      </c>
      <c r="N336" s="5" t="str">
        <f>IF(O336="","",
IF(O336="PM_XX_XX_XX: Undefined","PM_XX_XX: Undefined",
INDEX(tbl_Picklist_UniclassPM[Code and Title],
MATCH((LEFT(O336,8)),tbl_Picklist_UniclassPM[Code],0))
))</f>
        <v>PM_60_60 : Contract support information</v>
      </c>
      <c r="O336" s="5" t="s">
        <v>725</v>
      </c>
      <c r="P336" s="6" t="str" cm="1">
        <f t="array" ref="P33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IE501</v>
      </c>
      <c r="Q336" s="6" t="str" cm="1">
        <f t="array" ref="Q33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IE501 : General</v>
      </c>
      <c r="R336" s="6"/>
      <c r="S336" s="5" t="s">
        <v>96</v>
      </c>
      <c r="T336" s="6"/>
      <c r="U336" s="5" t="s">
        <v>96</v>
      </c>
      <c r="V336" s="6"/>
      <c r="W336" s="5" t="s">
        <v>96</v>
      </c>
      <c r="X336" s="6"/>
      <c r="Y336" s="5" t="s">
        <v>96</v>
      </c>
      <c r="Z336" s="6"/>
      <c r="AA336" s="5" t="s">
        <v>96</v>
      </c>
      <c r="AB336" s="6"/>
      <c r="AC336" s="5" t="s">
        <v>96</v>
      </c>
      <c r="AE336" s="5" t="s">
        <v>96</v>
      </c>
      <c r="AG336" s="5" t="s">
        <v>96</v>
      </c>
      <c r="AI336" s="5" t="s">
        <v>96</v>
      </c>
      <c r="AJ336" s="6"/>
      <c r="AK336" s="5" t="s">
        <v>96</v>
      </c>
      <c r="AM336" s="5" t="s">
        <v>96</v>
      </c>
      <c r="AO336" s="5" t="s">
        <v>96</v>
      </c>
      <c r="AQ336" s="5" t="s">
        <v>96</v>
      </c>
      <c r="AS336" s="5" t="s">
        <v>96</v>
      </c>
      <c r="AU336" s="5" t="s">
        <v>96</v>
      </c>
      <c r="AW336" s="5" t="s">
        <v>96</v>
      </c>
      <c r="AY336" s="5" t="s">
        <v>206</v>
      </c>
      <c r="AZ336" s="6" t="s">
        <v>6647</v>
      </c>
      <c r="BA336" s="5" t="s">
        <v>206</v>
      </c>
      <c r="BB336" s="6" t="s">
        <v>6364</v>
      </c>
      <c r="BC336" s="5" t="s">
        <v>96</v>
      </c>
      <c r="BE336" s="5" t="s">
        <v>96</v>
      </c>
      <c r="BG336" s="5" t="s">
        <v>96</v>
      </c>
      <c r="BI336" s="5" t="s">
        <v>96</v>
      </c>
      <c r="BK336" s="6" t="str" cm="1">
        <f t="array" ref="BK33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36" s="6" t="str" cm="1">
        <f t="array" ref="BL33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36" s="5" t="s">
        <v>96</v>
      </c>
      <c r="BN336" s="5" t="s">
        <v>96</v>
      </c>
      <c r="BO336" s="5" t="s">
        <v>96</v>
      </c>
      <c r="BP336" s="5" t="s">
        <v>96</v>
      </c>
      <c r="BQ336" s="5" t="s">
        <v>96</v>
      </c>
      <c r="BR336" s="5" t="s">
        <v>96</v>
      </c>
      <c r="BS336" s="5" t="s">
        <v>96</v>
      </c>
      <c r="BT336" s="5" t="s">
        <v>96</v>
      </c>
      <c r="BU336" s="5" t="s">
        <v>96</v>
      </c>
      <c r="BV336" s="5" t="s">
        <v>96</v>
      </c>
      <c r="BW336" s="5" t="s">
        <v>96</v>
      </c>
      <c r="BX336" s="5" t="s">
        <v>96</v>
      </c>
      <c r="BY336" s="5" t="s">
        <v>96</v>
      </c>
      <c r="BZ336" s="5" t="s">
        <v>96</v>
      </c>
      <c r="CA336" s="5" t="s">
        <v>96</v>
      </c>
      <c r="CB336" s="5" t="s">
        <v>96</v>
      </c>
      <c r="CC336" s="5" t="s">
        <v>96</v>
      </c>
      <c r="CD336" s="5" t="s">
        <v>96</v>
      </c>
      <c r="CE336" s="5" t="s">
        <v>96</v>
      </c>
      <c r="CF336" s="5" t="s">
        <v>96</v>
      </c>
      <c r="CG336" s="5" t="s">
        <v>96</v>
      </c>
      <c r="CH336" s="5" t="s">
        <v>96</v>
      </c>
      <c r="CI336" s="5" t="s">
        <v>96</v>
      </c>
      <c r="CJ336" s="5" t="s">
        <v>206</v>
      </c>
      <c r="CK336" s="5" t="s">
        <v>96</v>
      </c>
      <c r="CL336" s="5" t="s">
        <v>96</v>
      </c>
      <c r="CM336" s="6" t="str" cm="1">
        <f t="array" ref="CM3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36" s="5" t="str" cm="1">
        <f t="array" ref="CN3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36" s="5" t="str" cm="1">
        <f t="array" ref="CO3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36" s="5" t="str" cm="1">
        <f t="array" ref="CP3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36" s="5" t="str" cm="1">
        <f t="array" ref="CQ3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37" spans="2:95" ht="62" x14ac:dyDescent="0.35">
      <c r="B337" s="5" t="s">
        <v>206</v>
      </c>
      <c r="C337" s="6" t="s">
        <v>6145</v>
      </c>
      <c r="D337" s="6" t="s">
        <v>726</v>
      </c>
      <c r="E337" s="6" t="s">
        <v>7300</v>
      </c>
      <c r="F337" s="5" t="s">
        <v>209</v>
      </c>
      <c r="G337" s="5" t="s">
        <v>234</v>
      </c>
      <c r="H337" s="5" t="s">
        <v>417</v>
      </c>
      <c r="I337" s="5" t="s">
        <v>96</v>
      </c>
      <c r="J337" s="5" t="s">
        <v>96</v>
      </c>
      <c r="K337" s="5" t="s">
        <v>214</v>
      </c>
      <c r="L337" s="5" t="s">
        <v>213</v>
      </c>
      <c r="M337" s="5" t="str">
        <f>IF(O337="","",
IF(O337="PM_XX_XX_XX: Undefined","PM_XX: Undefined",
INDEX(tbl_Picklist_UniclassPM[Code and Title],
MATCH((LEFT(O337,5)),tbl_Picklist_UniclassPM[Code],0))
))</f>
        <v>PM_60 : Construction management information</v>
      </c>
      <c r="N337" s="5" t="str">
        <f>IF(O337="","",
IF(O337="PM_XX_XX_XX: Undefined","PM_XX_XX: Undefined",
INDEX(tbl_Picklist_UniclassPM[Code and Title],
MATCH((LEFT(O337,8)),tbl_Picklist_UniclassPM[Code],0))
))</f>
        <v>PM_60_60 : Contract support information</v>
      </c>
      <c r="O337" s="5" t="s">
        <v>725</v>
      </c>
      <c r="P337" s="6" t="str" cm="1">
        <f t="array" ref="P33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337" s="6" t="str" cm="1">
        <f t="array" ref="Q33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337" s="6"/>
      <c r="S337" s="5" t="s">
        <v>96</v>
      </c>
      <c r="T337" s="6"/>
      <c r="U337" s="5" t="s">
        <v>96</v>
      </c>
      <c r="V337" s="6"/>
      <c r="W337" s="5" t="s">
        <v>96</v>
      </c>
      <c r="X337" s="6"/>
      <c r="Y337" s="5" t="s">
        <v>96</v>
      </c>
      <c r="Z337" s="6"/>
      <c r="AA337" s="5" t="s">
        <v>96</v>
      </c>
      <c r="AB337" s="6"/>
      <c r="AC337" s="5" t="s">
        <v>96</v>
      </c>
      <c r="AE337" s="5" t="s">
        <v>96</v>
      </c>
      <c r="AG337" s="5" t="s">
        <v>96</v>
      </c>
      <c r="AI337" s="5" t="s">
        <v>96</v>
      </c>
      <c r="AJ337" s="6"/>
      <c r="AK337" s="5" t="s">
        <v>96</v>
      </c>
      <c r="AM337" s="5" t="s">
        <v>96</v>
      </c>
      <c r="AO337" s="5" t="s">
        <v>96</v>
      </c>
      <c r="AQ337" s="5" t="s">
        <v>96</v>
      </c>
      <c r="AS337" s="5" t="s">
        <v>96</v>
      </c>
      <c r="AU337" s="5" t="s">
        <v>96</v>
      </c>
      <c r="AW337" s="5" t="s">
        <v>96</v>
      </c>
      <c r="AY337" s="5" t="s">
        <v>96</v>
      </c>
      <c r="BA337" s="5" t="s">
        <v>206</v>
      </c>
      <c r="BB337" s="6" t="s">
        <v>727</v>
      </c>
      <c r="BC337" s="5" t="s">
        <v>96</v>
      </c>
      <c r="BE337" s="5" t="s">
        <v>96</v>
      </c>
      <c r="BG337" s="5" t="s">
        <v>96</v>
      </c>
      <c r="BI337" s="5" t="s">
        <v>96</v>
      </c>
      <c r="BK337" s="6" t="str" cm="1">
        <f t="array" ref="BK33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37" s="6" t="str" cm="1">
        <f t="array" ref="BL33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37" s="5" t="s">
        <v>96</v>
      </c>
      <c r="BN337" s="5" t="s">
        <v>96</v>
      </c>
      <c r="BO337" s="5" t="s">
        <v>96</v>
      </c>
      <c r="BP337" s="5" t="s">
        <v>96</v>
      </c>
      <c r="BQ337" s="5" t="s">
        <v>96</v>
      </c>
      <c r="BR337" s="5" t="s">
        <v>96</v>
      </c>
      <c r="BS337" s="5" t="s">
        <v>96</v>
      </c>
      <c r="BT337" s="5" t="s">
        <v>96</v>
      </c>
      <c r="BU337" s="5" t="s">
        <v>96</v>
      </c>
      <c r="BV337" s="5" t="s">
        <v>96</v>
      </c>
      <c r="BW337" s="5" t="s">
        <v>96</v>
      </c>
      <c r="BX337" s="5" t="s">
        <v>96</v>
      </c>
      <c r="BY337" s="5" t="s">
        <v>96</v>
      </c>
      <c r="BZ337" s="5" t="s">
        <v>96</v>
      </c>
      <c r="CA337" s="5" t="s">
        <v>96</v>
      </c>
      <c r="CB337" s="5" t="s">
        <v>96</v>
      </c>
      <c r="CC337" s="5" t="s">
        <v>96</v>
      </c>
      <c r="CD337" s="5" t="s">
        <v>96</v>
      </c>
      <c r="CE337" s="5" t="s">
        <v>96</v>
      </c>
      <c r="CF337" s="5" t="s">
        <v>96</v>
      </c>
      <c r="CG337" s="5" t="s">
        <v>96</v>
      </c>
      <c r="CH337" s="5" t="s">
        <v>96</v>
      </c>
      <c r="CI337" s="5" t="s">
        <v>96</v>
      </c>
      <c r="CJ337" s="5" t="s">
        <v>206</v>
      </c>
      <c r="CK337" s="5" t="s">
        <v>96</v>
      </c>
      <c r="CL337" s="5" t="s">
        <v>96</v>
      </c>
      <c r="CM337" s="6" t="str" cm="1">
        <f t="array" ref="CM3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37" s="5" t="str" cm="1">
        <f t="array" ref="CN3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37" s="5" t="str" cm="1">
        <f t="array" ref="CO3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37" s="5" t="str" cm="1">
        <f t="array" ref="CP3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37" s="5" t="str" cm="1">
        <f t="array" ref="CQ3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38" spans="2:95" ht="155" x14ac:dyDescent="0.35">
      <c r="B338" s="5" t="s">
        <v>206</v>
      </c>
      <c r="C338" s="6" t="s">
        <v>6070</v>
      </c>
      <c r="D338" s="6" t="s">
        <v>728</v>
      </c>
      <c r="E338" s="6" t="s">
        <v>7301</v>
      </c>
      <c r="F338" s="5" t="s">
        <v>209</v>
      </c>
      <c r="G338" s="5" t="s">
        <v>210</v>
      </c>
      <c r="H338" s="5" t="s">
        <v>223</v>
      </c>
      <c r="I338" s="5" t="s">
        <v>96</v>
      </c>
      <c r="J338" s="5" t="s">
        <v>96</v>
      </c>
      <c r="K338" s="5" t="s">
        <v>225</v>
      </c>
      <c r="L338" s="5" t="s">
        <v>9</v>
      </c>
      <c r="M338" s="5" t="str">
        <f>IF(O338="","",
IF(O338="PM_XX_XX_XX: Undefined","PM_XX: Undefined",
INDEX(tbl_Picklist_UniclassPM[Code and Title],
MATCH((LEFT(O338,5)),tbl_Picklist_UniclassPM[Code],0))
))</f>
        <v>PM_60 : Construction management information</v>
      </c>
      <c r="N338" s="5" t="str">
        <f>IF(O338="","",
IF(O338="PM_XX_XX_XX: Undefined","PM_XX_XX: Undefined",
INDEX(tbl_Picklist_UniclassPM[Code and Title],
MATCH((LEFT(O338,8)),tbl_Picklist_UniclassPM[Code],0))
))</f>
        <v>PM_60_60 : Contract support information</v>
      </c>
      <c r="O338" s="5" t="s">
        <v>729</v>
      </c>
      <c r="P338" s="6" t="str" cm="1">
        <f t="array" ref="P33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IE501;
IE521</v>
      </c>
      <c r="Q338" s="6" t="str" cm="1">
        <f t="array" ref="Q33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IE501 : General;
IE521 : Stage submission (Pre-Handover)</v>
      </c>
      <c r="R338" s="6"/>
      <c r="S338" s="5" t="s">
        <v>96</v>
      </c>
      <c r="T338" s="6"/>
      <c r="U338" s="5" t="s">
        <v>96</v>
      </c>
      <c r="V338" s="6"/>
      <c r="W338" s="5" t="s">
        <v>96</v>
      </c>
      <c r="X338" s="6"/>
      <c r="Y338" s="5" t="s">
        <v>96</v>
      </c>
      <c r="Z338" s="6"/>
      <c r="AA338" s="5" t="s">
        <v>96</v>
      </c>
      <c r="AB338" s="6"/>
      <c r="AC338" s="5" t="s">
        <v>96</v>
      </c>
      <c r="AE338" s="5" t="s">
        <v>96</v>
      </c>
      <c r="AG338" s="5" t="s">
        <v>96</v>
      </c>
      <c r="AI338" s="5" t="s">
        <v>96</v>
      </c>
      <c r="AJ338" s="6"/>
      <c r="AK338" s="5" t="s">
        <v>96</v>
      </c>
      <c r="AM338" s="5" t="s">
        <v>96</v>
      </c>
      <c r="AO338" s="5" t="s">
        <v>96</v>
      </c>
      <c r="AQ338" s="5" t="s">
        <v>96</v>
      </c>
      <c r="AS338" s="5" t="s">
        <v>96</v>
      </c>
      <c r="AU338" s="5" t="s">
        <v>96</v>
      </c>
      <c r="AW338" s="5" t="s">
        <v>206</v>
      </c>
      <c r="AX338" s="6" t="s">
        <v>6758</v>
      </c>
      <c r="AY338" s="5" t="s">
        <v>206</v>
      </c>
      <c r="AZ338" s="6" t="s">
        <v>6364</v>
      </c>
      <c r="BA338" s="5" t="s">
        <v>206</v>
      </c>
      <c r="BC338" s="5" t="s">
        <v>96</v>
      </c>
      <c r="BE338" s="5" t="s">
        <v>206</v>
      </c>
      <c r="BG338" s="5" t="s">
        <v>96</v>
      </c>
      <c r="BI338" s="5" t="s">
        <v>96</v>
      </c>
      <c r="BK338" s="6" t="str" cm="1">
        <f t="array" ref="BK33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38" s="6" t="str" cm="1">
        <f t="array" ref="BL33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38" s="5" t="s">
        <v>96</v>
      </c>
      <c r="BN338" s="5" t="s">
        <v>96</v>
      </c>
      <c r="BO338" s="5" t="s">
        <v>96</v>
      </c>
      <c r="BP338" s="5" t="s">
        <v>96</v>
      </c>
      <c r="BQ338" s="5" t="s">
        <v>96</v>
      </c>
      <c r="BR338" s="5" t="s">
        <v>96</v>
      </c>
      <c r="BS338" s="5" t="s">
        <v>96</v>
      </c>
      <c r="BT338" s="5" t="s">
        <v>96</v>
      </c>
      <c r="BU338" s="5" t="s">
        <v>96</v>
      </c>
      <c r="BV338" s="5" t="s">
        <v>96</v>
      </c>
      <c r="BW338" s="5" t="s">
        <v>96</v>
      </c>
      <c r="BX338" s="5" t="s">
        <v>96</v>
      </c>
      <c r="BY338" s="5" t="s">
        <v>96</v>
      </c>
      <c r="BZ338" s="5" t="s">
        <v>96</v>
      </c>
      <c r="CA338" s="5" t="s">
        <v>96</v>
      </c>
      <c r="CB338" s="5" t="s">
        <v>96</v>
      </c>
      <c r="CC338" s="5" t="s">
        <v>96</v>
      </c>
      <c r="CD338" s="5" t="s">
        <v>96</v>
      </c>
      <c r="CE338" s="5" t="s">
        <v>96</v>
      </c>
      <c r="CF338" s="5" t="s">
        <v>96</v>
      </c>
      <c r="CG338" s="5" t="s">
        <v>96</v>
      </c>
      <c r="CH338" s="5" t="s">
        <v>96</v>
      </c>
      <c r="CI338" s="5" t="s">
        <v>96</v>
      </c>
      <c r="CJ338" s="5" t="s">
        <v>206</v>
      </c>
      <c r="CK338" s="5" t="s">
        <v>96</v>
      </c>
      <c r="CL338" s="5" t="s">
        <v>96</v>
      </c>
      <c r="CM338" s="6" t="str" cm="1">
        <f t="array" ref="CM3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38" s="5" t="str" cm="1">
        <f t="array" ref="CN3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38" s="5" t="str" cm="1">
        <f t="array" ref="CO3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38" s="5" t="str" cm="1">
        <f t="array" ref="CP3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38" s="5" t="str" cm="1">
        <f t="array" ref="CQ3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39" spans="2:95" ht="372" x14ac:dyDescent="0.35">
      <c r="B339" s="5" t="s">
        <v>206</v>
      </c>
      <c r="C339" s="6" t="s">
        <v>5940</v>
      </c>
      <c r="D339" s="6" t="s">
        <v>730</v>
      </c>
      <c r="E339" s="6" t="s">
        <v>7302</v>
      </c>
      <c r="F339" s="5" t="s">
        <v>209</v>
      </c>
      <c r="G339" s="5" t="s">
        <v>481</v>
      </c>
      <c r="H339" s="5" t="s">
        <v>223</v>
      </c>
      <c r="I339" s="5" t="s">
        <v>96</v>
      </c>
      <c r="J339" s="5" t="s">
        <v>96</v>
      </c>
      <c r="K339" s="5" t="s">
        <v>225</v>
      </c>
      <c r="L339" s="5" t="s">
        <v>9</v>
      </c>
      <c r="M339" s="5" t="str">
        <f>IF(O339="","",
IF(O339="PM_XX_XX_XX: Undefined","PM_XX: Undefined",
INDEX(tbl_Picklist_UniclassPM[Code and Title],
MATCH((LEFT(O339,5)),tbl_Picklist_UniclassPM[Code],0))
))</f>
        <v>PM_60 : Construction management information</v>
      </c>
      <c r="N339" s="5" t="str">
        <f>IF(O339="","",
IF(O339="PM_XX_XX_XX: Undefined","PM_XX_XX: Undefined",
INDEX(tbl_Picklist_UniclassPM[Code and Title],
MATCH((LEFT(O339,8)),tbl_Picklist_UniclassPM[Code],0))
))</f>
        <v>PM_60_60 : Contract support information</v>
      </c>
      <c r="O339" s="5" t="s">
        <v>731</v>
      </c>
      <c r="P339" s="6" t="str" cm="1">
        <f t="array" ref="P33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IE212;
IE214;
IE222;
IE232;
IE311;
IE401;
IE501</v>
      </c>
      <c r="Q339" s="6" t="str" cm="1">
        <f t="array" ref="Q33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IE212 : EBSR PITT Response;
IE214 : EBSR ITT Response;
IE222 : SBSR ITT Response;
IE232 : ISP Response;
IE311 : Remaining stage submission;
IE401 : Stage submission (Contractor's Proposals);
IE501 : General</v>
      </c>
      <c r="R339" s="6"/>
      <c r="S339" s="5" t="s">
        <v>96</v>
      </c>
      <c r="T339" s="6"/>
      <c r="U339" s="5" t="s">
        <v>96</v>
      </c>
      <c r="V339" s="6"/>
      <c r="W339" s="5" t="s">
        <v>96</v>
      </c>
      <c r="X339" s="6"/>
      <c r="Y339" s="5" t="s">
        <v>96</v>
      </c>
      <c r="Z339" s="6"/>
      <c r="AA339" s="5" t="s">
        <v>96</v>
      </c>
      <c r="AB339" s="6"/>
      <c r="AC339" s="5" t="s">
        <v>96</v>
      </c>
      <c r="AE339" s="5" t="s">
        <v>206</v>
      </c>
      <c r="AG339" s="5" t="s">
        <v>96</v>
      </c>
      <c r="AI339" s="5" t="s">
        <v>206</v>
      </c>
      <c r="AJ339" s="6"/>
      <c r="AK339" s="5" t="s">
        <v>96</v>
      </c>
      <c r="AM339" s="5" t="s">
        <v>206</v>
      </c>
      <c r="AO339" s="5" t="s">
        <v>96</v>
      </c>
      <c r="AQ339" s="5" t="s">
        <v>206</v>
      </c>
      <c r="AS339" s="5" t="s">
        <v>96</v>
      </c>
      <c r="AU339" s="5" t="s">
        <v>96</v>
      </c>
      <c r="AW339" s="5" t="s">
        <v>206</v>
      </c>
      <c r="AX339" s="6" t="s">
        <v>6464</v>
      </c>
      <c r="AY339" s="5" t="s">
        <v>206</v>
      </c>
      <c r="AZ339" s="6" t="s">
        <v>6364</v>
      </c>
      <c r="BA339" s="5" t="s">
        <v>206</v>
      </c>
      <c r="BC339" s="5" t="s">
        <v>96</v>
      </c>
      <c r="BE339" s="5" t="s">
        <v>96</v>
      </c>
      <c r="BG339" s="5" t="s">
        <v>96</v>
      </c>
      <c r="BI339" s="5" t="s">
        <v>96</v>
      </c>
      <c r="BK339" s="6" t="str" cm="1">
        <f t="array" ref="BK33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39" s="6" t="str" cm="1">
        <f t="array" ref="BL33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39" s="5" t="s">
        <v>96</v>
      </c>
      <c r="BN339" s="5" t="s">
        <v>96</v>
      </c>
      <c r="BO339" s="5" t="s">
        <v>96</v>
      </c>
      <c r="BP339" s="5" t="s">
        <v>96</v>
      </c>
      <c r="BQ339" s="5" t="s">
        <v>96</v>
      </c>
      <c r="BR339" s="5" t="s">
        <v>96</v>
      </c>
      <c r="BS339" s="5" t="s">
        <v>96</v>
      </c>
      <c r="BT339" s="5" t="s">
        <v>96</v>
      </c>
      <c r="BU339" s="5" t="s">
        <v>96</v>
      </c>
      <c r="BV339" s="5" t="s">
        <v>96</v>
      </c>
      <c r="BW339" s="5" t="s">
        <v>96</v>
      </c>
      <c r="BX339" s="5" t="s">
        <v>96</v>
      </c>
      <c r="BY339" s="5" t="s">
        <v>96</v>
      </c>
      <c r="BZ339" s="5" t="s">
        <v>96</v>
      </c>
      <c r="CA339" s="5" t="s">
        <v>96</v>
      </c>
      <c r="CB339" s="5" t="s">
        <v>96</v>
      </c>
      <c r="CC339" s="5" t="s">
        <v>96</v>
      </c>
      <c r="CD339" s="5" t="s">
        <v>96</v>
      </c>
      <c r="CE339" s="5" t="s">
        <v>96</v>
      </c>
      <c r="CF339" s="5" t="s">
        <v>96</v>
      </c>
      <c r="CG339" s="5" t="s">
        <v>96</v>
      </c>
      <c r="CH339" s="5" t="s">
        <v>96</v>
      </c>
      <c r="CI339" s="5" t="s">
        <v>96</v>
      </c>
      <c r="CJ339" s="5" t="s">
        <v>206</v>
      </c>
      <c r="CK339" s="5" t="s">
        <v>96</v>
      </c>
      <c r="CL339" s="5" t="s">
        <v>96</v>
      </c>
      <c r="CM339" s="6" t="str" cm="1">
        <f t="array" ref="CM3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39" s="5" t="str" cm="1">
        <f t="array" ref="CN3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39" s="5" t="str" cm="1">
        <f t="array" ref="CO3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39" s="5" t="str" cm="1">
        <f t="array" ref="CP3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39" s="5" t="str" cm="1">
        <f t="array" ref="CQ3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40" spans="2:95" ht="77.5" x14ac:dyDescent="0.35">
      <c r="B340" s="5" t="s">
        <v>239</v>
      </c>
      <c r="C340" s="6" t="s">
        <v>6130</v>
      </c>
      <c r="D340" s="6" t="s">
        <v>732</v>
      </c>
      <c r="E340" s="6" t="s">
        <v>7303</v>
      </c>
      <c r="F340" s="5" t="s">
        <v>209</v>
      </c>
      <c r="G340" s="5" t="s">
        <v>210</v>
      </c>
      <c r="H340" s="5" t="s">
        <v>223</v>
      </c>
      <c r="I340" s="5" t="s">
        <v>96</v>
      </c>
      <c r="J340" s="5" t="s">
        <v>96</v>
      </c>
      <c r="K340" s="5" t="s">
        <v>225</v>
      </c>
      <c r="L340" s="5" t="s">
        <v>9</v>
      </c>
      <c r="M340" s="5" t="str">
        <f>IF(O340="","",
IF(O340="PM_XX_XX_XX: Undefined","PM_XX: Undefined",
INDEX(tbl_Picklist_UniclassPM[Code and Title],
MATCH((LEFT(O340,5)),tbl_Picklist_UniclassPM[Code],0))
))</f>
        <v>PM_60 : Construction management information</v>
      </c>
      <c r="N340" s="5" t="str">
        <f>IF(O340="","",
IF(O340="PM_XX_XX_XX: Undefined","PM_XX_XX: Undefined",
INDEX(tbl_Picklist_UniclassPM[Code and Title],
MATCH((LEFT(O340,8)),tbl_Picklist_UniclassPM[Code],0))
))</f>
        <v>PM_60_70 : Construction risk management</v>
      </c>
      <c r="O340" s="5" t="s">
        <v>733</v>
      </c>
      <c r="P340" s="6" t="str" cm="1">
        <f t="array" ref="P34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340" s="6" t="str" cm="1">
        <f t="array" ref="Q34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340" s="6"/>
      <c r="S340" s="5" t="s">
        <v>96</v>
      </c>
      <c r="T340" s="6"/>
      <c r="U340" s="5" t="s">
        <v>96</v>
      </c>
      <c r="V340" s="6"/>
      <c r="W340" s="5" t="s">
        <v>96</v>
      </c>
      <c r="X340" s="6"/>
      <c r="Y340" s="5" t="s">
        <v>96</v>
      </c>
      <c r="Z340" s="6"/>
      <c r="AA340" s="5" t="s">
        <v>96</v>
      </c>
      <c r="AB340" s="6"/>
      <c r="AC340" s="5" t="s">
        <v>96</v>
      </c>
      <c r="AE340" s="5" t="s">
        <v>96</v>
      </c>
      <c r="AG340" s="5" t="s">
        <v>96</v>
      </c>
      <c r="AI340" s="5" t="s">
        <v>96</v>
      </c>
      <c r="AJ340" s="6"/>
      <c r="AK340" s="5" t="s">
        <v>96</v>
      </c>
      <c r="AM340" s="5" t="s">
        <v>96</v>
      </c>
      <c r="AO340" s="5" t="s">
        <v>96</v>
      </c>
      <c r="AQ340" s="5" t="s">
        <v>96</v>
      </c>
      <c r="AS340" s="5" t="s">
        <v>96</v>
      </c>
      <c r="AU340" s="5" t="s">
        <v>96</v>
      </c>
      <c r="AW340" s="5" t="s">
        <v>96</v>
      </c>
      <c r="AY340" s="5" t="s">
        <v>206</v>
      </c>
      <c r="AZ340" s="6" t="s">
        <v>6648</v>
      </c>
      <c r="BA340" s="5" t="s">
        <v>96</v>
      </c>
      <c r="BC340" s="5" t="s">
        <v>96</v>
      </c>
      <c r="BE340" s="5" t="s">
        <v>96</v>
      </c>
      <c r="BG340" s="5" t="s">
        <v>96</v>
      </c>
      <c r="BI340" s="5" t="s">
        <v>96</v>
      </c>
      <c r="BK340" s="6" t="str" cm="1">
        <f t="array" ref="BK34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
X</v>
      </c>
      <c r="BL340" s="6" t="str" cm="1">
        <f t="array" ref="BL34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
X : Non-Discipline Specific or Not Applicable</v>
      </c>
      <c r="BM340" s="5" t="s">
        <v>96</v>
      </c>
      <c r="BN340" s="5" t="s">
        <v>206</v>
      </c>
      <c r="BO340" s="5" t="s">
        <v>96</v>
      </c>
      <c r="BP340" s="5" t="s">
        <v>96</v>
      </c>
      <c r="BQ340" s="5" t="s">
        <v>96</v>
      </c>
      <c r="BR340" s="5" t="s">
        <v>96</v>
      </c>
      <c r="BS340" s="5" t="s">
        <v>96</v>
      </c>
      <c r="BT340" s="5" t="s">
        <v>96</v>
      </c>
      <c r="BU340" s="5" t="s">
        <v>96</v>
      </c>
      <c r="BV340" s="5" t="s">
        <v>96</v>
      </c>
      <c r="BW340" s="5" t="s">
        <v>96</v>
      </c>
      <c r="BX340" s="5" t="s">
        <v>96</v>
      </c>
      <c r="BY340" s="5" t="s">
        <v>96</v>
      </c>
      <c r="BZ340" s="5" t="s">
        <v>96</v>
      </c>
      <c r="CA340" s="5" t="s">
        <v>96</v>
      </c>
      <c r="CB340" s="5" t="s">
        <v>96</v>
      </c>
      <c r="CC340" s="5" t="s">
        <v>96</v>
      </c>
      <c r="CD340" s="5" t="s">
        <v>96</v>
      </c>
      <c r="CE340" s="5" t="s">
        <v>96</v>
      </c>
      <c r="CF340" s="5" t="s">
        <v>96</v>
      </c>
      <c r="CG340" s="5" t="s">
        <v>96</v>
      </c>
      <c r="CH340" s="5" t="s">
        <v>96</v>
      </c>
      <c r="CI340" s="5" t="s">
        <v>96</v>
      </c>
      <c r="CJ340" s="5" t="s">
        <v>206</v>
      </c>
      <c r="CK340" s="5" t="s">
        <v>96</v>
      </c>
      <c r="CL340" s="5" t="s">
        <v>96</v>
      </c>
      <c r="CM340" s="6" t="str" cm="1">
        <f t="array" ref="CM3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40" s="5" t="str" cm="1">
        <f t="array" ref="CN3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40" s="5" t="str" cm="1">
        <f t="array" ref="CO3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40" s="5" t="str" cm="1">
        <f t="array" ref="CP3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40" s="5" t="str" cm="1">
        <f t="array" ref="CQ3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41" spans="2:95" ht="46.5" x14ac:dyDescent="0.35">
      <c r="B341" s="5" t="s">
        <v>206</v>
      </c>
      <c r="C341" s="6" t="s">
        <v>6131</v>
      </c>
      <c r="D341" s="6" t="s">
        <v>734</v>
      </c>
      <c r="E341" s="6" t="s">
        <v>7304</v>
      </c>
      <c r="F341" s="5" t="s">
        <v>209</v>
      </c>
      <c r="G341" s="5" t="s">
        <v>210</v>
      </c>
      <c r="H341" s="5" t="s">
        <v>223</v>
      </c>
      <c r="I341" s="5" t="s">
        <v>96</v>
      </c>
      <c r="J341" s="5" t="s">
        <v>96</v>
      </c>
      <c r="K341" s="5" t="s">
        <v>96</v>
      </c>
      <c r="L341" s="5" t="s">
        <v>214</v>
      </c>
      <c r="M341" s="5" t="str">
        <f>IF(O341="","",
IF(O341="PM_XX_XX_XX: Undefined","PM_XX: Undefined",
INDEX(tbl_Picklist_UniclassPM[Code and Title],
MATCH((LEFT(O341,5)),tbl_Picklist_UniclassPM[Code],0))
))</f>
        <v>PM_60 : Construction management information</v>
      </c>
      <c r="N341" s="5" t="str">
        <f>IF(O341="","",
IF(O341="PM_XX_XX_XX: Undefined","PM_XX_XX: Undefined",
INDEX(tbl_Picklist_UniclassPM[Code and Title],
MATCH((LEFT(O341,8)),tbl_Picklist_UniclassPM[Code],0))
))</f>
        <v>PM_60_70 : Construction risk management</v>
      </c>
      <c r="O341" s="5" t="s">
        <v>735</v>
      </c>
      <c r="P341" s="6" t="str" cm="1">
        <f t="array" ref="P34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341" s="6" t="str" cm="1">
        <f t="array" ref="Q34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341" s="6"/>
      <c r="S341" s="5" t="s">
        <v>96</v>
      </c>
      <c r="T341" s="6"/>
      <c r="U341" s="5" t="s">
        <v>96</v>
      </c>
      <c r="V341" s="6"/>
      <c r="W341" s="5" t="s">
        <v>96</v>
      </c>
      <c r="X341" s="6"/>
      <c r="Y341" s="5" t="s">
        <v>96</v>
      </c>
      <c r="Z341" s="6"/>
      <c r="AA341" s="5" t="s">
        <v>96</v>
      </c>
      <c r="AB341" s="6"/>
      <c r="AC341" s="5" t="s">
        <v>96</v>
      </c>
      <c r="AE341" s="5" t="s">
        <v>96</v>
      </c>
      <c r="AG341" s="5" t="s">
        <v>96</v>
      </c>
      <c r="AI341" s="5" t="s">
        <v>96</v>
      </c>
      <c r="AJ341" s="6"/>
      <c r="AK341" s="5" t="s">
        <v>96</v>
      </c>
      <c r="AM341" s="5" t="s">
        <v>96</v>
      </c>
      <c r="AO341" s="5" t="s">
        <v>96</v>
      </c>
      <c r="AQ341" s="5" t="s">
        <v>96</v>
      </c>
      <c r="AS341" s="5" t="s">
        <v>96</v>
      </c>
      <c r="AU341" s="5" t="s">
        <v>96</v>
      </c>
      <c r="AW341" s="5" t="s">
        <v>96</v>
      </c>
      <c r="AY341" s="5" t="s">
        <v>206</v>
      </c>
      <c r="AZ341" s="6" t="s">
        <v>6649</v>
      </c>
      <c r="BA341" s="5" t="s">
        <v>96</v>
      </c>
      <c r="BC341" s="5" t="s">
        <v>96</v>
      </c>
      <c r="BE341" s="5" t="s">
        <v>96</v>
      </c>
      <c r="BG341" s="5" t="s">
        <v>96</v>
      </c>
      <c r="BI341" s="5" t="s">
        <v>96</v>
      </c>
      <c r="BK341" s="6" t="str" cm="1">
        <f t="array" ref="BK34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41" s="6" t="str" cm="1">
        <f t="array" ref="BL34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41" s="5" t="s">
        <v>96</v>
      </c>
      <c r="BN341" s="5" t="s">
        <v>96</v>
      </c>
      <c r="BO341" s="5" t="s">
        <v>96</v>
      </c>
      <c r="BP341" s="5" t="s">
        <v>96</v>
      </c>
      <c r="BQ341" s="5" t="s">
        <v>96</v>
      </c>
      <c r="BR341" s="5" t="s">
        <v>96</v>
      </c>
      <c r="BS341" s="5" t="s">
        <v>96</v>
      </c>
      <c r="BT341" s="5" t="s">
        <v>96</v>
      </c>
      <c r="BU341" s="5" t="s">
        <v>96</v>
      </c>
      <c r="BV341" s="5" t="s">
        <v>96</v>
      </c>
      <c r="BW341" s="5" t="s">
        <v>96</v>
      </c>
      <c r="BX341" s="5" t="s">
        <v>96</v>
      </c>
      <c r="BY341" s="5" t="s">
        <v>96</v>
      </c>
      <c r="BZ341" s="5" t="s">
        <v>96</v>
      </c>
      <c r="CA341" s="5" t="s">
        <v>96</v>
      </c>
      <c r="CB341" s="5" t="s">
        <v>96</v>
      </c>
      <c r="CC341" s="5" t="s">
        <v>96</v>
      </c>
      <c r="CD341" s="5" t="s">
        <v>206</v>
      </c>
      <c r="CE341" s="5" t="s">
        <v>96</v>
      </c>
      <c r="CF341" s="5" t="s">
        <v>96</v>
      </c>
      <c r="CG341" s="5" t="s">
        <v>96</v>
      </c>
      <c r="CH341" s="5" t="s">
        <v>96</v>
      </c>
      <c r="CI341" s="5" t="s">
        <v>96</v>
      </c>
      <c r="CJ341" s="5" t="s">
        <v>206</v>
      </c>
      <c r="CK341" s="5" t="s">
        <v>96</v>
      </c>
      <c r="CL341" s="5" t="s">
        <v>96</v>
      </c>
      <c r="CM341" s="6" t="str" cm="1">
        <f t="array" ref="CM3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41" s="5" t="str" cm="1">
        <f t="array" ref="CN3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41" s="5" t="str" cm="1">
        <f t="array" ref="CO3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41" s="5" t="str" cm="1">
        <f t="array" ref="CP3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41" s="5" t="str" cm="1">
        <f t="array" ref="CQ3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42" spans="2:95" ht="46.5" x14ac:dyDescent="0.35">
      <c r="B342" s="5" t="s">
        <v>206</v>
      </c>
      <c r="C342" s="6" t="s">
        <v>6146</v>
      </c>
      <c r="D342" s="6" t="s">
        <v>736</v>
      </c>
      <c r="E342" s="6" t="s">
        <v>7305</v>
      </c>
      <c r="F342" s="5" t="s">
        <v>209</v>
      </c>
      <c r="G342" s="5" t="s">
        <v>210</v>
      </c>
      <c r="H342" s="5" t="s">
        <v>223</v>
      </c>
      <c r="I342" s="5" t="s">
        <v>96</v>
      </c>
      <c r="J342" s="5" t="s">
        <v>96</v>
      </c>
      <c r="K342" s="5" t="s">
        <v>96</v>
      </c>
      <c r="L342" s="5" t="s">
        <v>213</v>
      </c>
      <c r="M342" s="5" t="str">
        <f>IF(O342="","",
IF(O342="PM_XX_XX_XX: Undefined","PM_XX: Undefined",
INDEX(tbl_Picklist_UniclassPM[Code and Title],
MATCH((LEFT(O342,5)),tbl_Picklist_UniclassPM[Code],0))
))</f>
        <v>PM_60 : Construction management information</v>
      </c>
      <c r="N342" s="5" t="str">
        <f>IF(O342="","",
IF(O342="PM_XX_XX_XX: Undefined","PM_XX_XX: Undefined",
INDEX(tbl_Picklist_UniclassPM[Code and Title],
MATCH((LEFT(O342,8)),tbl_Picklist_UniclassPM[Code],0))
))</f>
        <v>PM_60_70 : Construction risk management</v>
      </c>
      <c r="O342" s="5" t="s">
        <v>735</v>
      </c>
      <c r="P342" s="6" t="str" cm="1">
        <f t="array" ref="P34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342" s="6" t="str" cm="1">
        <f t="array" ref="Q34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342" s="6"/>
      <c r="S342" s="5" t="s">
        <v>96</v>
      </c>
      <c r="T342" s="6"/>
      <c r="U342" s="5" t="s">
        <v>96</v>
      </c>
      <c r="V342" s="6"/>
      <c r="W342" s="5" t="s">
        <v>96</v>
      </c>
      <c r="X342" s="6"/>
      <c r="Y342" s="5" t="s">
        <v>96</v>
      </c>
      <c r="Z342" s="6"/>
      <c r="AA342" s="5" t="s">
        <v>96</v>
      </c>
      <c r="AB342" s="6"/>
      <c r="AC342" s="5" t="s">
        <v>96</v>
      </c>
      <c r="AE342" s="5" t="s">
        <v>96</v>
      </c>
      <c r="AG342" s="5" t="s">
        <v>96</v>
      </c>
      <c r="AI342" s="5" t="s">
        <v>96</v>
      </c>
      <c r="AJ342" s="6"/>
      <c r="AK342" s="5" t="s">
        <v>96</v>
      </c>
      <c r="AM342" s="5" t="s">
        <v>96</v>
      </c>
      <c r="AO342" s="5" t="s">
        <v>96</v>
      </c>
      <c r="AQ342" s="5" t="s">
        <v>96</v>
      </c>
      <c r="AS342" s="5" t="s">
        <v>96</v>
      </c>
      <c r="AU342" s="5" t="s">
        <v>96</v>
      </c>
      <c r="AW342" s="5" t="s">
        <v>96</v>
      </c>
      <c r="AY342" s="5" t="s">
        <v>96</v>
      </c>
      <c r="BA342" s="5" t="s">
        <v>206</v>
      </c>
      <c r="BB342" s="6" t="s">
        <v>6650</v>
      </c>
      <c r="BC342" s="5" t="s">
        <v>96</v>
      </c>
      <c r="BE342" s="5" t="s">
        <v>96</v>
      </c>
      <c r="BG342" s="5" t="s">
        <v>96</v>
      </c>
      <c r="BI342" s="5" t="s">
        <v>96</v>
      </c>
      <c r="BK342" s="6" t="str" cm="1">
        <f t="array" ref="BK34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42" s="6" t="str" cm="1">
        <f t="array" ref="BL34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42" s="5" t="s">
        <v>96</v>
      </c>
      <c r="BN342" s="5" t="s">
        <v>96</v>
      </c>
      <c r="BO342" s="5" t="s">
        <v>96</v>
      </c>
      <c r="BP342" s="5" t="s">
        <v>96</v>
      </c>
      <c r="BQ342" s="5" t="s">
        <v>96</v>
      </c>
      <c r="BR342" s="5" t="s">
        <v>96</v>
      </c>
      <c r="BS342" s="5" t="s">
        <v>96</v>
      </c>
      <c r="BT342" s="5" t="s">
        <v>96</v>
      </c>
      <c r="BU342" s="5" t="s">
        <v>96</v>
      </c>
      <c r="BV342" s="5" t="s">
        <v>96</v>
      </c>
      <c r="BW342" s="5" t="s">
        <v>96</v>
      </c>
      <c r="BX342" s="5" t="s">
        <v>96</v>
      </c>
      <c r="BY342" s="5" t="s">
        <v>96</v>
      </c>
      <c r="BZ342" s="5" t="s">
        <v>96</v>
      </c>
      <c r="CA342" s="5" t="s">
        <v>96</v>
      </c>
      <c r="CB342" s="5" t="s">
        <v>96</v>
      </c>
      <c r="CC342" s="5" t="s">
        <v>96</v>
      </c>
      <c r="CD342" s="5" t="s">
        <v>206</v>
      </c>
      <c r="CE342" s="5" t="s">
        <v>96</v>
      </c>
      <c r="CF342" s="5" t="s">
        <v>96</v>
      </c>
      <c r="CG342" s="5" t="s">
        <v>96</v>
      </c>
      <c r="CH342" s="5" t="s">
        <v>96</v>
      </c>
      <c r="CI342" s="5" t="s">
        <v>96</v>
      </c>
      <c r="CJ342" s="5" t="s">
        <v>206</v>
      </c>
      <c r="CK342" s="5" t="s">
        <v>96</v>
      </c>
      <c r="CL342" s="5" t="s">
        <v>96</v>
      </c>
      <c r="CM342" s="6" t="str" cm="1">
        <f t="array" ref="CM3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42" s="5" t="str" cm="1">
        <f t="array" ref="CN3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42" s="5" t="str" cm="1">
        <f t="array" ref="CO3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42" s="5" t="str" cm="1">
        <f t="array" ref="CP3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42" s="5" t="str" cm="1">
        <f t="array" ref="CQ3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43" spans="2:95" ht="201.5" x14ac:dyDescent="0.35">
      <c r="B343" s="5" t="s">
        <v>206</v>
      </c>
      <c r="C343" s="6" t="s">
        <v>5861</v>
      </c>
      <c r="D343" s="6" t="s">
        <v>737</v>
      </c>
      <c r="E343" s="6" t="s">
        <v>7306</v>
      </c>
      <c r="F343" s="5" t="s">
        <v>209</v>
      </c>
      <c r="G343" s="5" t="s">
        <v>234</v>
      </c>
      <c r="H343" s="5" t="s">
        <v>235</v>
      </c>
      <c r="I343" s="5" t="s">
        <v>96</v>
      </c>
      <c r="J343" s="5" t="s">
        <v>236</v>
      </c>
      <c r="K343" s="5" t="s">
        <v>214</v>
      </c>
      <c r="L343" s="5" t="s">
        <v>213</v>
      </c>
      <c r="M343" s="5" t="str">
        <f>IF(O343="","",
IF(O343="PM_XX_XX_XX: Undefined","PM_XX: Undefined",
INDEX(tbl_Picklist_UniclassPM[Code and Title],
MATCH((LEFT(O343,5)),tbl_Picklist_UniclassPM[Code],0))
))</f>
        <v>PM_60 : Construction management information</v>
      </c>
      <c r="N343" s="5" t="str">
        <f>IF(O343="","",
IF(O343="PM_XX_XX_XX: Undefined","PM_XX_XX: Undefined",
INDEX(tbl_Picklist_UniclassPM[Code and Title],
MATCH((LEFT(O343,8)),tbl_Picklist_UniclassPM[Code],0))
))</f>
        <v>PM_60_70 : Construction risk management</v>
      </c>
      <c r="O343" s="5" t="s">
        <v>738</v>
      </c>
      <c r="P343" s="6" t="str" cm="1">
        <f t="array" ref="P34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v>
      </c>
      <c r="Q343" s="6" t="str" cm="1">
        <f t="array" ref="Q34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v>
      </c>
      <c r="R343" s="6"/>
      <c r="S343" s="5" t="s">
        <v>96</v>
      </c>
      <c r="T343" s="6"/>
      <c r="U343" s="5" t="s">
        <v>206</v>
      </c>
      <c r="V343" s="6" t="s">
        <v>6857</v>
      </c>
      <c r="W343" s="5" t="s">
        <v>96</v>
      </c>
      <c r="X343" s="6"/>
      <c r="Y343" s="5" t="s">
        <v>96</v>
      </c>
      <c r="Z343" s="6"/>
      <c r="AA343" s="5" t="s">
        <v>96</v>
      </c>
      <c r="AB343" s="6"/>
      <c r="AC343" s="5" t="s">
        <v>96</v>
      </c>
      <c r="AE343" s="5" t="s">
        <v>96</v>
      </c>
      <c r="AG343" s="5" t="s">
        <v>96</v>
      </c>
      <c r="AI343" s="5" t="s">
        <v>96</v>
      </c>
      <c r="AJ343" s="6"/>
      <c r="AK343" s="5" t="s">
        <v>96</v>
      </c>
      <c r="AM343" s="5" t="s">
        <v>96</v>
      </c>
      <c r="AO343" s="5" t="s">
        <v>96</v>
      </c>
      <c r="AQ343" s="5" t="s">
        <v>96</v>
      </c>
      <c r="AS343" s="5" t="s">
        <v>96</v>
      </c>
      <c r="AU343" s="5" t="s">
        <v>96</v>
      </c>
      <c r="AW343" s="5" t="s">
        <v>96</v>
      </c>
      <c r="AY343" s="5" t="s">
        <v>96</v>
      </c>
      <c r="BA343" s="5" t="s">
        <v>96</v>
      </c>
      <c r="BC343" s="5" t="s">
        <v>96</v>
      </c>
      <c r="BE343" s="5" t="s">
        <v>96</v>
      </c>
      <c r="BG343" s="5" t="s">
        <v>96</v>
      </c>
      <c r="BI343" s="5" t="s">
        <v>96</v>
      </c>
      <c r="BK343" s="6" t="str" cm="1">
        <f t="array" ref="BK34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43" s="6" t="str" cm="1">
        <f t="array" ref="BL34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43" s="5" t="s">
        <v>96</v>
      </c>
      <c r="BN343" s="5" t="s">
        <v>96</v>
      </c>
      <c r="BO343" s="5" t="s">
        <v>96</v>
      </c>
      <c r="BP343" s="5" t="s">
        <v>96</v>
      </c>
      <c r="BQ343" s="5" t="s">
        <v>96</v>
      </c>
      <c r="BR343" s="5" t="s">
        <v>96</v>
      </c>
      <c r="BS343" s="5" t="s">
        <v>96</v>
      </c>
      <c r="BT343" s="5" t="s">
        <v>96</v>
      </c>
      <c r="BU343" s="5" t="s">
        <v>96</v>
      </c>
      <c r="BV343" s="5" t="s">
        <v>96</v>
      </c>
      <c r="BW343" s="5" t="s">
        <v>96</v>
      </c>
      <c r="BX343" s="5" t="s">
        <v>96</v>
      </c>
      <c r="BY343" s="5" t="s">
        <v>96</v>
      </c>
      <c r="BZ343" s="5" t="s">
        <v>96</v>
      </c>
      <c r="CA343" s="5" t="s">
        <v>96</v>
      </c>
      <c r="CB343" s="5" t="s">
        <v>96</v>
      </c>
      <c r="CC343" s="5" t="s">
        <v>96</v>
      </c>
      <c r="CD343" s="5" t="s">
        <v>96</v>
      </c>
      <c r="CE343" s="5" t="s">
        <v>96</v>
      </c>
      <c r="CF343" s="5" t="s">
        <v>96</v>
      </c>
      <c r="CG343" s="5" t="s">
        <v>96</v>
      </c>
      <c r="CH343" s="5" t="s">
        <v>96</v>
      </c>
      <c r="CI343" s="5" t="s">
        <v>96</v>
      </c>
      <c r="CJ343" s="5" t="s">
        <v>206</v>
      </c>
      <c r="CK343" s="5" t="s">
        <v>96</v>
      </c>
      <c r="CL343" s="5" t="s">
        <v>96</v>
      </c>
      <c r="CM343" s="6" t="str" cm="1">
        <f t="array" ref="CM3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43" s="5" t="str" cm="1">
        <f t="array" ref="CN3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43" s="5" t="str" cm="1">
        <f t="array" ref="CO3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43" s="5" t="str" cm="1">
        <f t="array" ref="CP3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43" s="5" t="str" cm="1">
        <f t="array" ref="CQ3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44" spans="2:95" ht="93" x14ac:dyDescent="0.35">
      <c r="B344" s="5" t="s">
        <v>206</v>
      </c>
      <c r="C344" s="6" t="s">
        <v>5862</v>
      </c>
      <c r="D344" s="6" t="s">
        <v>739</v>
      </c>
      <c r="E344" s="6" t="s">
        <v>7307</v>
      </c>
      <c r="F344" s="5" t="s">
        <v>209</v>
      </c>
      <c r="G344" s="5" t="s">
        <v>210</v>
      </c>
      <c r="H344" s="5" t="s">
        <v>223</v>
      </c>
      <c r="I344" s="5" t="s">
        <v>96</v>
      </c>
      <c r="J344" s="5" t="s">
        <v>212</v>
      </c>
      <c r="K344" s="5" t="s">
        <v>214</v>
      </c>
      <c r="L344" s="5" t="s">
        <v>213</v>
      </c>
      <c r="M344" s="5" t="str">
        <f>IF(O344="","",
IF(O344="PM_XX_XX_XX: Undefined","PM_XX: Undefined",
INDEX(tbl_Picklist_UniclassPM[Code and Title],
MATCH((LEFT(O344,5)),tbl_Picklist_UniclassPM[Code],0))
))</f>
        <v>PM_60 : Construction management information</v>
      </c>
      <c r="N344" s="5" t="str">
        <f>IF(O344="","",
IF(O344="PM_XX_XX_XX: Undefined","PM_XX_XX: Undefined",
INDEX(tbl_Picklist_UniclassPM[Code and Title],
MATCH((LEFT(O344,8)),tbl_Picklist_UniclassPM[Code],0))
))</f>
        <v>PM_60_70 : Construction risk management</v>
      </c>
      <c r="O344" s="5" t="s">
        <v>738</v>
      </c>
      <c r="P344" s="6" t="str" cm="1">
        <f t="array" ref="P34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IE101</v>
      </c>
      <c r="Q344" s="6" t="str" cm="1">
        <f t="array" ref="Q34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IE101 : Feasibility 1.1</v>
      </c>
      <c r="R344" s="6"/>
      <c r="S344" s="5" t="s">
        <v>96</v>
      </c>
      <c r="T344" s="6"/>
      <c r="U344" s="5" t="s">
        <v>206</v>
      </c>
      <c r="V344" s="6" t="s">
        <v>6651</v>
      </c>
      <c r="W344" s="5" t="s">
        <v>96</v>
      </c>
      <c r="X344" s="6"/>
      <c r="Y344" s="5" t="s">
        <v>96</v>
      </c>
      <c r="Z344" s="6"/>
      <c r="AA344" s="5" t="s">
        <v>96</v>
      </c>
      <c r="AB344" s="6"/>
      <c r="AC344" s="5" t="s">
        <v>96</v>
      </c>
      <c r="AE344" s="5" t="s">
        <v>96</v>
      </c>
      <c r="AG344" s="5" t="s">
        <v>96</v>
      </c>
      <c r="AI344" s="5" t="s">
        <v>96</v>
      </c>
      <c r="AJ344" s="6"/>
      <c r="AK344" s="5" t="s">
        <v>96</v>
      </c>
      <c r="AM344" s="5" t="s">
        <v>96</v>
      </c>
      <c r="AO344" s="5" t="s">
        <v>96</v>
      </c>
      <c r="AQ344" s="5" t="s">
        <v>96</v>
      </c>
      <c r="AS344" s="5" t="s">
        <v>96</v>
      </c>
      <c r="AU344" s="5" t="s">
        <v>96</v>
      </c>
      <c r="AW344" s="5" t="s">
        <v>96</v>
      </c>
      <c r="AY344" s="5" t="s">
        <v>96</v>
      </c>
      <c r="BA344" s="5" t="s">
        <v>96</v>
      </c>
      <c r="BC344" s="5" t="s">
        <v>96</v>
      </c>
      <c r="BE344" s="5" t="s">
        <v>96</v>
      </c>
      <c r="BG344" s="5" t="s">
        <v>96</v>
      </c>
      <c r="BI344" s="5" t="s">
        <v>96</v>
      </c>
      <c r="BK344" s="6" t="str" cm="1">
        <f t="array" ref="BK34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44" s="6" t="str" cm="1">
        <f t="array" ref="BL34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44" s="5" t="s">
        <v>96</v>
      </c>
      <c r="BN344" s="5" t="s">
        <v>96</v>
      </c>
      <c r="BO344" s="5" t="s">
        <v>96</v>
      </c>
      <c r="BP344" s="5" t="s">
        <v>96</v>
      </c>
      <c r="BQ344" s="5" t="s">
        <v>96</v>
      </c>
      <c r="BR344" s="5" t="s">
        <v>96</v>
      </c>
      <c r="BS344" s="5" t="s">
        <v>96</v>
      </c>
      <c r="BT344" s="5" t="s">
        <v>96</v>
      </c>
      <c r="BU344" s="5" t="s">
        <v>96</v>
      </c>
      <c r="BV344" s="5" t="s">
        <v>96</v>
      </c>
      <c r="BW344" s="5" t="s">
        <v>96</v>
      </c>
      <c r="BX344" s="5" t="s">
        <v>96</v>
      </c>
      <c r="BY344" s="5" t="s">
        <v>96</v>
      </c>
      <c r="BZ344" s="5" t="s">
        <v>96</v>
      </c>
      <c r="CA344" s="5" t="s">
        <v>96</v>
      </c>
      <c r="CB344" s="5" t="s">
        <v>96</v>
      </c>
      <c r="CC344" s="5" t="s">
        <v>96</v>
      </c>
      <c r="CD344" s="5" t="s">
        <v>96</v>
      </c>
      <c r="CE344" s="5" t="s">
        <v>96</v>
      </c>
      <c r="CF344" s="5" t="s">
        <v>96</v>
      </c>
      <c r="CG344" s="5" t="s">
        <v>96</v>
      </c>
      <c r="CH344" s="5" t="s">
        <v>96</v>
      </c>
      <c r="CI344" s="5" t="s">
        <v>96</v>
      </c>
      <c r="CJ344" s="5" t="s">
        <v>206</v>
      </c>
      <c r="CK344" s="5" t="s">
        <v>96</v>
      </c>
      <c r="CL344" s="5" t="s">
        <v>96</v>
      </c>
      <c r="CM344" s="6" t="str" cm="1">
        <f t="array" ref="CM3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44" s="5" t="str" cm="1">
        <f t="array" ref="CN3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44" s="5" t="str" cm="1">
        <f t="array" ref="CO3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44" s="5" t="str" cm="1">
        <f t="array" ref="CP3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44" s="5" t="str" cm="1">
        <f t="array" ref="CQ3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45" spans="2:95" ht="201.5" x14ac:dyDescent="0.35">
      <c r="B345" s="5" t="s">
        <v>206</v>
      </c>
      <c r="C345" s="6" t="s">
        <v>5974</v>
      </c>
      <c r="D345" s="6" t="s">
        <v>737</v>
      </c>
      <c r="E345" s="6" t="s">
        <v>7308</v>
      </c>
      <c r="F345" s="5" t="s">
        <v>209</v>
      </c>
      <c r="G345" s="5" t="s">
        <v>234</v>
      </c>
      <c r="H345" s="5" t="s">
        <v>235</v>
      </c>
      <c r="I345" s="5" t="s">
        <v>96</v>
      </c>
      <c r="J345" s="5" t="s">
        <v>236</v>
      </c>
      <c r="K345" s="5" t="s">
        <v>225</v>
      </c>
      <c r="L345" s="5" t="s">
        <v>9</v>
      </c>
      <c r="M345" s="5" t="str">
        <f>IF(O345="","",
IF(O345="PM_XX_XX_XX: Undefined","PM_XX: Undefined",
INDEX(tbl_Picklist_UniclassPM[Code and Title],
MATCH((LEFT(O345,5)),tbl_Picklist_UniclassPM[Code],0))
))</f>
        <v>PM_60 : Construction management information</v>
      </c>
      <c r="N345" s="5" t="str">
        <f>IF(O345="","",
IF(O345="PM_XX_XX_XX: Undefined","PM_XX_XX: Undefined",
INDEX(tbl_Picklist_UniclassPM[Code and Title],
MATCH((LEFT(O345,8)),tbl_Picklist_UniclassPM[Code],0))
))</f>
        <v>PM_60_70 : Construction risk management</v>
      </c>
      <c r="O345" s="5" t="s">
        <v>738</v>
      </c>
      <c r="P345" s="6" t="str" cm="1">
        <f t="array" ref="P34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IE241</v>
      </c>
      <c r="Q345" s="6" t="str" cm="1">
        <f t="array" ref="Q34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IE241 : Appointment (PCSA)</v>
      </c>
      <c r="R345" s="6"/>
      <c r="S345" s="5" t="s">
        <v>96</v>
      </c>
      <c r="T345" s="6"/>
      <c r="U345" s="5" t="s">
        <v>96</v>
      </c>
      <c r="V345" s="6"/>
      <c r="W345" s="5" t="s">
        <v>96</v>
      </c>
      <c r="X345" s="6"/>
      <c r="Y345" s="5" t="s">
        <v>96</v>
      </c>
      <c r="Z345" s="6"/>
      <c r="AA345" s="5" t="s">
        <v>96</v>
      </c>
      <c r="AB345" s="6"/>
      <c r="AC345" s="5" t="s">
        <v>96</v>
      </c>
      <c r="AE345" s="5" t="s">
        <v>96</v>
      </c>
      <c r="AG345" s="5" t="s">
        <v>96</v>
      </c>
      <c r="AI345" s="5" t="s">
        <v>96</v>
      </c>
      <c r="AJ345" s="6"/>
      <c r="AK345" s="5" t="s">
        <v>96</v>
      </c>
      <c r="AM345" s="5" t="s">
        <v>96</v>
      </c>
      <c r="AO345" s="5" t="s">
        <v>96</v>
      </c>
      <c r="AQ345" s="5" t="s">
        <v>96</v>
      </c>
      <c r="AS345" s="5" t="s">
        <v>206</v>
      </c>
      <c r="AT345" s="6" t="s">
        <v>6857</v>
      </c>
      <c r="AU345" s="5" t="s">
        <v>96</v>
      </c>
      <c r="AW345" s="5" t="s">
        <v>96</v>
      </c>
      <c r="AY345" s="5" t="s">
        <v>96</v>
      </c>
      <c r="BA345" s="5" t="s">
        <v>96</v>
      </c>
      <c r="BC345" s="5" t="s">
        <v>96</v>
      </c>
      <c r="BE345" s="5" t="s">
        <v>96</v>
      </c>
      <c r="BG345" s="5" t="s">
        <v>96</v>
      </c>
      <c r="BI345" s="5" t="s">
        <v>96</v>
      </c>
      <c r="BK345" s="6" t="str" cm="1">
        <f t="array" ref="BK34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45" s="6" t="str" cm="1">
        <f t="array" ref="BL34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45" s="5" t="s">
        <v>96</v>
      </c>
      <c r="BN345" s="5" t="s">
        <v>96</v>
      </c>
      <c r="BO345" s="5" t="s">
        <v>96</v>
      </c>
      <c r="BP345" s="5" t="s">
        <v>96</v>
      </c>
      <c r="BQ345" s="5" t="s">
        <v>96</v>
      </c>
      <c r="BR345" s="5" t="s">
        <v>96</v>
      </c>
      <c r="BS345" s="5" t="s">
        <v>96</v>
      </c>
      <c r="BT345" s="5" t="s">
        <v>96</v>
      </c>
      <c r="BU345" s="5" t="s">
        <v>96</v>
      </c>
      <c r="BV345" s="5" t="s">
        <v>96</v>
      </c>
      <c r="BW345" s="5" t="s">
        <v>96</v>
      </c>
      <c r="BX345" s="5" t="s">
        <v>96</v>
      </c>
      <c r="BY345" s="5" t="s">
        <v>96</v>
      </c>
      <c r="BZ345" s="5" t="s">
        <v>96</v>
      </c>
      <c r="CA345" s="5" t="s">
        <v>96</v>
      </c>
      <c r="CB345" s="5" t="s">
        <v>96</v>
      </c>
      <c r="CC345" s="5" t="s">
        <v>96</v>
      </c>
      <c r="CD345" s="5" t="s">
        <v>96</v>
      </c>
      <c r="CE345" s="5" t="s">
        <v>96</v>
      </c>
      <c r="CF345" s="5" t="s">
        <v>96</v>
      </c>
      <c r="CG345" s="5" t="s">
        <v>96</v>
      </c>
      <c r="CH345" s="5" t="s">
        <v>96</v>
      </c>
      <c r="CI345" s="5" t="s">
        <v>96</v>
      </c>
      <c r="CJ345" s="5" t="s">
        <v>206</v>
      </c>
      <c r="CK345" s="5" t="s">
        <v>96</v>
      </c>
      <c r="CL345" s="5" t="s">
        <v>96</v>
      </c>
      <c r="CM345" s="6" t="str" cm="1">
        <f t="array" ref="CM3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45" s="5" t="str" cm="1">
        <f t="array" ref="CN3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45" s="5" t="str" cm="1">
        <f t="array" ref="CO3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45" s="5" t="str" cm="1">
        <f t="array" ref="CP3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45" s="5" t="str" cm="1">
        <f t="array" ref="CQ3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46" spans="2:95" ht="77.5" x14ac:dyDescent="0.35">
      <c r="B346" s="5" t="s">
        <v>206</v>
      </c>
      <c r="C346" s="6" t="s">
        <v>5975</v>
      </c>
      <c r="D346" s="6" t="s">
        <v>739</v>
      </c>
      <c r="E346" s="6" t="s">
        <v>7309</v>
      </c>
      <c r="F346" s="5" t="s">
        <v>209</v>
      </c>
      <c r="G346" s="5" t="s">
        <v>210</v>
      </c>
      <c r="H346" s="5" t="s">
        <v>223</v>
      </c>
      <c r="I346" s="5" t="s">
        <v>96</v>
      </c>
      <c r="J346" s="5" t="s">
        <v>212</v>
      </c>
      <c r="K346" s="5" t="s">
        <v>225</v>
      </c>
      <c r="L346" s="5" t="s">
        <v>9</v>
      </c>
      <c r="M346" s="5" t="str">
        <f>IF(O346="","",
IF(O346="PM_XX_XX_XX: Undefined","PM_XX: Undefined",
INDEX(tbl_Picklist_UniclassPM[Code and Title],
MATCH((LEFT(O346,5)),tbl_Picklist_UniclassPM[Code],0))
))</f>
        <v>PM_60 : Construction management information</v>
      </c>
      <c r="N346" s="5" t="str">
        <f>IF(O346="","",
IF(O346="PM_XX_XX_XX: Undefined","PM_XX_XX: Undefined",
INDEX(tbl_Picklist_UniclassPM[Code and Title],
MATCH((LEFT(O346,8)),tbl_Picklist_UniclassPM[Code],0))
))</f>
        <v>PM_60_70 : Construction risk management</v>
      </c>
      <c r="O346" s="5" t="s">
        <v>738</v>
      </c>
      <c r="P346" s="6" t="str" cm="1">
        <f t="array" ref="P34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IE241</v>
      </c>
      <c r="Q346" s="6" t="str" cm="1">
        <f t="array" ref="Q34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IE241 : Appointment (PCSA)</v>
      </c>
      <c r="R346" s="6"/>
      <c r="S346" s="5" t="s">
        <v>96</v>
      </c>
      <c r="T346" s="6"/>
      <c r="U346" s="5" t="s">
        <v>96</v>
      </c>
      <c r="V346" s="6"/>
      <c r="W346" s="5" t="s">
        <v>96</v>
      </c>
      <c r="X346" s="6"/>
      <c r="Y346" s="5" t="s">
        <v>96</v>
      </c>
      <c r="Z346" s="6"/>
      <c r="AA346" s="5" t="s">
        <v>96</v>
      </c>
      <c r="AB346" s="6"/>
      <c r="AC346" s="5" t="s">
        <v>96</v>
      </c>
      <c r="AE346" s="5" t="s">
        <v>96</v>
      </c>
      <c r="AG346" s="5" t="s">
        <v>96</v>
      </c>
      <c r="AI346" s="5" t="s">
        <v>96</v>
      </c>
      <c r="AJ346" s="6"/>
      <c r="AK346" s="5" t="s">
        <v>96</v>
      </c>
      <c r="AM346" s="5" t="s">
        <v>96</v>
      </c>
      <c r="AO346" s="5" t="s">
        <v>96</v>
      </c>
      <c r="AQ346" s="5" t="s">
        <v>96</v>
      </c>
      <c r="AS346" s="5" t="s">
        <v>206</v>
      </c>
      <c r="AT346" s="6" t="s">
        <v>6652</v>
      </c>
      <c r="AU346" s="5" t="s">
        <v>96</v>
      </c>
      <c r="AW346" s="5" t="s">
        <v>96</v>
      </c>
      <c r="AY346" s="5" t="s">
        <v>96</v>
      </c>
      <c r="BA346" s="5" t="s">
        <v>96</v>
      </c>
      <c r="BC346" s="5" t="s">
        <v>96</v>
      </c>
      <c r="BE346" s="5" t="s">
        <v>96</v>
      </c>
      <c r="BG346" s="5" t="s">
        <v>96</v>
      </c>
      <c r="BI346" s="5" t="s">
        <v>96</v>
      </c>
      <c r="BK346" s="6" t="str" cm="1">
        <f t="array" ref="BK34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46" s="6" t="str" cm="1">
        <f t="array" ref="BL34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46" s="5" t="s">
        <v>96</v>
      </c>
      <c r="BN346" s="5" t="s">
        <v>96</v>
      </c>
      <c r="BO346" s="5" t="s">
        <v>96</v>
      </c>
      <c r="BP346" s="5" t="s">
        <v>96</v>
      </c>
      <c r="BQ346" s="5" t="s">
        <v>96</v>
      </c>
      <c r="BR346" s="5" t="s">
        <v>96</v>
      </c>
      <c r="BS346" s="5" t="s">
        <v>96</v>
      </c>
      <c r="BT346" s="5" t="s">
        <v>96</v>
      </c>
      <c r="BU346" s="5" t="s">
        <v>96</v>
      </c>
      <c r="BV346" s="5" t="s">
        <v>96</v>
      </c>
      <c r="BW346" s="5" t="s">
        <v>96</v>
      </c>
      <c r="BX346" s="5" t="s">
        <v>96</v>
      </c>
      <c r="BY346" s="5" t="s">
        <v>96</v>
      </c>
      <c r="BZ346" s="5" t="s">
        <v>96</v>
      </c>
      <c r="CA346" s="5" t="s">
        <v>96</v>
      </c>
      <c r="CB346" s="5" t="s">
        <v>96</v>
      </c>
      <c r="CC346" s="5" t="s">
        <v>96</v>
      </c>
      <c r="CD346" s="5" t="s">
        <v>96</v>
      </c>
      <c r="CE346" s="5" t="s">
        <v>96</v>
      </c>
      <c r="CF346" s="5" t="s">
        <v>96</v>
      </c>
      <c r="CG346" s="5" t="s">
        <v>96</v>
      </c>
      <c r="CH346" s="5" t="s">
        <v>96</v>
      </c>
      <c r="CI346" s="5" t="s">
        <v>96</v>
      </c>
      <c r="CJ346" s="5" t="s">
        <v>206</v>
      </c>
      <c r="CK346" s="5" t="s">
        <v>96</v>
      </c>
      <c r="CL346" s="5" t="s">
        <v>96</v>
      </c>
      <c r="CM346" s="6" t="str" cm="1">
        <f t="array" ref="CM3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46" s="5" t="str" cm="1">
        <f t="array" ref="CN3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46" s="5" t="str" cm="1">
        <f t="array" ref="CO3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46" s="5" t="str" cm="1">
        <f t="array" ref="CP3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46" s="5" t="str" cm="1">
        <f t="array" ref="CQ3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47" spans="2:95" ht="310" x14ac:dyDescent="0.35">
      <c r="B347" s="5" t="s">
        <v>206</v>
      </c>
      <c r="C347" s="6" t="s">
        <v>6147</v>
      </c>
      <c r="D347" s="6" t="s">
        <v>740</v>
      </c>
      <c r="E347" s="6" t="s">
        <v>7310</v>
      </c>
      <c r="F347" s="5" t="s">
        <v>209</v>
      </c>
      <c r="G347" s="5" t="s">
        <v>210</v>
      </c>
      <c r="H347" s="5" t="s">
        <v>223</v>
      </c>
      <c r="I347" s="5" t="s">
        <v>96</v>
      </c>
      <c r="J347" s="5" t="s">
        <v>96</v>
      </c>
      <c r="K347" s="5" t="s">
        <v>214</v>
      </c>
      <c r="L347" s="5" t="s">
        <v>213</v>
      </c>
      <c r="M347" s="5" t="str">
        <f>IF(O347="","",
IF(O347="PM_XX_XX_XX: Undefined","PM_XX: Undefined",
INDEX(tbl_Picklist_UniclassPM[Code and Title],
MATCH((LEFT(O347,5)),tbl_Picklist_UniclassPM[Code],0))
))</f>
        <v>PM_60 : Construction management information</v>
      </c>
      <c r="N347" s="5" t="str">
        <f>IF(O347="","",
IF(O347="PM_XX_XX_XX: Undefined","PM_XX_XX: Undefined",
INDEX(tbl_Picklist_UniclassPM[Code and Title],
MATCH((LEFT(O347,8)),tbl_Picklist_UniclassPM[Code],0))
))</f>
        <v>PM_60_70 : Construction risk management</v>
      </c>
      <c r="O347" s="5" t="s">
        <v>738</v>
      </c>
      <c r="P347" s="6" t="str" cm="1">
        <f t="array" ref="P34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347" s="6" t="str" cm="1">
        <f t="array" ref="Q34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347" s="6"/>
      <c r="S347" s="5" t="s">
        <v>96</v>
      </c>
      <c r="T347" s="6"/>
      <c r="U347" s="5" t="s">
        <v>96</v>
      </c>
      <c r="V347" s="6"/>
      <c r="W347" s="5" t="s">
        <v>96</v>
      </c>
      <c r="X347" s="6"/>
      <c r="Y347" s="5" t="s">
        <v>96</v>
      </c>
      <c r="Z347" s="6"/>
      <c r="AA347" s="5" t="s">
        <v>96</v>
      </c>
      <c r="AB347" s="6"/>
      <c r="AC347" s="5" t="s">
        <v>96</v>
      </c>
      <c r="AE347" s="5" t="s">
        <v>96</v>
      </c>
      <c r="AG347" s="5" t="s">
        <v>96</v>
      </c>
      <c r="AI347" s="5" t="s">
        <v>96</v>
      </c>
      <c r="AJ347" s="6"/>
      <c r="AK347" s="5" t="s">
        <v>96</v>
      </c>
      <c r="AM347" s="5" t="s">
        <v>96</v>
      </c>
      <c r="AO347" s="5" t="s">
        <v>96</v>
      </c>
      <c r="AQ347" s="5" t="s">
        <v>96</v>
      </c>
      <c r="AS347" s="5" t="s">
        <v>96</v>
      </c>
      <c r="AU347" s="5" t="s">
        <v>96</v>
      </c>
      <c r="AW347" s="5" t="s">
        <v>96</v>
      </c>
      <c r="AY347" s="5" t="s">
        <v>96</v>
      </c>
      <c r="BA347" s="5" t="s">
        <v>206</v>
      </c>
      <c r="BB347" s="6" t="s">
        <v>6653</v>
      </c>
      <c r="BC347" s="5" t="s">
        <v>96</v>
      </c>
      <c r="BE347" s="5" t="s">
        <v>96</v>
      </c>
      <c r="BG347" s="5" t="s">
        <v>96</v>
      </c>
      <c r="BI347" s="5" t="s">
        <v>96</v>
      </c>
      <c r="BK347" s="6" t="str" cm="1">
        <f t="array" ref="BK34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47" s="6" t="str" cm="1">
        <f t="array" ref="BL34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47" s="5" t="s">
        <v>96</v>
      </c>
      <c r="BN347" s="5" t="s">
        <v>96</v>
      </c>
      <c r="BO347" s="5" t="s">
        <v>96</v>
      </c>
      <c r="BP347" s="5" t="s">
        <v>96</v>
      </c>
      <c r="BQ347" s="5" t="s">
        <v>96</v>
      </c>
      <c r="BR347" s="5" t="s">
        <v>96</v>
      </c>
      <c r="BS347" s="5" t="s">
        <v>96</v>
      </c>
      <c r="BT347" s="5" t="s">
        <v>96</v>
      </c>
      <c r="BU347" s="5" t="s">
        <v>96</v>
      </c>
      <c r="BV347" s="5" t="s">
        <v>96</v>
      </c>
      <c r="BW347" s="5" t="s">
        <v>96</v>
      </c>
      <c r="BX347" s="5" t="s">
        <v>96</v>
      </c>
      <c r="BY347" s="5" t="s">
        <v>96</v>
      </c>
      <c r="BZ347" s="5" t="s">
        <v>96</v>
      </c>
      <c r="CA347" s="5" t="s">
        <v>96</v>
      </c>
      <c r="CB347" s="5" t="s">
        <v>96</v>
      </c>
      <c r="CC347" s="5" t="s">
        <v>96</v>
      </c>
      <c r="CD347" s="5" t="s">
        <v>96</v>
      </c>
      <c r="CE347" s="5" t="s">
        <v>96</v>
      </c>
      <c r="CF347" s="5" t="s">
        <v>96</v>
      </c>
      <c r="CG347" s="5" t="s">
        <v>96</v>
      </c>
      <c r="CH347" s="5" t="s">
        <v>96</v>
      </c>
      <c r="CI347" s="5" t="s">
        <v>96</v>
      </c>
      <c r="CJ347" s="5" t="s">
        <v>206</v>
      </c>
      <c r="CK347" s="5" t="s">
        <v>96</v>
      </c>
      <c r="CL347" s="5" t="s">
        <v>96</v>
      </c>
      <c r="CM347" s="6" t="str" cm="1">
        <f t="array" ref="CM3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47" s="5" t="str" cm="1">
        <f t="array" ref="CN3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47" s="5" t="str" cm="1">
        <f t="array" ref="CO3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47" s="5" t="str" cm="1">
        <f t="array" ref="CP3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47" s="5" t="str" cm="1">
        <f t="array" ref="CQ3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48" spans="2:95" ht="155" x14ac:dyDescent="0.35">
      <c r="B348" s="5" t="s">
        <v>206</v>
      </c>
      <c r="C348" s="6" t="s">
        <v>6148</v>
      </c>
      <c r="D348" s="6" t="s">
        <v>741</v>
      </c>
      <c r="E348" s="6" t="s">
        <v>7311</v>
      </c>
      <c r="F348" s="5" t="s">
        <v>209</v>
      </c>
      <c r="G348" s="5" t="s">
        <v>210</v>
      </c>
      <c r="H348" s="5" t="s">
        <v>223</v>
      </c>
      <c r="I348" s="5" t="s">
        <v>96</v>
      </c>
      <c r="J348" s="5" t="s">
        <v>96</v>
      </c>
      <c r="K348" s="5" t="s">
        <v>399</v>
      </c>
      <c r="L348" s="5" t="s">
        <v>214</v>
      </c>
      <c r="M348" s="5" t="str">
        <f>IF(O348="","",
IF(O348="PM_XX_XX_XX: Undefined","PM_XX: Undefined",
INDEX(tbl_Picklist_UniclassPM[Code and Title],
MATCH((LEFT(O348,5)),tbl_Picklist_UniclassPM[Code],0))
))</f>
        <v>PM_60 : Construction management information</v>
      </c>
      <c r="N348" s="5" t="str">
        <f>IF(O348="","",
IF(O348="PM_XX_XX_XX: Undefined","PM_XX_XX: Undefined",
INDEX(tbl_Picklist_UniclassPM[Code and Title],
MATCH((LEFT(O348,8)),tbl_Picklist_UniclassPM[Code],0))
))</f>
        <v>PM_60_70 : Construction risk management</v>
      </c>
      <c r="O348" s="5" t="s">
        <v>738</v>
      </c>
      <c r="P348" s="6" t="str" cm="1">
        <f t="array" ref="P34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348" s="6" t="str" cm="1">
        <f t="array" ref="Q34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348" s="6"/>
      <c r="S348" s="5" t="s">
        <v>96</v>
      </c>
      <c r="T348" s="6"/>
      <c r="U348" s="5" t="s">
        <v>96</v>
      </c>
      <c r="V348" s="6"/>
      <c r="W348" s="5" t="s">
        <v>96</v>
      </c>
      <c r="X348" s="6"/>
      <c r="Y348" s="5" t="s">
        <v>96</v>
      </c>
      <c r="Z348" s="6"/>
      <c r="AA348" s="5" t="s">
        <v>96</v>
      </c>
      <c r="AB348" s="6"/>
      <c r="AC348" s="5" t="s">
        <v>96</v>
      </c>
      <c r="AE348" s="5" t="s">
        <v>96</v>
      </c>
      <c r="AG348" s="5" t="s">
        <v>96</v>
      </c>
      <c r="AI348" s="5" t="s">
        <v>96</v>
      </c>
      <c r="AJ348" s="6"/>
      <c r="AK348" s="5" t="s">
        <v>96</v>
      </c>
      <c r="AM348" s="5" t="s">
        <v>96</v>
      </c>
      <c r="AO348" s="5" t="s">
        <v>96</v>
      </c>
      <c r="AQ348" s="5" t="s">
        <v>96</v>
      </c>
      <c r="AS348" s="5" t="s">
        <v>96</v>
      </c>
      <c r="AU348" s="5" t="s">
        <v>96</v>
      </c>
      <c r="AW348" s="5" t="s">
        <v>96</v>
      </c>
      <c r="AY348" s="5" t="s">
        <v>96</v>
      </c>
      <c r="BA348" s="5" t="s">
        <v>206</v>
      </c>
      <c r="BB348" s="6" t="s">
        <v>6941</v>
      </c>
      <c r="BC348" s="5" t="s">
        <v>96</v>
      </c>
      <c r="BE348" s="5" t="s">
        <v>96</v>
      </c>
      <c r="BG348" s="5" t="s">
        <v>96</v>
      </c>
      <c r="BI348" s="5" t="s">
        <v>96</v>
      </c>
      <c r="BK348" s="6" t="str" cm="1">
        <f t="array" ref="BK34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48" s="6" t="str" cm="1">
        <f t="array" ref="BL34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48" s="5" t="s">
        <v>96</v>
      </c>
      <c r="BN348" s="5" t="s">
        <v>96</v>
      </c>
      <c r="BO348" s="5" t="s">
        <v>96</v>
      </c>
      <c r="BP348" s="5" t="s">
        <v>96</v>
      </c>
      <c r="BQ348" s="5" t="s">
        <v>96</v>
      </c>
      <c r="BR348" s="5" t="s">
        <v>96</v>
      </c>
      <c r="BS348" s="5" t="s">
        <v>96</v>
      </c>
      <c r="BT348" s="5" t="s">
        <v>96</v>
      </c>
      <c r="BU348" s="5" t="s">
        <v>96</v>
      </c>
      <c r="BV348" s="5" t="s">
        <v>96</v>
      </c>
      <c r="BW348" s="5" t="s">
        <v>96</v>
      </c>
      <c r="BX348" s="5" t="s">
        <v>96</v>
      </c>
      <c r="BY348" s="5" t="s">
        <v>96</v>
      </c>
      <c r="BZ348" s="5" t="s">
        <v>96</v>
      </c>
      <c r="CA348" s="5" t="s">
        <v>96</v>
      </c>
      <c r="CB348" s="5" t="s">
        <v>96</v>
      </c>
      <c r="CC348" s="5" t="s">
        <v>96</v>
      </c>
      <c r="CD348" s="5" t="s">
        <v>96</v>
      </c>
      <c r="CE348" s="5" t="s">
        <v>96</v>
      </c>
      <c r="CF348" s="5" t="s">
        <v>96</v>
      </c>
      <c r="CG348" s="5" t="s">
        <v>96</v>
      </c>
      <c r="CH348" s="5" t="s">
        <v>96</v>
      </c>
      <c r="CI348" s="5" t="s">
        <v>96</v>
      </c>
      <c r="CJ348" s="5" t="s">
        <v>206</v>
      </c>
      <c r="CK348" s="5" t="s">
        <v>96</v>
      </c>
      <c r="CL348" s="5" t="s">
        <v>96</v>
      </c>
      <c r="CM348" s="6" t="str" cm="1">
        <f t="array" ref="CM3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48" s="5" t="str" cm="1">
        <f t="array" ref="CN3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48" s="5" t="str" cm="1">
        <f t="array" ref="CO3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48" s="5" t="str" cm="1">
        <f t="array" ref="CP3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48" s="5" t="str" cm="1">
        <f t="array" ref="CQ3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49" spans="2:95" ht="232.5" x14ac:dyDescent="0.35">
      <c r="B349" s="5" t="s">
        <v>206</v>
      </c>
      <c r="C349" s="6" t="s">
        <v>6071</v>
      </c>
      <c r="D349" s="6" t="s">
        <v>742</v>
      </c>
      <c r="E349" s="6" t="s">
        <v>7312</v>
      </c>
      <c r="F349" s="5" t="s">
        <v>209</v>
      </c>
      <c r="G349" s="5" t="s">
        <v>234</v>
      </c>
      <c r="H349" s="5" t="s">
        <v>595</v>
      </c>
      <c r="I349" s="5" t="s">
        <v>96</v>
      </c>
      <c r="J349" s="5" t="s">
        <v>212</v>
      </c>
      <c r="K349" s="5" t="s">
        <v>399</v>
      </c>
      <c r="L349" s="5" t="s">
        <v>213</v>
      </c>
      <c r="M349" s="5" t="str">
        <f>IF(O349="","",
IF(O349="PM_XX_XX_XX: Undefined","PM_XX: Undefined",
INDEX(tbl_Picklist_UniclassPM[Code and Title],
MATCH((LEFT(O349,5)),tbl_Picklist_UniclassPM[Code],0))
))</f>
        <v>PM_60 : Construction management information</v>
      </c>
      <c r="N349" s="5" t="str">
        <f>IF(O349="","",
IF(O349="PM_XX_XX_XX: Undefined","PM_XX_XX: Undefined",
INDEX(tbl_Picklist_UniclassPM[Code and Title],
MATCH((LEFT(O349,8)),tbl_Picklist_UniclassPM[Code],0))
))</f>
        <v>PM_60_90 : Contract quality standards information</v>
      </c>
      <c r="O349" s="5" t="s">
        <v>743</v>
      </c>
      <c r="P349" s="6" t="str" cm="1">
        <f t="array" ref="P34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IE611</v>
      </c>
      <c r="Q349" s="6" t="str" cm="1">
        <f t="array" ref="Q34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IE611 : Stage submission (End of Defects/Rectification Period)</v>
      </c>
      <c r="R349" s="6"/>
      <c r="S349" s="5" t="s">
        <v>96</v>
      </c>
      <c r="T349" s="6"/>
      <c r="U349" s="5" t="s">
        <v>96</v>
      </c>
      <c r="V349" s="6"/>
      <c r="W349" s="5" t="s">
        <v>96</v>
      </c>
      <c r="X349" s="6"/>
      <c r="Y349" s="5" t="s">
        <v>96</v>
      </c>
      <c r="Z349" s="6"/>
      <c r="AA349" s="5" t="s">
        <v>96</v>
      </c>
      <c r="AB349" s="6"/>
      <c r="AC349" s="5" t="s">
        <v>96</v>
      </c>
      <c r="AE349" s="5" t="s">
        <v>96</v>
      </c>
      <c r="AG349" s="5" t="s">
        <v>96</v>
      </c>
      <c r="AI349" s="5" t="s">
        <v>96</v>
      </c>
      <c r="AJ349" s="6"/>
      <c r="AK349" s="5" t="s">
        <v>96</v>
      </c>
      <c r="AM349" s="5" t="s">
        <v>96</v>
      </c>
      <c r="AO349" s="5" t="s">
        <v>96</v>
      </c>
      <c r="AQ349" s="5" t="s">
        <v>96</v>
      </c>
      <c r="AS349" s="5" t="s">
        <v>96</v>
      </c>
      <c r="AU349" s="5" t="s">
        <v>96</v>
      </c>
      <c r="AW349" s="5" t="s">
        <v>206</v>
      </c>
      <c r="AX349" s="6" t="s">
        <v>6919</v>
      </c>
      <c r="AY349" s="5" t="s">
        <v>206</v>
      </c>
      <c r="AZ349" s="6" t="s">
        <v>6654</v>
      </c>
      <c r="BA349" s="5" t="s">
        <v>96</v>
      </c>
      <c r="BC349" s="5" t="s">
        <v>96</v>
      </c>
      <c r="BE349" s="5" t="s">
        <v>206</v>
      </c>
      <c r="BF349" s="6" t="s">
        <v>6655</v>
      </c>
      <c r="BG349" s="5" t="s">
        <v>96</v>
      </c>
      <c r="BI349" s="5" t="s">
        <v>206</v>
      </c>
      <c r="BJ349" s="6" t="s">
        <v>6762</v>
      </c>
      <c r="BK349" s="6" t="str" cm="1">
        <f t="array" ref="BK34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49" s="6" t="str" cm="1">
        <f t="array" ref="BL34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49" s="5" t="s">
        <v>96</v>
      </c>
      <c r="BN349" s="5" t="s">
        <v>96</v>
      </c>
      <c r="BO349" s="5" t="s">
        <v>96</v>
      </c>
      <c r="BP349" s="5" t="s">
        <v>96</v>
      </c>
      <c r="BQ349" s="5" t="s">
        <v>96</v>
      </c>
      <c r="BR349" s="5" t="s">
        <v>96</v>
      </c>
      <c r="BS349" s="5" t="s">
        <v>96</v>
      </c>
      <c r="BT349" s="5" t="s">
        <v>96</v>
      </c>
      <c r="BU349" s="5" t="s">
        <v>96</v>
      </c>
      <c r="BV349" s="5" t="s">
        <v>96</v>
      </c>
      <c r="BW349" s="5" t="s">
        <v>96</v>
      </c>
      <c r="BX349" s="5" t="s">
        <v>96</v>
      </c>
      <c r="BY349" s="5" t="s">
        <v>96</v>
      </c>
      <c r="BZ349" s="5" t="s">
        <v>96</v>
      </c>
      <c r="CA349" s="5" t="s">
        <v>96</v>
      </c>
      <c r="CB349" s="5" t="s">
        <v>96</v>
      </c>
      <c r="CC349" s="5" t="s">
        <v>96</v>
      </c>
      <c r="CD349" s="5" t="s">
        <v>206</v>
      </c>
      <c r="CE349" s="5" t="s">
        <v>96</v>
      </c>
      <c r="CF349" s="5" t="s">
        <v>96</v>
      </c>
      <c r="CG349" s="5" t="s">
        <v>96</v>
      </c>
      <c r="CH349" s="5" t="s">
        <v>96</v>
      </c>
      <c r="CI349" s="5" t="s">
        <v>96</v>
      </c>
      <c r="CJ349" s="5" t="s">
        <v>206</v>
      </c>
      <c r="CK349" s="5" t="s">
        <v>96</v>
      </c>
      <c r="CL349" s="5" t="s">
        <v>96</v>
      </c>
      <c r="CM349" s="6" t="str" cm="1">
        <f t="array" ref="CM3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49" s="5" t="str" cm="1">
        <f t="array" ref="CN3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49" s="5" t="str" cm="1">
        <f t="array" ref="CO3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49" s="5" t="str" cm="1">
        <f t="array" ref="CP3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49" s="5" t="str" cm="1">
        <f t="array" ref="CQ3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50" spans="2:95" ht="201.5" x14ac:dyDescent="0.35">
      <c r="B350" s="5" t="s">
        <v>206</v>
      </c>
      <c r="C350" s="6" t="s">
        <v>6072</v>
      </c>
      <c r="D350" s="6" t="s">
        <v>744</v>
      </c>
      <c r="E350" s="6" t="s">
        <v>7313</v>
      </c>
      <c r="F350" s="5" t="s">
        <v>209</v>
      </c>
      <c r="G350" s="5" t="s">
        <v>303</v>
      </c>
      <c r="H350" s="5" t="s">
        <v>325</v>
      </c>
      <c r="I350" s="5" t="s">
        <v>96</v>
      </c>
      <c r="J350" s="5" t="s">
        <v>96</v>
      </c>
      <c r="K350" s="5" t="s">
        <v>399</v>
      </c>
      <c r="L350" s="5" t="s">
        <v>213</v>
      </c>
      <c r="M350" s="5" t="str">
        <f>IF(O350="","",
IF(O350="PM_XX_XX_XX: Undefined","PM_XX: Undefined",
INDEX(tbl_Picklist_UniclassPM[Code and Title],
MATCH((LEFT(O350,5)),tbl_Picklist_UniclassPM[Code],0))
))</f>
        <v>PM_60 : Construction management information</v>
      </c>
      <c r="N350" s="5" t="str">
        <f>IF(O350="","",
IF(O350="PM_XX_XX_XX: Undefined","PM_XX_XX: Undefined",
INDEX(tbl_Picklist_UniclassPM[Code and Title],
MATCH((LEFT(O350,8)),tbl_Picklist_UniclassPM[Code],0))
))</f>
        <v>PM_60_90 : Contract quality standards information</v>
      </c>
      <c r="O350" s="5" t="s">
        <v>745</v>
      </c>
      <c r="P350" s="6" t="str" cm="1">
        <f t="array" ref="P35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v>
      </c>
      <c r="Q350" s="6" t="str" cm="1">
        <f t="array" ref="Q35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v>
      </c>
      <c r="R350" s="6"/>
      <c r="S350" s="5" t="s">
        <v>96</v>
      </c>
      <c r="T350" s="6"/>
      <c r="U350" s="5" t="s">
        <v>96</v>
      </c>
      <c r="V350" s="6"/>
      <c r="W350" s="5" t="s">
        <v>96</v>
      </c>
      <c r="X350" s="6"/>
      <c r="Y350" s="5" t="s">
        <v>96</v>
      </c>
      <c r="Z350" s="6"/>
      <c r="AA350" s="5" t="s">
        <v>96</v>
      </c>
      <c r="AB350" s="6"/>
      <c r="AC350" s="5" t="s">
        <v>96</v>
      </c>
      <c r="AE350" s="5" t="s">
        <v>96</v>
      </c>
      <c r="AG350" s="5" t="s">
        <v>96</v>
      </c>
      <c r="AI350" s="5" t="s">
        <v>96</v>
      </c>
      <c r="AJ350" s="6"/>
      <c r="AK350" s="5" t="s">
        <v>96</v>
      </c>
      <c r="AM350" s="5" t="s">
        <v>96</v>
      </c>
      <c r="AO350" s="5" t="s">
        <v>96</v>
      </c>
      <c r="AQ350" s="5" t="s">
        <v>96</v>
      </c>
      <c r="AS350" s="5" t="s">
        <v>96</v>
      </c>
      <c r="AU350" s="5" t="s">
        <v>96</v>
      </c>
      <c r="AW350" s="5" t="s">
        <v>206</v>
      </c>
      <c r="AX350" s="6" t="s">
        <v>6656</v>
      </c>
      <c r="AY350" s="5" t="s">
        <v>206</v>
      </c>
      <c r="AZ350" s="6" t="s">
        <v>6657</v>
      </c>
      <c r="BA350" s="5" t="s">
        <v>96</v>
      </c>
      <c r="BC350" s="5" t="s">
        <v>96</v>
      </c>
      <c r="BE350" s="5" t="s">
        <v>96</v>
      </c>
      <c r="BG350" s="5" t="s">
        <v>96</v>
      </c>
      <c r="BI350" s="5" t="s">
        <v>96</v>
      </c>
      <c r="BK350" s="6" t="str" cm="1">
        <f t="array" ref="BK35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50" s="6" t="str" cm="1">
        <f t="array" ref="BL35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50" s="5" t="s">
        <v>96</v>
      </c>
      <c r="BN350" s="5" t="s">
        <v>96</v>
      </c>
      <c r="BO350" s="5" t="s">
        <v>96</v>
      </c>
      <c r="BP350" s="5" t="s">
        <v>96</v>
      </c>
      <c r="BQ350" s="5" t="s">
        <v>96</v>
      </c>
      <c r="BR350" s="5" t="s">
        <v>96</v>
      </c>
      <c r="BS350" s="5" t="s">
        <v>96</v>
      </c>
      <c r="BT350" s="5" t="s">
        <v>96</v>
      </c>
      <c r="BU350" s="5" t="s">
        <v>96</v>
      </c>
      <c r="BV350" s="5" t="s">
        <v>96</v>
      </c>
      <c r="BW350" s="5" t="s">
        <v>96</v>
      </c>
      <c r="BX350" s="5" t="s">
        <v>96</v>
      </c>
      <c r="BY350" s="5" t="s">
        <v>96</v>
      </c>
      <c r="BZ350" s="5" t="s">
        <v>96</v>
      </c>
      <c r="CA350" s="5" t="s">
        <v>96</v>
      </c>
      <c r="CB350" s="5" t="s">
        <v>96</v>
      </c>
      <c r="CC350" s="5" t="s">
        <v>96</v>
      </c>
      <c r="CD350" s="5" t="s">
        <v>96</v>
      </c>
      <c r="CE350" s="5" t="s">
        <v>96</v>
      </c>
      <c r="CF350" s="5" t="s">
        <v>96</v>
      </c>
      <c r="CG350" s="5" t="s">
        <v>96</v>
      </c>
      <c r="CH350" s="5" t="s">
        <v>96</v>
      </c>
      <c r="CI350" s="5" t="s">
        <v>96</v>
      </c>
      <c r="CJ350" s="5" t="s">
        <v>206</v>
      </c>
      <c r="CK350" s="5" t="s">
        <v>96</v>
      </c>
      <c r="CL350" s="5" t="s">
        <v>96</v>
      </c>
      <c r="CM350" s="6" t="str" cm="1">
        <f t="array" ref="CM3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50" s="5" t="str" cm="1">
        <f t="array" ref="CN3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50" s="5" t="str" cm="1">
        <f t="array" ref="CO3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50" s="5" t="str" cm="1">
        <f t="array" ref="CP3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50" s="5" t="str" cm="1">
        <f t="array" ref="CQ3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51" spans="2:95" ht="201.5" x14ac:dyDescent="0.35">
      <c r="B351" s="5" t="s">
        <v>206</v>
      </c>
      <c r="C351" s="6" t="s">
        <v>6180</v>
      </c>
      <c r="D351" s="6" t="s">
        <v>746</v>
      </c>
      <c r="E351" s="6" t="s">
        <v>7314</v>
      </c>
      <c r="F351" s="5" t="s">
        <v>209</v>
      </c>
      <c r="G351" s="5" t="s">
        <v>303</v>
      </c>
      <c r="H351" s="5" t="s">
        <v>325</v>
      </c>
      <c r="I351" s="5" t="s">
        <v>96</v>
      </c>
      <c r="J351" s="5" t="s">
        <v>96</v>
      </c>
      <c r="K351" s="5" t="s">
        <v>399</v>
      </c>
      <c r="L351" s="5" t="s">
        <v>213</v>
      </c>
      <c r="M351" s="5" t="str">
        <f>IF(O351="","",
IF(O351="PM_XX_XX_XX: Undefined","PM_XX: Undefined",
INDEX(tbl_Picklist_UniclassPM[Code and Title],
MATCH((LEFT(O351,5)),tbl_Picklist_UniclassPM[Code],0))
))</f>
        <v>PM_60 : Construction management information</v>
      </c>
      <c r="N351" s="5" t="str">
        <f>IF(O351="","",
IF(O351="PM_XX_XX_XX: Undefined","PM_XX_XX: Undefined",
INDEX(tbl_Picklist_UniclassPM[Code and Title],
MATCH((LEFT(O351,8)),tbl_Picklist_UniclassPM[Code],0))
))</f>
        <v>PM_60_90 : Contract quality standards information</v>
      </c>
      <c r="O351" s="5" t="s">
        <v>745</v>
      </c>
      <c r="P351" s="6" t="str" cm="1">
        <f t="array" ref="P35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51" s="6" t="str" cm="1">
        <f t="array" ref="Q35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51" s="6"/>
      <c r="S351" s="5" t="s">
        <v>96</v>
      </c>
      <c r="T351" s="6"/>
      <c r="U351" s="5" t="s">
        <v>96</v>
      </c>
      <c r="V351" s="6"/>
      <c r="W351" s="5" t="s">
        <v>96</v>
      </c>
      <c r="X351" s="6"/>
      <c r="Y351" s="5" t="s">
        <v>96</v>
      </c>
      <c r="Z351" s="6"/>
      <c r="AA351" s="5" t="s">
        <v>96</v>
      </c>
      <c r="AB351" s="6"/>
      <c r="AC351" s="5" t="s">
        <v>96</v>
      </c>
      <c r="AE351" s="5" t="s">
        <v>96</v>
      </c>
      <c r="AG351" s="5" t="s">
        <v>96</v>
      </c>
      <c r="AI351" s="5" t="s">
        <v>96</v>
      </c>
      <c r="AJ351" s="6"/>
      <c r="AK351" s="5" t="s">
        <v>96</v>
      </c>
      <c r="AM351" s="5" t="s">
        <v>96</v>
      </c>
      <c r="AO351" s="5" t="s">
        <v>96</v>
      </c>
      <c r="AQ351" s="5" t="s">
        <v>96</v>
      </c>
      <c r="AS351" s="5" t="s">
        <v>96</v>
      </c>
      <c r="AU351" s="5" t="s">
        <v>96</v>
      </c>
      <c r="AW351" s="5" t="s">
        <v>96</v>
      </c>
      <c r="AY351" s="5" t="s">
        <v>96</v>
      </c>
      <c r="BA351" s="5" t="s">
        <v>96</v>
      </c>
      <c r="BC351" s="5" t="s">
        <v>96</v>
      </c>
      <c r="BE351" s="5" t="s">
        <v>206</v>
      </c>
      <c r="BF351" s="6" t="s">
        <v>6658</v>
      </c>
      <c r="BG351" s="5" t="s">
        <v>206</v>
      </c>
      <c r="BH351" s="6" t="s">
        <v>6983</v>
      </c>
      <c r="BI351" s="5" t="s">
        <v>96</v>
      </c>
      <c r="BK351" s="6" t="str" cm="1">
        <f t="array" ref="BK35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51" s="6" t="str" cm="1">
        <f t="array" ref="BL35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51" s="5" t="s">
        <v>96</v>
      </c>
      <c r="BN351" s="5" t="s">
        <v>96</v>
      </c>
      <c r="BO351" s="5" t="s">
        <v>96</v>
      </c>
      <c r="BP351" s="5" t="s">
        <v>96</v>
      </c>
      <c r="BQ351" s="5" t="s">
        <v>96</v>
      </c>
      <c r="BR351" s="5" t="s">
        <v>96</v>
      </c>
      <c r="BS351" s="5" t="s">
        <v>96</v>
      </c>
      <c r="BT351" s="5" t="s">
        <v>96</v>
      </c>
      <c r="BU351" s="5" t="s">
        <v>96</v>
      </c>
      <c r="BV351" s="5" t="s">
        <v>96</v>
      </c>
      <c r="BW351" s="5" t="s">
        <v>96</v>
      </c>
      <c r="BX351" s="5" t="s">
        <v>96</v>
      </c>
      <c r="BY351" s="5" t="s">
        <v>96</v>
      </c>
      <c r="BZ351" s="5" t="s">
        <v>96</v>
      </c>
      <c r="CA351" s="5" t="s">
        <v>96</v>
      </c>
      <c r="CB351" s="5" t="s">
        <v>96</v>
      </c>
      <c r="CC351" s="5" t="s">
        <v>96</v>
      </c>
      <c r="CD351" s="5" t="s">
        <v>96</v>
      </c>
      <c r="CE351" s="5" t="s">
        <v>96</v>
      </c>
      <c r="CF351" s="5" t="s">
        <v>96</v>
      </c>
      <c r="CG351" s="5" t="s">
        <v>96</v>
      </c>
      <c r="CH351" s="5" t="s">
        <v>96</v>
      </c>
      <c r="CI351" s="5" t="s">
        <v>96</v>
      </c>
      <c r="CJ351" s="5" t="s">
        <v>206</v>
      </c>
      <c r="CK351" s="5" t="s">
        <v>96</v>
      </c>
      <c r="CL351" s="5" t="s">
        <v>96</v>
      </c>
      <c r="CM351" s="6" t="str" cm="1">
        <f t="array" ref="CM3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51" s="5" t="str" cm="1">
        <f t="array" ref="CN3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51" s="5" t="str" cm="1">
        <f t="array" ref="CO3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51" s="5" t="str" cm="1">
        <f t="array" ref="CP3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51" s="5" t="str" cm="1">
        <f t="array" ref="CQ3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52" spans="2:95" ht="77.5" x14ac:dyDescent="0.35">
      <c r="B352" s="5" t="s">
        <v>206</v>
      </c>
      <c r="C352" s="6" t="s">
        <v>6181</v>
      </c>
      <c r="D352" s="6" t="s">
        <v>747</v>
      </c>
      <c r="E352" s="6" t="s">
        <v>7315</v>
      </c>
      <c r="F352" s="5" t="s">
        <v>209</v>
      </c>
      <c r="G352" s="5" t="s">
        <v>210</v>
      </c>
      <c r="H352" s="5" t="s">
        <v>223</v>
      </c>
      <c r="I352" s="5" t="s">
        <v>96</v>
      </c>
      <c r="J352" s="5" t="s">
        <v>96</v>
      </c>
      <c r="K352" s="5" t="s">
        <v>399</v>
      </c>
      <c r="L352" s="5" t="s">
        <v>9</v>
      </c>
      <c r="M352" s="5" t="str">
        <f>IF(O352="","",
IF(O352="PM_XX_XX_XX: Undefined","PM_XX: Undefined",
INDEX(tbl_Picklist_UniclassPM[Code and Title],
MATCH((LEFT(O352,5)),tbl_Picklist_UniclassPM[Code],0))
))</f>
        <v>PM_70 : Testing, commissioning and completion information</v>
      </c>
      <c r="N352" s="5" t="str">
        <f>IF(O352="","",
IF(O352="PM_XX_XX_XX: Undefined","PM_XX_XX: Undefined",
INDEX(tbl_Picklist_UniclassPM[Code and Title],
MATCH((LEFT(O352,8)),tbl_Picklist_UniclassPM[Code],0))
))</f>
        <v>PM_70_15 : Compliance and certification documents</v>
      </c>
      <c r="O352" s="5" t="s">
        <v>748</v>
      </c>
      <c r="P352" s="6" t="str" cm="1">
        <f t="array" ref="P35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52" s="6" t="str" cm="1">
        <f t="array" ref="Q35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52" s="6"/>
      <c r="S352" s="5" t="s">
        <v>96</v>
      </c>
      <c r="T352" s="6"/>
      <c r="U352" s="5" t="s">
        <v>96</v>
      </c>
      <c r="V352" s="6"/>
      <c r="W352" s="5" t="s">
        <v>96</v>
      </c>
      <c r="X352" s="6"/>
      <c r="Y352" s="5" t="s">
        <v>96</v>
      </c>
      <c r="Z352" s="6"/>
      <c r="AA352" s="5" t="s">
        <v>96</v>
      </c>
      <c r="AB352" s="6"/>
      <c r="AC352" s="5" t="s">
        <v>96</v>
      </c>
      <c r="AE352" s="5" t="s">
        <v>96</v>
      </c>
      <c r="AG352" s="5" t="s">
        <v>96</v>
      </c>
      <c r="AI352" s="5" t="s">
        <v>96</v>
      </c>
      <c r="AJ352" s="6"/>
      <c r="AK352" s="5" t="s">
        <v>96</v>
      </c>
      <c r="AM352" s="5" t="s">
        <v>96</v>
      </c>
      <c r="AO352" s="5" t="s">
        <v>96</v>
      </c>
      <c r="AQ352" s="5" t="s">
        <v>96</v>
      </c>
      <c r="AS352" s="5" t="s">
        <v>96</v>
      </c>
      <c r="AU352" s="5" t="s">
        <v>96</v>
      </c>
      <c r="AW352" s="5" t="s">
        <v>96</v>
      </c>
      <c r="AY352" s="5" t="s">
        <v>96</v>
      </c>
      <c r="BA352" s="5" t="s">
        <v>96</v>
      </c>
      <c r="BC352" s="5" t="s">
        <v>96</v>
      </c>
      <c r="BE352" s="5" t="s">
        <v>206</v>
      </c>
      <c r="BF352" s="6" t="s">
        <v>6659</v>
      </c>
      <c r="BG352" s="5" t="s">
        <v>206</v>
      </c>
      <c r="BH352" s="6" t="s">
        <v>6536</v>
      </c>
      <c r="BI352" s="5" t="s">
        <v>96</v>
      </c>
      <c r="BK352" s="6" t="str" cm="1">
        <f t="array" ref="BK35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J;
X</v>
      </c>
      <c r="BL352" s="6" t="str" cm="1">
        <f t="array" ref="BL35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J : Acoustic Engineering;
X : Non-Discipline Specific or Not Applicable</v>
      </c>
      <c r="BM352" s="5" t="s">
        <v>96</v>
      </c>
      <c r="BN352" s="5" t="s">
        <v>96</v>
      </c>
      <c r="BO352" s="5" t="s">
        <v>96</v>
      </c>
      <c r="BP352" s="5" t="s">
        <v>96</v>
      </c>
      <c r="BQ352" s="5" t="s">
        <v>96</v>
      </c>
      <c r="BR352" s="5" t="s">
        <v>96</v>
      </c>
      <c r="BS352" s="5" t="s">
        <v>96</v>
      </c>
      <c r="BT352" s="5" t="s">
        <v>96</v>
      </c>
      <c r="BU352" s="5" t="s">
        <v>96</v>
      </c>
      <c r="BV352" s="5" t="s">
        <v>206</v>
      </c>
      <c r="BW352" s="5" t="s">
        <v>96</v>
      </c>
      <c r="BX352" s="5" t="s">
        <v>96</v>
      </c>
      <c r="BY352" s="5" t="s">
        <v>96</v>
      </c>
      <c r="BZ352" s="5" t="s">
        <v>96</v>
      </c>
      <c r="CA352" s="5" t="s">
        <v>96</v>
      </c>
      <c r="CB352" s="5" t="s">
        <v>96</v>
      </c>
      <c r="CC352" s="5" t="s">
        <v>96</v>
      </c>
      <c r="CD352" s="5" t="s">
        <v>96</v>
      </c>
      <c r="CE352" s="5" t="s">
        <v>96</v>
      </c>
      <c r="CF352" s="5" t="s">
        <v>96</v>
      </c>
      <c r="CG352" s="5" t="s">
        <v>96</v>
      </c>
      <c r="CH352" s="5" t="s">
        <v>96</v>
      </c>
      <c r="CI352" s="5" t="s">
        <v>96</v>
      </c>
      <c r="CJ352" s="5" t="s">
        <v>206</v>
      </c>
      <c r="CK352" s="5" t="s">
        <v>96</v>
      </c>
      <c r="CL352" s="5" t="s">
        <v>96</v>
      </c>
      <c r="CM352" s="6" t="str" cm="1">
        <f t="array" ref="CM3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52" s="5" t="str" cm="1">
        <f t="array" ref="CN3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52" s="5" t="str" cm="1">
        <f t="array" ref="CO3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52" s="5" t="str" cm="1">
        <f t="array" ref="CP3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52" s="5" t="str" cm="1">
        <f t="array" ref="CQ3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53" spans="2:95" ht="77.5" x14ac:dyDescent="0.35">
      <c r="B353" s="5" t="s">
        <v>239</v>
      </c>
      <c r="C353" s="6" t="s">
        <v>6182</v>
      </c>
      <c r="D353" s="6" t="s">
        <v>749</v>
      </c>
      <c r="E353" s="6" t="s">
        <v>7316</v>
      </c>
      <c r="F353" s="5" t="s">
        <v>209</v>
      </c>
      <c r="G353" s="5" t="s">
        <v>210</v>
      </c>
      <c r="H353" s="5" t="s">
        <v>223</v>
      </c>
      <c r="I353" s="5" t="s">
        <v>96</v>
      </c>
      <c r="J353" s="5" t="s">
        <v>96</v>
      </c>
      <c r="K353" s="5" t="s">
        <v>399</v>
      </c>
      <c r="L353" s="5" t="s">
        <v>9</v>
      </c>
      <c r="M353" s="5" t="str">
        <f>IF(O353="","",
IF(O353="PM_XX_XX_XX: Undefined","PM_XX: Undefined",
INDEX(tbl_Picklist_UniclassPM[Code and Title],
MATCH((LEFT(O353,5)),tbl_Picklist_UniclassPM[Code],0))
))</f>
        <v>PM_70 : Testing, commissioning and completion information</v>
      </c>
      <c r="N353" s="5" t="str">
        <f>IF(O353="","",
IF(O353="PM_XX_XX_XX: Undefined","PM_XX_XX: Undefined",
INDEX(tbl_Picklist_UniclassPM[Code and Title],
MATCH((LEFT(O353,8)),tbl_Picklist_UniclassPM[Code],0))
))</f>
        <v>PM_70_15 : Compliance and certification documents</v>
      </c>
      <c r="O353" s="5" t="s">
        <v>750</v>
      </c>
      <c r="P353" s="6" t="str" cm="1">
        <f t="array" ref="P35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53" s="6" t="str" cm="1">
        <f t="array" ref="Q35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53" s="6"/>
      <c r="S353" s="5" t="s">
        <v>96</v>
      </c>
      <c r="T353" s="6"/>
      <c r="U353" s="5" t="s">
        <v>96</v>
      </c>
      <c r="V353" s="6"/>
      <c r="W353" s="5" t="s">
        <v>96</v>
      </c>
      <c r="X353" s="6"/>
      <c r="Y353" s="5" t="s">
        <v>96</v>
      </c>
      <c r="Z353" s="6"/>
      <c r="AA353" s="5" t="s">
        <v>96</v>
      </c>
      <c r="AB353" s="6"/>
      <c r="AC353" s="5" t="s">
        <v>96</v>
      </c>
      <c r="AE353" s="5" t="s">
        <v>96</v>
      </c>
      <c r="AG353" s="5" t="s">
        <v>96</v>
      </c>
      <c r="AI353" s="5" t="s">
        <v>96</v>
      </c>
      <c r="AJ353" s="6"/>
      <c r="AK353" s="5" t="s">
        <v>96</v>
      </c>
      <c r="AM353" s="5" t="s">
        <v>96</v>
      </c>
      <c r="AO353" s="5" t="s">
        <v>96</v>
      </c>
      <c r="AQ353" s="5" t="s">
        <v>96</v>
      </c>
      <c r="AS353" s="5" t="s">
        <v>96</v>
      </c>
      <c r="AU353" s="5" t="s">
        <v>96</v>
      </c>
      <c r="AW353" s="5" t="s">
        <v>96</v>
      </c>
      <c r="AY353" s="5" t="s">
        <v>96</v>
      </c>
      <c r="BA353" s="5" t="s">
        <v>96</v>
      </c>
      <c r="BC353" s="5" t="s">
        <v>96</v>
      </c>
      <c r="BE353" s="5" t="s">
        <v>206</v>
      </c>
      <c r="BF353" s="6" t="s">
        <v>751</v>
      </c>
      <c r="BG353" s="5" t="s">
        <v>206</v>
      </c>
      <c r="BH353" s="6" t="s">
        <v>6536</v>
      </c>
      <c r="BI353" s="5" t="s">
        <v>96</v>
      </c>
      <c r="BK353" s="6" t="str" cm="1">
        <f t="array" ref="BK35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
X</v>
      </c>
      <c r="BL353" s="6" t="str" cm="1">
        <f t="array" ref="BL35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
X : Non-Discipline Specific or Not Applicable</v>
      </c>
      <c r="BM353" s="5" t="s">
        <v>96</v>
      </c>
      <c r="BN353" s="5" t="s">
        <v>206</v>
      </c>
      <c r="BO353" s="5" t="s">
        <v>96</v>
      </c>
      <c r="BP353" s="5" t="s">
        <v>96</v>
      </c>
      <c r="BQ353" s="5" t="s">
        <v>96</v>
      </c>
      <c r="BR353" s="5" t="s">
        <v>96</v>
      </c>
      <c r="BS353" s="5" t="s">
        <v>96</v>
      </c>
      <c r="BT353" s="5" t="s">
        <v>96</v>
      </c>
      <c r="BU353" s="5" t="s">
        <v>96</v>
      </c>
      <c r="BV353" s="5" t="s">
        <v>96</v>
      </c>
      <c r="BW353" s="5" t="s">
        <v>96</v>
      </c>
      <c r="BX353" s="5" t="s">
        <v>96</v>
      </c>
      <c r="BY353" s="5" t="s">
        <v>96</v>
      </c>
      <c r="BZ353" s="5" t="s">
        <v>96</v>
      </c>
      <c r="CA353" s="5" t="s">
        <v>96</v>
      </c>
      <c r="CB353" s="5" t="s">
        <v>96</v>
      </c>
      <c r="CC353" s="5" t="s">
        <v>96</v>
      </c>
      <c r="CD353" s="5" t="s">
        <v>96</v>
      </c>
      <c r="CE353" s="5" t="s">
        <v>96</v>
      </c>
      <c r="CF353" s="5" t="s">
        <v>96</v>
      </c>
      <c r="CG353" s="5" t="s">
        <v>96</v>
      </c>
      <c r="CH353" s="5" t="s">
        <v>96</v>
      </c>
      <c r="CI353" s="5" t="s">
        <v>96</v>
      </c>
      <c r="CJ353" s="5" t="s">
        <v>206</v>
      </c>
      <c r="CK353" s="5" t="s">
        <v>96</v>
      </c>
      <c r="CL353" s="5" t="s">
        <v>96</v>
      </c>
      <c r="CM353" s="6" t="str" cm="1">
        <f t="array" ref="CM3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53" s="5" t="str" cm="1">
        <f t="array" ref="CN3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53" s="5" t="str" cm="1">
        <f t="array" ref="CO3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53" s="5" t="str" cm="1">
        <f t="array" ref="CP3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53" s="5" t="str" cm="1">
        <f t="array" ref="CQ3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54" spans="2:95" ht="77.5" x14ac:dyDescent="0.35">
      <c r="B354" s="5" t="s">
        <v>206</v>
      </c>
      <c r="C354" s="6" t="s">
        <v>6183</v>
      </c>
      <c r="D354" s="6" t="s">
        <v>752</v>
      </c>
      <c r="E354" s="6" t="s">
        <v>7317</v>
      </c>
      <c r="F354" s="5" t="s">
        <v>209</v>
      </c>
      <c r="G354" s="5" t="s">
        <v>210</v>
      </c>
      <c r="H354" s="5" t="s">
        <v>223</v>
      </c>
      <c r="I354" s="5" t="s">
        <v>96</v>
      </c>
      <c r="J354" s="5" t="s">
        <v>96</v>
      </c>
      <c r="K354" s="5" t="s">
        <v>399</v>
      </c>
      <c r="L354" s="5" t="s">
        <v>9</v>
      </c>
      <c r="M354" s="5" t="str">
        <f>IF(O354="","",
IF(O354="PM_XX_XX_XX: Undefined","PM_XX: Undefined",
INDEX(tbl_Picklist_UniclassPM[Code and Title],
MATCH((LEFT(O354,5)),tbl_Picklist_UniclassPM[Code],0))
))</f>
        <v>PM_70 : Testing, commissioning and completion information</v>
      </c>
      <c r="N354" s="5" t="str">
        <f>IF(O354="","",
IF(O354="PM_XX_XX_XX: Undefined","PM_XX_XX: Undefined",
INDEX(tbl_Picklist_UniclassPM[Code and Title],
MATCH((LEFT(O354,8)),tbl_Picklist_UniclassPM[Code],0))
))</f>
        <v>PM_70_15 : Compliance and certification documents</v>
      </c>
      <c r="O354" s="5" t="s">
        <v>753</v>
      </c>
      <c r="P354" s="6" t="str" cm="1">
        <f t="array" ref="P35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54" s="6" t="str" cm="1">
        <f t="array" ref="Q35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54" s="6"/>
      <c r="S354" s="5" t="s">
        <v>96</v>
      </c>
      <c r="T354" s="6"/>
      <c r="U354" s="5" t="s">
        <v>96</v>
      </c>
      <c r="V354" s="6"/>
      <c r="W354" s="5" t="s">
        <v>96</v>
      </c>
      <c r="X354" s="6"/>
      <c r="Y354" s="5" t="s">
        <v>96</v>
      </c>
      <c r="Z354" s="6"/>
      <c r="AA354" s="5" t="s">
        <v>96</v>
      </c>
      <c r="AB354" s="6"/>
      <c r="AC354" s="5" t="s">
        <v>96</v>
      </c>
      <c r="AE354" s="5" t="s">
        <v>96</v>
      </c>
      <c r="AG354" s="5" t="s">
        <v>96</v>
      </c>
      <c r="AI354" s="5" t="s">
        <v>96</v>
      </c>
      <c r="AJ354" s="6"/>
      <c r="AK354" s="5" t="s">
        <v>96</v>
      </c>
      <c r="AM354" s="5" t="s">
        <v>96</v>
      </c>
      <c r="AO354" s="5" t="s">
        <v>96</v>
      </c>
      <c r="AQ354" s="5" t="s">
        <v>96</v>
      </c>
      <c r="AS354" s="5" t="s">
        <v>96</v>
      </c>
      <c r="AU354" s="5" t="s">
        <v>96</v>
      </c>
      <c r="AW354" s="5" t="s">
        <v>96</v>
      </c>
      <c r="AY354" s="5" t="s">
        <v>96</v>
      </c>
      <c r="BA354" s="5" t="s">
        <v>96</v>
      </c>
      <c r="BC354" s="5" t="s">
        <v>96</v>
      </c>
      <c r="BE354" s="5" t="s">
        <v>206</v>
      </c>
      <c r="BF354" s="6" t="s">
        <v>6660</v>
      </c>
      <c r="BG354" s="5" t="s">
        <v>206</v>
      </c>
      <c r="BH354" s="6" t="s">
        <v>6536</v>
      </c>
      <c r="BI354" s="5" t="s">
        <v>96</v>
      </c>
      <c r="BK354" s="6" t="str" cm="1">
        <f t="array" ref="BK35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354" s="6" t="str" cm="1">
        <f t="array" ref="BL35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354" s="5" t="s">
        <v>96</v>
      </c>
      <c r="BN354" s="5" t="s">
        <v>96</v>
      </c>
      <c r="BO354" s="5" t="s">
        <v>96</v>
      </c>
      <c r="BP354" s="5" t="s">
        <v>96</v>
      </c>
      <c r="BQ354" s="5" t="s">
        <v>96</v>
      </c>
      <c r="BR354" s="5" t="s">
        <v>96</v>
      </c>
      <c r="BS354" s="5" t="s">
        <v>96</v>
      </c>
      <c r="BT354" s="5" t="s">
        <v>96</v>
      </c>
      <c r="BU354" s="5" t="s">
        <v>96</v>
      </c>
      <c r="BV354" s="5" t="s">
        <v>96</v>
      </c>
      <c r="BW354" s="5" t="s">
        <v>96</v>
      </c>
      <c r="BX354" s="5" t="s">
        <v>96</v>
      </c>
      <c r="BY354" s="5" t="s">
        <v>96</v>
      </c>
      <c r="BZ354" s="5" t="s">
        <v>96</v>
      </c>
      <c r="CA354" s="5" t="s">
        <v>96</v>
      </c>
      <c r="CB354" s="5" t="s">
        <v>96</v>
      </c>
      <c r="CC354" s="5" t="s">
        <v>96</v>
      </c>
      <c r="CD354" s="5" t="s">
        <v>96</v>
      </c>
      <c r="CE354" s="5" t="s">
        <v>96</v>
      </c>
      <c r="CF354" s="5" t="s">
        <v>206</v>
      </c>
      <c r="CG354" s="5" t="s">
        <v>96</v>
      </c>
      <c r="CH354" s="5" t="s">
        <v>96</v>
      </c>
      <c r="CI354" s="5" t="s">
        <v>96</v>
      </c>
      <c r="CJ354" s="5" t="s">
        <v>206</v>
      </c>
      <c r="CK354" s="5" t="s">
        <v>96</v>
      </c>
      <c r="CL354" s="5" t="s">
        <v>96</v>
      </c>
      <c r="CM354" s="6" t="str" cm="1">
        <f t="array" ref="CM3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54" s="5" t="str" cm="1">
        <f t="array" ref="CN3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54" s="5" t="str" cm="1">
        <f t="array" ref="CO3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54" s="5" t="str" cm="1">
        <f t="array" ref="CP3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54" s="5" t="str" cm="1">
        <f t="array" ref="CQ3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55" spans="2:95" ht="77.5" x14ac:dyDescent="0.35">
      <c r="B355" s="5" t="s">
        <v>239</v>
      </c>
      <c r="C355" s="6" t="s">
        <v>6184</v>
      </c>
      <c r="D355" s="6" t="s">
        <v>754</v>
      </c>
      <c r="E355" s="6" t="s">
        <v>7318</v>
      </c>
      <c r="F355" s="5" t="s">
        <v>209</v>
      </c>
      <c r="G355" s="5" t="s">
        <v>210</v>
      </c>
      <c r="H355" s="5" t="s">
        <v>223</v>
      </c>
      <c r="I355" s="5" t="s">
        <v>96</v>
      </c>
      <c r="J355" s="5" t="s">
        <v>96</v>
      </c>
      <c r="K355" s="5" t="s">
        <v>399</v>
      </c>
      <c r="L355" s="5" t="s">
        <v>9</v>
      </c>
      <c r="M355" s="5" t="str">
        <f>IF(O355="","",
IF(O355="PM_XX_XX_XX: Undefined","PM_XX: Undefined",
INDEX(tbl_Picklist_UniclassPM[Code and Title],
MATCH((LEFT(O355,5)),tbl_Picklist_UniclassPM[Code],0))
))</f>
        <v>PM_70 : Testing, commissioning and completion information</v>
      </c>
      <c r="N355" s="5" t="str">
        <f>IF(O355="","",
IF(O355="PM_XX_XX_XX: Undefined","PM_XX_XX: Undefined",
INDEX(tbl_Picklist_UniclassPM[Code and Title],
MATCH((LEFT(O355,8)),tbl_Picklist_UniclassPM[Code],0))
))</f>
        <v>PM_70_15 : Compliance and certification documents</v>
      </c>
      <c r="O355" s="5" t="s">
        <v>755</v>
      </c>
      <c r="P355" s="6" t="str" cm="1">
        <f t="array" ref="P35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55" s="6" t="str" cm="1">
        <f t="array" ref="Q35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55" s="6"/>
      <c r="S355" s="5" t="s">
        <v>96</v>
      </c>
      <c r="T355" s="6"/>
      <c r="U355" s="5" t="s">
        <v>96</v>
      </c>
      <c r="V355" s="6"/>
      <c r="W355" s="5" t="s">
        <v>96</v>
      </c>
      <c r="X355" s="6"/>
      <c r="Y355" s="5" t="s">
        <v>96</v>
      </c>
      <c r="Z355" s="6"/>
      <c r="AA355" s="5" t="s">
        <v>96</v>
      </c>
      <c r="AB355" s="6"/>
      <c r="AC355" s="5" t="s">
        <v>96</v>
      </c>
      <c r="AE355" s="5" t="s">
        <v>96</v>
      </c>
      <c r="AG355" s="5" t="s">
        <v>96</v>
      </c>
      <c r="AI355" s="5" t="s">
        <v>96</v>
      </c>
      <c r="AJ355" s="6"/>
      <c r="AK355" s="5" t="s">
        <v>96</v>
      </c>
      <c r="AM355" s="5" t="s">
        <v>96</v>
      </c>
      <c r="AO355" s="5" t="s">
        <v>96</v>
      </c>
      <c r="AQ355" s="5" t="s">
        <v>96</v>
      </c>
      <c r="AS355" s="5" t="s">
        <v>96</v>
      </c>
      <c r="AU355" s="5" t="s">
        <v>96</v>
      </c>
      <c r="AW355" s="5" t="s">
        <v>96</v>
      </c>
      <c r="AY355" s="5" t="s">
        <v>96</v>
      </c>
      <c r="BA355" s="5" t="s">
        <v>96</v>
      </c>
      <c r="BC355" s="5" t="s">
        <v>96</v>
      </c>
      <c r="BE355" s="5" t="s">
        <v>206</v>
      </c>
      <c r="BF355" s="6" t="s">
        <v>6661</v>
      </c>
      <c r="BG355" s="5" t="s">
        <v>206</v>
      </c>
      <c r="BH355" s="6" t="s">
        <v>6536</v>
      </c>
      <c r="BI355" s="5" t="s">
        <v>96</v>
      </c>
      <c r="BK355" s="6" t="str" cm="1">
        <f t="array" ref="BK35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355" s="6" t="str" cm="1">
        <f t="array" ref="BL35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355" s="5" t="s">
        <v>96</v>
      </c>
      <c r="BN355" s="5" t="s">
        <v>96</v>
      </c>
      <c r="BO355" s="5" t="s">
        <v>96</v>
      </c>
      <c r="BP355" s="5" t="s">
        <v>96</v>
      </c>
      <c r="BQ355" s="5" t="s">
        <v>96</v>
      </c>
      <c r="BR355" s="5" t="s">
        <v>96</v>
      </c>
      <c r="BS355" s="5" t="s">
        <v>96</v>
      </c>
      <c r="BT355" s="5" t="s">
        <v>96</v>
      </c>
      <c r="BU355" s="5" t="s">
        <v>96</v>
      </c>
      <c r="BV355" s="5" t="s">
        <v>96</v>
      </c>
      <c r="BW355" s="5" t="s">
        <v>96</v>
      </c>
      <c r="BX355" s="5" t="s">
        <v>96</v>
      </c>
      <c r="BY355" s="5" t="s">
        <v>96</v>
      </c>
      <c r="BZ355" s="5" t="s">
        <v>96</v>
      </c>
      <c r="CA355" s="5" t="s">
        <v>96</v>
      </c>
      <c r="CB355" s="5" t="s">
        <v>96</v>
      </c>
      <c r="CC355" s="5" t="s">
        <v>96</v>
      </c>
      <c r="CD355" s="5" t="s">
        <v>96</v>
      </c>
      <c r="CE355" s="5" t="s">
        <v>96</v>
      </c>
      <c r="CF355" s="5" t="s">
        <v>206</v>
      </c>
      <c r="CG355" s="5" t="s">
        <v>96</v>
      </c>
      <c r="CH355" s="5" t="s">
        <v>96</v>
      </c>
      <c r="CI355" s="5" t="s">
        <v>96</v>
      </c>
      <c r="CJ355" s="5" t="s">
        <v>206</v>
      </c>
      <c r="CK355" s="5" t="s">
        <v>96</v>
      </c>
      <c r="CL355" s="5" t="s">
        <v>96</v>
      </c>
      <c r="CM355" s="6" t="str" cm="1">
        <f t="array" ref="CM3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55" s="5" t="str" cm="1">
        <f t="array" ref="CN3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55" s="5" t="str" cm="1">
        <f t="array" ref="CO3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55" s="5" t="str" cm="1">
        <f t="array" ref="CP3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55" s="5" t="str" cm="1">
        <f t="array" ref="CQ3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56" spans="2:95" ht="46.5" x14ac:dyDescent="0.35">
      <c r="B356" s="5" t="s">
        <v>206</v>
      </c>
      <c r="C356" s="6" t="s">
        <v>6185</v>
      </c>
      <c r="D356" s="6" t="s">
        <v>756</v>
      </c>
      <c r="E356" s="6" t="s">
        <v>7319</v>
      </c>
      <c r="F356" s="5" t="s">
        <v>209</v>
      </c>
      <c r="G356" s="5" t="s">
        <v>210</v>
      </c>
      <c r="H356" s="5" t="s">
        <v>223</v>
      </c>
      <c r="I356" s="5" t="s">
        <v>96</v>
      </c>
      <c r="J356" s="5" t="s">
        <v>96</v>
      </c>
      <c r="K356" s="5" t="s">
        <v>399</v>
      </c>
      <c r="L356" s="5" t="s">
        <v>9</v>
      </c>
      <c r="M356" s="5" t="str">
        <f>IF(O356="","",
IF(O356="PM_XX_XX_XX: Undefined","PM_XX: Undefined",
INDEX(tbl_Picklist_UniclassPM[Code and Title],
MATCH((LEFT(O356,5)),tbl_Picklist_UniclassPM[Code],0))
))</f>
        <v>PM_70 : Testing, commissioning and completion information</v>
      </c>
      <c r="N356" s="5" t="str">
        <f>IF(O356="","",
IF(O356="PM_XX_XX_XX: Undefined","PM_XX_XX: Undefined",
INDEX(tbl_Picklist_UniclassPM[Code and Title],
MATCH((LEFT(O356,8)),tbl_Picklist_UniclassPM[Code],0))
))</f>
        <v>PM_70_15 : Compliance and certification documents</v>
      </c>
      <c r="O356" s="5" t="s">
        <v>757</v>
      </c>
      <c r="P356" s="6" t="str" cm="1">
        <f t="array" ref="P35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356" s="6" t="str" cm="1">
        <f t="array" ref="Q35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356" s="6"/>
      <c r="S356" s="5" t="s">
        <v>96</v>
      </c>
      <c r="T356" s="6"/>
      <c r="U356" s="5" t="s">
        <v>96</v>
      </c>
      <c r="V356" s="6"/>
      <c r="W356" s="5" t="s">
        <v>96</v>
      </c>
      <c r="X356" s="6"/>
      <c r="Y356" s="5" t="s">
        <v>96</v>
      </c>
      <c r="Z356" s="6"/>
      <c r="AA356" s="5" t="s">
        <v>96</v>
      </c>
      <c r="AB356" s="6"/>
      <c r="AC356" s="5" t="s">
        <v>96</v>
      </c>
      <c r="AE356" s="5" t="s">
        <v>96</v>
      </c>
      <c r="AG356" s="5" t="s">
        <v>96</v>
      </c>
      <c r="AI356" s="5" t="s">
        <v>96</v>
      </c>
      <c r="AJ356" s="6"/>
      <c r="AK356" s="5" t="s">
        <v>96</v>
      </c>
      <c r="AM356" s="5" t="s">
        <v>96</v>
      </c>
      <c r="AO356" s="5" t="s">
        <v>96</v>
      </c>
      <c r="AQ356" s="5" t="s">
        <v>96</v>
      </c>
      <c r="AS356" s="5" t="s">
        <v>96</v>
      </c>
      <c r="AU356" s="5" t="s">
        <v>96</v>
      </c>
      <c r="AW356" s="5" t="s">
        <v>96</v>
      </c>
      <c r="AY356" s="5" t="s">
        <v>96</v>
      </c>
      <c r="BA356" s="5" t="s">
        <v>96</v>
      </c>
      <c r="BC356" s="5" t="s">
        <v>96</v>
      </c>
      <c r="BE356" s="5" t="s">
        <v>206</v>
      </c>
      <c r="BF356" s="6" t="s">
        <v>6662</v>
      </c>
      <c r="BG356" s="5" t="s">
        <v>96</v>
      </c>
      <c r="BI356" s="5" t="s">
        <v>96</v>
      </c>
      <c r="BK356" s="6" t="str" cm="1">
        <f t="array" ref="BK35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56" s="6" t="str" cm="1">
        <f t="array" ref="BL35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56" s="5" t="s">
        <v>96</v>
      </c>
      <c r="BN356" s="5" t="s">
        <v>96</v>
      </c>
      <c r="BO356" s="5" t="s">
        <v>96</v>
      </c>
      <c r="BP356" s="5" t="s">
        <v>96</v>
      </c>
      <c r="BQ356" s="5" t="s">
        <v>206</v>
      </c>
      <c r="BR356" s="5" t="s">
        <v>96</v>
      </c>
      <c r="BS356" s="5" t="s">
        <v>96</v>
      </c>
      <c r="BT356" s="5" t="s">
        <v>96</v>
      </c>
      <c r="BU356" s="5" t="s">
        <v>96</v>
      </c>
      <c r="BV356" s="5" t="s">
        <v>96</v>
      </c>
      <c r="BW356" s="5" t="s">
        <v>96</v>
      </c>
      <c r="BX356" s="5" t="s">
        <v>96</v>
      </c>
      <c r="BY356" s="5" t="s">
        <v>96</v>
      </c>
      <c r="BZ356" s="5" t="s">
        <v>96</v>
      </c>
      <c r="CA356" s="5" t="s">
        <v>96</v>
      </c>
      <c r="CB356" s="5" t="s">
        <v>96</v>
      </c>
      <c r="CC356" s="5" t="s">
        <v>96</v>
      </c>
      <c r="CD356" s="5" t="s">
        <v>96</v>
      </c>
      <c r="CE356" s="5" t="s">
        <v>96</v>
      </c>
      <c r="CF356" s="5" t="s">
        <v>96</v>
      </c>
      <c r="CG356" s="5" t="s">
        <v>96</v>
      </c>
      <c r="CH356" s="5" t="s">
        <v>96</v>
      </c>
      <c r="CI356" s="5" t="s">
        <v>96</v>
      </c>
      <c r="CJ356" s="5" t="s">
        <v>206</v>
      </c>
      <c r="CK356" s="5" t="s">
        <v>96</v>
      </c>
      <c r="CL356" s="5" t="s">
        <v>96</v>
      </c>
      <c r="CM356" s="6" t="str" cm="1">
        <f t="array" ref="CM3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56" s="5" t="str" cm="1">
        <f t="array" ref="CN3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56" s="5" t="str" cm="1">
        <f t="array" ref="CO3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56" s="5" t="str" cm="1">
        <f t="array" ref="CP3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56" s="5" t="str" cm="1">
        <f t="array" ref="CQ3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57" spans="2:95" ht="124" x14ac:dyDescent="0.35">
      <c r="B357" s="5" t="s">
        <v>206</v>
      </c>
      <c r="C357" s="6" t="s">
        <v>6186</v>
      </c>
      <c r="D357" s="6" t="s">
        <v>758</v>
      </c>
      <c r="E357" s="6" t="s">
        <v>7320</v>
      </c>
      <c r="F357" s="5" t="s">
        <v>209</v>
      </c>
      <c r="G357" s="5" t="s">
        <v>210</v>
      </c>
      <c r="H357" s="5" t="s">
        <v>223</v>
      </c>
      <c r="I357" s="5" t="s">
        <v>96</v>
      </c>
      <c r="J357" s="5" t="s">
        <v>96</v>
      </c>
      <c r="K357" s="5" t="s">
        <v>399</v>
      </c>
      <c r="L357" s="5" t="s">
        <v>9</v>
      </c>
      <c r="M357" s="5" t="str">
        <f>IF(O357="","",
IF(O357="PM_XX_XX_XX: Undefined","PM_XX: Undefined",
INDEX(tbl_Picklist_UniclassPM[Code and Title],
MATCH((LEFT(O357,5)),tbl_Picklist_UniclassPM[Code],0))
))</f>
        <v>PM_70 : Testing, commissioning and completion information</v>
      </c>
      <c r="N357" s="5" t="str">
        <f>IF(O357="","",
IF(O357="PM_XX_XX_XX: Undefined","PM_XX_XX: Undefined",
INDEX(tbl_Picklist_UniclassPM[Code and Title],
MATCH((LEFT(O357,8)),tbl_Picklist_UniclassPM[Code],0))
))</f>
        <v>PM_70_15 : Compliance and certification documents</v>
      </c>
      <c r="O357" s="5" t="s">
        <v>757</v>
      </c>
      <c r="P357" s="6" t="str" cm="1">
        <f t="array" ref="P35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357" s="6" t="str" cm="1">
        <f t="array" ref="Q35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357" s="6"/>
      <c r="S357" s="5" t="s">
        <v>96</v>
      </c>
      <c r="T357" s="6"/>
      <c r="U357" s="5" t="s">
        <v>96</v>
      </c>
      <c r="V357" s="6"/>
      <c r="W357" s="5" t="s">
        <v>96</v>
      </c>
      <c r="X357" s="6"/>
      <c r="Y357" s="5" t="s">
        <v>96</v>
      </c>
      <c r="Z357" s="6"/>
      <c r="AA357" s="5" t="s">
        <v>96</v>
      </c>
      <c r="AB357" s="6"/>
      <c r="AC357" s="5" t="s">
        <v>96</v>
      </c>
      <c r="AE357" s="5" t="s">
        <v>96</v>
      </c>
      <c r="AG357" s="5" t="s">
        <v>96</v>
      </c>
      <c r="AI357" s="5" t="s">
        <v>96</v>
      </c>
      <c r="AJ357" s="6"/>
      <c r="AK357" s="5" t="s">
        <v>96</v>
      </c>
      <c r="AM357" s="5" t="s">
        <v>96</v>
      </c>
      <c r="AO357" s="5" t="s">
        <v>96</v>
      </c>
      <c r="AQ357" s="5" t="s">
        <v>96</v>
      </c>
      <c r="AS357" s="5" t="s">
        <v>96</v>
      </c>
      <c r="AU357" s="5" t="s">
        <v>96</v>
      </c>
      <c r="AW357" s="5" t="s">
        <v>96</v>
      </c>
      <c r="AY357" s="5" t="s">
        <v>96</v>
      </c>
      <c r="BA357" s="5" t="s">
        <v>96</v>
      </c>
      <c r="BC357" s="5" t="s">
        <v>96</v>
      </c>
      <c r="BE357" s="5" t="s">
        <v>206</v>
      </c>
      <c r="BF357" s="6" t="s">
        <v>6663</v>
      </c>
      <c r="BG357" s="5" t="s">
        <v>96</v>
      </c>
      <c r="BI357" s="5" t="s">
        <v>96</v>
      </c>
      <c r="BK357" s="6" t="str" cm="1">
        <f t="array" ref="BK35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57" s="6" t="str" cm="1">
        <f t="array" ref="BL35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57" s="5" t="s">
        <v>96</v>
      </c>
      <c r="BN357" s="5" t="s">
        <v>96</v>
      </c>
      <c r="BO357" s="5" t="s">
        <v>96</v>
      </c>
      <c r="BP357" s="5" t="s">
        <v>96</v>
      </c>
      <c r="BQ357" s="5" t="s">
        <v>206</v>
      </c>
      <c r="BR357" s="5" t="s">
        <v>96</v>
      </c>
      <c r="BS357" s="5" t="s">
        <v>96</v>
      </c>
      <c r="BT357" s="5" t="s">
        <v>96</v>
      </c>
      <c r="BU357" s="5" t="s">
        <v>96</v>
      </c>
      <c r="BV357" s="5" t="s">
        <v>96</v>
      </c>
      <c r="BW357" s="5" t="s">
        <v>96</v>
      </c>
      <c r="BX357" s="5" t="s">
        <v>96</v>
      </c>
      <c r="BY357" s="5" t="s">
        <v>96</v>
      </c>
      <c r="BZ357" s="5" t="s">
        <v>96</v>
      </c>
      <c r="CA357" s="5" t="s">
        <v>96</v>
      </c>
      <c r="CB357" s="5" t="s">
        <v>96</v>
      </c>
      <c r="CC357" s="5" t="s">
        <v>96</v>
      </c>
      <c r="CD357" s="5" t="s">
        <v>96</v>
      </c>
      <c r="CE357" s="5" t="s">
        <v>96</v>
      </c>
      <c r="CF357" s="5" t="s">
        <v>96</v>
      </c>
      <c r="CG357" s="5" t="s">
        <v>96</v>
      </c>
      <c r="CH357" s="5" t="s">
        <v>96</v>
      </c>
      <c r="CI357" s="5" t="s">
        <v>96</v>
      </c>
      <c r="CJ357" s="5" t="s">
        <v>206</v>
      </c>
      <c r="CK357" s="5" t="s">
        <v>96</v>
      </c>
      <c r="CL357" s="5" t="s">
        <v>96</v>
      </c>
      <c r="CM357" s="6" t="str" cm="1">
        <f t="array" ref="CM3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57" s="5" t="str" cm="1">
        <f t="array" ref="CN3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57" s="5" t="str" cm="1">
        <f t="array" ref="CO3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57" s="5" t="str" cm="1">
        <f t="array" ref="CP3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57" s="5" t="str" cm="1">
        <f t="array" ref="CQ3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58" spans="2:95" ht="46.5" x14ac:dyDescent="0.35">
      <c r="B358" s="5" t="s">
        <v>206</v>
      </c>
      <c r="C358" s="6" t="s">
        <v>6316</v>
      </c>
      <c r="D358" s="6" t="s">
        <v>759</v>
      </c>
      <c r="E358" s="6" t="s">
        <v>7321</v>
      </c>
      <c r="F358" s="5" t="s">
        <v>209</v>
      </c>
      <c r="G358" s="5" t="s">
        <v>210</v>
      </c>
      <c r="H358" s="5" t="s">
        <v>223</v>
      </c>
      <c r="I358" s="5" t="s">
        <v>96</v>
      </c>
      <c r="J358" s="5" t="s">
        <v>96</v>
      </c>
      <c r="K358" s="5" t="s">
        <v>399</v>
      </c>
      <c r="L358" s="5" t="s">
        <v>214</v>
      </c>
      <c r="M358" s="5" t="str">
        <f>IF(O358="","",
IF(O358="PM_XX_XX_XX: Undefined","PM_XX: Undefined",
INDEX(tbl_Picklist_UniclassPM[Code and Title],
MATCH((LEFT(O358,5)),tbl_Picklist_UniclassPM[Code],0))
))</f>
        <v>PM_70 : Testing, commissioning and completion information</v>
      </c>
      <c r="N358" s="5" t="str">
        <f>IF(O358="","",
IF(O358="PM_XX_XX_XX: Undefined","PM_XX_XX: Undefined",
INDEX(tbl_Picklist_UniclassPM[Code and Title],
MATCH((LEFT(O358,8)),tbl_Picklist_UniclassPM[Code],0))
))</f>
        <v>PM_70_15 : Compliance and certification documents</v>
      </c>
      <c r="O358" s="5" t="s">
        <v>760</v>
      </c>
      <c r="P358" s="6" t="str" cm="1">
        <f t="array" ref="P35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IE611</v>
      </c>
      <c r="Q358" s="6" t="str" cm="1">
        <f t="array" ref="Q35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IE611 : Stage submission (End of Defects/Rectification Period)</v>
      </c>
      <c r="R358" s="6"/>
      <c r="S358" s="5" t="s">
        <v>96</v>
      </c>
      <c r="T358" s="6"/>
      <c r="U358" s="5" t="s">
        <v>96</v>
      </c>
      <c r="V358" s="6"/>
      <c r="W358" s="5" t="s">
        <v>96</v>
      </c>
      <c r="X358" s="6"/>
      <c r="Y358" s="5" t="s">
        <v>96</v>
      </c>
      <c r="Z358" s="6"/>
      <c r="AA358" s="5" t="s">
        <v>96</v>
      </c>
      <c r="AB358" s="6"/>
      <c r="AC358" s="5" t="s">
        <v>96</v>
      </c>
      <c r="AE358" s="5" t="s">
        <v>96</v>
      </c>
      <c r="AG358" s="5" t="s">
        <v>96</v>
      </c>
      <c r="AI358" s="5" t="s">
        <v>96</v>
      </c>
      <c r="AJ358" s="6"/>
      <c r="AK358" s="5" t="s">
        <v>96</v>
      </c>
      <c r="AM358" s="5" t="s">
        <v>96</v>
      </c>
      <c r="AO358" s="5" t="s">
        <v>96</v>
      </c>
      <c r="AQ358" s="5" t="s">
        <v>96</v>
      </c>
      <c r="AS358" s="5" t="s">
        <v>96</v>
      </c>
      <c r="AU358" s="5" t="s">
        <v>96</v>
      </c>
      <c r="AW358" s="5" t="s">
        <v>96</v>
      </c>
      <c r="AY358" s="5" t="s">
        <v>96</v>
      </c>
      <c r="BA358" s="5" t="s">
        <v>96</v>
      </c>
      <c r="BC358" s="5" t="s">
        <v>96</v>
      </c>
      <c r="BE358" s="5" t="s">
        <v>96</v>
      </c>
      <c r="BG358" s="5" t="s">
        <v>96</v>
      </c>
      <c r="BI358" s="5" t="s">
        <v>206</v>
      </c>
      <c r="BJ358" s="6" t="s">
        <v>6664</v>
      </c>
      <c r="BK358" s="6" t="str" cm="1">
        <f t="array" ref="BK35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358" s="6" t="str" cm="1">
        <f t="array" ref="BL35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358" s="5" t="s">
        <v>96</v>
      </c>
      <c r="BN358" s="5" t="s">
        <v>96</v>
      </c>
      <c r="BO358" s="5" t="s">
        <v>96</v>
      </c>
      <c r="BP358" s="5" t="s">
        <v>96</v>
      </c>
      <c r="BQ358" s="5" t="s">
        <v>96</v>
      </c>
      <c r="BR358" s="5" t="s">
        <v>96</v>
      </c>
      <c r="BS358" s="5" t="s">
        <v>96</v>
      </c>
      <c r="BT358" s="5" t="s">
        <v>96</v>
      </c>
      <c r="BU358" s="5" t="s">
        <v>96</v>
      </c>
      <c r="BV358" s="5" t="s">
        <v>96</v>
      </c>
      <c r="BW358" s="5" t="s">
        <v>96</v>
      </c>
      <c r="BX358" s="5" t="s">
        <v>96</v>
      </c>
      <c r="BY358" s="5" t="s">
        <v>96</v>
      </c>
      <c r="BZ358" s="5" t="s">
        <v>96</v>
      </c>
      <c r="CA358" s="5" t="s">
        <v>96</v>
      </c>
      <c r="CB358" s="5" t="s">
        <v>96</v>
      </c>
      <c r="CC358" s="5" t="s">
        <v>96</v>
      </c>
      <c r="CD358" s="5" t="s">
        <v>206</v>
      </c>
      <c r="CE358" s="5" t="s">
        <v>96</v>
      </c>
      <c r="CF358" s="5" t="s">
        <v>96</v>
      </c>
      <c r="CG358" s="5" t="s">
        <v>96</v>
      </c>
      <c r="CH358" s="5" t="s">
        <v>96</v>
      </c>
      <c r="CI358" s="5" t="s">
        <v>96</v>
      </c>
      <c r="CJ358" s="5" t="s">
        <v>206</v>
      </c>
      <c r="CK358" s="5" t="s">
        <v>96</v>
      </c>
      <c r="CL358" s="5" t="s">
        <v>96</v>
      </c>
      <c r="CM358" s="6" t="str" cm="1">
        <f t="array" ref="CM3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58" s="5" t="str" cm="1">
        <f t="array" ref="CN3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58" s="5" t="str" cm="1">
        <f t="array" ref="CO3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58" s="5" t="str" cm="1">
        <f t="array" ref="CP3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58" s="5" t="str" cm="1">
        <f t="array" ref="CQ3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59" spans="2:95" ht="124" x14ac:dyDescent="0.35">
      <c r="B359" s="5" t="s">
        <v>206</v>
      </c>
      <c r="C359" s="6" t="s">
        <v>6187</v>
      </c>
      <c r="D359" s="6" t="s">
        <v>761</v>
      </c>
      <c r="E359" s="6" t="s">
        <v>7322</v>
      </c>
      <c r="F359" s="5" t="s">
        <v>209</v>
      </c>
      <c r="G359" s="5" t="s">
        <v>210</v>
      </c>
      <c r="H359" s="5" t="s">
        <v>223</v>
      </c>
      <c r="I359" s="5" t="s">
        <v>96</v>
      </c>
      <c r="J359" s="5" t="s">
        <v>96</v>
      </c>
      <c r="K359" s="5" t="s">
        <v>399</v>
      </c>
      <c r="L359" s="5" t="s">
        <v>9</v>
      </c>
      <c r="M359" s="5" t="str">
        <f>IF(O359="","",
IF(O359="PM_XX_XX_XX: Undefined","PM_XX: Undefined",
INDEX(tbl_Picklist_UniclassPM[Code and Title],
MATCH((LEFT(O359,5)),tbl_Picklist_UniclassPM[Code],0))
))</f>
        <v>PM_70 : Testing, commissioning and completion information</v>
      </c>
      <c r="N359" s="5" t="str">
        <f>IF(O359="","",
IF(O359="PM_XX_XX_XX: Undefined","PM_XX_XX: Undefined",
INDEX(tbl_Picklist_UniclassPM[Code and Title],
MATCH((LEFT(O359,8)),tbl_Picklist_UniclassPM[Code],0))
))</f>
        <v>PM_70_15 : Compliance and certification documents</v>
      </c>
      <c r="O359" s="5" t="s">
        <v>762</v>
      </c>
      <c r="P359" s="6" t="str" cm="1">
        <f t="array" ref="P35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59" s="6" t="str" cm="1">
        <f t="array" ref="Q35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59" s="6"/>
      <c r="S359" s="5" t="s">
        <v>96</v>
      </c>
      <c r="T359" s="6"/>
      <c r="U359" s="5" t="s">
        <v>96</v>
      </c>
      <c r="V359" s="6"/>
      <c r="W359" s="5" t="s">
        <v>96</v>
      </c>
      <c r="X359" s="6"/>
      <c r="Y359" s="5" t="s">
        <v>96</v>
      </c>
      <c r="Z359" s="6"/>
      <c r="AA359" s="5" t="s">
        <v>96</v>
      </c>
      <c r="AB359" s="6"/>
      <c r="AC359" s="5" t="s">
        <v>96</v>
      </c>
      <c r="AE359" s="5" t="s">
        <v>96</v>
      </c>
      <c r="AG359" s="5" t="s">
        <v>96</v>
      </c>
      <c r="AI359" s="5" t="s">
        <v>96</v>
      </c>
      <c r="AJ359" s="6"/>
      <c r="AK359" s="5" t="s">
        <v>96</v>
      </c>
      <c r="AM359" s="5" t="s">
        <v>96</v>
      </c>
      <c r="AO359" s="5" t="s">
        <v>96</v>
      </c>
      <c r="AQ359" s="5" t="s">
        <v>96</v>
      </c>
      <c r="AS359" s="5" t="s">
        <v>96</v>
      </c>
      <c r="AU359" s="5" t="s">
        <v>96</v>
      </c>
      <c r="AW359" s="5" t="s">
        <v>96</v>
      </c>
      <c r="AY359" s="5" t="s">
        <v>96</v>
      </c>
      <c r="BA359" s="5" t="s">
        <v>96</v>
      </c>
      <c r="BC359" s="5" t="s">
        <v>96</v>
      </c>
      <c r="BE359" s="5" t="s">
        <v>206</v>
      </c>
      <c r="BF359" s="6" t="s">
        <v>6665</v>
      </c>
      <c r="BG359" s="5" t="s">
        <v>206</v>
      </c>
      <c r="BI359" s="5" t="s">
        <v>96</v>
      </c>
      <c r="BK359" s="6" t="str" cm="1">
        <f t="array" ref="BK35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P;
W;
X;
Z</v>
      </c>
      <c r="BL359" s="6" t="str" cm="1">
        <f t="array" ref="BL35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P : Public Health Engineering;
W : Water Engineering;
X : Non-Discipline Specific or Not Applicable;
Z : Multiple Disciplines</v>
      </c>
      <c r="BM359" s="5" t="s">
        <v>96</v>
      </c>
      <c r="BN359" s="5" t="s">
        <v>96</v>
      </c>
      <c r="BO359" s="5" t="s">
        <v>96</v>
      </c>
      <c r="BP359" s="5" t="s">
        <v>96</v>
      </c>
      <c r="BQ359" s="5" t="s">
        <v>206</v>
      </c>
      <c r="BR359" s="5" t="s">
        <v>96</v>
      </c>
      <c r="BS359" s="5" t="s">
        <v>96</v>
      </c>
      <c r="BT359" s="5" t="s">
        <v>96</v>
      </c>
      <c r="BU359" s="5" t="s">
        <v>96</v>
      </c>
      <c r="BV359" s="5" t="s">
        <v>96</v>
      </c>
      <c r="BW359" s="5" t="s">
        <v>96</v>
      </c>
      <c r="BX359" s="5" t="s">
        <v>96</v>
      </c>
      <c r="BY359" s="5" t="s">
        <v>206</v>
      </c>
      <c r="BZ359" s="5" t="s">
        <v>96</v>
      </c>
      <c r="CA359" s="5" t="s">
        <v>96</v>
      </c>
      <c r="CB359" s="5" t="s">
        <v>206</v>
      </c>
      <c r="CC359" s="5" t="s">
        <v>96</v>
      </c>
      <c r="CD359" s="5" t="s">
        <v>96</v>
      </c>
      <c r="CE359" s="5" t="s">
        <v>96</v>
      </c>
      <c r="CF359" s="5" t="s">
        <v>96</v>
      </c>
      <c r="CG359" s="5" t="s">
        <v>96</v>
      </c>
      <c r="CH359" s="5" t="s">
        <v>96</v>
      </c>
      <c r="CI359" s="5" t="s">
        <v>206</v>
      </c>
      <c r="CJ359" s="5" t="s">
        <v>206</v>
      </c>
      <c r="CK359" s="5" t="s">
        <v>96</v>
      </c>
      <c r="CL359" s="5" t="s">
        <v>206</v>
      </c>
      <c r="CM359" s="6" t="str" cm="1">
        <f t="array" ref="CM3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59" s="5" t="str" cm="1">
        <f t="array" ref="CN3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59" s="5" t="str" cm="1">
        <f t="array" ref="CO3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59" s="5" t="str" cm="1">
        <f t="array" ref="CP3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59" s="5" t="str" cm="1">
        <f t="array" ref="CQ3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60" spans="2:95" ht="139.5" x14ac:dyDescent="0.35">
      <c r="B360" s="5" t="s">
        <v>206</v>
      </c>
      <c r="C360" s="6" t="s">
        <v>6188</v>
      </c>
      <c r="D360" s="6" t="s">
        <v>763</v>
      </c>
      <c r="E360" s="6" t="s">
        <v>7323</v>
      </c>
      <c r="F360" s="5" t="s">
        <v>209</v>
      </c>
      <c r="G360" s="5" t="s">
        <v>210</v>
      </c>
      <c r="H360" s="5" t="s">
        <v>223</v>
      </c>
      <c r="I360" s="5" t="s">
        <v>96</v>
      </c>
      <c r="J360" s="5" t="s">
        <v>96</v>
      </c>
      <c r="K360" s="5" t="s">
        <v>399</v>
      </c>
      <c r="L360" s="5" t="s">
        <v>9</v>
      </c>
      <c r="M360" s="5" t="str">
        <f>IF(O360="","",
IF(O360="PM_XX_XX_XX: Undefined","PM_XX: Undefined",
INDEX(tbl_Picklist_UniclassPM[Code and Title],
MATCH((LEFT(O360,5)),tbl_Picklist_UniclassPM[Code],0))
))</f>
        <v>PM_70 : Testing, commissioning and completion information</v>
      </c>
      <c r="N360" s="5" t="str">
        <f>IF(O360="","",
IF(O360="PM_XX_XX_XX: Undefined","PM_XX_XX: Undefined",
INDEX(tbl_Picklist_UniclassPM[Code and Title],
MATCH((LEFT(O360,8)),tbl_Picklist_UniclassPM[Code],0))
))</f>
        <v>PM_70_15 : Compliance and certification documents</v>
      </c>
      <c r="O360" s="5" t="s">
        <v>764</v>
      </c>
      <c r="P360" s="6" t="str" cm="1">
        <f t="array" ref="P36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60" s="6" t="str" cm="1">
        <f t="array" ref="Q36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60" s="6"/>
      <c r="S360" s="5" t="s">
        <v>96</v>
      </c>
      <c r="T360" s="6"/>
      <c r="U360" s="5" t="s">
        <v>96</v>
      </c>
      <c r="V360" s="6"/>
      <c r="W360" s="5" t="s">
        <v>96</v>
      </c>
      <c r="X360" s="6"/>
      <c r="Y360" s="5" t="s">
        <v>96</v>
      </c>
      <c r="Z360" s="6"/>
      <c r="AA360" s="5" t="s">
        <v>96</v>
      </c>
      <c r="AB360" s="6"/>
      <c r="AC360" s="5" t="s">
        <v>96</v>
      </c>
      <c r="AE360" s="5" t="s">
        <v>96</v>
      </c>
      <c r="AG360" s="5" t="s">
        <v>96</v>
      </c>
      <c r="AI360" s="5" t="s">
        <v>96</v>
      </c>
      <c r="AJ360" s="6"/>
      <c r="AK360" s="5" t="s">
        <v>96</v>
      </c>
      <c r="AM360" s="5" t="s">
        <v>96</v>
      </c>
      <c r="AO360" s="5" t="s">
        <v>96</v>
      </c>
      <c r="AQ360" s="5" t="s">
        <v>96</v>
      </c>
      <c r="AS360" s="5" t="s">
        <v>96</v>
      </c>
      <c r="AU360" s="5" t="s">
        <v>96</v>
      </c>
      <c r="AW360" s="5" t="s">
        <v>96</v>
      </c>
      <c r="AY360" s="5" t="s">
        <v>96</v>
      </c>
      <c r="BA360" s="5" t="s">
        <v>96</v>
      </c>
      <c r="BC360" s="5" t="s">
        <v>96</v>
      </c>
      <c r="BE360" s="5" t="s">
        <v>206</v>
      </c>
      <c r="BF360" s="6" t="s">
        <v>6666</v>
      </c>
      <c r="BG360" s="5" t="s">
        <v>206</v>
      </c>
      <c r="BH360" s="6" t="s">
        <v>6536</v>
      </c>
      <c r="BI360" s="5" t="s">
        <v>96</v>
      </c>
      <c r="BK360" s="6" t="str" cm="1">
        <f t="array" ref="BK36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M;
P;
W;
X;
Z</v>
      </c>
      <c r="BL360" s="6" t="str" cm="1">
        <f t="array" ref="BL36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M : Mechanical Engineering;
P : Public Health Engineering;
W : Water Engineering;
X : Non-Discipline Specific or Not Applicable;
Z : Multiple Disciplines</v>
      </c>
      <c r="BM360" s="5" t="s">
        <v>96</v>
      </c>
      <c r="BN360" s="5" t="s">
        <v>96</v>
      </c>
      <c r="BO360" s="5" t="s">
        <v>96</v>
      </c>
      <c r="BP360" s="5" t="s">
        <v>96</v>
      </c>
      <c r="BQ360" s="5" t="s">
        <v>206</v>
      </c>
      <c r="BR360" s="5" t="s">
        <v>96</v>
      </c>
      <c r="BS360" s="5" t="s">
        <v>96</v>
      </c>
      <c r="BT360" s="5" t="s">
        <v>96</v>
      </c>
      <c r="BU360" s="5" t="s">
        <v>96</v>
      </c>
      <c r="BV360" s="5" t="s">
        <v>96</v>
      </c>
      <c r="BW360" s="5" t="s">
        <v>206</v>
      </c>
      <c r="BX360" s="5" t="s">
        <v>96</v>
      </c>
      <c r="BY360" s="5" t="s">
        <v>206</v>
      </c>
      <c r="BZ360" s="5" t="s">
        <v>96</v>
      </c>
      <c r="CA360" s="5" t="s">
        <v>96</v>
      </c>
      <c r="CB360" s="5" t="s">
        <v>206</v>
      </c>
      <c r="CC360" s="5" t="s">
        <v>96</v>
      </c>
      <c r="CD360" s="5" t="s">
        <v>96</v>
      </c>
      <c r="CE360" s="5" t="s">
        <v>96</v>
      </c>
      <c r="CF360" s="5" t="s">
        <v>96</v>
      </c>
      <c r="CG360" s="5" t="s">
        <v>96</v>
      </c>
      <c r="CH360" s="5" t="s">
        <v>96</v>
      </c>
      <c r="CI360" s="5" t="s">
        <v>206</v>
      </c>
      <c r="CJ360" s="5" t="s">
        <v>206</v>
      </c>
      <c r="CK360" s="5" t="s">
        <v>96</v>
      </c>
      <c r="CL360" s="5" t="s">
        <v>206</v>
      </c>
      <c r="CM360" s="6" t="str" cm="1">
        <f t="array" ref="CM3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60" s="5" t="str" cm="1">
        <f t="array" ref="CN3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60" s="5" t="str" cm="1">
        <f t="array" ref="CO3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60" s="5" t="str" cm="1">
        <f t="array" ref="CP3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60" s="5" t="str" cm="1">
        <f t="array" ref="CQ3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61" spans="2:95" ht="77.5" x14ac:dyDescent="0.35">
      <c r="B361" s="5" t="s">
        <v>239</v>
      </c>
      <c r="C361" s="6" t="s">
        <v>6189</v>
      </c>
      <c r="D361" s="6" t="s">
        <v>765</v>
      </c>
      <c r="E361" s="6" t="s">
        <v>7324</v>
      </c>
      <c r="F361" s="5" t="s">
        <v>209</v>
      </c>
      <c r="G361" s="5" t="s">
        <v>210</v>
      </c>
      <c r="H361" s="5" t="s">
        <v>223</v>
      </c>
      <c r="I361" s="5" t="s">
        <v>96</v>
      </c>
      <c r="J361" s="5" t="s">
        <v>96</v>
      </c>
      <c r="K361" s="5" t="s">
        <v>399</v>
      </c>
      <c r="L361" s="5" t="s">
        <v>9</v>
      </c>
      <c r="M361" s="5" t="str">
        <f>IF(O361="","",
IF(O361="PM_XX_XX_XX: Undefined","PM_XX: Undefined",
INDEX(tbl_Picklist_UniclassPM[Code and Title],
MATCH((LEFT(O361,5)),tbl_Picklist_UniclassPM[Code],0))
))</f>
        <v>PM_70 : Testing, commissioning and completion information</v>
      </c>
      <c r="N361" s="5" t="str">
        <f>IF(O361="","",
IF(O361="PM_XX_XX_XX: Undefined","PM_XX_XX: Undefined",
INDEX(tbl_Picklist_UniclassPM[Code and Title],
MATCH((LEFT(O361,8)),tbl_Picklist_UniclassPM[Code],0))
))</f>
        <v>PM_70_15 : Compliance and certification documents</v>
      </c>
      <c r="O361" s="5" t="s">
        <v>766</v>
      </c>
      <c r="P361" s="6" t="str" cm="1">
        <f t="array" ref="P36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61" s="6" t="str" cm="1">
        <f t="array" ref="Q36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61" s="6"/>
      <c r="S361" s="5" t="s">
        <v>96</v>
      </c>
      <c r="T361" s="6"/>
      <c r="U361" s="5" t="s">
        <v>96</v>
      </c>
      <c r="V361" s="6"/>
      <c r="W361" s="5" t="s">
        <v>96</v>
      </c>
      <c r="X361" s="6"/>
      <c r="Y361" s="5" t="s">
        <v>96</v>
      </c>
      <c r="Z361" s="6"/>
      <c r="AA361" s="5" t="s">
        <v>96</v>
      </c>
      <c r="AB361" s="6"/>
      <c r="AC361" s="5" t="s">
        <v>96</v>
      </c>
      <c r="AE361" s="5" t="s">
        <v>96</v>
      </c>
      <c r="AG361" s="5" t="s">
        <v>96</v>
      </c>
      <c r="AI361" s="5" t="s">
        <v>96</v>
      </c>
      <c r="AJ361" s="6"/>
      <c r="AK361" s="5" t="s">
        <v>96</v>
      </c>
      <c r="AM361" s="5" t="s">
        <v>96</v>
      </c>
      <c r="AO361" s="5" t="s">
        <v>96</v>
      </c>
      <c r="AQ361" s="5" t="s">
        <v>96</v>
      </c>
      <c r="AS361" s="5" t="s">
        <v>96</v>
      </c>
      <c r="AU361" s="5" t="s">
        <v>96</v>
      </c>
      <c r="AW361" s="5" t="s">
        <v>96</v>
      </c>
      <c r="AY361" s="5" t="s">
        <v>96</v>
      </c>
      <c r="BA361" s="5" t="s">
        <v>96</v>
      </c>
      <c r="BC361" s="5" t="s">
        <v>96</v>
      </c>
      <c r="BE361" s="5" t="s">
        <v>206</v>
      </c>
      <c r="BF361" s="6" t="s">
        <v>6667</v>
      </c>
      <c r="BG361" s="5" t="s">
        <v>206</v>
      </c>
      <c r="BH361" s="6" t="s">
        <v>6536</v>
      </c>
      <c r="BI361" s="5" t="s">
        <v>96</v>
      </c>
      <c r="BK361" s="6" t="str" cm="1">
        <f t="array" ref="BK36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61" s="6" t="str" cm="1">
        <f t="array" ref="BL36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61" s="5" t="s">
        <v>96</v>
      </c>
      <c r="BN361" s="5" t="s">
        <v>96</v>
      </c>
      <c r="BO361" s="5" t="s">
        <v>96</v>
      </c>
      <c r="BP361" s="5" t="s">
        <v>96</v>
      </c>
      <c r="BQ361" s="5" t="s">
        <v>96</v>
      </c>
      <c r="BR361" s="5" t="s">
        <v>96</v>
      </c>
      <c r="BS361" s="5" t="s">
        <v>96</v>
      </c>
      <c r="BT361" s="5" t="s">
        <v>96</v>
      </c>
      <c r="BU361" s="5" t="s">
        <v>96</v>
      </c>
      <c r="BV361" s="5" t="s">
        <v>96</v>
      </c>
      <c r="BW361" s="5" t="s">
        <v>96</v>
      </c>
      <c r="BX361" s="5" t="s">
        <v>96</v>
      </c>
      <c r="BY361" s="5" t="s">
        <v>96</v>
      </c>
      <c r="BZ361" s="5" t="s">
        <v>96</v>
      </c>
      <c r="CA361" s="5" t="s">
        <v>96</v>
      </c>
      <c r="CB361" s="5" t="s">
        <v>96</v>
      </c>
      <c r="CC361" s="5" t="s">
        <v>96</v>
      </c>
      <c r="CD361" s="5" t="s">
        <v>96</v>
      </c>
      <c r="CE361" s="5" t="s">
        <v>96</v>
      </c>
      <c r="CF361" s="5" t="s">
        <v>96</v>
      </c>
      <c r="CG361" s="5" t="s">
        <v>96</v>
      </c>
      <c r="CH361" s="5" t="s">
        <v>96</v>
      </c>
      <c r="CI361" s="5" t="s">
        <v>96</v>
      </c>
      <c r="CJ361" s="5" t="s">
        <v>206</v>
      </c>
      <c r="CK361" s="5" t="s">
        <v>96</v>
      </c>
      <c r="CL361" s="5" t="s">
        <v>96</v>
      </c>
      <c r="CM361" s="6" t="str" cm="1">
        <f t="array" ref="CM3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61" s="5" t="str" cm="1">
        <f t="array" ref="CN3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61" s="5" t="str" cm="1">
        <f t="array" ref="CO3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61" s="5" t="str" cm="1">
        <f t="array" ref="CP3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61" s="5" t="str" cm="1">
        <f t="array" ref="CQ3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62" spans="2:95" ht="77.5" x14ac:dyDescent="0.35">
      <c r="B362" s="5" t="s">
        <v>206</v>
      </c>
      <c r="C362" s="6" t="s">
        <v>6190</v>
      </c>
      <c r="D362" s="6" t="s">
        <v>767</v>
      </c>
      <c r="E362" s="6" t="s">
        <v>7325</v>
      </c>
      <c r="F362" s="5" t="s">
        <v>209</v>
      </c>
      <c r="G362" s="5" t="s">
        <v>210</v>
      </c>
      <c r="H362" s="5" t="s">
        <v>223</v>
      </c>
      <c r="I362" s="5" t="s">
        <v>96</v>
      </c>
      <c r="J362" s="5" t="s">
        <v>96</v>
      </c>
      <c r="K362" s="5" t="s">
        <v>399</v>
      </c>
      <c r="L362" s="5" t="s">
        <v>9</v>
      </c>
      <c r="M362" s="5" t="str">
        <f>IF(O362="","",
IF(O362="PM_XX_XX_XX: Undefined","PM_XX: Undefined",
INDEX(tbl_Picklist_UniclassPM[Code and Title],
MATCH((LEFT(O362,5)),tbl_Picklist_UniclassPM[Code],0))
))</f>
        <v>PM_70 : Testing, commissioning and completion information</v>
      </c>
      <c r="N362" s="5" t="str">
        <f>IF(O362="","",
IF(O362="PM_XX_XX_XX: Undefined","PM_XX_XX: Undefined",
INDEX(tbl_Picklist_UniclassPM[Code and Title],
MATCH((LEFT(O362,8)),tbl_Picklist_UniclassPM[Code],0))
))</f>
        <v>PM_70_15 : Compliance and certification documents</v>
      </c>
      <c r="O362" s="5" t="s">
        <v>768</v>
      </c>
      <c r="P362" s="6" t="str" cm="1">
        <f t="array" ref="P36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62" s="6" t="str" cm="1">
        <f t="array" ref="Q36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62" s="6"/>
      <c r="S362" s="5" t="s">
        <v>96</v>
      </c>
      <c r="T362" s="6"/>
      <c r="U362" s="5" t="s">
        <v>96</v>
      </c>
      <c r="V362" s="6"/>
      <c r="W362" s="5" t="s">
        <v>96</v>
      </c>
      <c r="X362" s="6"/>
      <c r="Y362" s="5" t="s">
        <v>96</v>
      </c>
      <c r="Z362" s="6"/>
      <c r="AA362" s="5" t="s">
        <v>96</v>
      </c>
      <c r="AB362" s="6"/>
      <c r="AC362" s="5" t="s">
        <v>96</v>
      </c>
      <c r="AE362" s="5" t="s">
        <v>96</v>
      </c>
      <c r="AG362" s="5" t="s">
        <v>96</v>
      </c>
      <c r="AI362" s="5" t="s">
        <v>96</v>
      </c>
      <c r="AJ362" s="6"/>
      <c r="AK362" s="5" t="s">
        <v>96</v>
      </c>
      <c r="AM362" s="5" t="s">
        <v>96</v>
      </c>
      <c r="AO362" s="5" t="s">
        <v>96</v>
      </c>
      <c r="AQ362" s="5" t="s">
        <v>96</v>
      </c>
      <c r="AS362" s="5" t="s">
        <v>96</v>
      </c>
      <c r="AU362" s="5" t="s">
        <v>96</v>
      </c>
      <c r="AW362" s="5" t="s">
        <v>96</v>
      </c>
      <c r="AY362" s="5" t="s">
        <v>96</v>
      </c>
      <c r="BA362" s="5" t="s">
        <v>96</v>
      </c>
      <c r="BC362" s="5" t="s">
        <v>96</v>
      </c>
      <c r="BE362" s="5" t="s">
        <v>206</v>
      </c>
      <c r="BF362" s="6" t="s">
        <v>6668</v>
      </c>
      <c r="BG362" s="5" t="s">
        <v>206</v>
      </c>
      <c r="BH362" s="6" t="s">
        <v>6536</v>
      </c>
      <c r="BI362" s="5" t="s">
        <v>96</v>
      </c>
      <c r="BK362" s="6" t="str" cm="1">
        <f t="array" ref="BK36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62" s="6" t="str" cm="1">
        <f t="array" ref="BL36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62" s="5" t="s">
        <v>96</v>
      </c>
      <c r="BN362" s="5" t="s">
        <v>96</v>
      </c>
      <c r="BO362" s="5" t="s">
        <v>96</v>
      </c>
      <c r="BP362" s="5" t="s">
        <v>96</v>
      </c>
      <c r="BQ362" s="5" t="s">
        <v>206</v>
      </c>
      <c r="BR362" s="5" t="s">
        <v>96</v>
      </c>
      <c r="BS362" s="5" t="s">
        <v>96</v>
      </c>
      <c r="BT362" s="5" t="s">
        <v>96</v>
      </c>
      <c r="BU362" s="5" t="s">
        <v>96</v>
      </c>
      <c r="BV362" s="5" t="s">
        <v>96</v>
      </c>
      <c r="BW362" s="5" t="s">
        <v>96</v>
      </c>
      <c r="BX362" s="5" t="s">
        <v>96</v>
      </c>
      <c r="BY362" s="5" t="s">
        <v>96</v>
      </c>
      <c r="BZ362" s="5" t="s">
        <v>96</v>
      </c>
      <c r="CA362" s="5" t="s">
        <v>96</v>
      </c>
      <c r="CB362" s="5" t="s">
        <v>96</v>
      </c>
      <c r="CC362" s="5" t="s">
        <v>96</v>
      </c>
      <c r="CD362" s="5" t="s">
        <v>96</v>
      </c>
      <c r="CE362" s="5" t="s">
        <v>96</v>
      </c>
      <c r="CF362" s="5" t="s">
        <v>96</v>
      </c>
      <c r="CG362" s="5" t="s">
        <v>96</v>
      </c>
      <c r="CH362" s="5" t="s">
        <v>96</v>
      </c>
      <c r="CI362" s="5" t="s">
        <v>96</v>
      </c>
      <c r="CJ362" s="5" t="s">
        <v>206</v>
      </c>
      <c r="CK362" s="5" t="s">
        <v>96</v>
      </c>
      <c r="CL362" s="5" t="s">
        <v>96</v>
      </c>
      <c r="CM362" s="6" t="str" cm="1">
        <f t="array" ref="CM3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62" s="5" t="str" cm="1">
        <f t="array" ref="CN3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62" s="5" t="str" cm="1">
        <f t="array" ref="CO3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62" s="5" t="str" cm="1">
        <f t="array" ref="CP3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62" s="5" t="str" cm="1">
        <f t="array" ref="CQ3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63" spans="2:95" ht="77.5" x14ac:dyDescent="0.35">
      <c r="B363" s="5" t="s">
        <v>206</v>
      </c>
      <c r="C363" s="6" t="s">
        <v>6191</v>
      </c>
      <c r="D363" s="6" t="s">
        <v>769</v>
      </c>
      <c r="E363" s="6" t="s">
        <v>7326</v>
      </c>
      <c r="F363" s="5" t="s">
        <v>209</v>
      </c>
      <c r="G363" s="5" t="s">
        <v>210</v>
      </c>
      <c r="H363" s="5" t="s">
        <v>223</v>
      </c>
      <c r="I363" s="5" t="s">
        <v>96</v>
      </c>
      <c r="J363" s="5" t="s">
        <v>96</v>
      </c>
      <c r="K363" s="5" t="s">
        <v>399</v>
      </c>
      <c r="L363" s="5" t="s">
        <v>9</v>
      </c>
      <c r="M363" s="5" t="str">
        <f>IF(O363="","",
IF(O363="PM_XX_XX_XX: Undefined","PM_XX: Undefined",
INDEX(tbl_Picklist_UniclassPM[Code and Title],
MATCH((LEFT(O363,5)),tbl_Picklist_UniclassPM[Code],0))
))</f>
        <v>PM_70 : Testing, commissioning and completion information</v>
      </c>
      <c r="N363" s="5" t="str">
        <f>IF(O363="","",
IF(O363="PM_XX_XX_XX: Undefined","PM_XX_XX: Undefined",
INDEX(tbl_Picklist_UniclassPM[Code and Title],
MATCH((LEFT(O363,8)),tbl_Picklist_UniclassPM[Code],0))
))</f>
        <v>PM_70_15 : Compliance and certification documents</v>
      </c>
      <c r="O363" s="5" t="s">
        <v>770</v>
      </c>
      <c r="P363" s="6" t="str" cm="1">
        <f t="array" ref="P36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63" s="6" t="str" cm="1">
        <f t="array" ref="Q36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63" s="6"/>
      <c r="S363" s="5" t="s">
        <v>96</v>
      </c>
      <c r="T363" s="6"/>
      <c r="U363" s="5" t="s">
        <v>96</v>
      </c>
      <c r="V363" s="6"/>
      <c r="W363" s="5" t="s">
        <v>96</v>
      </c>
      <c r="X363" s="6"/>
      <c r="Y363" s="5" t="s">
        <v>96</v>
      </c>
      <c r="Z363" s="6"/>
      <c r="AA363" s="5" t="s">
        <v>96</v>
      </c>
      <c r="AB363" s="6"/>
      <c r="AC363" s="5" t="s">
        <v>96</v>
      </c>
      <c r="AE363" s="5" t="s">
        <v>96</v>
      </c>
      <c r="AG363" s="5" t="s">
        <v>96</v>
      </c>
      <c r="AI363" s="5" t="s">
        <v>96</v>
      </c>
      <c r="AJ363" s="6"/>
      <c r="AK363" s="5" t="s">
        <v>96</v>
      </c>
      <c r="AM363" s="5" t="s">
        <v>96</v>
      </c>
      <c r="AO363" s="5" t="s">
        <v>96</v>
      </c>
      <c r="AQ363" s="5" t="s">
        <v>96</v>
      </c>
      <c r="AS363" s="5" t="s">
        <v>96</v>
      </c>
      <c r="AU363" s="5" t="s">
        <v>96</v>
      </c>
      <c r="AW363" s="5" t="s">
        <v>96</v>
      </c>
      <c r="AY363" s="5" t="s">
        <v>96</v>
      </c>
      <c r="BA363" s="5" t="s">
        <v>96</v>
      </c>
      <c r="BC363" s="5" t="s">
        <v>96</v>
      </c>
      <c r="BE363" s="5" t="s">
        <v>206</v>
      </c>
      <c r="BF363" s="6" t="s">
        <v>6669</v>
      </c>
      <c r="BG363" s="5" t="s">
        <v>206</v>
      </c>
      <c r="BH363" s="6" t="s">
        <v>6536</v>
      </c>
      <c r="BI363" s="5" t="s">
        <v>96</v>
      </c>
      <c r="BK363" s="6" t="str" cm="1">
        <f t="array" ref="BK36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X</v>
      </c>
      <c r="BL363" s="6" t="str" cm="1">
        <f t="array" ref="BL36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X : Non-Discipline Specific or Not Applicable</v>
      </c>
      <c r="BM363" s="5" t="s">
        <v>96</v>
      </c>
      <c r="BN363" s="5" t="s">
        <v>96</v>
      </c>
      <c r="BO363" s="5" t="s">
        <v>96</v>
      </c>
      <c r="BP363" s="5" t="s">
        <v>96</v>
      </c>
      <c r="BQ363" s="5" t="s">
        <v>206</v>
      </c>
      <c r="BR363" s="5" t="s">
        <v>96</v>
      </c>
      <c r="BS363" s="5" t="s">
        <v>96</v>
      </c>
      <c r="BT363" s="5" t="s">
        <v>96</v>
      </c>
      <c r="BU363" s="5" t="s">
        <v>96</v>
      </c>
      <c r="BV363" s="5" t="s">
        <v>96</v>
      </c>
      <c r="BW363" s="5" t="s">
        <v>206</v>
      </c>
      <c r="BX363" s="5" t="s">
        <v>96</v>
      </c>
      <c r="BY363" s="5" t="s">
        <v>96</v>
      </c>
      <c r="BZ363" s="5" t="s">
        <v>96</v>
      </c>
      <c r="CA363" s="5" t="s">
        <v>96</v>
      </c>
      <c r="CB363" s="5" t="s">
        <v>96</v>
      </c>
      <c r="CC363" s="5" t="s">
        <v>96</v>
      </c>
      <c r="CD363" s="5" t="s">
        <v>96</v>
      </c>
      <c r="CE363" s="5" t="s">
        <v>96</v>
      </c>
      <c r="CF363" s="5" t="s">
        <v>96</v>
      </c>
      <c r="CG363" s="5" t="s">
        <v>96</v>
      </c>
      <c r="CH363" s="5" t="s">
        <v>96</v>
      </c>
      <c r="CI363" s="5" t="s">
        <v>96</v>
      </c>
      <c r="CJ363" s="5" t="s">
        <v>206</v>
      </c>
      <c r="CK363" s="5" t="s">
        <v>96</v>
      </c>
      <c r="CL363" s="5" t="s">
        <v>96</v>
      </c>
      <c r="CM363" s="6" t="str" cm="1">
        <f t="array" ref="CM3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63" s="5" t="str" cm="1">
        <f t="array" ref="CN3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63" s="5" t="str" cm="1">
        <f t="array" ref="CO3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63" s="5" t="str" cm="1">
        <f t="array" ref="CP3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63" s="5" t="str" cm="1">
        <f t="array" ref="CQ3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64" spans="2:95" ht="139.5" x14ac:dyDescent="0.35">
      <c r="B364" s="5" t="s">
        <v>206</v>
      </c>
      <c r="C364" s="6" t="s">
        <v>6192</v>
      </c>
      <c r="D364" s="6" t="s">
        <v>771</v>
      </c>
      <c r="E364" s="6" t="s">
        <v>7327</v>
      </c>
      <c r="F364" s="5" t="s">
        <v>209</v>
      </c>
      <c r="G364" s="5" t="s">
        <v>210</v>
      </c>
      <c r="H364" s="5" t="s">
        <v>223</v>
      </c>
      <c r="I364" s="5" t="s">
        <v>96</v>
      </c>
      <c r="J364" s="5" t="s">
        <v>96</v>
      </c>
      <c r="K364" s="5" t="s">
        <v>399</v>
      </c>
      <c r="L364" s="5" t="s">
        <v>9</v>
      </c>
      <c r="M364" s="5" t="str">
        <f>IF(O364="","",
IF(O364="PM_XX_XX_XX: Undefined","PM_XX: Undefined",
INDEX(tbl_Picklist_UniclassPM[Code and Title],
MATCH((LEFT(O364,5)),tbl_Picklist_UniclassPM[Code],0))
))</f>
        <v>PM_70 : Testing, commissioning and completion information</v>
      </c>
      <c r="N364" s="5" t="str">
        <f>IF(O364="","",
IF(O364="PM_XX_XX_XX: Undefined","PM_XX_XX: Undefined",
INDEX(tbl_Picklist_UniclassPM[Code and Title],
MATCH((LEFT(O364,8)),tbl_Picklist_UniclassPM[Code],0))
))</f>
        <v>PM_70_15 : Compliance and certification documents</v>
      </c>
      <c r="O364" s="5" t="s">
        <v>772</v>
      </c>
      <c r="P364" s="6" t="str" cm="1">
        <f t="array" ref="P36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64" s="6" t="str" cm="1">
        <f t="array" ref="Q36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64" s="6"/>
      <c r="S364" s="5" t="s">
        <v>96</v>
      </c>
      <c r="T364" s="6"/>
      <c r="U364" s="5" t="s">
        <v>96</v>
      </c>
      <c r="V364" s="6"/>
      <c r="W364" s="5" t="s">
        <v>96</v>
      </c>
      <c r="X364" s="6"/>
      <c r="Y364" s="5" t="s">
        <v>96</v>
      </c>
      <c r="Z364" s="6"/>
      <c r="AA364" s="5" t="s">
        <v>96</v>
      </c>
      <c r="AB364" s="6"/>
      <c r="AC364" s="5" t="s">
        <v>96</v>
      </c>
      <c r="AE364" s="5" t="s">
        <v>96</v>
      </c>
      <c r="AG364" s="5" t="s">
        <v>96</v>
      </c>
      <c r="AI364" s="5" t="s">
        <v>96</v>
      </c>
      <c r="AJ364" s="6"/>
      <c r="AK364" s="5" t="s">
        <v>96</v>
      </c>
      <c r="AM364" s="5" t="s">
        <v>96</v>
      </c>
      <c r="AO364" s="5" t="s">
        <v>96</v>
      </c>
      <c r="AQ364" s="5" t="s">
        <v>96</v>
      </c>
      <c r="AS364" s="5" t="s">
        <v>96</v>
      </c>
      <c r="AU364" s="5" t="s">
        <v>96</v>
      </c>
      <c r="AW364" s="5" t="s">
        <v>96</v>
      </c>
      <c r="AY364" s="5" t="s">
        <v>96</v>
      </c>
      <c r="BA364" s="5" t="s">
        <v>96</v>
      </c>
      <c r="BC364" s="5" t="s">
        <v>96</v>
      </c>
      <c r="BE364" s="5" t="s">
        <v>206</v>
      </c>
      <c r="BF364" s="6" t="s">
        <v>6670</v>
      </c>
      <c r="BG364" s="5" t="s">
        <v>206</v>
      </c>
      <c r="BH364" s="6" t="s">
        <v>6536</v>
      </c>
      <c r="BI364" s="5" t="s">
        <v>96</v>
      </c>
      <c r="BK364" s="6" t="str" cm="1">
        <f t="array" ref="BK36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K;
M;
P;
X;
Z</v>
      </c>
      <c r="BL364" s="6" t="str" cm="1">
        <f t="array" ref="BL36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K : Fire Engineering;
M : Mechanical Engineering;
P : Public Health Engineering;
X : Non-Discipline Specific or Not Applicable;
Z : Multiple Disciplines</v>
      </c>
      <c r="BM364" s="5" t="s">
        <v>206</v>
      </c>
      <c r="BN364" s="5" t="s">
        <v>96</v>
      </c>
      <c r="BO364" s="5" t="s">
        <v>96</v>
      </c>
      <c r="BP364" s="5" t="s">
        <v>96</v>
      </c>
      <c r="BQ364" s="5" t="s">
        <v>206</v>
      </c>
      <c r="BR364" s="5" t="s">
        <v>96</v>
      </c>
      <c r="BS364" s="5" t="s">
        <v>96</v>
      </c>
      <c r="BT364" s="5" t="s">
        <v>96</v>
      </c>
      <c r="BU364" s="5" t="s">
        <v>96</v>
      </c>
      <c r="BV364" s="5" t="s">
        <v>96</v>
      </c>
      <c r="BW364" s="5" t="s">
        <v>206</v>
      </c>
      <c r="BX364" s="5" t="s">
        <v>96</v>
      </c>
      <c r="BY364" s="5" t="s">
        <v>206</v>
      </c>
      <c r="BZ364" s="5" t="s">
        <v>96</v>
      </c>
      <c r="CA364" s="5" t="s">
        <v>96</v>
      </c>
      <c r="CB364" s="5" t="s">
        <v>206</v>
      </c>
      <c r="CC364" s="5" t="s">
        <v>96</v>
      </c>
      <c r="CD364" s="5" t="s">
        <v>96</v>
      </c>
      <c r="CE364" s="5" t="s">
        <v>96</v>
      </c>
      <c r="CF364" s="5" t="s">
        <v>96</v>
      </c>
      <c r="CG364" s="5" t="s">
        <v>96</v>
      </c>
      <c r="CH364" s="5" t="s">
        <v>96</v>
      </c>
      <c r="CI364" s="5" t="s">
        <v>96</v>
      </c>
      <c r="CJ364" s="5" t="s">
        <v>206</v>
      </c>
      <c r="CK364" s="5" t="s">
        <v>96</v>
      </c>
      <c r="CL364" s="5" t="s">
        <v>206</v>
      </c>
      <c r="CM364" s="6" t="str" cm="1">
        <f t="array" ref="CM3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64" s="5" t="str" cm="1">
        <f t="array" ref="CN3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64" s="5" t="str" cm="1">
        <f t="array" ref="CO3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64" s="5" t="str" cm="1">
        <f t="array" ref="CP3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64" s="5" t="str" cm="1">
        <f t="array" ref="CQ3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65" spans="2:95" ht="263.5" x14ac:dyDescent="0.35">
      <c r="B365" s="5" t="s">
        <v>206</v>
      </c>
      <c r="C365" s="6" t="s">
        <v>6193</v>
      </c>
      <c r="D365" s="6" t="s">
        <v>773</v>
      </c>
      <c r="E365" s="6" t="s">
        <v>7463</v>
      </c>
      <c r="F365" s="5" t="s">
        <v>209</v>
      </c>
      <c r="G365" s="5" t="s">
        <v>234</v>
      </c>
      <c r="H365" s="5" t="s">
        <v>417</v>
      </c>
      <c r="I365" s="5" t="s">
        <v>96</v>
      </c>
      <c r="J365" s="5" t="s">
        <v>96</v>
      </c>
      <c r="K365" s="5" t="s">
        <v>399</v>
      </c>
      <c r="L365" s="5" t="s">
        <v>9</v>
      </c>
      <c r="M365" s="5" t="str">
        <f>IF(O365="","",
IF(O365="PM_XX_XX_XX: Undefined","PM_XX: Undefined",
INDEX(tbl_Picklist_UniclassPM[Code and Title],
MATCH((LEFT(O365,5)),tbl_Picklist_UniclassPM[Code],0))
))</f>
        <v>PM_70 : Testing, commissioning and completion information</v>
      </c>
      <c r="N365" s="5" t="str">
        <f>IF(O365="","",
IF(O365="PM_XX_XX_XX: Undefined","PM_XX_XX: Undefined",
INDEX(tbl_Picklist_UniclassPM[Code and Title],
MATCH((LEFT(O365,8)),tbl_Picklist_UniclassPM[Code],0))
))</f>
        <v>PM_70_15 : Compliance and certification documents</v>
      </c>
      <c r="O365" s="5" t="s">
        <v>774</v>
      </c>
      <c r="P365" s="6" t="str" cm="1">
        <f t="array" ref="P36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65" s="6" t="str" cm="1">
        <f t="array" ref="Q36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65" s="6" t="s">
        <v>7466</v>
      </c>
      <c r="S365" s="5" t="s">
        <v>96</v>
      </c>
      <c r="T365" s="6"/>
      <c r="U365" s="5" t="s">
        <v>96</v>
      </c>
      <c r="V365" s="6"/>
      <c r="W365" s="5" t="s">
        <v>96</v>
      </c>
      <c r="X365" s="6"/>
      <c r="Y365" s="5" t="s">
        <v>96</v>
      </c>
      <c r="Z365" s="6"/>
      <c r="AA365" s="5" t="s">
        <v>96</v>
      </c>
      <c r="AB365" s="6"/>
      <c r="AC365" s="5" t="s">
        <v>96</v>
      </c>
      <c r="AE365" s="5" t="s">
        <v>96</v>
      </c>
      <c r="AG365" s="5" t="s">
        <v>96</v>
      </c>
      <c r="AI365" s="5" t="s">
        <v>96</v>
      </c>
      <c r="AJ365" s="6"/>
      <c r="AK365" s="5" t="s">
        <v>96</v>
      </c>
      <c r="AM365" s="5" t="s">
        <v>96</v>
      </c>
      <c r="AO365" s="5" t="s">
        <v>96</v>
      </c>
      <c r="AQ365" s="5" t="s">
        <v>96</v>
      </c>
      <c r="AS365" s="5" t="s">
        <v>96</v>
      </c>
      <c r="AU365" s="5" t="s">
        <v>96</v>
      </c>
      <c r="AW365" s="5" t="s">
        <v>96</v>
      </c>
      <c r="AY365" s="5" t="s">
        <v>96</v>
      </c>
      <c r="BA365" s="5" t="s">
        <v>96</v>
      </c>
      <c r="BC365" s="5" t="s">
        <v>96</v>
      </c>
      <c r="BE365" s="5" t="s">
        <v>206</v>
      </c>
      <c r="BF365" s="6" t="s">
        <v>6671</v>
      </c>
      <c r="BG365" s="5" t="s">
        <v>206</v>
      </c>
      <c r="BH365" s="6" t="s">
        <v>6536</v>
      </c>
      <c r="BI365" s="5" t="s">
        <v>96</v>
      </c>
      <c r="BK365" s="6" t="str" cm="1">
        <f t="array" ref="BK36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K;
M;
P;
X;
Z</v>
      </c>
      <c r="BL365" s="6" t="str" cm="1">
        <f t="array" ref="BL36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K : Fire Engineering;
M : Mechanical Engineering;
P : Public Health Engineering;
X : Non-Discipline Specific or Not Applicable;
Z : Multiple Disciplines</v>
      </c>
      <c r="BM365" s="5" t="s">
        <v>206</v>
      </c>
      <c r="BN365" s="5" t="s">
        <v>96</v>
      </c>
      <c r="BO365" s="5" t="s">
        <v>96</v>
      </c>
      <c r="BP365" s="5" t="s">
        <v>96</v>
      </c>
      <c r="BQ365" s="5" t="s">
        <v>206</v>
      </c>
      <c r="BR365" s="5" t="s">
        <v>96</v>
      </c>
      <c r="BS365" s="5" t="s">
        <v>96</v>
      </c>
      <c r="BT365" s="5" t="s">
        <v>96</v>
      </c>
      <c r="BU365" s="5" t="s">
        <v>96</v>
      </c>
      <c r="BV365" s="5" t="s">
        <v>96</v>
      </c>
      <c r="BW365" s="5" t="s">
        <v>206</v>
      </c>
      <c r="BX365" s="5" t="s">
        <v>96</v>
      </c>
      <c r="BY365" s="5" t="s">
        <v>206</v>
      </c>
      <c r="BZ365" s="5" t="s">
        <v>96</v>
      </c>
      <c r="CA365" s="5" t="s">
        <v>96</v>
      </c>
      <c r="CB365" s="5" t="s">
        <v>206</v>
      </c>
      <c r="CC365" s="5" t="s">
        <v>96</v>
      </c>
      <c r="CD365" s="5" t="s">
        <v>96</v>
      </c>
      <c r="CE365" s="5" t="s">
        <v>96</v>
      </c>
      <c r="CF365" s="5" t="s">
        <v>96</v>
      </c>
      <c r="CG365" s="5" t="s">
        <v>96</v>
      </c>
      <c r="CH365" s="5" t="s">
        <v>96</v>
      </c>
      <c r="CI365" s="5" t="s">
        <v>96</v>
      </c>
      <c r="CJ365" s="5" t="s">
        <v>206</v>
      </c>
      <c r="CK365" s="5" t="s">
        <v>96</v>
      </c>
      <c r="CL365" s="5" t="s">
        <v>206</v>
      </c>
      <c r="CM365" s="6" t="str" cm="1">
        <f t="array" ref="CM3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65" s="5" t="str" cm="1">
        <f t="array" ref="CN3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65" s="5" t="str" cm="1">
        <f t="array" ref="CO3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65" s="5" t="str" cm="1">
        <f t="array" ref="CP3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65" s="5" t="str" cm="1">
        <f t="array" ref="CQ3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66" spans="2:95" ht="93" x14ac:dyDescent="0.35">
      <c r="B366" s="5" t="s">
        <v>206</v>
      </c>
      <c r="C366" s="6" t="s">
        <v>6194</v>
      </c>
      <c r="D366" s="6" t="s">
        <v>775</v>
      </c>
      <c r="E366" s="6" t="s">
        <v>7328</v>
      </c>
      <c r="F366" s="5" t="s">
        <v>209</v>
      </c>
      <c r="G366" s="5" t="s">
        <v>210</v>
      </c>
      <c r="H366" s="5" t="s">
        <v>223</v>
      </c>
      <c r="I366" s="5" t="s">
        <v>96</v>
      </c>
      <c r="J366" s="5" t="s">
        <v>96</v>
      </c>
      <c r="K366" s="5" t="s">
        <v>399</v>
      </c>
      <c r="L366" s="5" t="s">
        <v>9</v>
      </c>
      <c r="M366" s="5" t="str">
        <f>IF(O366="","",
IF(O366="PM_XX_XX_XX: Undefined","PM_XX: Undefined",
INDEX(tbl_Picklist_UniclassPM[Code and Title],
MATCH((LEFT(O366,5)),tbl_Picklist_UniclassPM[Code],0))
))</f>
        <v>PM_70 : Testing, commissioning and completion information</v>
      </c>
      <c r="N366" s="5" t="str">
        <f>IF(O366="","",
IF(O366="PM_XX_XX_XX: Undefined","PM_XX_XX: Undefined",
INDEX(tbl_Picklist_UniclassPM[Code and Title],
MATCH((LEFT(O366,8)),tbl_Picklist_UniclassPM[Code],0))
))</f>
        <v>PM_70_15 : Compliance and certification documents</v>
      </c>
      <c r="O366" s="5" t="s">
        <v>776</v>
      </c>
      <c r="P366" s="6" t="str" cm="1">
        <f t="array" ref="P36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66" s="6" t="str" cm="1">
        <f t="array" ref="Q36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66" s="6" t="s">
        <v>7466</v>
      </c>
      <c r="S366" s="5" t="s">
        <v>96</v>
      </c>
      <c r="T366" s="6"/>
      <c r="U366" s="5" t="s">
        <v>96</v>
      </c>
      <c r="V366" s="6"/>
      <c r="W366" s="5" t="s">
        <v>96</v>
      </c>
      <c r="X366" s="6"/>
      <c r="Y366" s="5" t="s">
        <v>96</v>
      </c>
      <c r="Z366" s="6"/>
      <c r="AA366" s="5" t="s">
        <v>96</v>
      </c>
      <c r="AB366" s="6"/>
      <c r="AC366" s="5" t="s">
        <v>96</v>
      </c>
      <c r="AE366" s="5" t="s">
        <v>96</v>
      </c>
      <c r="AG366" s="5" t="s">
        <v>96</v>
      </c>
      <c r="AI366" s="5" t="s">
        <v>96</v>
      </c>
      <c r="AJ366" s="6"/>
      <c r="AK366" s="5" t="s">
        <v>96</v>
      </c>
      <c r="AM366" s="5" t="s">
        <v>96</v>
      </c>
      <c r="AO366" s="5" t="s">
        <v>96</v>
      </c>
      <c r="AQ366" s="5" t="s">
        <v>96</v>
      </c>
      <c r="AS366" s="5" t="s">
        <v>96</v>
      </c>
      <c r="AU366" s="5" t="s">
        <v>96</v>
      </c>
      <c r="AW366" s="5" t="s">
        <v>96</v>
      </c>
      <c r="AY366" s="5" t="s">
        <v>96</v>
      </c>
      <c r="BA366" s="5" t="s">
        <v>96</v>
      </c>
      <c r="BC366" s="5" t="s">
        <v>96</v>
      </c>
      <c r="BE366" s="5" t="s">
        <v>206</v>
      </c>
      <c r="BF366" s="6" t="s">
        <v>6672</v>
      </c>
      <c r="BG366" s="5" t="s">
        <v>206</v>
      </c>
      <c r="BH366" s="6" t="s">
        <v>6536</v>
      </c>
      <c r="BI366" s="5" t="s">
        <v>96</v>
      </c>
      <c r="BK366" s="6" t="str" cm="1">
        <f t="array" ref="BK36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S;
X</v>
      </c>
      <c r="BL366" s="6" t="str" cm="1">
        <f t="array" ref="BL36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S : Structural Engineering;
X : Non-Discipline Specific or Not Applicable</v>
      </c>
      <c r="BM366" s="5" t="s">
        <v>206</v>
      </c>
      <c r="BN366" s="5" t="s">
        <v>96</v>
      </c>
      <c r="BO366" s="5" t="s">
        <v>96</v>
      </c>
      <c r="BP366" s="5" t="s">
        <v>96</v>
      </c>
      <c r="BQ366" s="5" t="s">
        <v>96</v>
      </c>
      <c r="BR366" s="5" t="s">
        <v>96</v>
      </c>
      <c r="BS366" s="5" t="s">
        <v>96</v>
      </c>
      <c r="BT366" s="5" t="s">
        <v>96</v>
      </c>
      <c r="BU366" s="5" t="s">
        <v>96</v>
      </c>
      <c r="BV366" s="5" t="s">
        <v>96</v>
      </c>
      <c r="BW366" s="5" t="s">
        <v>96</v>
      </c>
      <c r="BX366" s="5" t="s">
        <v>96</v>
      </c>
      <c r="BY366" s="5" t="s">
        <v>96</v>
      </c>
      <c r="BZ366" s="5" t="s">
        <v>96</v>
      </c>
      <c r="CA366" s="5" t="s">
        <v>96</v>
      </c>
      <c r="CB366" s="5" t="s">
        <v>96</v>
      </c>
      <c r="CC366" s="5" t="s">
        <v>96</v>
      </c>
      <c r="CD366" s="5" t="s">
        <v>96</v>
      </c>
      <c r="CE366" s="5" t="s">
        <v>206</v>
      </c>
      <c r="CF366" s="5" t="s">
        <v>96</v>
      </c>
      <c r="CG366" s="5" t="s">
        <v>96</v>
      </c>
      <c r="CH366" s="5" t="s">
        <v>96</v>
      </c>
      <c r="CI366" s="5" t="s">
        <v>96</v>
      </c>
      <c r="CJ366" s="5" t="s">
        <v>206</v>
      </c>
      <c r="CK366" s="5" t="s">
        <v>96</v>
      </c>
      <c r="CL366" s="5" t="s">
        <v>96</v>
      </c>
      <c r="CM366" s="6" t="str" cm="1">
        <f t="array" ref="CM3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66" s="5" t="str" cm="1">
        <f t="array" ref="CN3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66" s="5" t="str" cm="1">
        <f t="array" ref="CO3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66" s="5" t="str" cm="1">
        <f t="array" ref="CP3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66" s="5" t="str" cm="1">
        <f t="array" ref="CQ3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67" spans="2:95" ht="124" x14ac:dyDescent="0.35">
      <c r="B367" s="5" t="s">
        <v>239</v>
      </c>
      <c r="C367" s="6" t="s">
        <v>6195</v>
      </c>
      <c r="D367" s="6" t="s">
        <v>777</v>
      </c>
      <c r="E367" s="6" t="s">
        <v>7329</v>
      </c>
      <c r="F367" s="5" t="s">
        <v>209</v>
      </c>
      <c r="G367" s="5" t="s">
        <v>210</v>
      </c>
      <c r="H367" s="5" t="s">
        <v>223</v>
      </c>
      <c r="I367" s="5" t="s">
        <v>96</v>
      </c>
      <c r="J367" s="5" t="s">
        <v>96</v>
      </c>
      <c r="K367" s="5" t="s">
        <v>399</v>
      </c>
      <c r="L367" s="5" t="s">
        <v>9</v>
      </c>
      <c r="M367" s="5" t="str">
        <f>IF(O367="","",
IF(O367="PM_XX_XX_XX: Undefined","PM_XX: Undefined",
INDEX(tbl_Picklist_UniclassPM[Code and Title],
MATCH((LEFT(O367,5)),tbl_Picklist_UniclassPM[Code],0))
))</f>
        <v>PM_70 : Testing, commissioning and completion information</v>
      </c>
      <c r="N367" s="5" t="str">
        <f>IF(O367="","",
IF(O367="PM_XX_XX_XX: Undefined","PM_XX_XX: Undefined",
INDEX(tbl_Picklist_UniclassPM[Code and Title],
MATCH((LEFT(O367,8)),tbl_Picklist_UniclassPM[Code],0))
))</f>
        <v>PM_70_15 : Compliance and certification documents</v>
      </c>
      <c r="O367" s="5" t="s">
        <v>778</v>
      </c>
      <c r="P367" s="6" t="str" cm="1">
        <f t="array" ref="P36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67" s="6" t="str" cm="1">
        <f t="array" ref="Q36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67" s="6" t="s">
        <v>7466</v>
      </c>
      <c r="S367" s="5" t="s">
        <v>96</v>
      </c>
      <c r="T367" s="6"/>
      <c r="U367" s="5" t="s">
        <v>96</v>
      </c>
      <c r="V367" s="6"/>
      <c r="W367" s="5" t="s">
        <v>96</v>
      </c>
      <c r="X367" s="6"/>
      <c r="Y367" s="5" t="s">
        <v>96</v>
      </c>
      <c r="Z367" s="6"/>
      <c r="AA367" s="5" t="s">
        <v>96</v>
      </c>
      <c r="AB367" s="6"/>
      <c r="AC367" s="5" t="s">
        <v>96</v>
      </c>
      <c r="AE367" s="5" t="s">
        <v>96</v>
      </c>
      <c r="AG367" s="5" t="s">
        <v>96</v>
      </c>
      <c r="AI367" s="5" t="s">
        <v>96</v>
      </c>
      <c r="AJ367" s="6"/>
      <c r="AK367" s="5" t="s">
        <v>96</v>
      </c>
      <c r="AM367" s="5" t="s">
        <v>96</v>
      </c>
      <c r="AO367" s="5" t="s">
        <v>96</v>
      </c>
      <c r="AQ367" s="5" t="s">
        <v>96</v>
      </c>
      <c r="AS367" s="5" t="s">
        <v>96</v>
      </c>
      <c r="AU367" s="5" t="s">
        <v>96</v>
      </c>
      <c r="AW367" s="5" t="s">
        <v>96</v>
      </c>
      <c r="AY367" s="5" t="s">
        <v>96</v>
      </c>
      <c r="BA367" s="5" t="s">
        <v>96</v>
      </c>
      <c r="BC367" s="5" t="s">
        <v>96</v>
      </c>
      <c r="BE367" s="5" t="s">
        <v>206</v>
      </c>
      <c r="BF367" s="6" t="s">
        <v>6673</v>
      </c>
      <c r="BG367" s="5" t="s">
        <v>206</v>
      </c>
      <c r="BH367" s="6" t="s">
        <v>6536</v>
      </c>
      <c r="BI367" s="5" t="s">
        <v>96</v>
      </c>
      <c r="BK367" s="6" t="str" cm="1">
        <f t="array" ref="BK36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M;
P;
X;
Z</v>
      </c>
      <c r="BL367" s="6" t="str" cm="1">
        <f t="array" ref="BL36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M : Mechanical Engineering;
P : Public Health Engineering;
X : Non-Discipline Specific or Not Applicable;
Z : Multiple Disciplines</v>
      </c>
      <c r="BM367" s="5" t="s">
        <v>96</v>
      </c>
      <c r="BN367" s="5" t="s">
        <v>96</v>
      </c>
      <c r="BO367" s="5" t="s">
        <v>96</v>
      </c>
      <c r="BP367" s="5" t="s">
        <v>96</v>
      </c>
      <c r="BQ367" s="5" t="s">
        <v>206</v>
      </c>
      <c r="BR367" s="5" t="s">
        <v>96</v>
      </c>
      <c r="BS367" s="5" t="s">
        <v>96</v>
      </c>
      <c r="BT367" s="5" t="s">
        <v>96</v>
      </c>
      <c r="BU367" s="5" t="s">
        <v>96</v>
      </c>
      <c r="BV367" s="5" t="s">
        <v>96</v>
      </c>
      <c r="BW367" s="5" t="s">
        <v>206</v>
      </c>
      <c r="BX367" s="5" t="s">
        <v>96</v>
      </c>
      <c r="BY367" s="5" t="s">
        <v>206</v>
      </c>
      <c r="BZ367" s="5" t="s">
        <v>96</v>
      </c>
      <c r="CA367" s="5" t="s">
        <v>96</v>
      </c>
      <c r="CB367" s="5" t="s">
        <v>206</v>
      </c>
      <c r="CC367" s="5" t="s">
        <v>96</v>
      </c>
      <c r="CD367" s="5" t="s">
        <v>96</v>
      </c>
      <c r="CE367" s="5" t="s">
        <v>96</v>
      </c>
      <c r="CF367" s="5" t="s">
        <v>96</v>
      </c>
      <c r="CG367" s="5" t="s">
        <v>96</v>
      </c>
      <c r="CH367" s="5" t="s">
        <v>96</v>
      </c>
      <c r="CI367" s="5" t="s">
        <v>96</v>
      </c>
      <c r="CJ367" s="5" t="s">
        <v>206</v>
      </c>
      <c r="CK367" s="5" t="s">
        <v>96</v>
      </c>
      <c r="CL367" s="5" t="s">
        <v>206</v>
      </c>
      <c r="CM367" s="6" t="str" cm="1">
        <f t="array" ref="CM3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67" s="5" t="str" cm="1">
        <f t="array" ref="CN3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67" s="5" t="str" cm="1">
        <f t="array" ref="CO3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67" s="5" t="str" cm="1">
        <f t="array" ref="CP3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67" s="5" t="str" cm="1">
        <f t="array" ref="CQ3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68" spans="2:95" ht="93" x14ac:dyDescent="0.35">
      <c r="B368" s="5" t="s">
        <v>206</v>
      </c>
      <c r="C368" s="6" t="s">
        <v>6196</v>
      </c>
      <c r="D368" s="6" t="s">
        <v>779</v>
      </c>
      <c r="E368" s="6" t="s">
        <v>7330</v>
      </c>
      <c r="F368" s="5" t="s">
        <v>209</v>
      </c>
      <c r="G368" s="5" t="s">
        <v>210</v>
      </c>
      <c r="H368" s="5" t="s">
        <v>223</v>
      </c>
      <c r="I368" s="5" t="s">
        <v>96</v>
      </c>
      <c r="J368" s="5" t="s">
        <v>96</v>
      </c>
      <c r="K368" s="5" t="s">
        <v>399</v>
      </c>
      <c r="L368" s="5" t="s">
        <v>9</v>
      </c>
      <c r="M368" s="5" t="str">
        <f>IF(O368="","",
IF(O368="PM_XX_XX_XX: Undefined","PM_XX: Undefined",
INDEX(tbl_Picklist_UniclassPM[Code and Title],
MATCH((LEFT(O368,5)),tbl_Picklist_UniclassPM[Code],0))
))</f>
        <v>PM_70 : Testing, commissioning and completion information</v>
      </c>
      <c r="N368" s="5" t="str">
        <f>IF(O368="","",
IF(O368="PM_XX_XX_XX: Undefined","PM_XX_XX: Undefined",
INDEX(tbl_Picklist_UniclassPM[Code and Title],
MATCH((LEFT(O368,8)),tbl_Picklist_UniclassPM[Code],0))
))</f>
        <v>PM_70_15 : Compliance and certification documents</v>
      </c>
      <c r="O368" s="5" t="s">
        <v>780</v>
      </c>
      <c r="P368" s="6" t="str" cm="1">
        <f t="array" ref="P36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68" s="6" t="str" cm="1">
        <f t="array" ref="Q36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68" s="6" t="s">
        <v>7466</v>
      </c>
      <c r="S368" s="5" t="s">
        <v>96</v>
      </c>
      <c r="T368" s="6"/>
      <c r="U368" s="5" t="s">
        <v>96</v>
      </c>
      <c r="V368" s="6"/>
      <c r="W368" s="5" t="s">
        <v>96</v>
      </c>
      <c r="X368" s="6"/>
      <c r="Y368" s="5" t="s">
        <v>96</v>
      </c>
      <c r="Z368" s="6"/>
      <c r="AA368" s="5" t="s">
        <v>96</v>
      </c>
      <c r="AB368" s="6"/>
      <c r="AC368" s="5" t="s">
        <v>96</v>
      </c>
      <c r="AE368" s="5" t="s">
        <v>96</v>
      </c>
      <c r="AG368" s="5" t="s">
        <v>96</v>
      </c>
      <c r="AI368" s="5" t="s">
        <v>96</v>
      </c>
      <c r="AJ368" s="6"/>
      <c r="AK368" s="5" t="s">
        <v>96</v>
      </c>
      <c r="AM368" s="5" t="s">
        <v>96</v>
      </c>
      <c r="AO368" s="5" t="s">
        <v>96</v>
      </c>
      <c r="AQ368" s="5" t="s">
        <v>96</v>
      </c>
      <c r="AS368" s="5" t="s">
        <v>96</v>
      </c>
      <c r="AU368" s="5" t="s">
        <v>96</v>
      </c>
      <c r="AW368" s="5" t="s">
        <v>96</v>
      </c>
      <c r="AY368" s="5" t="s">
        <v>96</v>
      </c>
      <c r="BA368" s="5" t="s">
        <v>96</v>
      </c>
      <c r="BC368" s="5" t="s">
        <v>96</v>
      </c>
      <c r="BE368" s="5" t="s">
        <v>206</v>
      </c>
      <c r="BF368" s="6" t="s">
        <v>6674</v>
      </c>
      <c r="BG368" s="5" t="s">
        <v>206</v>
      </c>
      <c r="BH368" s="6" t="s">
        <v>6536</v>
      </c>
      <c r="BI368" s="5" t="s">
        <v>96</v>
      </c>
      <c r="BK368" s="6" t="str" cm="1">
        <f t="array" ref="BK36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68" s="6" t="str" cm="1">
        <f t="array" ref="BL36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68" s="5" t="s">
        <v>96</v>
      </c>
      <c r="BN368" s="5" t="s">
        <v>96</v>
      </c>
      <c r="BO368" s="5" t="s">
        <v>96</v>
      </c>
      <c r="BP368" s="5" t="s">
        <v>96</v>
      </c>
      <c r="BQ368" s="5" t="s">
        <v>96</v>
      </c>
      <c r="BR368" s="5" t="s">
        <v>96</v>
      </c>
      <c r="BS368" s="5" t="s">
        <v>96</v>
      </c>
      <c r="BT368" s="5" t="s">
        <v>96</v>
      </c>
      <c r="BU368" s="5" t="s">
        <v>96</v>
      </c>
      <c r="BV368" s="5" t="s">
        <v>96</v>
      </c>
      <c r="BW368" s="5" t="s">
        <v>96</v>
      </c>
      <c r="BX368" s="5" t="s">
        <v>96</v>
      </c>
      <c r="BY368" s="5" t="s">
        <v>96</v>
      </c>
      <c r="BZ368" s="5" t="s">
        <v>96</v>
      </c>
      <c r="CA368" s="5" t="s">
        <v>96</v>
      </c>
      <c r="CB368" s="5" t="s">
        <v>96</v>
      </c>
      <c r="CC368" s="5" t="s">
        <v>96</v>
      </c>
      <c r="CD368" s="5" t="s">
        <v>96</v>
      </c>
      <c r="CE368" s="5" t="s">
        <v>96</v>
      </c>
      <c r="CF368" s="5" t="s">
        <v>96</v>
      </c>
      <c r="CG368" s="5" t="s">
        <v>96</v>
      </c>
      <c r="CH368" s="5" t="s">
        <v>96</v>
      </c>
      <c r="CI368" s="5" t="s">
        <v>96</v>
      </c>
      <c r="CJ368" s="5" t="s">
        <v>206</v>
      </c>
      <c r="CK368" s="5" t="s">
        <v>96</v>
      </c>
      <c r="CL368" s="5" t="s">
        <v>96</v>
      </c>
      <c r="CM368" s="6" t="str" cm="1">
        <f t="array" ref="CM3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68" s="5" t="str" cm="1">
        <f t="array" ref="CN3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68" s="5" t="str" cm="1">
        <f t="array" ref="CO3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68" s="5" t="str" cm="1">
        <f t="array" ref="CP3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68" s="5" t="str" cm="1">
        <f t="array" ref="CQ3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69" spans="2:95" ht="77.5" x14ac:dyDescent="0.35">
      <c r="B369" s="5" t="s">
        <v>206</v>
      </c>
      <c r="C369" s="6" t="s">
        <v>6197</v>
      </c>
      <c r="D369" s="6" t="s">
        <v>781</v>
      </c>
      <c r="E369" s="6" t="s">
        <v>7331</v>
      </c>
      <c r="F369" s="5" t="s">
        <v>209</v>
      </c>
      <c r="G369" s="5" t="s">
        <v>210</v>
      </c>
      <c r="H369" s="5" t="s">
        <v>223</v>
      </c>
      <c r="I369" s="5" t="s">
        <v>96</v>
      </c>
      <c r="J369" s="5" t="s">
        <v>96</v>
      </c>
      <c r="K369" s="5" t="s">
        <v>399</v>
      </c>
      <c r="L369" s="5" t="s">
        <v>9</v>
      </c>
      <c r="M369" s="5" t="str">
        <f>IF(O369="","",
IF(O369="PM_XX_XX_XX: Undefined","PM_XX: Undefined",
INDEX(tbl_Picklist_UniclassPM[Code and Title],
MATCH((LEFT(O369,5)),tbl_Picklist_UniclassPM[Code],0))
))</f>
        <v>PM_70 : Testing, commissioning and completion information</v>
      </c>
      <c r="N369" s="5" t="str">
        <f>IF(O369="","",
IF(O369="PM_XX_XX_XX: Undefined","PM_XX_XX: Undefined",
INDEX(tbl_Picklist_UniclassPM[Code and Title],
MATCH((LEFT(O369,8)),tbl_Picklist_UniclassPM[Code],0))
))</f>
        <v>PM_70_15 : Compliance and certification documents</v>
      </c>
      <c r="O369" s="5" t="s">
        <v>780</v>
      </c>
      <c r="P369" s="6" t="str" cm="1">
        <f t="array" ref="P36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69" s="6" t="str" cm="1">
        <f t="array" ref="Q36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69" s="6"/>
      <c r="S369" s="5" t="s">
        <v>96</v>
      </c>
      <c r="T369" s="6"/>
      <c r="U369" s="5" t="s">
        <v>96</v>
      </c>
      <c r="V369" s="6"/>
      <c r="W369" s="5" t="s">
        <v>96</v>
      </c>
      <c r="X369" s="6"/>
      <c r="Y369" s="5" t="s">
        <v>96</v>
      </c>
      <c r="Z369" s="6"/>
      <c r="AA369" s="5" t="s">
        <v>96</v>
      </c>
      <c r="AB369" s="6"/>
      <c r="AC369" s="5" t="s">
        <v>96</v>
      </c>
      <c r="AE369" s="5" t="s">
        <v>96</v>
      </c>
      <c r="AG369" s="5" t="s">
        <v>96</v>
      </c>
      <c r="AI369" s="5" t="s">
        <v>96</v>
      </c>
      <c r="AJ369" s="6"/>
      <c r="AK369" s="5" t="s">
        <v>96</v>
      </c>
      <c r="AM369" s="5" t="s">
        <v>96</v>
      </c>
      <c r="AO369" s="5" t="s">
        <v>96</v>
      </c>
      <c r="AQ369" s="5" t="s">
        <v>96</v>
      </c>
      <c r="AS369" s="5" t="s">
        <v>96</v>
      </c>
      <c r="AU369" s="5" t="s">
        <v>96</v>
      </c>
      <c r="AW369" s="5" t="s">
        <v>96</v>
      </c>
      <c r="AY369" s="5" t="s">
        <v>96</v>
      </c>
      <c r="BA369" s="5" t="s">
        <v>96</v>
      </c>
      <c r="BC369" s="5" t="s">
        <v>96</v>
      </c>
      <c r="BE369" s="5" t="s">
        <v>206</v>
      </c>
      <c r="BF369" s="6" t="s">
        <v>6675</v>
      </c>
      <c r="BG369" s="5" t="s">
        <v>206</v>
      </c>
      <c r="BH369" s="6" t="s">
        <v>6536</v>
      </c>
      <c r="BI369" s="5" t="s">
        <v>96</v>
      </c>
      <c r="BK369" s="6" t="str" cm="1">
        <f t="array" ref="BK36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69" s="6" t="str" cm="1">
        <f t="array" ref="BL36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69" s="5" t="s">
        <v>96</v>
      </c>
      <c r="BN369" s="5" t="s">
        <v>96</v>
      </c>
      <c r="BO369" s="5" t="s">
        <v>96</v>
      </c>
      <c r="BP369" s="5" t="s">
        <v>96</v>
      </c>
      <c r="BQ369" s="5" t="s">
        <v>96</v>
      </c>
      <c r="BR369" s="5" t="s">
        <v>96</v>
      </c>
      <c r="BS369" s="5" t="s">
        <v>96</v>
      </c>
      <c r="BT369" s="5" t="s">
        <v>96</v>
      </c>
      <c r="BU369" s="5" t="s">
        <v>96</v>
      </c>
      <c r="BV369" s="5" t="s">
        <v>96</v>
      </c>
      <c r="BW369" s="5" t="s">
        <v>96</v>
      </c>
      <c r="BX369" s="5" t="s">
        <v>96</v>
      </c>
      <c r="BY369" s="5" t="s">
        <v>96</v>
      </c>
      <c r="BZ369" s="5" t="s">
        <v>96</v>
      </c>
      <c r="CA369" s="5" t="s">
        <v>96</v>
      </c>
      <c r="CB369" s="5" t="s">
        <v>96</v>
      </c>
      <c r="CC369" s="5" t="s">
        <v>96</v>
      </c>
      <c r="CD369" s="5" t="s">
        <v>96</v>
      </c>
      <c r="CE369" s="5" t="s">
        <v>96</v>
      </c>
      <c r="CF369" s="5" t="s">
        <v>96</v>
      </c>
      <c r="CG369" s="5" t="s">
        <v>96</v>
      </c>
      <c r="CH369" s="5" t="s">
        <v>96</v>
      </c>
      <c r="CI369" s="5" t="s">
        <v>96</v>
      </c>
      <c r="CJ369" s="5" t="s">
        <v>206</v>
      </c>
      <c r="CK369" s="5" t="s">
        <v>96</v>
      </c>
      <c r="CL369" s="5" t="s">
        <v>96</v>
      </c>
      <c r="CM369" s="6" t="str" cm="1">
        <f t="array" ref="CM3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69" s="5" t="str" cm="1">
        <f t="array" ref="CN3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69" s="5" t="str" cm="1">
        <f t="array" ref="CO3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69" s="5" t="str" cm="1">
        <f t="array" ref="CP3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69" s="5" t="str" cm="1">
        <f t="array" ref="CQ3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70" spans="2:95" ht="294.5" x14ac:dyDescent="0.35">
      <c r="B370" s="5" t="s">
        <v>206</v>
      </c>
      <c r="C370" s="6" t="s">
        <v>6198</v>
      </c>
      <c r="D370" s="6" t="s">
        <v>782</v>
      </c>
      <c r="E370" s="6" t="s">
        <v>7332</v>
      </c>
      <c r="F370" s="5" t="s">
        <v>209</v>
      </c>
      <c r="G370" s="5" t="s">
        <v>210</v>
      </c>
      <c r="H370" s="5" t="s">
        <v>223</v>
      </c>
      <c r="I370" s="5" t="s">
        <v>96</v>
      </c>
      <c r="J370" s="5" t="s">
        <v>96</v>
      </c>
      <c r="K370" s="5" t="s">
        <v>399</v>
      </c>
      <c r="L370" s="5" t="s">
        <v>9</v>
      </c>
      <c r="M370" s="5" t="str">
        <f>IF(O370="","",
IF(O370="PM_XX_XX_XX: Undefined","PM_XX: Undefined",
INDEX(tbl_Picklist_UniclassPM[Code and Title],
MATCH((LEFT(O370,5)),tbl_Picklist_UniclassPM[Code],0))
))</f>
        <v>PM_70 : Testing, commissioning and completion information</v>
      </c>
      <c r="N370" s="5" t="str">
        <f>IF(O370="","",
IF(O370="PM_XX_XX_XX: Undefined","PM_XX_XX: Undefined",
INDEX(tbl_Picklist_UniclassPM[Code and Title],
MATCH((LEFT(O370,8)),tbl_Picklist_UniclassPM[Code],0))
))</f>
        <v>PM_70_15 : Compliance and certification documents</v>
      </c>
      <c r="O370" s="5" t="s">
        <v>780</v>
      </c>
      <c r="P370" s="6" t="str" cm="1">
        <f t="array" ref="P37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70" s="6" t="str" cm="1">
        <f t="array" ref="Q37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70" s="6"/>
      <c r="S370" s="5" t="s">
        <v>96</v>
      </c>
      <c r="T370" s="6"/>
      <c r="U370" s="5" t="s">
        <v>96</v>
      </c>
      <c r="V370" s="6"/>
      <c r="W370" s="5" t="s">
        <v>96</v>
      </c>
      <c r="X370" s="6"/>
      <c r="Y370" s="5" t="s">
        <v>96</v>
      </c>
      <c r="Z370" s="6"/>
      <c r="AA370" s="5" t="s">
        <v>96</v>
      </c>
      <c r="AB370" s="6"/>
      <c r="AC370" s="5" t="s">
        <v>96</v>
      </c>
      <c r="AE370" s="5" t="s">
        <v>96</v>
      </c>
      <c r="AG370" s="5" t="s">
        <v>96</v>
      </c>
      <c r="AI370" s="5" t="s">
        <v>96</v>
      </c>
      <c r="AJ370" s="6"/>
      <c r="AK370" s="5" t="s">
        <v>96</v>
      </c>
      <c r="AM370" s="5" t="s">
        <v>96</v>
      </c>
      <c r="AO370" s="5" t="s">
        <v>96</v>
      </c>
      <c r="AQ370" s="5" t="s">
        <v>96</v>
      </c>
      <c r="AS370" s="5" t="s">
        <v>96</v>
      </c>
      <c r="AU370" s="5" t="s">
        <v>96</v>
      </c>
      <c r="AW370" s="5" t="s">
        <v>96</v>
      </c>
      <c r="AY370" s="5" t="s">
        <v>96</v>
      </c>
      <c r="BA370" s="5" t="s">
        <v>96</v>
      </c>
      <c r="BC370" s="5" t="s">
        <v>96</v>
      </c>
      <c r="BE370" s="5" t="s">
        <v>206</v>
      </c>
      <c r="BF370" s="6" t="s">
        <v>6676</v>
      </c>
      <c r="BG370" s="5" t="s">
        <v>206</v>
      </c>
      <c r="BH370" s="6" t="s">
        <v>6536</v>
      </c>
      <c r="BI370" s="5" t="s">
        <v>96</v>
      </c>
      <c r="BK370" s="6" t="str" cm="1">
        <f t="array" ref="BK37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I;
J;
K;
L;
M;
P;
Q;
R;
S;
X;
Z</v>
      </c>
      <c r="BL370" s="6" t="str" cm="1">
        <f t="array" ref="BL37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X : Non-Discipline Specific or Not Applicable;
Z : Multiple Disciplines</v>
      </c>
      <c r="BM370" s="5" t="s">
        <v>206</v>
      </c>
      <c r="BN370" s="5" t="s">
        <v>96</v>
      </c>
      <c r="BO370" s="5" t="s">
        <v>206</v>
      </c>
      <c r="BP370" s="5" t="s">
        <v>96</v>
      </c>
      <c r="BQ370" s="5" t="s">
        <v>206</v>
      </c>
      <c r="BR370" s="5" t="s">
        <v>206</v>
      </c>
      <c r="BS370" s="5" t="s">
        <v>96</v>
      </c>
      <c r="BT370" s="5" t="s">
        <v>96</v>
      </c>
      <c r="BU370" s="5" t="s">
        <v>206</v>
      </c>
      <c r="BV370" s="5" t="s">
        <v>206</v>
      </c>
      <c r="BW370" s="5" t="s">
        <v>206</v>
      </c>
      <c r="BX370" s="5" t="s">
        <v>206</v>
      </c>
      <c r="BY370" s="5" t="s">
        <v>206</v>
      </c>
      <c r="BZ370" s="5" t="s">
        <v>96</v>
      </c>
      <c r="CA370" s="5" t="s">
        <v>96</v>
      </c>
      <c r="CB370" s="5" t="s">
        <v>206</v>
      </c>
      <c r="CC370" s="5" t="s">
        <v>206</v>
      </c>
      <c r="CD370" s="5" t="s">
        <v>206</v>
      </c>
      <c r="CE370" s="5" t="s">
        <v>206</v>
      </c>
      <c r="CF370" s="5" t="s">
        <v>96</v>
      </c>
      <c r="CG370" s="5" t="s">
        <v>96</v>
      </c>
      <c r="CH370" s="5" t="s">
        <v>96</v>
      </c>
      <c r="CI370" s="5" t="s">
        <v>96</v>
      </c>
      <c r="CJ370" s="5" t="s">
        <v>206</v>
      </c>
      <c r="CK370" s="5" t="s">
        <v>96</v>
      </c>
      <c r="CL370" s="5" t="s">
        <v>206</v>
      </c>
      <c r="CM370" s="6" t="str" cm="1">
        <f t="array" ref="CM3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70" s="5" t="str" cm="1">
        <f t="array" ref="CN3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70" s="5" t="str" cm="1">
        <f t="array" ref="CO3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70" s="5" t="str" cm="1">
        <f t="array" ref="CP3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70" s="5" t="str" cm="1">
        <f t="array" ref="CQ3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71" spans="2:95" ht="124" x14ac:dyDescent="0.35">
      <c r="B371" s="5" t="s">
        <v>239</v>
      </c>
      <c r="C371" s="6" t="s">
        <v>6073</v>
      </c>
      <c r="D371" s="6" t="s">
        <v>783</v>
      </c>
      <c r="E371" s="6" t="s">
        <v>7333</v>
      </c>
      <c r="F371" s="5" t="s">
        <v>209</v>
      </c>
      <c r="G371" s="5" t="s">
        <v>210</v>
      </c>
      <c r="H371" s="5" t="s">
        <v>223</v>
      </c>
      <c r="I371" s="5" t="s">
        <v>96</v>
      </c>
      <c r="J371" s="5" t="s">
        <v>96</v>
      </c>
      <c r="K371" s="5" t="s">
        <v>399</v>
      </c>
      <c r="L371" s="5" t="s">
        <v>9</v>
      </c>
      <c r="M371" s="5" t="str">
        <f>IF(O371="","",
IF(O371="PM_XX_XX_XX: Undefined","PM_XX: Undefined",
INDEX(tbl_Picklist_UniclassPM[Code and Title],
MATCH((LEFT(O371,5)),tbl_Picklist_UniclassPM[Code],0))
))</f>
        <v>PM_70 : Testing, commissioning and completion information</v>
      </c>
      <c r="N371" s="5" t="str">
        <f>IF(O371="","",
IF(O371="PM_XX_XX_XX: Undefined","PM_XX_XX: Undefined",
INDEX(tbl_Picklist_UniclassPM[Code and Title],
MATCH((LEFT(O371,8)),tbl_Picklist_UniclassPM[Code],0))
))</f>
        <v>PM_70_15 : Compliance and certification documents</v>
      </c>
      <c r="O371" s="5" t="s">
        <v>784</v>
      </c>
      <c r="P371" s="6" t="str" cm="1">
        <f t="array" ref="P37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IE511</v>
      </c>
      <c r="Q371" s="6" t="str" cm="1">
        <f t="array" ref="Q37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IE511 : Design Submission Procedure</v>
      </c>
      <c r="R371" s="6"/>
      <c r="S371" s="5" t="s">
        <v>96</v>
      </c>
      <c r="T371" s="6"/>
      <c r="U371" s="5" t="s">
        <v>96</v>
      </c>
      <c r="V371" s="6"/>
      <c r="W371" s="5" t="s">
        <v>96</v>
      </c>
      <c r="X371" s="6"/>
      <c r="Y371" s="5" t="s">
        <v>96</v>
      </c>
      <c r="Z371" s="6"/>
      <c r="AA371" s="5" t="s">
        <v>96</v>
      </c>
      <c r="AB371" s="6"/>
      <c r="AC371" s="5" t="s">
        <v>96</v>
      </c>
      <c r="AE371" s="5" t="s">
        <v>96</v>
      </c>
      <c r="AG371" s="5" t="s">
        <v>96</v>
      </c>
      <c r="AI371" s="5" t="s">
        <v>96</v>
      </c>
      <c r="AJ371" s="6"/>
      <c r="AK371" s="5" t="s">
        <v>96</v>
      </c>
      <c r="AM371" s="5" t="s">
        <v>96</v>
      </c>
      <c r="AO371" s="5" t="s">
        <v>96</v>
      </c>
      <c r="AQ371" s="5" t="s">
        <v>96</v>
      </c>
      <c r="AS371" s="5" t="s">
        <v>96</v>
      </c>
      <c r="AU371" s="5" t="s">
        <v>96</v>
      </c>
      <c r="AW371" s="5" t="s">
        <v>206</v>
      </c>
      <c r="AX371" s="6" t="s">
        <v>6678</v>
      </c>
      <c r="AY371" s="5" t="s">
        <v>206</v>
      </c>
      <c r="AZ371" s="6" t="s">
        <v>6678</v>
      </c>
      <c r="BA371" s="5" t="s">
        <v>96</v>
      </c>
      <c r="BC371" s="5" t="s">
        <v>206</v>
      </c>
      <c r="BD371" s="6" t="s">
        <v>6678</v>
      </c>
      <c r="BE371" s="5" t="s">
        <v>96</v>
      </c>
      <c r="BG371" s="5" t="s">
        <v>96</v>
      </c>
      <c r="BI371" s="5" t="s">
        <v>96</v>
      </c>
      <c r="BK371" s="6" t="str" cm="1">
        <f t="array" ref="BK37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K;
X</v>
      </c>
      <c r="BL371" s="6" t="str" cm="1">
        <f t="array" ref="BL37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K : Fire Engineering;
X : Non-Discipline Specific or Not Applicable</v>
      </c>
      <c r="BM371" s="5" t="s">
        <v>96</v>
      </c>
      <c r="BN371" s="5" t="s">
        <v>96</v>
      </c>
      <c r="BO371" s="5" t="s">
        <v>96</v>
      </c>
      <c r="BP371" s="5" t="s">
        <v>96</v>
      </c>
      <c r="BQ371" s="5" t="s">
        <v>96</v>
      </c>
      <c r="BR371" s="5" t="s">
        <v>96</v>
      </c>
      <c r="BS371" s="5" t="s">
        <v>96</v>
      </c>
      <c r="BT371" s="5" t="s">
        <v>96</v>
      </c>
      <c r="BU371" s="5" t="s">
        <v>96</v>
      </c>
      <c r="BV371" s="5" t="s">
        <v>96</v>
      </c>
      <c r="BW371" s="5" t="s">
        <v>206</v>
      </c>
      <c r="BX371" s="5" t="s">
        <v>96</v>
      </c>
      <c r="BY371" s="5" t="s">
        <v>96</v>
      </c>
      <c r="BZ371" s="5" t="s">
        <v>96</v>
      </c>
      <c r="CA371" s="5" t="s">
        <v>96</v>
      </c>
      <c r="CB371" s="5" t="s">
        <v>96</v>
      </c>
      <c r="CC371" s="5" t="s">
        <v>96</v>
      </c>
      <c r="CD371" s="5" t="s">
        <v>96</v>
      </c>
      <c r="CE371" s="5" t="s">
        <v>96</v>
      </c>
      <c r="CF371" s="5" t="s">
        <v>96</v>
      </c>
      <c r="CG371" s="5" t="s">
        <v>96</v>
      </c>
      <c r="CH371" s="5" t="s">
        <v>96</v>
      </c>
      <c r="CI371" s="5" t="s">
        <v>96</v>
      </c>
      <c r="CJ371" s="5" t="s">
        <v>206</v>
      </c>
      <c r="CK371" s="5" t="s">
        <v>96</v>
      </c>
      <c r="CL371" s="5" t="s">
        <v>96</v>
      </c>
      <c r="CM371" s="6" t="str" cm="1">
        <f t="array" ref="CM3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71" s="5" t="str" cm="1">
        <f t="array" ref="CN3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71" s="5" t="str" cm="1">
        <f t="array" ref="CO3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71" s="5" t="str" cm="1">
        <f t="array" ref="CP3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71" s="5" t="str" cm="1">
        <f t="array" ref="CQ3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72" spans="2:95" ht="31" x14ac:dyDescent="0.35">
      <c r="B372" s="5" t="s">
        <v>239</v>
      </c>
      <c r="C372" s="6" t="s">
        <v>6132</v>
      </c>
      <c r="D372" s="6" t="s">
        <v>785</v>
      </c>
      <c r="E372" s="6" t="s">
        <v>7334</v>
      </c>
      <c r="F372" s="5" t="s">
        <v>209</v>
      </c>
      <c r="G372" s="5" t="s">
        <v>210</v>
      </c>
      <c r="H372" s="5" t="s">
        <v>223</v>
      </c>
      <c r="I372" s="5" t="s">
        <v>96</v>
      </c>
      <c r="J372" s="5" t="s">
        <v>96</v>
      </c>
      <c r="K372" s="5" t="s">
        <v>399</v>
      </c>
      <c r="L372" s="5" t="s">
        <v>9</v>
      </c>
      <c r="M372" s="5" t="str">
        <f>IF(O372="","",
IF(O372="PM_XX_XX_XX: Undefined","PM_XX: Undefined",
INDEX(tbl_Picklist_UniclassPM[Code and Title],
MATCH((LEFT(O372,5)),tbl_Picklist_UniclassPM[Code],0))
))</f>
        <v>PM_70 : Testing, commissioning and completion information</v>
      </c>
      <c r="N372" s="5" t="str">
        <f>IF(O372="","",
IF(O372="PM_XX_XX_XX: Undefined","PM_XX_XX: Undefined",
INDEX(tbl_Picklist_UniclassPM[Code and Title],
MATCH((LEFT(O372,8)),tbl_Picklist_UniclassPM[Code],0))
))</f>
        <v>PM_70_15 : Compliance and certification documents</v>
      </c>
      <c r="O372" s="5" t="s">
        <v>786</v>
      </c>
      <c r="P372" s="6" t="str" cm="1">
        <f t="array" ref="P37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v>
      </c>
      <c r="Q372" s="6" t="str" cm="1">
        <f t="array" ref="Q37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v>
      </c>
      <c r="R372" s="6"/>
      <c r="S372" s="5" t="s">
        <v>96</v>
      </c>
      <c r="T372" s="6"/>
      <c r="U372" s="5" t="s">
        <v>96</v>
      </c>
      <c r="V372" s="6"/>
      <c r="W372" s="5" t="s">
        <v>96</v>
      </c>
      <c r="X372" s="6"/>
      <c r="Y372" s="5" t="s">
        <v>96</v>
      </c>
      <c r="Z372" s="6"/>
      <c r="AA372" s="5" t="s">
        <v>96</v>
      </c>
      <c r="AB372" s="6"/>
      <c r="AC372" s="5" t="s">
        <v>96</v>
      </c>
      <c r="AE372" s="5" t="s">
        <v>96</v>
      </c>
      <c r="AG372" s="5" t="s">
        <v>96</v>
      </c>
      <c r="AI372" s="5" t="s">
        <v>96</v>
      </c>
      <c r="AJ372" s="6"/>
      <c r="AK372" s="5" t="s">
        <v>96</v>
      </c>
      <c r="AM372" s="5" t="s">
        <v>96</v>
      </c>
      <c r="AO372" s="5" t="s">
        <v>96</v>
      </c>
      <c r="AQ372" s="5" t="s">
        <v>96</v>
      </c>
      <c r="AS372" s="5" t="s">
        <v>96</v>
      </c>
      <c r="AU372" s="5" t="s">
        <v>96</v>
      </c>
      <c r="AW372" s="5" t="s">
        <v>96</v>
      </c>
      <c r="AY372" s="5" t="s">
        <v>206</v>
      </c>
      <c r="AZ372" s="6" t="s">
        <v>6679</v>
      </c>
      <c r="BA372" s="5" t="s">
        <v>96</v>
      </c>
      <c r="BC372" s="5" t="s">
        <v>96</v>
      </c>
      <c r="BE372" s="5" t="s">
        <v>96</v>
      </c>
      <c r="BG372" s="5" t="s">
        <v>96</v>
      </c>
      <c r="BI372" s="5" t="s">
        <v>96</v>
      </c>
      <c r="BK372" s="6" t="str" cm="1">
        <f t="array" ref="BK37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72" s="6" t="str" cm="1">
        <f t="array" ref="BL37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72" s="5" t="s">
        <v>96</v>
      </c>
      <c r="BN372" s="5" t="s">
        <v>96</v>
      </c>
      <c r="BO372" s="5" t="s">
        <v>96</v>
      </c>
      <c r="BP372" s="5" t="s">
        <v>96</v>
      </c>
      <c r="BQ372" s="5" t="s">
        <v>96</v>
      </c>
      <c r="BR372" s="5" t="s">
        <v>96</v>
      </c>
      <c r="BS372" s="5" t="s">
        <v>96</v>
      </c>
      <c r="BT372" s="5" t="s">
        <v>96</v>
      </c>
      <c r="BU372" s="5" t="s">
        <v>96</v>
      </c>
      <c r="BV372" s="5" t="s">
        <v>96</v>
      </c>
      <c r="BW372" s="5" t="s">
        <v>96</v>
      </c>
      <c r="BX372" s="5" t="s">
        <v>96</v>
      </c>
      <c r="BY372" s="5" t="s">
        <v>96</v>
      </c>
      <c r="BZ372" s="5" t="s">
        <v>96</v>
      </c>
      <c r="CA372" s="5" t="s">
        <v>96</v>
      </c>
      <c r="CB372" s="5" t="s">
        <v>96</v>
      </c>
      <c r="CC372" s="5" t="s">
        <v>96</v>
      </c>
      <c r="CD372" s="5" t="s">
        <v>96</v>
      </c>
      <c r="CE372" s="5" t="s">
        <v>96</v>
      </c>
      <c r="CF372" s="5" t="s">
        <v>96</v>
      </c>
      <c r="CG372" s="5" t="s">
        <v>96</v>
      </c>
      <c r="CH372" s="5" t="s">
        <v>96</v>
      </c>
      <c r="CI372" s="5" t="s">
        <v>96</v>
      </c>
      <c r="CJ372" s="5" t="s">
        <v>206</v>
      </c>
      <c r="CK372" s="5" t="s">
        <v>96</v>
      </c>
      <c r="CL372" s="5" t="s">
        <v>96</v>
      </c>
      <c r="CM372" s="6" t="str" cm="1">
        <f t="array" ref="CM3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72" s="5" t="str" cm="1">
        <f t="array" ref="CN3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72" s="5" t="str" cm="1">
        <f t="array" ref="CO3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72" s="5" t="str" cm="1">
        <f t="array" ref="CP3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72" s="5" t="str" cm="1">
        <f t="array" ref="CQ3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73" spans="2:95" ht="46.5" x14ac:dyDescent="0.35">
      <c r="B373" s="5" t="s">
        <v>206</v>
      </c>
      <c r="C373" s="6" t="s">
        <v>6199</v>
      </c>
      <c r="D373" s="6" t="s">
        <v>787</v>
      </c>
      <c r="E373" s="6" t="s">
        <v>7335</v>
      </c>
      <c r="F373" s="5" t="s">
        <v>209</v>
      </c>
      <c r="G373" s="5" t="s">
        <v>210</v>
      </c>
      <c r="H373" s="5" t="s">
        <v>223</v>
      </c>
      <c r="I373" s="5" t="s">
        <v>96</v>
      </c>
      <c r="J373" s="5" t="s">
        <v>96</v>
      </c>
      <c r="K373" s="5" t="s">
        <v>399</v>
      </c>
      <c r="L373" s="5" t="s">
        <v>9</v>
      </c>
      <c r="M373" s="5" t="str">
        <f>IF(O373="","",
IF(O373="PM_XX_XX_XX: Undefined","PM_XX: Undefined",
INDEX(tbl_Picklist_UniclassPM[Code and Title],
MATCH((LEFT(O373,5)),tbl_Picklist_UniclassPM[Code],0))
))</f>
        <v>PM_70 : Testing, commissioning and completion information</v>
      </c>
      <c r="N373" s="5" t="str">
        <f>IF(O373="","",
IF(O373="PM_XX_XX_XX: Undefined","PM_XX_XX: Undefined",
INDEX(tbl_Picklist_UniclassPM[Code and Title],
MATCH((LEFT(O373,8)),tbl_Picklist_UniclassPM[Code],0))
))</f>
        <v>PM_70_15 : Compliance and certification documents</v>
      </c>
      <c r="O373" s="5" t="s">
        <v>788</v>
      </c>
      <c r="P373" s="6" t="str" cm="1">
        <f t="array" ref="P37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73" s="6" t="str" cm="1">
        <f t="array" ref="Q37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73" s="6"/>
      <c r="S373" s="5" t="s">
        <v>96</v>
      </c>
      <c r="T373" s="6"/>
      <c r="U373" s="5" t="s">
        <v>96</v>
      </c>
      <c r="V373" s="6"/>
      <c r="W373" s="5" t="s">
        <v>96</v>
      </c>
      <c r="X373" s="6"/>
      <c r="Y373" s="5" t="s">
        <v>96</v>
      </c>
      <c r="Z373" s="6"/>
      <c r="AA373" s="5" t="s">
        <v>96</v>
      </c>
      <c r="AB373" s="6"/>
      <c r="AC373" s="5" t="s">
        <v>96</v>
      </c>
      <c r="AE373" s="5" t="s">
        <v>96</v>
      </c>
      <c r="AG373" s="5" t="s">
        <v>96</v>
      </c>
      <c r="AI373" s="5" t="s">
        <v>96</v>
      </c>
      <c r="AJ373" s="6"/>
      <c r="AK373" s="5" t="s">
        <v>96</v>
      </c>
      <c r="AM373" s="5" t="s">
        <v>96</v>
      </c>
      <c r="AO373" s="5" t="s">
        <v>96</v>
      </c>
      <c r="AQ373" s="5" t="s">
        <v>96</v>
      </c>
      <c r="AS373" s="5" t="s">
        <v>96</v>
      </c>
      <c r="AU373" s="5" t="s">
        <v>96</v>
      </c>
      <c r="AW373" s="5" t="s">
        <v>96</v>
      </c>
      <c r="AY373" s="5" t="s">
        <v>96</v>
      </c>
      <c r="BA373" s="5" t="s">
        <v>96</v>
      </c>
      <c r="BC373" s="5" t="s">
        <v>96</v>
      </c>
      <c r="BE373" s="5" t="s">
        <v>206</v>
      </c>
      <c r="BF373" s="6" t="s">
        <v>6680</v>
      </c>
      <c r="BG373" s="5" t="s">
        <v>206</v>
      </c>
      <c r="BI373" s="5" t="s">
        <v>96</v>
      </c>
      <c r="BK373" s="6" t="str" cm="1">
        <f t="array" ref="BK37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73" s="6" t="str" cm="1">
        <f t="array" ref="BL37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73" s="5" t="s">
        <v>96</v>
      </c>
      <c r="BN373" s="5" t="s">
        <v>96</v>
      </c>
      <c r="BO373" s="5" t="s">
        <v>96</v>
      </c>
      <c r="BP373" s="5" t="s">
        <v>96</v>
      </c>
      <c r="BQ373" s="5" t="s">
        <v>206</v>
      </c>
      <c r="BR373" s="5" t="s">
        <v>96</v>
      </c>
      <c r="BS373" s="5" t="s">
        <v>96</v>
      </c>
      <c r="BT373" s="5" t="s">
        <v>96</v>
      </c>
      <c r="BU373" s="5" t="s">
        <v>96</v>
      </c>
      <c r="BV373" s="5" t="s">
        <v>96</v>
      </c>
      <c r="BW373" s="5" t="s">
        <v>96</v>
      </c>
      <c r="BX373" s="5" t="s">
        <v>96</v>
      </c>
      <c r="BY373" s="5" t="s">
        <v>96</v>
      </c>
      <c r="BZ373" s="5" t="s">
        <v>96</v>
      </c>
      <c r="CA373" s="5" t="s">
        <v>96</v>
      </c>
      <c r="CB373" s="5" t="s">
        <v>96</v>
      </c>
      <c r="CC373" s="5" t="s">
        <v>96</v>
      </c>
      <c r="CD373" s="5" t="s">
        <v>96</v>
      </c>
      <c r="CE373" s="5" t="s">
        <v>96</v>
      </c>
      <c r="CF373" s="5" t="s">
        <v>96</v>
      </c>
      <c r="CG373" s="5" t="s">
        <v>96</v>
      </c>
      <c r="CH373" s="5" t="s">
        <v>96</v>
      </c>
      <c r="CI373" s="5" t="s">
        <v>96</v>
      </c>
      <c r="CJ373" s="5" t="s">
        <v>206</v>
      </c>
      <c r="CK373" s="5" t="s">
        <v>96</v>
      </c>
      <c r="CL373" s="5" t="s">
        <v>96</v>
      </c>
      <c r="CM373" s="6" t="str" cm="1">
        <f t="array" ref="CM3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73" s="5" t="str" cm="1">
        <f t="array" ref="CN3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73" s="5" t="str" cm="1">
        <f t="array" ref="CO3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73" s="5" t="str" cm="1">
        <f t="array" ref="CP3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73" s="5" t="str" cm="1">
        <f t="array" ref="CQ3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74" spans="2:95" ht="93" x14ac:dyDescent="0.35">
      <c r="B374" s="5" t="s">
        <v>206</v>
      </c>
      <c r="C374" s="6" t="s">
        <v>6200</v>
      </c>
      <c r="D374" s="6" t="s">
        <v>789</v>
      </c>
      <c r="E374" s="6" t="s">
        <v>7336</v>
      </c>
      <c r="F374" s="5" t="s">
        <v>209</v>
      </c>
      <c r="G374" s="5" t="s">
        <v>210</v>
      </c>
      <c r="H374" s="5" t="s">
        <v>223</v>
      </c>
      <c r="I374" s="5" t="s">
        <v>96</v>
      </c>
      <c r="J374" s="5" t="s">
        <v>96</v>
      </c>
      <c r="K374" s="5" t="s">
        <v>399</v>
      </c>
      <c r="L374" s="5" t="s">
        <v>9</v>
      </c>
      <c r="M374" s="5" t="str">
        <f>IF(O374="","",
IF(O374="PM_XX_XX_XX: Undefined","PM_XX: Undefined",
INDEX(tbl_Picklist_UniclassPM[Code and Title],
MATCH((LEFT(O374,5)),tbl_Picklist_UniclassPM[Code],0))
))</f>
        <v>PM_70 : Testing, commissioning and completion information</v>
      </c>
      <c r="N374" s="5" t="str">
        <f>IF(O374="","",
IF(O374="PM_XX_XX_XX: Undefined","PM_XX_XX: Undefined",
INDEX(tbl_Picklist_UniclassPM[Code and Title],
MATCH((LEFT(O374,8)),tbl_Picklist_UniclassPM[Code],0))
))</f>
        <v>PM_70_15 : Compliance and certification documents</v>
      </c>
      <c r="O374" s="5" t="s">
        <v>790</v>
      </c>
      <c r="P374" s="6" t="str" cm="1">
        <f t="array" ref="P37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74" s="6" t="str" cm="1">
        <f t="array" ref="Q37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74" s="6"/>
      <c r="S374" s="5" t="s">
        <v>96</v>
      </c>
      <c r="T374" s="6"/>
      <c r="U374" s="5" t="s">
        <v>96</v>
      </c>
      <c r="V374" s="6"/>
      <c r="W374" s="5" t="s">
        <v>96</v>
      </c>
      <c r="X374" s="6"/>
      <c r="Y374" s="5" t="s">
        <v>96</v>
      </c>
      <c r="Z374" s="6"/>
      <c r="AA374" s="5" t="s">
        <v>96</v>
      </c>
      <c r="AB374" s="6"/>
      <c r="AC374" s="5" t="s">
        <v>96</v>
      </c>
      <c r="AE374" s="5" t="s">
        <v>96</v>
      </c>
      <c r="AG374" s="5" t="s">
        <v>96</v>
      </c>
      <c r="AI374" s="5" t="s">
        <v>96</v>
      </c>
      <c r="AJ374" s="6"/>
      <c r="AK374" s="5" t="s">
        <v>96</v>
      </c>
      <c r="AM374" s="5" t="s">
        <v>96</v>
      </c>
      <c r="AO374" s="5" t="s">
        <v>96</v>
      </c>
      <c r="AQ374" s="5" t="s">
        <v>96</v>
      </c>
      <c r="AS374" s="5" t="s">
        <v>96</v>
      </c>
      <c r="AU374" s="5" t="s">
        <v>96</v>
      </c>
      <c r="AW374" s="5" t="s">
        <v>96</v>
      </c>
      <c r="AY374" s="5" t="s">
        <v>96</v>
      </c>
      <c r="BA374" s="5" t="s">
        <v>96</v>
      </c>
      <c r="BC374" s="5" t="s">
        <v>96</v>
      </c>
      <c r="BE374" s="5" t="s">
        <v>206</v>
      </c>
      <c r="BF374" s="6" t="s">
        <v>6681</v>
      </c>
      <c r="BG374" s="5" t="s">
        <v>206</v>
      </c>
      <c r="BH374" s="6" t="s">
        <v>6536</v>
      </c>
      <c r="BI374" s="5" t="s">
        <v>96</v>
      </c>
      <c r="BK374" s="6" t="str" cm="1">
        <f t="array" ref="BK37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M;
X</v>
      </c>
      <c r="BL374" s="6" t="str" cm="1">
        <f t="array" ref="BL37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M : Mechanical Engineering;
X : Non-Discipline Specific or Not Applicable</v>
      </c>
      <c r="BM374" s="5" t="s">
        <v>96</v>
      </c>
      <c r="BN374" s="5" t="s">
        <v>96</v>
      </c>
      <c r="BO374" s="5" t="s">
        <v>96</v>
      </c>
      <c r="BP374" s="5" t="s">
        <v>96</v>
      </c>
      <c r="BQ374" s="5" t="s">
        <v>96</v>
      </c>
      <c r="BR374" s="5" t="s">
        <v>96</v>
      </c>
      <c r="BS374" s="5" t="s">
        <v>96</v>
      </c>
      <c r="BT374" s="5" t="s">
        <v>96</v>
      </c>
      <c r="BU374" s="5" t="s">
        <v>96</v>
      </c>
      <c r="BV374" s="5" t="s">
        <v>96</v>
      </c>
      <c r="BW374" s="5" t="s">
        <v>96</v>
      </c>
      <c r="BX374" s="5" t="s">
        <v>96</v>
      </c>
      <c r="BY374" s="5" t="s">
        <v>206</v>
      </c>
      <c r="BZ374" s="5" t="s">
        <v>96</v>
      </c>
      <c r="CA374" s="5" t="s">
        <v>96</v>
      </c>
      <c r="CB374" s="5" t="s">
        <v>96</v>
      </c>
      <c r="CC374" s="5" t="s">
        <v>96</v>
      </c>
      <c r="CD374" s="5" t="s">
        <v>96</v>
      </c>
      <c r="CE374" s="5" t="s">
        <v>96</v>
      </c>
      <c r="CF374" s="5" t="s">
        <v>96</v>
      </c>
      <c r="CG374" s="5" t="s">
        <v>96</v>
      </c>
      <c r="CH374" s="5" t="s">
        <v>96</v>
      </c>
      <c r="CI374" s="5" t="s">
        <v>96</v>
      </c>
      <c r="CJ374" s="5" t="s">
        <v>206</v>
      </c>
      <c r="CK374" s="5" t="s">
        <v>96</v>
      </c>
      <c r="CL374" s="5" t="s">
        <v>96</v>
      </c>
      <c r="CM374" s="6" t="str" cm="1">
        <f t="array" ref="CM3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74" s="5" t="str" cm="1">
        <f t="array" ref="CN3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74" s="5" t="str" cm="1">
        <f t="array" ref="CO3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74" s="5" t="str" cm="1">
        <f t="array" ref="CP3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74" s="5" t="str" cm="1">
        <f t="array" ref="CQ3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75" spans="2:95" ht="46.5" x14ac:dyDescent="0.35">
      <c r="B375" s="5" t="s">
        <v>206</v>
      </c>
      <c r="C375" s="6" t="s">
        <v>6201</v>
      </c>
      <c r="D375" s="6" t="s">
        <v>791</v>
      </c>
      <c r="E375" s="6" t="s">
        <v>7337</v>
      </c>
      <c r="F375" s="5" t="s">
        <v>209</v>
      </c>
      <c r="G375" s="5" t="s">
        <v>210</v>
      </c>
      <c r="H375" s="5" t="s">
        <v>223</v>
      </c>
      <c r="I375" s="5" t="s">
        <v>96</v>
      </c>
      <c r="J375" s="5" t="s">
        <v>96</v>
      </c>
      <c r="K375" s="5" t="s">
        <v>399</v>
      </c>
      <c r="L375" s="5" t="s">
        <v>9</v>
      </c>
      <c r="M375" s="5" t="str">
        <f>IF(O375="","",
IF(O375="PM_XX_XX_XX: Undefined","PM_XX: Undefined",
INDEX(tbl_Picklist_UniclassPM[Code and Title],
MATCH((LEFT(O375,5)),tbl_Picklist_UniclassPM[Code],0))
))</f>
        <v>PM_70 : Testing, commissioning and completion information</v>
      </c>
      <c r="N375" s="5" t="str">
        <f>IF(O375="","",
IF(O375="PM_XX_XX_XX: Undefined","PM_XX_XX: Undefined",
INDEX(tbl_Picklist_UniclassPM[Code and Title],
MATCH((LEFT(O375,8)),tbl_Picklist_UniclassPM[Code],0))
))</f>
        <v>PM_70_15 : Compliance and certification documents</v>
      </c>
      <c r="O375" s="5" t="s">
        <v>792</v>
      </c>
      <c r="P375" s="6" t="str" cm="1">
        <f t="array" ref="P37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75" s="6" t="str" cm="1">
        <f t="array" ref="Q37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75" s="6"/>
      <c r="S375" s="5" t="s">
        <v>96</v>
      </c>
      <c r="T375" s="6"/>
      <c r="U375" s="5" t="s">
        <v>96</v>
      </c>
      <c r="V375" s="6"/>
      <c r="W375" s="5" t="s">
        <v>96</v>
      </c>
      <c r="X375" s="6"/>
      <c r="Y375" s="5" t="s">
        <v>96</v>
      </c>
      <c r="Z375" s="6"/>
      <c r="AA375" s="5" t="s">
        <v>96</v>
      </c>
      <c r="AB375" s="6"/>
      <c r="AC375" s="5" t="s">
        <v>96</v>
      </c>
      <c r="AE375" s="5" t="s">
        <v>96</v>
      </c>
      <c r="AG375" s="5" t="s">
        <v>96</v>
      </c>
      <c r="AI375" s="5" t="s">
        <v>96</v>
      </c>
      <c r="AJ375" s="6"/>
      <c r="AK375" s="5" t="s">
        <v>96</v>
      </c>
      <c r="AM375" s="5" t="s">
        <v>96</v>
      </c>
      <c r="AO375" s="5" t="s">
        <v>96</v>
      </c>
      <c r="AQ375" s="5" t="s">
        <v>96</v>
      </c>
      <c r="AS375" s="5" t="s">
        <v>96</v>
      </c>
      <c r="AU375" s="5" t="s">
        <v>96</v>
      </c>
      <c r="AW375" s="5" t="s">
        <v>96</v>
      </c>
      <c r="AY375" s="5" t="s">
        <v>96</v>
      </c>
      <c r="BA375" s="5" t="s">
        <v>96</v>
      </c>
      <c r="BC375" s="5" t="s">
        <v>96</v>
      </c>
      <c r="BE375" s="5" t="s">
        <v>206</v>
      </c>
      <c r="BF375" s="6" t="s">
        <v>6682</v>
      </c>
      <c r="BG375" s="5" t="s">
        <v>206</v>
      </c>
      <c r="BI375" s="5" t="s">
        <v>96</v>
      </c>
      <c r="BK375" s="6" t="str" cm="1">
        <f t="array" ref="BK37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75" s="6" t="str" cm="1">
        <f t="array" ref="BL37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75" s="5" t="s">
        <v>96</v>
      </c>
      <c r="BN375" s="5" t="s">
        <v>96</v>
      </c>
      <c r="BO375" s="5" t="s">
        <v>96</v>
      </c>
      <c r="BP375" s="5" t="s">
        <v>96</v>
      </c>
      <c r="BQ375" s="5" t="s">
        <v>206</v>
      </c>
      <c r="BR375" s="5" t="s">
        <v>96</v>
      </c>
      <c r="BS375" s="5" t="s">
        <v>96</v>
      </c>
      <c r="BT375" s="5" t="s">
        <v>96</v>
      </c>
      <c r="BU375" s="5" t="s">
        <v>96</v>
      </c>
      <c r="BV375" s="5" t="s">
        <v>96</v>
      </c>
      <c r="BW375" s="5" t="s">
        <v>96</v>
      </c>
      <c r="BX375" s="5" t="s">
        <v>96</v>
      </c>
      <c r="BY375" s="5" t="s">
        <v>96</v>
      </c>
      <c r="BZ375" s="5" t="s">
        <v>96</v>
      </c>
      <c r="CA375" s="5" t="s">
        <v>96</v>
      </c>
      <c r="CB375" s="5" t="s">
        <v>96</v>
      </c>
      <c r="CC375" s="5" t="s">
        <v>96</v>
      </c>
      <c r="CD375" s="5" t="s">
        <v>96</v>
      </c>
      <c r="CE375" s="5" t="s">
        <v>96</v>
      </c>
      <c r="CF375" s="5" t="s">
        <v>96</v>
      </c>
      <c r="CG375" s="5" t="s">
        <v>96</v>
      </c>
      <c r="CH375" s="5" t="s">
        <v>96</v>
      </c>
      <c r="CI375" s="5" t="s">
        <v>96</v>
      </c>
      <c r="CJ375" s="5" t="s">
        <v>206</v>
      </c>
      <c r="CK375" s="5" t="s">
        <v>96</v>
      </c>
      <c r="CL375" s="5" t="s">
        <v>96</v>
      </c>
      <c r="CM375" s="6" t="str" cm="1">
        <f t="array" ref="CM3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75" s="5" t="str" cm="1">
        <f t="array" ref="CN3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75" s="5" t="str" cm="1">
        <f t="array" ref="CO3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75" s="5" t="str" cm="1">
        <f t="array" ref="CP3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75" s="5" t="str" cm="1">
        <f t="array" ref="CQ3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76" spans="2:95" ht="46.5" x14ac:dyDescent="0.35">
      <c r="B376" s="5" t="s">
        <v>206</v>
      </c>
      <c r="C376" s="6" t="s">
        <v>6202</v>
      </c>
      <c r="D376" s="6" t="s">
        <v>793</v>
      </c>
      <c r="E376" s="6" t="s">
        <v>7338</v>
      </c>
      <c r="F376" s="5" t="s">
        <v>209</v>
      </c>
      <c r="G376" s="5" t="s">
        <v>210</v>
      </c>
      <c r="H376" s="5" t="s">
        <v>223</v>
      </c>
      <c r="I376" s="5" t="s">
        <v>96</v>
      </c>
      <c r="J376" s="5" t="s">
        <v>96</v>
      </c>
      <c r="K376" s="5" t="s">
        <v>399</v>
      </c>
      <c r="L376" s="5" t="s">
        <v>9</v>
      </c>
      <c r="M376" s="5" t="str">
        <f>IF(O376="","",
IF(O376="PM_XX_XX_XX: Undefined","PM_XX: Undefined",
INDEX(tbl_Picklist_UniclassPM[Code and Title],
MATCH((LEFT(O376,5)),tbl_Picklist_UniclassPM[Code],0))
))</f>
        <v>PM_70 : Testing, commissioning and completion information</v>
      </c>
      <c r="N376" s="5" t="str">
        <f>IF(O376="","",
IF(O376="PM_XX_XX_XX: Undefined","PM_XX_XX: Undefined",
INDEX(tbl_Picklist_UniclassPM[Code and Title],
MATCH((LEFT(O376,8)),tbl_Picklist_UniclassPM[Code],0))
))</f>
        <v>PM_70_15 : Compliance and certification documents</v>
      </c>
      <c r="O376" s="5" t="s">
        <v>794</v>
      </c>
      <c r="P376" s="6" t="str" cm="1">
        <f t="array" ref="P37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76" s="6" t="str" cm="1">
        <f t="array" ref="Q37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76" s="6"/>
      <c r="S376" s="5" t="s">
        <v>96</v>
      </c>
      <c r="T376" s="6"/>
      <c r="U376" s="5" t="s">
        <v>96</v>
      </c>
      <c r="V376" s="6"/>
      <c r="W376" s="5" t="s">
        <v>96</v>
      </c>
      <c r="X376" s="6"/>
      <c r="Y376" s="5" t="s">
        <v>96</v>
      </c>
      <c r="Z376" s="6"/>
      <c r="AA376" s="5" t="s">
        <v>96</v>
      </c>
      <c r="AB376" s="6"/>
      <c r="AC376" s="5" t="s">
        <v>96</v>
      </c>
      <c r="AE376" s="5" t="s">
        <v>96</v>
      </c>
      <c r="AG376" s="5" t="s">
        <v>96</v>
      </c>
      <c r="AI376" s="5" t="s">
        <v>96</v>
      </c>
      <c r="AJ376" s="6"/>
      <c r="AK376" s="5" t="s">
        <v>96</v>
      </c>
      <c r="AM376" s="5" t="s">
        <v>96</v>
      </c>
      <c r="AO376" s="5" t="s">
        <v>96</v>
      </c>
      <c r="AQ376" s="5" t="s">
        <v>96</v>
      </c>
      <c r="AS376" s="5" t="s">
        <v>96</v>
      </c>
      <c r="AU376" s="5" t="s">
        <v>96</v>
      </c>
      <c r="AW376" s="5" t="s">
        <v>96</v>
      </c>
      <c r="AY376" s="5" t="s">
        <v>96</v>
      </c>
      <c r="BA376" s="5" t="s">
        <v>96</v>
      </c>
      <c r="BC376" s="5" t="s">
        <v>96</v>
      </c>
      <c r="BE376" s="5" t="s">
        <v>206</v>
      </c>
      <c r="BF376" s="6" t="s">
        <v>6683</v>
      </c>
      <c r="BG376" s="5" t="s">
        <v>206</v>
      </c>
      <c r="BI376" s="5" t="s">
        <v>96</v>
      </c>
      <c r="BK376" s="6" t="str" cm="1">
        <f t="array" ref="BK37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76" s="6" t="str" cm="1">
        <f t="array" ref="BL37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76" s="5" t="s">
        <v>96</v>
      </c>
      <c r="BN376" s="5" t="s">
        <v>96</v>
      </c>
      <c r="BO376" s="5" t="s">
        <v>96</v>
      </c>
      <c r="BP376" s="5" t="s">
        <v>96</v>
      </c>
      <c r="BQ376" s="5" t="s">
        <v>206</v>
      </c>
      <c r="BR376" s="5" t="s">
        <v>96</v>
      </c>
      <c r="BS376" s="5" t="s">
        <v>96</v>
      </c>
      <c r="BT376" s="5" t="s">
        <v>96</v>
      </c>
      <c r="BU376" s="5" t="s">
        <v>96</v>
      </c>
      <c r="BV376" s="5" t="s">
        <v>96</v>
      </c>
      <c r="BW376" s="5" t="s">
        <v>96</v>
      </c>
      <c r="BX376" s="5" t="s">
        <v>96</v>
      </c>
      <c r="BY376" s="5" t="s">
        <v>96</v>
      </c>
      <c r="BZ376" s="5" t="s">
        <v>96</v>
      </c>
      <c r="CA376" s="5" t="s">
        <v>96</v>
      </c>
      <c r="CB376" s="5" t="s">
        <v>96</v>
      </c>
      <c r="CC376" s="5" t="s">
        <v>96</v>
      </c>
      <c r="CD376" s="5" t="s">
        <v>96</v>
      </c>
      <c r="CE376" s="5" t="s">
        <v>96</v>
      </c>
      <c r="CF376" s="5" t="s">
        <v>96</v>
      </c>
      <c r="CG376" s="5" t="s">
        <v>96</v>
      </c>
      <c r="CH376" s="5" t="s">
        <v>96</v>
      </c>
      <c r="CI376" s="5" t="s">
        <v>96</v>
      </c>
      <c r="CJ376" s="5" t="s">
        <v>206</v>
      </c>
      <c r="CK376" s="5" t="s">
        <v>96</v>
      </c>
      <c r="CL376" s="5" t="s">
        <v>96</v>
      </c>
      <c r="CM376" s="6" t="str" cm="1">
        <f t="array" ref="CM3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76" s="5" t="str" cm="1">
        <f t="array" ref="CN3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76" s="5" t="str" cm="1">
        <f t="array" ref="CO3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76" s="5" t="str" cm="1">
        <f t="array" ref="CP3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76" s="5" t="str" cm="1">
        <f t="array" ref="CQ3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77" spans="2:95" ht="186" x14ac:dyDescent="0.35">
      <c r="B377" s="5" t="s">
        <v>206</v>
      </c>
      <c r="C377" s="6" t="s">
        <v>6203</v>
      </c>
      <c r="D377" s="6" t="s">
        <v>795</v>
      </c>
      <c r="E377" s="6" t="s">
        <v>7339</v>
      </c>
      <c r="F377" s="5" t="s">
        <v>209</v>
      </c>
      <c r="G377" s="5" t="s">
        <v>234</v>
      </c>
      <c r="H377" s="5" t="s">
        <v>417</v>
      </c>
      <c r="I377" s="5" t="s">
        <v>96</v>
      </c>
      <c r="J377" s="5" t="s">
        <v>96</v>
      </c>
      <c r="K377" s="5" t="s">
        <v>399</v>
      </c>
      <c r="L377" s="5" t="s">
        <v>9</v>
      </c>
      <c r="M377" s="5" t="str">
        <f>IF(O377="","",
IF(O377="PM_XX_XX_XX: Undefined","PM_XX: Undefined",
INDEX(tbl_Picklist_UniclassPM[Code and Title],
MATCH((LEFT(O377,5)),tbl_Picklist_UniclassPM[Code],0))
))</f>
        <v>PM_70 : Testing, commissioning and completion information</v>
      </c>
      <c r="N377" s="5" t="str">
        <f>IF(O377="","",
IF(O377="PM_XX_XX_XX: Undefined","PM_XX_XX: Undefined",
INDEX(tbl_Picklist_UniclassPM[Code and Title],
MATCH((LEFT(O377,8)),tbl_Picklist_UniclassPM[Code],0))
))</f>
        <v>PM_70_15 : Compliance and certification documents</v>
      </c>
      <c r="O377" s="5" t="s">
        <v>796</v>
      </c>
      <c r="P377" s="6" t="str" cm="1">
        <f t="array" ref="P37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77" s="6" t="str" cm="1">
        <f t="array" ref="Q37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77" s="6"/>
      <c r="S377" s="5" t="s">
        <v>96</v>
      </c>
      <c r="T377" s="6"/>
      <c r="U377" s="5" t="s">
        <v>96</v>
      </c>
      <c r="V377" s="6"/>
      <c r="W377" s="5" t="s">
        <v>96</v>
      </c>
      <c r="X377" s="6"/>
      <c r="Y377" s="5" t="s">
        <v>96</v>
      </c>
      <c r="Z377" s="6"/>
      <c r="AA377" s="5" t="s">
        <v>96</v>
      </c>
      <c r="AB377" s="6"/>
      <c r="AC377" s="5" t="s">
        <v>96</v>
      </c>
      <c r="AE377" s="5" t="s">
        <v>96</v>
      </c>
      <c r="AG377" s="5" t="s">
        <v>96</v>
      </c>
      <c r="AI377" s="5" t="s">
        <v>96</v>
      </c>
      <c r="AJ377" s="6"/>
      <c r="AK377" s="5" t="s">
        <v>96</v>
      </c>
      <c r="AM377" s="5" t="s">
        <v>96</v>
      </c>
      <c r="AO377" s="5" t="s">
        <v>96</v>
      </c>
      <c r="AQ377" s="5" t="s">
        <v>96</v>
      </c>
      <c r="AS377" s="5" t="s">
        <v>96</v>
      </c>
      <c r="AU377" s="5" t="s">
        <v>96</v>
      </c>
      <c r="AW377" s="5" t="s">
        <v>96</v>
      </c>
      <c r="AY377" s="5" t="s">
        <v>96</v>
      </c>
      <c r="BA377" s="5" t="s">
        <v>96</v>
      </c>
      <c r="BC377" s="5" t="s">
        <v>96</v>
      </c>
      <c r="BE377" s="5" t="s">
        <v>206</v>
      </c>
      <c r="BF377" s="6" t="s">
        <v>6956</v>
      </c>
      <c r="BG377" s="5" t="s">
        <v>206</v>
      </c>
      <c r="BH377" s="6" t="s">
        <v>6536</v>
      </c>
      <c r="BI377" s="5" t="s">
        <v>96</v>
      </c>
      <c r="BK377" s="6" t="str" cm="1">
        <f t="array" ref="BK37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E;
F;
K;
M;
P;
W;
X;
Z</v>
      </c>
      <c r="BL377" s="6" t="str" cm="1">
        <f t="array" ref="BL37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E : Electrical Engineering;
F : Facilities/Asset Management;
K : Fire Engineering;
M : Mechanical Engineering;
P : Public Health Engineering;
W : Water Engineering;
X : Non-Discipline Specific or Not Applicable;
Z : Multiple Disciplines</v>
      </c>
      <c r="BM377" s="5" t="s">
        <v>96</v>
      </c>
      <c r="BN377" s="5" t="s">
        <v>96</v>
      </c>
      <c r="BO377" s="5" t="s">
        <v>206</v>
      </c>
      <c r="BP377" s="5" t="s">
        <v>96</v>
      </c>
      <c r="BQ377" s="5" t="s">
        <v>206</v>
      </c>
      <c r="BR377" s="5" t="s">
        <v>206</v>
      </c>
      <c r="BS377" s="5" t="s">
        <v>96</v>
      </c>
      <c r="BT377" s="5" t="s">
        <v>96</v>
      </c>
      <c r="BU377" s="5" t="s">
        <v>96</v>
      </c>
      <c r="BV377" s="5" t="s">
        <v>96</v>
      </c>
      <c r="BW377" s="5" t="s">
        <v>206</v>
      </c>
      <c r="BX377" s="5" t="s">
        <v>96</v>
      </c>
      <c r="BY377" s="5" t="s">
        <v>206</v>
      </c>
      <c r="BZ377" s="5" t="s">
        <v>96</v>
      </c>
      <c r="CA377" s="5" t="s">
        <v>96</v>
      </c>
      <c r="CB377" s="5" t="s">
        <v>206</v>
      </c>
      <c r="CC377" s="5" t="s">
        <v>96</v>
      </c>
      <c r="CD377" s="5" t="s">
        <v>96</v>
      </c>
      <c r="CE377" s="5" t="s">
        <v>96</v>
      </c>
      <c r="CF377" s="5" t="s">
        <v>96</v>
      </c>
      <c r="CG377" s="5" t="s">
        <v>96</v>
      </c>
      <c r="CH377" s="5" t="s">
        <v>96</v>
      </c>
      <c r="CI377" s="5" t="s">
        <v>206</v>
      </c>
      <c r="CJ377" s="5" t="s">
        <v>206</v>
      </c>
      <c r="CK377" s="5" t="s">
        <v>96</v>
      </c>
      <c r="CL377" s="5" t="s">
        <v>206</v>
      </c>
      <c r="CM377" s="6" t="str" cm="1">
        <f t="array" ref="CM3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77" s="5" t="str" cm="1">
        <f t="array" ref="CN3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77" s="5" t="str" cm="1">
        <f t="array" ref="CO3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77" s="5" t="str" cm="1">
        <f t="array" ref="CP3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77" s="5" t="str" cm="1">
        <f t="array" ref="CQ3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78" spans="2:95" ht="31" x14ac:dyDescent="0.35">
      <c r="B378" s="5" t="s">
        <v>206</v>
      </c>
      <c r="C378" s="6" t="s">
        <v>6204</v>
      </c>
      <c r="D378" s="6" t="s">
        <v>797</v>
      </c>
      <c r="E378" s="6" t="s">
        <v>7340</v>
      </c>
      <c r="F378" s="5" t="s">
        <v>209</v>
      </c>
      <c r="G378" s="5" t="s">
        <v>210</v>
      </c>
      <c r="H378" s="5" t="s">
        <v>223</v>
      </c>
      <c r="I378" s="5" t="s">
        <v>96</v>
      </c>
      <c r="J378" s="5" t="s">
        <v>96</v>
      </c>
      <c r="K378" s="5" t="s">
        <v>399</v>
      </c>
      <c r="L378" s="5" t="s">
        <v>9</v>
      </c>
      <c r="M378" s="5" t="str">
        <f>IF(O378="","",
IF(O378="PM_XX_XX_XX: Undefined","PM_XX: Undefined",
INDEX(tbl_Picklist_UniclassPM[Code and Title],
MATCH((LEFT(O378,5)),tbl_Picklist_UniclassPM[Code],0))
))</f>
        <v>PM_70 : Testing, commissioning and completion information</v>
      </c>
      <c r="N378" s="5" t="str">
        <f>IF(O378="","",
IF(O378="PM_XX_XX_XX: Undefined","PM_XX_XX: Undefined",
INDEX(tbl_Picklist_UniclassPM[Code and Title],
MATCH((LEFT(O378,8)),tbl_Picklist_UniclassPM[Code],0))
))</f>
        <v>PM_70_15 : Compliance and certification documents</v>
      </c>
      <c r="O378" s="5" t="s">
        <v>798</v>
      </c>
      <c r="P378" s="6" t="str" cm="1">
        <f t="array" ref="P37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78" s="6" t="str" cm="1">
        <f t="array" ref="Q37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78" s="6"/>
      <c r="S378" s="5" t="s">
        <v>96</v>
      </c>
      <c r="T378" s="6"/>
      <c r="U378" s="5" t="s">
        <v>96</v>
      </c>
      <c r="V378" s="6"/>
      <c r="W378" s="5" t="s">
        <v>96</v>
      </c>
      <c r="X378" s="6"/>
      <c r="Y378" s="5" t="s">
        <v>96</v>
      </c>
      <c r="Z378" s="6"/>
      <c r="AA378" s="5" t="s">
        <v>96</v>
      </c>
      <c r="AB378" s="6"/>
      <c r="AC378" s="5" t="s">
        <v>96</v>
      </c>
      <c r="AE378" s="5" t="s">
        <v>96</v>
      </c>
      <c r="AG378" s="5" t="s">
        <v>96</v>
      </c>
      <c r="AI378" s="5" t="s">
        <v>96</v>
      </c>
      <c r="AJ378" s="6"/>
      <c r="AK378" s="5" t="s">
        <v>96</v>
      </c>
      <c r="AM378" s="5" t="s">
        <v>96</v>
      </c>
      <c r="AO378" s="5" t="s">
        <v>96</v>
      </c>
      <c r="AQ378" s="5" t="s">
        <v>96</v>
      </c>
      <c r="AS378" s="5" t="s">
        <v>96</v>
      </c>
      <c r="AU378" s="5" t="s">
        <v>96</v>
      </c>
      <c r="AW378" s="5" t="s">
        <v>96</v>
      </c>
      <c r="AY378" s="5" t="s">
        <v>96</v>
      </c>
      <c r="BA378" s="5" t="s">
        <v>96</v>
      </c>
      <c r="BC378" s="5" t="s">
        <v>96</v>
      </c>
      <c r="BE378" s="5" t="s">
        <v>206</v>
      </c>
      <c r="BF378" s="6" t="s">
        <v>6684</v>
      </c>
      <c r="BG378" s="5" t="s">
        <v>206</v>
      </c>
      <c r="BI378" s="5" t="s">
        <v>96</v>
      </c>
      <c r="BK378" s="6" t="str" cm="1">
        <f t="array" ref="BK37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378" s="6" t="str" cm="1">
        <f t="array" ref="BL37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378" s="5" t="s">
        <v>96</v>
      </c>
      <c r="BN378" s="5" t="s">
        <v>96</v>
      </c>
      <c r="BO378" s="5" t="s">
        <v>96</v>
      </c>
      <c r="BP378" s="5" t="s">
        <v>96</v>
      </c>
      <c r="BQ378" s="5" t="s">
        <v>96</v>
      </c>
      <c r="BR378" s="5" t="s">
        <v>96</v>
      </c>
      <c r="BS378" s="5" t="s">
        <v>96</v>
      </c>
      <c r="BT378" s="5" t="s">
        <v>96</v>
      </c>
      <c r="BU378" s="5" t="s">
        <v>96</v>
      </c>
      <c r="BV378" s="5" t="s">
        <v>96</v>
      </c>
      <c r="BW378" s="5" t="s">
        <v>96</v>
      </c>
      <c r="BX378" s="5" t="s">
        <v>96</v>
      </c>
      <c r="BY378" s="5" t="s">
        <v>96</v>
      </c>
      <c r="BZ378" s="5" t="s">
        <v>96</v>
      </c>
      <c r="CA378" s="5" t="s">
        <v>96</v>
      </c>
      <c r="CB378" s="5" t="s">
        <v>96</v>
      </c>
      <c r="CC378" s="5" t="s">
        <v>96</v>
      </c>
      <c r="CD378" s="5" t="s">
        <v>96</v>
      </c>
      <c r="CE378" s="5" t="s">
        <v>96</v>
      </c>
      <c r="CF378" s="5" t="s">
        <v>96</v>
      </c>
      <c r="CG378" s="5" t="s">
        <v>96</v>
      </c>
      <c r="CH378" s="5" t="s">
        <v>96</v>
      </c>
      <c r="CI378" s="5" t="s">
        <v>96</v>
      </c>
      <c r="CJ378" s="5" t="s">
        <v>206</v>
      </c>
      <c r="CK378" s="5" t="s">
        <v>96</v>
      </c>
      <c r="CL378" s="5" t="s">
        <v>96</v>
      </c>
      <c r="CM378" s="6" t="str" cm="1">
        <f t="array" ref="CM3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78" s="5" t="str" cm="1">
        <f t="array" ref="CN3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78" s="5" t="str" cm="1">
        <f t="array" ref="CO3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78" s="5" t="str" cm="1">
        <f t="array" ref="CP3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78" s="5" t="str" cm="1">
        <f t="array" ref="CQ3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79" spans="2:95" ht="186" x14ac:dyDescent="0.35">
      <c r="B379" s="5" t="s">
        <v>206</v>
      </c>
      <c r="C379" s="6" t="s">
        <v>6169</v>
      </c>
      <c r="D379" s="6" t="s">
        <v>799</v>
      </c>
      <c r="E379" s="6" t="s">
        <v>7341</v>
      </c>
      <c r="F379" s="5" t="s">
        <v>209</v>
      </c>
      <c r="G379" s="5" t="s">
        <v>210</v>
      </c>
      <c r="H379" s="5" t="s">
        <v>223</v>
      </c>
      <c r="I379" s="5" t="s">
        <v>96</v>
      </c>
      <c r="J379" s="5" t="s">
        <v>96</v>
      </c>
      <c r="K379" s="5" t="s">
        <v>399</v>
      </c>
      <c r="L379" s="5" t="s">
        <v>9</v>
      </c>
      <c r="M379" s="5" t="str">
        <f>IF(O379="","",
IF(O379="PM_XX_XX_XX: Undefined","PM_XX: Undefined",
INDEX(tbl_Picklist_UniclassPM[Code and Title],
MATCH((LEFT(O379,5)),tbl_Picklist_UniclassPM[Code],0))
))</f>
        <v>PM_70 : Testing, commissioning and completion information</v>
      </c>
      <c r="N379" s="5" t="str">
        <f>IF(O379="","",
IF(O379="PM_XX_XX_XX: Undefined","PM_XX_XX: Undefined",
INDEX(tbl_Picklist_UniclassPM[Code and Title],
MATCH((LEFT(O379,8)),tbl_Picklist_UniclassPM[Code],0))
))</f>
        <v>PM_70_30 : Equipment certification documents</v>
      </c>
      <c r="O379" s="5" t="s">
        <v>800</v>
      </c>
      <c r="P379" s="6" t="str" cm="1">
        <f t="array" ref="P37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v>
      </c>
      <c r="Q379" s="6" t="str" cm="1">
        <f t="array" ref="Q37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v>
      </c>
      <c r="R379" s="6"/>
      <c r="S379" s="5" t="s">
        <v>96</v>
      </c>
      <c r="T379" s="6"/>
      <c r="U379" s="5" t="s">
        <v>96</v>
      </c>
      <c r="V379" s="6"/>
      <c r="W379" s="5" t="s">
        <v>96</v>
      </c>
      <c r="X379" s="6"/>
      <c r="Y379" s="5" t="s">
        <v>96</v>
      </c>
      <c r="Z379" s="6"/>
      <c r="AA379" s="5" t="s">
        <v>96</v>
      </c>
      <c r="AB379" s="6"/>
      <c r="AC379" s="5" t="s">
        <v>96</v>
      </c>
      <c r="AE379" s="5" t="s">
        <v>96</v>
      </c>
      <c r="AG379" s="5" t="s">
        <v>96</v>
      </c>
      <c r="AI379" s="5" t="s">
        <v>96</v>
      </c>
      <c r="AJ379" s="6"/>
      <c r="AK379" s="5" t="s">
        <v>96</v>
      </c>
      <c r="AM379" s="5" t="s">
        <v>96</v>
      </c>
      <c r="AO379" s="5" t="s">
        <v>96</v>
      </c>
      <c r="AQ379" s="5" t="s">
        <v>96</v>
      </c>
      <c r="AS379" s="5" t="s">
        <v>96</v>
      </c>
      <c r="AU379" s="5" t="s">
        <v>96</v>
      </c>
      <c r="AW379" s="5" t="s">
        <v>96</v>
      </c>
      <c r="AY379" s="5" t="s">
        <v>96</v>
      </c>
      <c r="BA379" s="5" t="s">
        <v>96</v>
      </c>
      <c r="BC379" s="5" t="s">
        <v>206</v>
      </c>
      <c r="BD379" s="6" t="s">
        <v>6685</v>
      </c>
      <c r="BE379" s="5" t="s">
        <v>96</v>
      </c>
      <c r="BG379" s="5" t="s">
        <v>96</v>
      </c>
      <c r="BI379" s="5" t="s">
        <v>96</v>
      </c>
      <c r="BK379" s="6" t="str" cm="1">
        <f t="array" ref="BK37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E;
F;
K;
M;
P;
W;
X;
Z</v>
      </c>
      <c r="BL379" s="6" t="str" cm="1">
        <f t="array" ref="BL37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E : Electrical Engineering;
F : Facilities/Asset Management;
K : Fire Engineering;
M : Mechanical Engineering;
P : Public Health Engineering;
W : Water Engineering;
X : Non-Discipline Specific or Not Applicable;
Z : Multiple Disciplines</v>
      </c>
      <c r="BM379" s="5" t="s">
        <v>96</v>
      </c>
      <c r="BN379" s="5" t="s">
        <v>96</v>
      </c>
      <c r="BO379" s="5" t="s">
        <v>206</v>
      </c>
      <c r="BP379" s="5" t="s">
        <v>96</v>
      </c>
      <c r="BQ379" s="5" t="s">
        <v>206</v>
      </c>
      <c r="BR379" s="5" t="s">
        <v>206</v>
      </c>
      <c r="BS379" s="5" t="s">
        <v>96</v>
      </c>
      <c r="BT379" s="5" t="s">
        <v>96</v>
      </c>
      <c r="BU379" s="5" t="s">
        <v>96</v>
      </c>
      <c r="BV379" s="5" t="s">
        <v>96</v>
      </c>
      <c r="BW379" s="5" t="s">
        <v>206</v>
      </c>
      <c r="BX379" s="5" t="s">
        <v>96</v>
      </c>
      <c r="BY379" s="5" t="s">
        <v>206</v>
      </c>
      <c r="BZ379" s="5" t="s">
        <v>96</v>
      </c>
      <c r="CA379" s="5" t="s">
        <v>96</v>
      </c>
      <c r="CB379" s="5" t="s">
        <v>206</v>
      </c>
      <c r="CC379" s="5" t="s">
        <v>96</v>
      </c>
      <c r="CD379" s="5" t="s">
        <v>96</v>
      </c>
      <c r="CE379" s="5" t="s">
        <v>96</v>
      </c>
      <c r="CF379" s="5" t="s">
        <v>96</v>
      </c>
      <c r="CG379" s="5" t="s">
        <v>96</v>
      </c>
      <c r="CH379" s="5" t="s">
        <v>96</v>
      </c>
      <c r="CI379" s="5" t="s">
        <v>206</v>
      </c>
      <c r="CJ379" s="5" t="s">
        <v>206</v>
      </c>
      <c r="CK379" s="5" t="s">
        <v>96</v>
      </c>
      <c r="CL379" s="5" t="s">
        <v>206</v>
      </c>
      <c r="CM379" s="6" t="str" cm="1">
        <f t="array" ref="CM3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79" s="5" t="str" cm="1">
        <f t="array" ref="CN3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79" s="5" t="str" cm="1">
        <f t="array" ref="CO3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79" s="5" t="str" cm="1">
        <f t="array" ref="CP3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79" s="5" t="str" cm="1">
        <f t="array" ref="CQ3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80" spans="2:95" ht="77.5" x14ac:dyDescent="0.35">
      <c r="B380" s="5" t="s">
        <v>206</v>
      </c>
      <c r="C380" s="6" t="s">
        <v>6205</v>
      </c>
      <c r="D380" s="6" t="s">
        <v>801</v>
      </c>
      <c r="E380" s="6" t="s">
        <v>7342</v>
      </c>
      <c r="F380" s="5" t="s">
        <v>209</v>
      </c>
      <c r="G380" s="5" t="s">
        <v>210</v>
      </c>
      <c r="H380" s="5" t="s">
        <v>223</v>
      </c>
      <c r="I380" s="5" t="s">
        <v>96</v>
      </c>
      <c r="J380" s="5" t="s">
        <v>96</v>
      </c>
      <c r="K380" s="5" t="s">
        <v>399</v>
      </c>
      <c r="L380" s="5" t="s">
        <v>9</v>
      </c>
      <c r="M380" s="5" t="str">
        <f>IF(O380="","",
IF(O380="PM_XX_XX_XX: Undefined","PM_XX: Undefined",
INDEX(tbl_Picklist_UniclassPM[Code and Title],
MATCH((LEFT(O380,5)),tbl_Picklist_UniclassPM[Code],0))
))</f>
        <v>PM_70 : Testing, commissioning and completion information</v>
      </c>
      <c r="N380" s="5" t="str">
        <f>IF(O380="","",
IF(O380="PM_XX_XX_XX: Undefined","PM_XX_XX: Undefined",
INDEX(tbl_Picklist_UniclassPM[Code and Title],
MATCH((LEFT(O380,8)),tbl_Picklist_UniclassPM[Code],0))
))</f>
        <v>PM_70_30 : Equipment certification documents</v>
      </c>
      <c r="O380" s="5" t="s">
        <v>802</v>
      </c>
      <c r="P380" s="6" t="str" cm="1">
        <f t="array" ref="P38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80" s="6" t="str" cm="1">
        <f t="array" ref="Q38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80" s="6"/>
      <c r="S380" s="5" t="s">
        <v>96</v>
      </c>
      <c r="T380" s="6"/>
      <c r="U380" s="5" t="s">
        <v>96</v>
      </c>
      <c r="V380" s="6"/>
      <c r="W380" s="5" t="s">
        <v>96</v>
      </c>
      <c r="X380" s="6"/>
      <c r="Y380" s="5" t="s">
        <v>96</v>
      </c>
      <c r="Z380" s="6"/>
      <c r="AA380" s="5" t="s">
        <v>96</v>
      </c>
      <c r="AB380" s="6"/>
      <c r="AC380" s="5" t="s">
        <v>96</v>
      </c>
      <c r="AE380" s="5" t="s">
        <v>96</v>
      </c>
      <c r="AG380" s="5" t="s">
        <v>96</v>
      </c>
      <c r="AI380" s="5" t="s">
        <v>96</v>
      </c>
      <c r="AJ380" s="6"/>
      <c r="AK380" s="5" t="s">
        <v>96</v>
      </c>
      <c r="AM380" s="5" t="s">
        <v>96</v>
      </c>
      <c r="AO380" s="5" t="s">
        <v>96</v>
      </c>
      <c r="AQ380" s="5" t="s">
        <v>96</v>
      </c>
      <c r="AS380" s="5" t="s">
        <v>96</v>
      </c>
      <c r="AU380" s="5" t="s">
        <v>96</v>
      </c>
      <c r="AW380" s="5" t="s">
        <v>96</v>
      </c>
      <c r="AY380" s="5" t="s">
        <v>96</v>
      </c>
      <c r="BA380" s="5" t="s">
        <v>96</v>
      </c>
      <c r="BC380" s="5" t="s">
        <v>96</v>
      </c>
      <c r="BE380" s="5" t="s">
        <v>206</v>
      </c>
      <c r="BF380" s="6" t="s">
        <v>6686</v>
      </c>
      <c r="BG380" s="5" t="s">
        <v>206</v>
      </c>
      <c r="BH380" s="6" t="s">
        <v>6536</v>
      </c>
      <c r="BI380" s="5" t="s">
        <v>96</v>
      </c>
      <c r="BK380" s="6" t="str" cm="1">
        <f t="array" ref="BK38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80" s="6" t="str" cm="1">
        <f t="array" ref="BL38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80" s="5" t="s">
        <v>96</v>
      </c>
      <c r="BN380" s="5" t="s">
        <v>96</v>
      </c>
      <c r="BO380" s="5" t="s">
        <v>96</v>
      </c>
      <c r="BP380" s="5" t="s">
        <v>96</v>
      </c>
      <c r="BQ380" s="5" t="s">
        <v>206</v>
      </c>
      <c r="BR380" s="5" t="s">
        <v>96</v>
      </c>
      <c r="BS380" s="5" t="s">
        <v>96</v>
      </c>
      <c r="BT380" s="5" t="s">
        <v>96</v>
      </c>
      <c r="BU380" s="5" t="s">
        <v>96</v>
      </c>
      <c r="BV380" s="5" t="s">
        <v>96</v>
      </c>
      <c r="BW380" s="5" t="s">
        <v>96</v>
      </c>
      <c r="BX380" s="5" t="s">
        <v>96</v>
      </c>
      <c r="BY380" s="5" t="s">
        <v>96</v>
      </c>
      <c r="BZ380" s="5" t="s">
        <v>96</v>
      </c>
      <c r="CA380" s="5" t="s">
        <v>96</v>
      </c>
      <c r="CB380" s="5" t="s">
        <v>96</v>
      </c>
      <c r="CC380" s="5" t="s">
        <v>96</v>
      </c>
      <c r="CD380" s="5" t="s">
        <v>96</v>
      </c>
      <c r="CE380" s="5" t="s">
        <v>96</v>
      </c>
      <c r="CF380" s="5" t="s">
        <v>96</v>
      </c>
      <c r="CG380" s="5" t="s">
        <v>96</v>
      </c>
      <c r="CH380" s="5" t="s">
        <v>96</v>
      </c>
      <c r="CI380" s="5" t="s">
        <v>96</v>
      </c>
      <c r="CJ380" s="5" t="s">
        <v>206</v>
      </c>
      <c r="CK380" s="5" t="s">
        <v>96</v>
      </c>
      <c r="CL380" s="5" t="s">
        <v>96</v>
      </c>
      <c r="CM380" s="6" t="str" cm="1">
        <f t="array" ref="CM3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80" s="5" t="str" cm="1">
        <f t="array" ref="CN3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80" s="5" t="str" cm="1">
        <f t="array" ref="CO3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80" s="5" t="str" cm="1">
        <f t="array" ref="CP3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80" s="5" t="str" cm="1">
        <f t="array" ref="CQ3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81" spans="2:95" ht="77.5" x14ac:dyDescent="0.35">
      <c r="B381" s="5" t="s">
        <v>206</v>
      </c>
      <c r="C381" s="6" t="s">
        <v>6206</v>
      </c>
      <c r="D381" s="6" t="s">
        <v>6839</v>
      </c>
      <c r="E381" s="6" t="s">
        <v>7343</v>
      </c>
      <c r="F381" s="5" t="s">
        <v>209</v>
      </c>
      <c r="G381" s="5" t="s">
        <v>210</v>
      </c>
      <c r="H381" s="5" t="s">
        <v>223</v>
      </c>
      <c r="I381" s="5" t="s">
        <v>96</v>
      </c>
      <c r="J381" s="5" t="s">
        <v>96</v>
      </c>
      <c r="K381" s="5" t="s">
        <v>399</v>
      </c>
      <c r="L381" s="5" t="s">
        <v>9</v>
      </c>
      <c r="M381" s="5" t="str">
        <f>IF(O381="","",
IF(O381="PM_XX_XX_XX: Undefined","PM_XX: Undefined",
INDEX(tbl_Picklist_UniclassPM[Code and Title],
MATCH((LEFT(O381,5)),tbl_Picklist_UniclassPM[Code],0))
))</f>
        <v>PM_70 : Testing, commissioning and completion information</v>
      </c>
      <c r="N381" s="5" t="str">
        <f>IF(O381="","",
IF(O381="PM_XX_XX_XX: Undefined","PM_XX_XX: Undefined",
INDEX(tbl_Picklist_UniclassPM[Code and Title],
MATCH((LEFT(O381,8)),tbl_Picklist_UniclassPM[Code],0))
))</f>
        <v>PM_70_30 : Equipment certification documents</v>
      </c>
      <c r="O381" s="5" t="s">
        <v>803</v>
      </c>
      <c r="P381" s="6" t="str" cm="1">
        <f t="array" ref="P38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81" s="6" t="str" cm="1">
        <f t="array" ref="Q38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81" s="6"/>
      <c r="S381" s="5" t="s">
        <v>96</v>
      </c>
      <c r="T381" s="6"/>
      <c r="U381" s="5" t="s">
        <v>96</v>
      </c>
      <c r="V381" s="6"/>
      <c r="W381" s="5" t="s">
        <v>96</v>
      </c>
      <c r="X381" s="6"/>
      <c r="Y381" s="5" t="s">
        <v>96</v>
      </c>
      <c r="Z381" s="6"/>
      <c r="AA381" s="5" t="s">
        <v>96</v>
      </c>
      <c r="AB381" s="6"/>
      <c r="AC381" s="5" t="s">
        <v>96</v>
      </c>
      <c r="AE381" s="5" t="s">
        <v>96</v>
      </c>
      <c r="AG381" s="5" t="s">
        <v>96</v>
      </c>
      <c r="AI381" s="5" t="s">
        <v>96</v>
      </c>
      <c r="AJ381" s="6"/>
      <c r="AK381" s="5" t="s">
        <v>96</v>
      </c>
      <c r="AM381" s="5" t="s">
        <v>96</v>
      </c>
      <c r="AO381" s="5" t="s">
        <v>96</v>
      </c>
      <c r="AQ381" s="5" t="s">
        <v>96</v>
      </c>
      <c r="AS381" s="5" t="s">
        <v>96</v>
      </c>
      <c r="AU381" s="5" t="s">
        <v>96</v>
      </c>
      <c r="AW381" s="5" t="s">
        <v>96</v>
      </c>
      <c r="AY381" s="5" t="s">
        <v>96</v>
      </c>
      <c r="BA381" s="5" t="s">
        <v>96</v>
      </c>
      <c r="BC381" s="5" t="s">
        <v>96</v>
      </c>
      <c r="BE381" s="5" t="s">
        <v>206</v>
      </c>
      <c r="BF381" s="6" t="s">
        <v>6957</v>
      </c>
      <c r="BG381" s="5" t="s">
        <v>206</v>
      </c>
      <c r="BH381" s="6" t="s">
        <v>6536</v>
      </c>
      <c r="BI381" s="5" t="s">
        <v>96</v>
      </c>
      <c r="BK381" s="6" t="str" cm="1">
        <f t="array" ref="BK38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81" s="6" t="str" cm="1">
        <f t="array" ref="BL38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81" s="5" t="s">
        <v>96</v>
      </c>
      <c r="BN381" s="5" t="s">
        <v>96</v>
      </c>
      <c r="BO381" s="5" t="s">
        <v>96</v>
      </c>
      <c r="BP381" s="5" t="s">
        <v>96</v>
      </c>
      <c r="BQ381" s="5" t="s">
        <v>206</v>
      </c>
      <c r="BR381" s="5" t="s">
        <v>96</v>
      </c>
      <c r="BS381" s="5" t="s">
        <v>96</v>
      </c>
      <c r="BT381" s="5" t="s">
        <v>96</v>
      </c>
      <c r="BU381" s="5" t="s">
        <v>96</v>
      </c>
      <c r="BV381" s="5" t="s">
        <v>96</v>
      </c>
      <c r="BW381" s="5" t="s">
        <v>96</v>
      </c>
      <c r="BX381" s="5" t="s">
        <v>96</v>
      </c>
      <c r="BY381" s="5" t="s">
        <v>96</v>
      </c>
      <c r="BZ381" s="5" t="s">
        <v>96</v>
      </c>
      <c r="CA381" s="5" t="s">
        <v>96</v>
      </c>
      <c r="CB381" s="5" t="s">
        <v>96</v>
      </c>
      <c r="CC381" s="5" t="s">
        <v>96</v>
      </c>
      <c r="CD381" s="5" t="s">
        <v>96</v>
      </c>
      <c r="CE381" s="5" t="s">
        <v>96</v>
      </c>
      <c r="CF381" s="5" t="s">
        <v>96</v>
      </c>
      <c r="CG381" s="5" t="s">
        <v>96</v>
      </c>
      <c r="CH381" s="5" t="s">
        <v>96</v>
      </c>
      <c r="CI381" s="5" t="s">
        <v>96</v>
      </c>
      <c r="CJ381" s="5" t="s">
        <v>206</v>
      </c>
      <c r="CK381" s="5" t="s">
        <v>96</v>
      </c>
      <c r="CL381" s="5" t="s">
        <v>96</v>
      </c>
      <c r="CM381" s="6" t="str" cm="1">
        <f t="array" ref="CM3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81" s="5" t="str" cm="1">
        <f t="array" ref="CN3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81" s="5" t="str" cm="1">
        <f t="array" ref="CO3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81" s="5" t="str" cm="1">
        <f t="array" ref="CP3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81" s="5" t="str" cm="1">
        <f t="array" ref="CQ3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82" spans="2:95" ht="248" x14ac:dyDescent="0.35">
      <c r="B382" s="5" t="s">
        <v>206</v>
      </c>
      <c r="C382" s="6" t="s">
        <v>6207</v>
      </c>
      <c r="D382" s="6" t="s">
        <v>804</v>
      </c>
      <c r="E382" s="6" t="s">
        <v>7344</v>
      </c>
      <c r="F382" s="5" t="s">
        <v>209</v>
      </c>
      <c r="G382" s="5" t="s">
        <v>210</v>
      </c>
      <c r="H382" s="5" t="s">
        <v>223</v>
      </c>
      <c r="I382" s="5" t="s">
        <v>96</v>
      </c>
      <c r="J382" s="5" t="s">
        <v>96</v>
      </c>
      <c r="K382" s="5" t="s">
        <v>399</v>
      </c>
      <c r="L382" s="5" t="s">
        <v>9</v>
      </c>
      <c r="M382" s="5" t="str">
        <f>IF(O382="","",
IF(O382="PM_XX_XX_XX: Undefined","PM_XX: Undefined",
INDEX(tbl_Picklist_UniclassPM[Code and Title],
MATCH((LEFT(O382,5)),tbl_Picklist_UniclassPM[Code],0))
))</f>
        <v>PM_70 : Testing, commissioning and completion information</v>
      </c>
      <c r="N382" s="5" t="str">
        <f>IF(O382="","",
IF(O382="PM_XX_XX_XX: Undefined","PM_XX_XX: Undefined",
INDEX(tbl_Picklist_UniclassPM[Code and Title],
MATCH((LEFT(O382,8)),tbl_Picklist_UniclassPM[Code],0))
))</f>
        <v>PM_70_30 : Equipment certification documents</v>
      </c>
      <c r="O382" s="5" t="s">
        <v>805</v>
      </c>
      <c r="P382" s="6" t="str" cm="1">
        <f t="array" ref="P38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82" s="6" t="str" cm="1">
        <f t="array" ref="Q38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82" s="6"/>
      <c r="S382" s="5" t="s">
        <v>96</v>
      </c>
      <c r="T382" s="6"/>
      <c r="U382" s="5" t="s">
        <v>96</v>
      </c>
      <c r="V382" s="6"/>
      <c r="W382" s="5" t="s">
        <v>96</v>
      </c>
      <c r="X382" s="6"/>
      <c r="Y382" s="5" t="s">
        <v>96</v>
      </c>
      <c r="Z382" s="6"/>
      <c r="AA382" s="5" t="s">
        <v>96</v>
      </c>
      <c r="AB382" s="6"/>
      <c r="AC382" s="5" t="s">
        <v>96</v>
      </c>
      <c r="AE382" s="5" t="s">
        <v>96</v>
      </c>
      <c r="AG382" s="5" t="s">
        <v>96</v>
      </c>
      <c r="AI382" s="5" t="s">
        <v>96</v>
      </c>
      <c r="AJ382" s="6"/>
      <c r="AK382" s="5" t="s">
        <v>96</v>
      </c>
      <c r="AM382" s="5" t="s">
        <v>96</v>
      </c>
      <c r="AO382" s="5" t="s">
        <v>96</v>
      </c>
      <c r="AQ382" s="5" t="s">
        <v>96</v>
      </c>
      <c r="AS382" s="5" t="s">
        <v>96</v>
      </c>
      <c r="AU382" s="5" t="s">
        <v>96</v>
      </c>
      <c r="AW382" s="5" t="s">
        <v>96</v>
      </c>
      <c r="AY382" s="5" t="s">
        <v>96</v>
      </c>
      <c r="BA382" s="5" t="s">
        <v>96</v>
      </c>
      <c r="BC382" s="5" t="s">
        <v>96</v>
      </c>
      <c r="BE382" s="5" t="s">
        <v>206</v>
      </c>
      <c r="BF382" s="6" t="s">
        <v>6958</v>
      </c>
      <c r="BG382" s="5" t="s">
        <v>206</v>
      </c>
      <c r="BH382" s="6" t="s">
        <v>6536</v>
      </c>
      <c r="BI382" s="5" t="s">
        <v>96</v>
      </c>
      <c r="BK382" s="6" t="str" cm="1">
        <f t="array" ref="BK38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I;
X</v>
      </c>
      <c r="BL382" s="6" t="str" cm="1">
        <f t="array" ref="BL38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I : Interior Architecture;
X : Non-Discipline Specific or Not Applicable</v>
      </c>
      <c r="BM382" s="5" t="s">
        <v>96</v>
      </c>
      <c r="BN382" s="5" t="s">
        <v>96</v>
      </c>
      <c r="BO382" s="5" t="s">
        <v>96</v>
      </c>
      <c r="BP382" s="5" t="s">
        <v>96</v>
      </c>
      <c r="BQ382" s="5" t="s">
        <v>96</v>
      </c>
      <c r="BR382" s="5" t="s">
        <v>206</v>
      </c>
      <c r="BS382" s="5" t="s">
        <v>96</v>
      </c>
      <c r="BT382" s="5" t="s">
        <v>96</v>
      </c>
      <c r="BU382" s="5" t="s">
        <v>206</v>
      </c>
      <c r="BV382" s="5" t="s">
        <v>96</v>
      </c>
      <c r="BW382" s="5" t="s">
        <v>96</v>
      </c>
      <c r="BX382" s="5" t="s">
        <v>96</v>
      </c>
      <c r="BY382" s="5" t="s">
        <v>96</v>
      </c>
      <c r="BZ382" s="5" t="s">
        <v>96</v>
      </c>
      <c r="CA382" s="5" t="s">
        <v>96</v>
      </c>
      <c r="CB382" s="5" t="s">
        <v>96</v>
      </c>
      <c r="CC382" s="5" t="s">
        <v>96</v>
      </c>
      <c r="CD382" s="5" t="s">
        <v>96</v>
      </c>
      <c r="CE382" s="5" t="s">
        <v>96</v>
      </c>
      <c r="CF382" s="5" t="s">
        <v>96</v>
      </c>
      <c r="CG382" s="5" t="s">
        <v>96</v>
      </c>
      <c r="CH382" s="5" t="s">
        <v>96</v>
      </c>
      <c r="CI382" s="5" t="s">
        <v>96</v>
      </c>
      <c r="CJ382" s="5" t="s">
        <v>206</v>
      </c>
      <c r="CK382" s="5" t="s">
        <v>96</v>
      </c>
      <c r="CL382" s="5" t="s">
        <v>96</v>
      </c>
      <c r="CM382" s="6" t="str" cm="1">
        <f t="array" ref="CM3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82" s="5" t="str" cm="1">
        <f t="array" ref="CN3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82" s="5" t="str" cm="1">
        <f t="array" ref="CO3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82" s="5" t="str" cm="1">
        <f t="array" ref="CP3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82" s="5" t="str" cm="1">
        <f t="array" ref="CQ3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83" spans="2:95" ht="77.5" x14ac:dyDescent="0.35">
      <c r="B383" s="5" t="s">
        <v>206</v>
      </c>
      <c r="C383" s="6" t="s">
        <v>6208</v>
      </c>
      <c r="D383" s="6" t="s">
        <v>806</v>
      </c>
      <c r="E383" s="6" t="s">
        <v>7345</v>
      </c>
      <c r="F383" s="5" t="s">
        <v>209</v>
      </c>
      <c r="G383" s="5" t="s">
        <v>210</v>
      </c>
      <c r="H383" s="5" t="s">
        <v>223</v>
      </c>
      <c r="I383" s="5" t="s">
        <v>96</v>
      </c>
      <c r="J383" s="5" t="s">
        <v>96</v>
      </c>
      <c r="K383" s="5" t="s">
        <v>399</v>
      </c>
      <c r="L383" s="5" t="s">
        <v>9</v>
      </c>
      <c r="M383" s="5" t="str">
        <f>IF(O383="","",
IF(O383="PM_XX_XX_XX: Undefined","PM_XX: Undefined",
INDEX(tbl_Picklist_UniclassPM[Code and Title],
MATCH((LEFT(O383,5)),tbl_Picklist_UniclassPM[Code],0))
))</f>
        <v>PM_70 : Testing, commissioning and completion information</v>
      </c>
      <c r="N383" s="5" t="str">
        <f>IF(O383="","",
IF(O383="PM_XX_XX_XX: Undefined","PM_XX_XX: Undefined",
INDEX(tbl_Picklist_UniclassPM[Code and Title],
MATCH((LEFT(O383,8)),tbl_Picklist_UniclassPM[Code],0))
))</f>
        <v>PM_70_30 : Equipment certification documents</v>
      </c>
      <c r="O383" s="5" t="s">
        <v>805</v>
      </c>
      <c r="P383" s="6" t="str" cm="1">
        <f t="array" ref="P38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83" s="6" t="str" cm="1">
        <f t="array" ref="Q38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83" s="6"/>
      <c r="S383" s="5" t="s">
        <v>96</v>
      </c>
      <c r="T383" s="6"/>
      <c r="U383" s="5" t="s">
        <v>96</v>
      </c>
      <c r="V383" s="6"/>
      <c r="W383" s="5" t="s">
        <v>96</v>
      </c>
      <c r="X383" s="6"/>
      <c r="Y383" s="5" t="s">
        <v>96</v>
      </c>
      <c r="Z383" s="6"/>
      <c r="AA383" s="5" t="s">
        <v>96</v>
      </c>
      <c r="AB383" s="6"/>
      <c r="AC383" s="5" t="s">
        <v>96</v>
      </c>
      <c r="AE383" s="5" t="s">
        <v>96</v>
      </c>
      <c r="AG383" s="5" t="s">
        <v>96</v>
      </c>
      <c r="AI383" s="5" t="s">
        <v>96</v>
      </c>
      <c r="AJ383" s="6"/>
      <c r="AK383" s="5" t="s">
        <v>96</v>
      </c>
      <c r="AM383" s="5" t="s">
        <v>96</v>
      </c>
      <c r="AO383" s="5" t="s">
        <v>96</v>
      </c>
      <c r="AQ383" s="5" t="s">
        <v>96</v>
      </c>
      <c r="AS383" s="5" t="s">
        <v>96</v>
      </c>
      <c r="AU383" s="5" t="s">
        <v>96</v>
      </c>
      <c r="AW383" s="5" t="s">
        <v>96</v>
      </c>
      <c r="AY383" s="5" t="s">
        <v>96</v>
      </c>
      <c r="BA383" s="5" t="s">
        <v>96</v>
      </c>
      <c r="BC383" s="5" t="s">
        <v>96</v>
      </c>
      <c r="BE383" s="5" t="s">
        <v>206</v>
      </c>
      <c r="BF383" s="6" t="s">
        <v>6687</v>
      </c>
      <c r="BG383" s="5" t="s">
        <v>206</v>
      </c>
      <c r="BH383" s="6" t="s">
        <v>6536</v>
      </c>
      <c r="BI383" s="5" t="s">
        <v>96</v>
      </c>
      <c r="BK383" s="6" t="str" cm="1">
        <f t="array" ref="BK38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L;
X</v>
      </c>
      <c r="BL383" s="6" t="str" cm="1">
        <f t="array" ref="BL38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L : Landscape Architecture;
X : Non-Discipline Specific or Not Applicable</v>
      </c>
      <c r="BM383" s="5" t="s">
        <v>96</v>
      </c>
      <c r="BN383" s="5" t="s">
        <v>96</v>
      </c>
      <c r="BO383" s="5" t="s">
        <v>96</v>
      </c>
      <c r="BP383" s="5" t="s">
        <v>96</v>
      </c>
      <c r="BQ383" s="5" t="s">
        <v>96</v>
      </c>
      <c r="BR383" s="5" t="s">
        <v>206</v>
      </c>
      <c r="BS383" s="5" t="s">
        <v>96</v>
      </c>
      <c r="BT383" s="5" t="s">
        <v>96</v>
      </c>
      <c r="BU383" s="5" t="s">
        <v>96</v>
      </c>
      <c r="BV383" s="5" t="s">
        <v>96</v>
      </c>
      <c r="BW383" s="5" t="s">
        <v>96</v>
      </c>
      <c r="BX383" s="5" t="s">
        <v>206</v>
      </c>
      <c r="BY383" s="5" t="s">
        <v>96</v>
      </c>
      <c r="BZ383" s="5" t="s">
        <v>96</v>
      </c>
      <c r="CA383" s="5" t="s">
        <v>96</v>
      </c>
      <c r="CB383" s="5" t="s">
        <v>96</v>
      </c>
      <c r="CC383" s="5" t="s">
        <v>96</v>
      </c>
      <c r="CD383" s="5" t="s">
        <v>96</v>
      </c>
      <c r="CE383" s="5" t="s">
        <v>96</v>
      </c>
      <c r="CF383" s="5" t="s">
        <v>96</v>
      </c>
      <c r="CG383" s="5" t="s">
        <v>96</v>
      </c>
      <c r="CH383" s="5" t="s">
        <v>96</v>
      </c>
      <c r="CI383" s="5" t="s">
        <v>96</v>
      </c>
      <c r="CJ383" s="5" t="s">
        <v>206</v>
      </c>
      <c r="CK383" s="5" t="s">
        <v>96</v>
      </c>
      <c r="CL383" s="5" t="s">
        <v>96</v>
      </c>
      <c r="CM383" s="6" t="str" cm="1">
        <f t="array" ref="CM3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83" s="5" t="str" cm="1">
        <f t="array" ref="CN3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83" s="5" t="str" cm="1">
        <f t="array" ref="CO3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83" s="5" t="str" cm="1">
        <f t="array" ref="CP3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83" s="5" t="str" cm="1">
        <f t="array" ref="CQ3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84" spans="2:95" ht="77.5" x14ac:dyDescent="0.35">
      <c r="B384" s="5" t="s">
        <v>206</v>
      </c>
      <c r="C384" s="6" t="s">
        <v>6209</v>
      </c>
      <c r="D384" s="6" t="s">
        <v>807</v>
      </c>
      <c r="E384" s="6" t="s">
        <v>7346</v>
      </c>
      <c r="F384" s="5" t="s">
        <v>209</v>
      </c>
      <c r="G384" s="5" t="s">
        <v>210</v>
      </c>
      <c r="H384" s="5" t="s">
        <v>223</v>
      </c>
      <c r="I384" s="5" t="s">
        <v>96</v>
      </c>
      <c r="J384" s="5" t="s">
        <v>96</v>
      </c>
      <c r="K384" s="5" t="s">
        <v>399</v>
      </c>
      <c r="L384" s="5" t="s">
        <v>9</v>
      </c>
      <c r="M384" s="5" t="str">
        <f>IF(O384="","",
IF(O384="PM_XX_XX_XX: Undefined","PM_XX: Undefined",
INDEX(tbl_Picklist_UniclassPM[Code and Title],
MATCH((LEFT(O384,5)),tbl_Picklist_UniclassPM[Code],0))
))</f>
        <v>PM_70 : Testing, commissioning and completion information</v>
      </c>
      <c r="N384" s="5" t="str">
        <f>IF(O384="","",
IF(O384="PM_XX_XX_XX: Undefined","PM_XX_XX: Undefined",
INDEX(tbl_Picklist_UniclassPM[Code and Title],
MATCH((LEFT(O384,8)),tbl_Picklist_UniclassPM[Code],0))
))</f>
        <v>PM_70_30 : Equipment certification documents</v>
      </c>
      <c r="O384" s="5" t="s">
        <v>805</v>
      </c>
      <c r="P384" s="6" t="str" cm="1">
        <f t="array" ref="P38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84" s="6" t="str" cm="1">
        <f t="array" ref="Q38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84" s="6"/>
      <c r="S384" s="5" t="s">
        <v>96</v>
      </c>
      <c r="T384" s="6"/>
      <c r="U384" s="5" t="s">
        <v>96</v>
      </c>
      <c r="V384" s="6"/>
      <c r="W384" s="5" t="s">
        <v>96</v>
      </c>
      <c r="X384" s="6"/>
      <c r="Y384" s="5" t="s">
        <v>96</v>
      </c>
      <c r="Z384" s="6"/>
      <c r="AA384" s="5" t="s">
        <v>96</v>
      </c>
      <c r="AB384" s="6"/>
      <c r="AC384" s="5" t="s">
        <v>96</v>
      </c>
      <c r="AE384" s="5" t="s">
        <v>96</v>
      </c>
      <c r="AG384" s="5" t="s">
        <v>96</v>
      </c>
      <c r="AI384" s="5" t="s">
        <v>96</v>
      </c>
      <c r="AJ384" s="6"/>
      <c r="AK384" s="5" t="s">
        <v>96</v>
      </c>
      <c r="AM384" s="5" t="s">
        <v>96</v>
      </c>
      <c r="AO384" s="5" t="s">
        <v>96</v>
      </c>
      <c r="AQ384" s="5" t="s">
        <v>96</v>
      </c>
      <c r="AS384" s="5" t="s">
        <v>96</v>
      </c>
      <c r="AU384" s="5" t="s">
        <v>96</v>
      </c>
      <c r="AW384" s="5" t="s">
        <v>96</v>
      </c>
      <c r="AY384" s="5" t="s">
        <v>96</v>
      </c>
      <c r="BA384" s="5" t="s">
        <v>96</v>
      </c>
      <c r="BC384" s="5" t="s">
        <v>96</v>
      </c>
      <c r="BE384" s="5" t="s">
        <v>206</v>
      </c>
      <c r="BF384" s="6" t="s">
        <v>6688</v>
      </c>
      <c r="BG384" s="5" t="s">
        <v>206</v>
      </c>
      <c r="BH384" s="6" t="s">
        <v>6536</v>
      </c>
      <c r="BI384" s="5" t="s">
        <v>96</v>
      </c>
      <c r="BK384" s="6" t="str" cm="1">
        <f t="array" ref="BK38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L;
X;
Z</v>
      </c>
      <c r="BL384" s="6" t="str" cm="1">
        <f t="array" ref="BL38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L : Landscape Architecture;
X : Non-Discipline Specific or Not Applicable;
Z : Multiple Disciplines</v>
      </c>
      <c r="BM384" s="5" t="s">
        <v>96</v>
      </c>
      <c r="BN384" s="5" t="s">
        <v>96</v>
      </c>
      <c r="BO384" s="5" t="s">
        <v>96</v>
      </c>
      <c r="BP384" s="5" t="s">
        <v>96</v>
      </c>
      <c r="BQ384" s="5" t="s">
        <v>206</v>
      </c>
      <c r="BR384" s="5" t="s">
        <v>96</v>
      </c>
      <c r="BS384" s="5" t="s">
        <v>96</v>
      </c>
      <c r="BT384" s="5" t="s">
        <v>96</v>
      </c>
      <c r="BU384" s="5" t="s">
        <v>96</v>
      </c>
      <c r="BV384" s="5" t="s">
        <v>96</v>
      </c>
      <c r="BW384" s="5" t="s">
        <v>96</v>
      </c>
      <c r="BX384" s="5" t="s">
        <v>206</v>
      </c>
      <c r="BY384" s="5" t="s">
        <v>96</v>
      </c>
      <c r="BZ384" s="5" t="s">
        <v>96</v>
      </c>
      <c r="CA384" s="5" t="s">
        <v>96</v>
      </c>
      <c r="CB384" s="5" t="s">
        <v>96</v>
      </c>
      <c r="CC384" s="5" t="s">
        <v>96</v>
      </c>
      <c r="CD384" s="5" t="s">
        <v>96</v>
      </c>
      <c r="CE384" s="5" t="s">
        <v>96</v>
      </c>
      <c r="CF384" s="5" t="s">
        <v>96</v>
      </c>
      <c r="CG384" s="5" t="s">
        <v>96</v>
      </c>
      <c r="CH384" s="5" t="s">
        <v>96</v>
      </c>
      <c r="CI384" s="5" t="s">
        <v>96</v>
      </c>
      <c r="CJ384" s="5" t="s">
        <v>206</v>
      </c>
      <c r="CK384" s="5" t="s">
        <v>96</v>
      </c>
      <c r="CL384" s="5" t="s">
        <v>206</v>
      </c>
      <c r="CM384" s="6" t="str" cm="1">
        <f t="array" ref="CM3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84" s="5" t="str" cm="1">
        <f t="array" ref="CN3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84" s="5" t="str" cm="1">
        <f t="array" ref="CO3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84" s="5" t="str" cm="1">
        <f t="array" ref="CP3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84" s="5" t="str" cm="1">
        <f t="array" ref="CQ3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85" spans="2:95" ht="124" x14ac:dyDescent="0.35">
      <c r="B385" s="5" t="s">
        <v>206</v>
      </c>
      <c r="C385" s="6" t="s">
        <v>6210</v>
      </c>
      <c r="D385" s="6" t="s">
        <v>808</v>
      </c>
      <c r="E385" s="6" t="s">
        <v>7347</v>
      </c>
      <c r="F385" s="5" t="s">
        <v>209</v>
      </c>
      <c r="G385" s="5" t="s">
        <v>210</v>
      </c>
      <c r="H385" s="5" t="s">
        <v>223</v>
      </c>
      <c r="I385" s="5" t="s">
        <v>96</v>
      </c>
      <c r="J385" s="5" t="s">
        <v>96</v>
      </c>
      <c r="K385" s="5" t="s">
        <v>399</v>
      </c>
      <c r="L385" s="5" t="s">
        <v>9</v>
      </c>
      <c r="M385" s="5" t="str">
        <f>IF(O385="","",
IF(O385="PM_XX_XX_XX: Undefined","PM_XX: Undefined",
INDEX(tbl_Picklist_UniclassPM[Code and Title],
MATCH((LEFT(O385,5)),tbl_Picklist_UniclassPM[Code],0))
))</f>
        <v>PM_70 : Testing, commissioning and completion information</v>
      </c>
      <c r="N385" s="5" t="str">
        <f>IF(O385="","",
IF(O385="PM_XX_XX_XX: Undefined","PM_XX_XX: Undefined",
INDEX(tbl_Picklist_UniclassPM[Code and Title],
MATCH((LEFT(O385,8)),tbl_Picklist_UniclassPM[Code],0))
))</f>
        <v>PM_70_30 : Equipment certification documents</v>
      </c>
      <c r="O385" s="5" t="s">
        <v>809</v>
      </c>
      <c r="P385" s="6" t="str" cm="1">
        <f t="array" ref="P38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85" s="6" t="str" cm="1">
        <f t="array" ref="Q38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85" s="6"/>
      <c r="S385" s="5" t="s">
        <v>96</v>
      </c>
      <c r="T385" s="6"/>
      <c r="U385" s="5" t="s">
        <v>96</v>
      </c>
      <c r="V385" s="6"/>
      <c r="W385" s="5" t="s">
        <v>96</v>
      </c>
      <c r="X385" s="6"/>
      <c r="Y385" s="5" t="s">
        <v>96</v>
      </c>
      <c r="Z385" s="6"/>
      <c r="AA385" s="5" t="s">
        <v>96</v>
      </c>
      <c r="AB385" s="6"/>
      <c r="AC385" s="5" t="s">
        <v>96</v>
      </c>
      <c r="AE385" s="5" t="s">
        <v>96</v>
      </c>
      <c r="AG385" s="5" t="s">
        <v>96</v>
      </c>
      <c r="AI385" s="5" t="s">
        <v>96</v>
      </c>
      <c r="AJ385" s="6"/>
      <c r="AK385" s="5" t="s">
        <v>96</v>
      </c>
      <c r="AM385" s="5" t="s">
        <v>96</v>
      </c>
      <c r="AO385" s="5" t="s">
        <v>96</v>
      </c>
      <c r="AQ385" s="5" t="s">
        <v>96</v>
      </c>
      <c r="AS385" s="5" t="s">
        <v>96</v>
      </c>
      <c r="AU385" s="5" t="s">
        <v>96</v>
      </c>
      <c r="AW385" s="5" t="s">
        <v>96</v>
      </c>
      <c r="AY385" s="5" t="s">
        <v>96</v>
      </c>
      <c r="BA385" s="5" t="s">
        <v>96</v>
      </c>
      <c r="BC385" s="5" t="s">
        <v>96</v>
      </c>
      <c r="BE385" s="5" t="s">
        <v>206</v>
      </c>
      <c r="BF385" s="6" t="s">
        <v>6689</v>
      </c>
      <c r="BG385" s="5" t="s">
        <v>206</v>
      </c>
      <c r="BH385" s="6" t="s">
        <v>6536</v>
      </c>
      <c r="BI385" s="5" t="s">
        <v>96</v>
      </c>
      <c r="BK385" s="6" t="str" cm="1">
        <f t="array" ref="BK38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K;
M;
P;
W;
X;
Z</v>
      </c>
      <c r="BL385" s="6" t="str" cm="1">
        <f t="array" ref="BL38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K : Fire Engineering;
M : Mechanical Engineering;
P : Public Health Engineering;
W : Water Engineering;
X : Non-Discipline Specific or Not Applicable;
Z : Multiple Disciplines</v>
      </c>
      <c r="BM385" s="5" t="s">
        <v>96</v>
      </c>
      <c r="BN385" s="5" t="s">
        <v>96</v>
      </c>
      <c r="BO385" s="5" t="s">
        <v>96</v>
      </c>
      <c r="BP385" s="5" t="s">
        <v>96</v>
      </c>
      <c r="BQ385" s="5" t="s">
        <v>96</v>
      </c>
      <c r="BR385" s="5" t="s">
        <v>96</v>
      </c>
      <c r="BS385" s="5" t="s">
        <v>96</v>
      </c>
      <c r="BT385" s="5" t="s">
        <v>96</v>
      </c>
      <c r="BU385" s="5" t="s">
        <v>96</v>
      </c>
      <c r="BV385" s="5" t="s">
        <v>96</v>
      </c>
      <c r="BW385" s="5" t="s">
        <v>206</v>
      </c>
      <c r="BX385" s="5" t="s">
        <v>96</v>
      </c>
      <c r="BY385" s="5" t="s">
        <v>206</v>
      </c>
      <c r="BZ385" s="5" t="s">
        <v>96</v>
      </c>
      <c r="CA385" s="5" t="s">
        <v>96</v>
      </c>
      <c r="CB385" s="5" t="s">
        <v>206</v>
      </c>
      <c r="CC385" s="5" t="s">
        <v>96</v>
      </c>
      <c r="CD385" s="5" t="s">
        <v>96</v>
      </c>
      <c r="CE385" s="5" t="s">
        <v>96</v>
      </c>
      <c r="CF385" s="5" t="s">
        <v>96</v>
      </c>
      <c r="CG385" s="5" t="s">
        <v>96</v>
      </c>
      <c r="CH385" s="5" t="s">
        <v>96</v>
      </c>
      <c r="CI385" s="5" t="s">
        <v>206</v>
      </c>
      <c r="CJ385" s="5" t="s">
        <v>206</v>
      </c>
      <c r="CK385" s="5" t="s">
        <v>96</v>
      </c>
      <c r="CL385" s="5" t="s">
        <v>206</v>
      </c>
      <c r="CM385" s="6" t="str" cm="1">
        <f t="array" ref="CM3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85" s="5" t="str" cm="1">
        <f t="array" ref="CN3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85" s="5" t="str" cm="1">
        <f t="array" ref="CO3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85" s="5" t="str" cm="1">
        <f t="array" ref="CP3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85" s="5" t="str" cm="1">
        <f t="array" ref="CQ3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86" spans="2:95" ht="77.5" x14ac:dyDescent="0.35">
      <c r="B386" s="5" t="s">
        <v>206</v>
      </c>
      <c r="C386" s="6" t="s">
        <v>6211</v>
      </c>
      <c r="D386" s="6" t="s">
        <v>810</v>
      </c>
      <c r="E386" s="6" t="s">
        <v>7348</v>
      </c>
      <c r="F386" s="5" t="s">
        <v>209</v>
      </c>
      <c r="G386" s="5" t="s">
        <v>210</v>
      </c>
      <c r="H386" s="5" t="s">
        <v>223</v>
      </c>
      <c r="I386" s="5" t="s">
        <v>96</v>
      </c>
      <c r="J386" s="5" t="s">
        <v>96</v>
      </c>
      <c r="K386" s="5" t="s">
        <v>399</v>
      </c>
      <c r="L386" s="5" t="s">
        <v>9</v>
      </c>
      <c r="M386" s="5" t="str">
        <f>IF(O386="","",
IF(O386="PM_XX_XX_XX: Undefined","PM_XX: Undefined",
INDEX(tbl_Picklist_UniclassPM[Code and Title],
MATCH((LEFT(O386,5)),tbl_Picklist_UniclassPM[Code],0))
))</f>
        <v>PM_70 : Testing, commissioning and completion information</v>
      </c>
      <c r="N386" s="5" t="str">
        <f>IF(O386="","",
IF(O386="PM_XX_XX_XX: Undefined","PM_XX_XX: Undefined",
INDEX(tbl_Picklist_UniclassPM[Code and Title],
MATCH((LEFT(O386,8)),tbl_Picklist_UniclassPM[Code],0))
))</f>
        <v>PM_70_30 : Equipment certification documents</v>
      </c>
      <c r="O386" s="5" t="s">
        <v>811</v>
      </c>
      <c r="P386" s="6" t="str" cm="1">
        <f t="array" ref="P38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86" s="6" t="str" cm="1">
        <f t="array" ref="Q38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86" s="6"/>
      <c r="S386" s="5" t="s">
        <v>96</v>
      </c>
      <c r="T386" s="6"/>
      <c r="U386" s="5" t="s">
        <v>96</v>
      </c>
      <c r="V386" s="6"/>
      <c r="W386" s="5" t="s">
        <v>96</v>
      </c>
      <c r="X386" s="6"/>
      <c r="Y386" s="5" t="s">
        <v>96</v>
      </c>
      <c r="Z386" s="6"/>
      <c r="AA386" s="5" t="s">
        <v>96</v>
      </c>
      <c r="AB386" s="6"/>
      <c r="AC386" s="5" t="s">
        <v>96</v>
      </c>
      <c r="AE386" s="5" t="s">
        <v>96</v>
      </c>
      <c r="AG386" s="5" t="s">
        <v>96</v>
      </c>
      <c r="AI386" s="5" t="s">
        <v>96</v>
      </c>
      <c r="AJ386" s="6"/>
      <c r="AK386" s="5" t="s">
        <v>96</v>
      </c>
      <c r="AM386" s="5" t="s">
        <v>96</v>
      </c>
      <c r="AO386" s="5" t="s">
        <v>96</v>
      </c>
      <c r="AQ386" s="5" t="s">
        <v>96</v>
      </c>
      <c r="AS386" s="5" t="s">
        <v>96</v>
      </c>
      <c r="AU386" s="5" t="s">
        <v>96</v>
      </c>
      <c r="AW386" s="5" t="s">
        <v>96</v>
      </c>
      <c r="AY386" s="5" t="s">
        <v>96</v>
      </c>
      <c r="BA386" s="5" t="s">
        <v>96</v>
      </c>
      <c r="BC386" s="5" t="s">
        <v>96</v>
      </c>
      <c r="BE386" s="5" t="s">
        <v>206</v>
      </c>
      <c r="BF386" s="6" t="s">
        <v>6690</v>
      </c>
      <c r="BG386" s="5" t="s">
        <v>206</v>
      </c>
      <c r="BH386" s="6" t="s">
        <v>6536</v>
      </c>
      <c r="BI386" s="5" t="s">
        <v>96</v>
      </c>
      <c r="BK386" s="6" t="str" cm="1">
        <f t="array" ref="BK38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K;
X</v>
      </c>
      <c r="BL386" s="6" t="str" cm="1">
        <f t="array" ref="BL38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K : Fire Engineering;
X : Non-Discipline Specific or Not Applicable</v>
      </c>
      <c r="BM386" s="5" t="s">
        <v>206</v>
      </c>
      <c r="BN386" s="5" t="s">
        <v>96</v>
      </c>
      <c r="BO386" s="5" t="s">
        <v>96</v>
      </c>
      <c r="BP386" s="5" t="s">
        <v>96</v>
      </c>
      <c r="BQ386" s="5" t="s">
        <v>96</v>
      </c>
      <c r="BR386" s="5" t="s">
        <v>96</v>
      </c>
      <c r="BS386" s="5" t="s">
        <v>96</v>
      </c>
      <c r="BT386" s="5" t="s">
        <v>96</v>
      </c>
      <c r="BU386" s="5" t="s">
        <v>96</v>
      </c>
      <c r="BV386" s="5" t="s">
        <v>96</v>
      </c>
      <c r="BW386" s="5" t="s">
        <v>206</v>
      </c>
      <c r="BX386" s="5" t="s">
        <v>96</v>
      </c>
      <c r="BY386" s="5" t="s">
        <v>96</v>
      </c>
      <c r="BZ386" s="5" t="s">
        <v>96</v>
      </c>
      <c r="CA386" s="5" t="s">
        <v>96</v>
      </c>
      <c r="CB386" s="5" t="s">
        <v>96</v>
      </c>
      <c r="CC386" s="5" t="s">
        <v>96</v>
      </c>
      <c r="CD386" s="5" t="s">
        <v>96</v>
      </c>
      <c r="CE386" s="5" t="s">
        <v>96</v>
      </c>
      <c r="CF386" s="5" t="s">
        <v>96</v>
      </c>
      <c r="CG386" s="5" t="s">
        <v>96</v>
      </c>
      <c r="CH386" s="5" t="s">
        <v>96</v>
      </c>
      <c r="CI386" s="5" t="s">
        <v>96</v>
      </c>
      <c r="CJ386" s="5" t="s">
        <v>206</v>
      </c>
      <c r="CK386" s="5" t="s">
        <v>96</v>
      </c>
      <c r="CL386" s="5" t="s">
        <v>96</v>
      </c>
      <c r="CM386" s="6" t="str" cm="1">
        <f t="array" ref="CM3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86" s="5" t="str" cm="1">
        <f t="array" ref="CN3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86" s="5" t="str" cm="1">
        <f t="array" ref="CO3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86" s="5" t="str" cm="1">
        <f t="array" ref="CP3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86" s="5" t="str" cm="1">
        <f t="array" ref="CQ3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87" spans="2:95" ht="77.5" x14ac:dyDescent="0.35">
      <c r="B387" s="5" t="s">
        <v>239</v>
      </c>
      <c r="C387" s="6" t="s">
        <v>6212</v>
      </c>
      <c r="D387" s="6" t="s">
        <v>812</v>
      </c>
      <c r="E387" s="6" t="s">
        <v>7349</v>
      </c>
      <c r="F387" s="5" t="s">
        <v>209</v>
      </c>
      <c r="G387" s="5" t="s">
        <v>210</v>
      </c>
      <c r="H387" s="5" t="s">
        <v>223</v>
      </c>
      <c r="I387" s="5" t="s">
        <v>96</v>
      </c>
      <c r="J387" s="5" t="s">
        <v>96</v>
      </c>
      <c r="K387" s="5" t="s">
        <v>399</v>
      </c>
      <c r="L387" s="5" t="s">
        <v>9</v>
      </c>
      <c r="M387" s="5" t="str">
        <f>IF(O387="","",
IF(O387="PM_XX_XX_XX: Undefined","PM_XX: Undefined",
INDEX(tbl_Picklist_UniclassPM[Code and Title],
MATCH((LEFT(O387,5)),tbl_Picklist_UniclassPM[Code],0))
))</f>
        <v>PM_70 : Testing, commissioning and completion information</v>
      </c>
      <c r="N387" s="5" t="str">
        <f>IF(O387="","",
IF(O387="PM_XX_XX_XX: Undefined","PM_XX_XX: Undefined",
INDEX(tbl_Picklist_UniclassPM[Code and Title],
MATCH((LEFT(O387,8)),tbl_Picklist_UniclassPM[Code],0))
))</f>
        <v>PM_70_30 : Equipment certification documents</v>
      </c>
      <c r="O387" s="5" t="s">
        <v>813</v>
      </c>
      <c r="P387" s="6" t="str" cm="1">
        <f t="array" ref="P38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87" s="6" t="str" cm="1">
        <f t="array" ref="Q38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87" s="6"/>
      <c r="S387" s="5" t="s">
        <v>96</v>
      </c>
      <c r="T387" s="6"/>
      <c r="U387" s="5" t="s">
        <v>96</v>
      </c>
      <c r="V387" s="6"/>
      <c r="W387" s="5" t="s">
        <v>96</v>
      </c>
      <c r="X387" s="6"/>
      <c r="Y387" s="5" t="s">
        <v>96</v>
      </c>
      <c r="Z387" s="6"/>
      <c r="AA387" s="5" t="s">
        <v>96</v>
      </c>
      <c r="AB387" s="6"/>
      <c r="AC387" s="5" t="s">
        <v>96</v>
      </c>
      <c r="AE387" s="5" t="s">
        <v>96</v>
      </c>
      <c r="AG387" s="5" t="s">
        <v>96</v>
      </c>
      <c r="AI387" s="5" t="s">
        <v>96</v>
      </c>
      <c r="AJ387" s="6"/>
      <c r="AK387" s="5" t="s">
        <v>96</v>
      </c>
      <c r="AM387" s="5" t="s">
        <v>96</v>
      </c>
      <c r="AO387" s="5" t="s">
        <v>96</v>
      </c>
      <c r="AQ387" s="5" t="s">
        <v>96</v>
      </c>
      <c r="AS387" s="5" t="s">
        <v>96</v>
      </c>
      <c r="AU387" s="5" t="s">
        <v>96</v>
      </c>
      <c r="AW387" s="5" t="s">
        <v>96</v>
      </c>
      <c r="AY387" s="5" t="s">
        <v>96</v>
      </c>
      <c r="BA387" s="5" t="s">
        <v>96</v>
      </c>
      <c r="BC387" s="5" t="s">
        <v>96</v>
      </c>
      <c r="BE387" s="5" t="s">
        <v>206</v>
      </c>
      <c r="BF387" s="6" t="s">
        <v>6691</v>
      </c>
      <c r="BG387" s="5" t="s">
        <v>206</v>
      </c>
      <c r="BH387" s="6" t="s">
        <v>6536</v>
      </c>
      <c r="BI387" s="5" t="s">
        <v>96</v>
      </c>
      <c r="BK387" s="6" t="str" cm="1">
        <f t="array" ref="BK38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387" s="6" t="str" cm="1">
        <f t="array" ref="BL38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387" s="5" t="s">
        <v>96</v>
      </c>
      <c r="BN387" s="5" t="s">
        <v>96</v>
      </c>
      <c r="BO387" s="5" t="s">
        <v>96</v>
      </c>
      <c r="BP387" s="5" t="s">
        <v>96</v>
      </c>
      <c r="BQ387" s="5" t="s">
        <v>206</v>
      </c>
      <c r="BR387" s="5" t="s">
        <v>96</v>
      </c>
      <c r="BS387" s="5" t="s">
        <v>96</v>
      </c>
      <c r="BT387" s="5" t="s">
        <v>96</v>
      </c>
      <c r="BU387" s="5" t="s">
        <v>96</v>
      </c>
      <c r="BV387" s="5" t="s">
        <v>96</v>
      </c>
      <c r="BW387" s="5" t="s">
        <v>96</v>
      </c>
      <c r="BX387" s="5" t="s">
        <v>96</v>
      </c>
      <c r="BY387" s="5" t="s">
        <v>206</v>
      </c>
      <c r="BZ387" s="5" t="s">
        <v>96</v>
      </c>
      <c r="CA387" s="5" t="s">
        <v>96</v>
      </c>
      <c r="CB387" s="5" t="s">
        <v>96</v>
      </c>
      <c r="CC387" s="5" t="s">
        <v>96</v>
      </c>
      <c r="CD387" s="5" t="s">
        <v>96</v>
      </c>
      <c r="CE387" s="5" t="s">
        <v>96</v>
      </c>
      <c r="CF387" s="5" t="s">
        <v>96</v>
      </c>
      <c r="CG387" s="5" t="s">
        <v>96</v>
      </c>
      <c r="CH387" s="5" t="s">
        <v>96</v>
      </c>
      <c r="CI387" s="5" t="s">
        <v>96</v>
      </c>
      <c r="CJ387" s="5" t="s">
        <v>206</v>
      </c>
      <c r="CK387" s="5" t="s">
        <v>96</v>
      </c>
      <c r="CL387" s="5" t="s">
        <v>206</v>
      </c>
      <c r="CM387" s="6" t="str" cm="1">
        <f t="array" ref="CM3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87" s="5" t="str" cm="1">
        <f t="array" ref="CN3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87" s="5" t="str" cm="1">
        <f t="array" ref="CO3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87" s="5" t="str" cm="1">
        <f t="array" ref="CP3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87" s="5" t="str" cm="1">
        <f t="array" ref="CQ3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88" spans="2:95" ht="77.5" x14ac:dyDescent="0.35">
      <c r="B388" s="5" t="s">
        <v>239</v>
      </c>
      <c r="C388" s="6" t="s">
        <v>6213</v>
      </c>
      <c r="D388" s="6" t="s">
        <v>814</v>
      </c>
      <c r="E388" s="6" t="s">
        <v>7350</v>
      </c>
      <c r="F388" s="5" t="s">
        <v>209</v>
      </c>
      <c r="G388" s="5" t="s">
        <v>210</v>
      </c>
      <c r="H388" s="5" t="s">
        <v>223</v>
      </c>
      <c r="I388" s="5" t="s">
        <v>96</v>
      </c>
      <c r="J388" s="5" t="s">
        <v>96</v>
      </c>
      <c r="K388" s="5" t="s">
        <v>399</v>
      </c>
      <c r="L388" s="5" t="s">
        <v>9</v>
      </c>
      <c r="M388" s="5" t="str">
        <f>IF(O388="","",
IF(O388="PM_XX_XX_XX: Undefined","PM_XX: Undefined",
INDEX(tbl_Picklist_UniclassPM[Code and Title],
MATCH((LEFT(O388,5)),tbl_Picklist_UniclassPM[Code],0))
))</f>
        <v>PM_70 : Testing, commissioning and completion information</v>
      </c>
      <c r="N388" s="5" t="str">
        <f>IF(O388="","",
IF(O388="PM_XX_XX_XX: Undefined","PM_XX_XX: Undefined",
INDEX(tbl_Picklist_UniclassPM[Code and Title],
MATCH((LEFT(O388,8)),tbl_Picklist_UniclassPM[Code],0))
))</f>
        <v>PM_70_30 : Equipment certification documents</v>
      </c>
      <c r="O388" s="5" t="s">
        <v>815</v>
      </c>
      <c r="P388" s="6" t="str" cm="1">
        <f t="array" ref="P38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88" s="6" t="str" cm="1">
        <f t="array" ref="Q38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88" s="6"/>
      <c r="S388" s="5" t="s">
        <v>96</v>
      </c>
      <c r="T388" s="6"/>
      <c r="U388" s="5" t="s">
        <v>96</v>
      </c>
      <c r="V388" s="6"/>
      <c r="W388" s="5" t="s">
        <v>96</v>
      </c>
      <c r="X388" s="6"/>
      <c r="Y388" s="5" t="s">
        <v>96</v>
      </c>
      <c r="Z388" s="6"/>
      <c r="AA388" s="5" t="s">
        <v>96</v>
      </c>
      <c r="AB388" s="6"/>
      <c r="AC388" s="5" t="s">
        <v>96</v>
      </c>
      <c r="AE388" s="5" t="s">
        <v>96</v>
      </c>
      <c r="AG388" s="5" t="s">
        <v>96</v>
      </c>
      <c r="AI388" s="5" t="s">
        <v>96</v>
      </c>
      <c r="AJ388" s="6"/>
      <c r="AK388" s="5" t="s">
        <v>96</v>
      </c>
      <c r="AM388" s="5" t="s">
        <v>96</v>
      </c>
      <c r="AO388" s="5" t="s">
        <v>96</v>
      </c>
      <c r="AQ388" s="5" t="s">
        <v>96</v>
      </c>
      <c r="AS388" s="5" t="s">
        <v>96</v>
      </c>
      <c r="AU388" s="5" t="s">
        <v>96</v>
      </c>
      <c r="AW388" s="5" t="s">
        <v>96</v>
      </c>
      <c r="AY388" s="5" t="s">
        <v>96</v>
      </c>
      <c r="BA388" s="5" t="s">
        <v>96</v>
      </c>
      <c r="BC388" s="5" t="s">
        <v>96</v>
      </c>
      <c r="BE388" s="5" t="s">
        <v>206</v>
      </c>
      <c r="BF388" s="6" t="s">
        <v>6692</v>
      </c>
      <c r="BG388" s="5" t="s">
        <v>206</v>
      </c>
      <c r="BH388" s="6" t="s">
        <v>6536</v>
      </c>
      <c r="BI388" s="5" t="s">
        <v>96</v>
      </c>
      <c r="BK388" s="6" t="str" cm="1">
        <f t="array" ref="BK38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388" s="6" t="str" cm="1">
        <f t="array" ref="BL38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388" s="5" t="s">
        <v>96</v>
      </c>
      <c r="BN388" s="5" t="s">
        <v>96</v>
      </c>
      <c r="BO388" s="5" t="s">
        <v>96</v>
      </c>
      <c r="BP388" s="5" t="s">
        <v>96</v>
      </c>
      <c r="BQ388" s="5" t="s">
        <v>206</v>
      </c>
      <c r="BR388" s="5" t="s">
        <v>96</v>
      </c>
      <c r="BS388" s="5" t="s">
        <v>96</v>
      </c>
      <c r="BT388" s="5" t="s">
        <v>96</v>
      </c>
      <c r="BU388" s="5" t="s">
        <v>96</v>
      </c>
      <c r="BV388" s="5" t="s">
        <v>96</v>
      </c>
      <c r="BW388" s="5" t="s">
        <v>96</v>
      </c>
      <c r="BX388" s="5" t="s">
        <v>96</v>
      </c>
      <c r="BY388" s="5" t="s">
        <v>206</v>
      </c>
      <c r="BZ388" s="5" t="s">
        <v>96</v>
      </c>
      <c r="CA388" s="5" t="s">
        <v>96</v>
      </c>
      <c r="CB388" s="5" t="s">
        <v>96</v>
      </c>
      <c r="CC388" s="5" t="s">
        <v>96</v>
      </c>
      <c r="CD388" s="5" t="s">
        <v>96</v>
      </c>
      <c r="CE388" s="5" t="s">
        <v>96</v>
      </c>
      <c r="CF388" s="5" t="s">
        <v>96</v>
      </c>
      <c r="CG388" s="5" t="s">
        <v>96</v>
      </c>
      <c r="CH388" s="5" t="s">
        <v>96</v>
      </c>
      <c r="CI388" s="5" t="s">
        <v>96</v>
      </c>
      <c r="CJ388" s="5" t="s">
        <v>206</v>
      </c>
      <c r="CK388" s="5" t="s">
        <v>96</v>
      </c>
      <c r="CL388" s="5" t="s">
        <v>206</v>
      </c>
      <c r="CM388" s="6" t="str" cm="1">
        <f t="array" ref="CM3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88" s="5" t="str" cm="1">
        <f t="array" ref="CN3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88" s="5" t="str" cm="1">
        <f t="array" ref="CO3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88" s="5" t="str" cm="1">
        <f t="array" ref="CP3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88" s="5" t="str" cm="1">
        <f t="array" ref="CQ3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89" spans="2:95" ht="108.5" x14ac:dyDescent="0.35">
      <c r="B389" s="5" t="s">
        <v>206</v>
      </c>
      <c r="C389" s="6" t="s">
        <v>6214</v>
      </c>
      <c r="D389" s="6" t="s">
        <v>816</v>
      </c>
      <c r="E389" s="6" t="s">
        <v>7351</v>
      </c>
      <c r="F389" s="5" t="s">
        <v>209</v>
      </c>
      <c r="G389" s="5" t="s">
        <v>210</v>
      </c>
      <c r="H389" s="5" t="s">
        <v>223</v>
      </c>
      <c r="I389" s="5" t="s">
        <v>96</v>
      </c>
      <c r="J389" s="5" t="s">
        <v>96</v>
      </c>
      <c r="K389" s="5" t="s">
        <v>399</v>
      </c>
      <c r="L389" s="5" t="s">
        <v>9</v>
      </c>
      <c r="M389" s="5" t="str">
        <f>IF(O389="","",
IF(O389="PM_XX_XX_XX: Undefined","PM_XX: Undefined",
INDEX(tbl_Picklist_UniclassPM[Code and Title],
MATCH((LEFT(O389,5)),tbl_Picklist_UniclassPM[Code],0))
))</f>
        <v>PM_70 : Testing, commissioning and completion information</v>
      </c>
      <c r="N389" s="5" t="str">
        <f>IF(O389="","",
IF(O389="PM_XX_XX_XX: Undefined","PM_XX_XX: Undefined",
INDEX(tbl_Picklist_UniclassPM[Code and Title],
MATCH((LEFT(O389,8)),tbl_Picklist_UniclassPM[Code],0))
))</f>
        <v>PM_70_30 : Equipment certification documents</v>
      </c>
      <c r="O389" s="5" t="s">
        <v>817</v>
      </c>
      <c r="P389" s="6" t="str" cm="1">
        <f t="array" ref="P38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89" s="6" t="str" cm="1">
        <f t="array" ref="Q38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89" s="6"/>
      <c r="S389" s="5" t="s">
        <v>96</v>
      </c>
      <c r="T389" s="6"/>
      <c r="U389" s="5" t="s">
        <v>96</v>
      </c>
      <c r="V389" s="6"/>
      <c r="W389" s="5" t="s">
        <v>96</v>
      </c>
      <c r="X389" s="6"/>
      <c r="Y389" s="5" t="s">
        <v>96</v>
      </c>
      <c r="Z389" s="6"/>
      <c r="AA389" s="5" t="s">
        <v>96</v>
      </c>
      <c r="AB389" s="6"/>
      <c r="AC389" s="5" t="s">
        <v>96</v>
      </c>
      <c r="AE389" s="5" t="s">
        <v>96</v>
      </c>
      <c r="AG389" s="5" t="s">
        <v>96</v>
      </c>
      <c r="AI389" s="5" t="s">
        <v>96</v>
      </c>
      <c r="AJ389" s="6"/>
      <c r="AK389" s="5" t="s">
        <v>96</v>
      </c>
      <c r="AM389" s="5" t="s">
        <v>96</v>
      </c>
      <c r="AO389" s="5" t="s">
        <v>96</v>
      </c>
      <c r="AQ389" s="5" t="s">
        <v>96</v>
      </c>
      <c r="AS389" s="5" t="s">
        <v>96</v>
      </c>
      <c r="AU389" s="5" t="s">
        <v>96</v>
      </c>
      <c r="AW389" s="5" t="s">
        <v>96</v>
      </c>
      <c r="AY389" s="5" t="s">
        <v>96</v>
      </c>
      <c r="BA389" s="5" t="s">
        <v>96</v>
      </c>
      <c r="BC389" s="5" t="s">
        <v>96</v>
      </c>
      <c r="BE389" s="5" t="s">
        <v>206</v>
      </c>
      <c r="BF389" s="6" t="s">
        <v>6693</v>
      </c>
      <c r="BG389" s="5" t="s">
        <v>206</v>
      </c>
      <c r="BH389" s="6" t="s">
        <v>6536</v>
      </c>
      <c r="BI389" s="5" t="s">
        <v>96</v>
      </c>
      <c r="BK389" s="6" t="str" cm="1">
        <f t="array" ref="BK38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O;
P;
X;
Z</v>
      </c>
      <c r="BL389" s="6" t="str" cm="1">
        <f t="array" ref="BL38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O : Other Discipline;
P : Public Health Engineering;
X : Non-Discipline Specific or Not Applicable;
Z : Multiple Disciplines</v>
      </c>
      <c r="BM389" s="5" t="s">
        <v>96</v>
      </c>
      <c r="BN389" s="5" t="s">
        <v>96</v>
      </c>
      <c r="BO389" s="5" t="s">
        <v>96</v>
      </c>
      <c r="BP389" s="5" t="s">
        <v>96</v>
      </c>
      <c r="BQ389" s="5" t="s">
        <v>206</v>
      </c>
      <c r="BR389" s="5" t="s">
        <v>96</v>
      </c>
      <c r="BS389" s="5" t="s">
        <v>96</v>
      </c>
      <c r="BT389" s="5" t="s">
        <v>96</v>
      </c>
      <c r="BU389" s="5" t="s">
        <v>96</v>
      </c>
      <c r="BV389" s="5" t="s">
        <v>96</v>
      </c>
      <c r="BW389" s="5" t="s">
        <v>96</v>
      </c>
      <c r="BX389" s="5" t="s">
        <v>96</v>
      </c>
      <c r="BY389" s="5" t="s">
        <v>96</v>
      </c>
      <c r="BZ389" s="5" t="s">
        <v>96</v>
      </c>
      <c r="CA389" s="5" t="s">
        <v>206</v>
      </c>
      <c r="CB389" s="5" t="s">
        <v>206</v>
      </c>
      <c r="CC389" s="5" t="s">
        <v>96</v>
      </c>
      <c r="CD389" s="5" t="s">
        <v>96</v>
      </c>
      <c r="CE389" s="5" t="s">
        <v>96</v>
      </c>
      <c r="CF389" s="5" t="s">
        <v>96</v>
      </c>
      <c r="CG389" s="5" t="s">
        <v>96</v>
      </c>
      <c r="CH389" s="5" t="s">
        <v>96</v>
      </c>
      <c r="CI389" s="5" t="s">
        <v>96</v>
      </c>
      <c r="CJ389" s="5" t="s">
        <v>206</v>
      </c>
      <c r="CK389" s="5" t="s">
        <v>96</v>
      </c>
      <c r="CL389" s="5" t="s">
        <v>206</v>
      </c>
      <c r="CM389" s="6" t="str" cm="1">
        <f t="array" ref="CM3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89" s="5" t="str" cm="1">
        <f t="array" ref="CN3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89" s="5" t="str" cm="1">
        <f t="array" ref="CO3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89" s="5" t="str" cm="1">
        <f t="array" ref="CP3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89" s="5" t="str" cm="1">
        <f t="array" ref="CQ3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90" spans="2:95" ht="77.5" x14ac:dyDescent="0.35">
      <c r="B390" s="5" t="s">
        <v>206</v>
      </c>
      <c r="C390" s="6" t="s">
        <v>6215</v>
      </c>
      <c r="D390" s="6" t="s">
        <v>818</v>
      </c>
      <c r="E390" s="6" t="s">
        <v>7352</v>
      </c>
      <c r="F390" s="5" t="s">
        <v>209</v>
      </c>
      <c r="G390" s="5" t="s">
        <v>210</v>
      </c>
      <c r="H390" s="5" t="s">
        <v>223</v>
      </c>
      <c r="I390" s="5" t="s">
        <v>96</v>
      </c>
      <c r="J390" s="5" t="s">
        <v>96</v>
      </c>
      <c r="K390" s="5" t="s">
        <v>399</v>
      </c>
      <c r="L390" s="5" t="s">
        <v>9</v>
      </c>
      <c r="M390" s="5" t="str">
        <f>IF(O390="","",
IF(O390="PM_XX_XX_XX: Undefined","PM_XX: Undefined",
INDEX(tbl_Picklist_UniclassPM[Code and Title],
MATCH((LEFT(O390,5)),tbl_Picklist_UniclassPM[Code],0))
))</f>
        <v>PM_70 : Testing, commissioning and completion information</v>
      </c>
      <c r="N390" s="5" t="str">
        <f>IF(O390="","",
IF(O390="PM_XX_XX_XX: Undefined","PM_XX_XX: Undefined",
INDEX(tbl_Picklist_UniclassPM[Code and Title],
MATCH((LEFT(O390,8)),tbl_Picklist_UniclassPM[Code],0))
))</f>
        <v>PM_70_30 : Equipment certification documents</v>
      </c>
      <c r="O390" s="5" t="s">
        <v>819</v>
      </c>
      <c r="P390" s="6" t="str" cm="1">
        <f t="array" ref="P39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90" s="6" t="str" cm="1">
        <f t="array" ref="Q39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90" s="6"/>
      <c r="S390" s="5" t="s">
        <v>96</v>
      </c>
      <c r="T390" s="6"/>
      <c r="U390" s="5" t="s">
        <v>96</v>
      </c>
      <c r="V390" s="6"/>
      <c r="W390" s="5" t="s">
        <v>96</v>
      </c>
      <c r="X390" s="6"/>
      <c r="Y390" s="5" t="s">
        <v>96</v>
      </c>
      <c r="Z390" s="6"/>
      <c r="AA390" s="5" t="s">
        <v>96</v>
      </c>
      <c r="AB390" s="6"/>
      <c r="AC390" s="5" t="s">
        <v>96</v>
      </c>
      <c r="AE390" s="5" t="s">
        <v>96</v>
      </c>
      <c r="AG390" s="5" t="s">
        <v>96</v>
      </c>
      <c r="AI390" s="5" t="s">
        <v>96</v>
      </c>
      <c r="AJ390" s="6"/>
      <c r="AK390" s="5" t="s">
        <v>96</v>
      </c>
      <c r="AM390" s="5" t="s">
        <v>96</v>
      </c>
      <c r="AO390" s="5" t="s">
        <v>96</v>
      </c>
      <c r="AQ390" s="5" t="s">
        <v>96</v>
      </c>
      <c r="AS390" s="5" t="s">
        <v>96</v>
      </c>
      <c r="AU390" s="5" t="s">
        <v>96</v>
      </c>
      <c r="AW390" s="5" t="s">
        <v>96</v>
      </c>
      <c r="AY390" s="5" t="s">
        <v>96</v>
      </c>
      <c r="BA390" s="5" t="s">
        <v>96</v>
      </c>
      <c r="BC390" s="5" t="s">
        <v>96</v>
      </c>
      <c r="BE390" s="5" t="s">
        <v>206</v>
      </c>
      <c r="BF390" s="6" t="s">
        <v>6694</v>
      </c>
      <c r="BG390" s="5" t="s">
        <v>206</v>
      </c>
      <c r="BH390" s="6" t="s">
        <v>6536</v>
      </c>
      <c r="BI390" s="5" t="s">
        <v>96</v>
      </c>
      <c r="BK390" s="6" t="str" cm="1">
        <f t="array" ref="BK39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90" s="6" t="str" cm="1">
        <f t="array" ref="BL39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90" s="5" t="s">
        <v>96</v>
      </c>
      <c r="BN390" s="5" t="s">
        <v>96</v>
      </c>
      <c r="BO390" s="5" t="s">
        <v>96</v>
      </c>
      <c r="BP390" s="5" t="s">
        <v>96</v>
      </c>
      <c r="BQ390" s="5" t="s">
        <v>206</v>
      </c>
      <c r="BR390" s="5" t="s">
        <v>96</v>
      </c>
      <c r="BS390" s="5" t="s">
        <v>96</v>
      </c>
      <c r="BT390" s="5" t="s">
        <v>96</v>
      </c>
      <c r="BU390" s="5" t="s">
        <v>96</v>
      </c>
      <c r="BV390" s="5" t="s">
        <v>96</v>
      </c>
      <c r="BW390" s="5" t="s">
        <v>96</v>
      </c>
      <c r="BX390" s="5" t="s">
        <v>96</v>
      </c>
      <c r="BY390" s="5" t="s">
        <v>96</v>
      </c>
      <c r="BZ390" s="5" t="s">
        <v>96</v>
      </c>
      <c r="CA390" s="5" t="s">
        <v>96</v>
      </c>
      <c r="CB390" s="5" t="s">
        <v>96</v>
      </c>
      <c r="CC390" s="5" t="s">
        <v>96</v>
      </c>
      <c r="CD390" s="5" t="s">
        <v>96</v>
      </c>
      <c r="CE390" s="5" t="s">
        <v>96</v>
      </c>
      <c r="CF390" s="5" t="s">
        <v>96</v>
      </c>
      <c r="CG390" s="5" t="s">
        <v>96</v>
      </c>
      <c r="CH390" s="5" t="s">
        <v>96</v>
      </c>
      <c r="CI390" s="5" t="s">
        <v>96</v>
      </c>
      <c r="CJ390" s="5" t="s">
        <v>206</v>
      </c>
      <c r="CK390" s="5" t="s">
        <v>96</v>
      </c>
      <c r="CL390" s="5" t="s">
        <v>96</v>
      </c>
      <c r="CM390" s="6" t="str" cm="1">
        <f t="array" ref="CM3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90" s="5" t="str" cm="1">
        <f t="array" ref="CN3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90" s="5" t="str" cm="1">
        <f t="array" ref="CO3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90" s="5" t="str" cm="1">
        <f t="array" ref="CP3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90" s="5" t="str" cm="1">
        <f t="array" ref="CQ3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91" spans="2:95" ht="77.5" x14ac:dyDescent="0.35">
      <c r="B391" s="5" t="s">
        <v>206</v>
      </c>
      <c r="C391" s="6" t="s">
        <v>6216</v>
      </c>
      <c r="D391" s="6" t="s">
        <v>820</v>
      </c>
      <c r="E391" s="6" t="s">
        <v>7353</v>
      </c>
      <c r="F391" s="5" t="s">
        <v>209</v>
      </c>
      <c r="G391" s="5" t="s">
        <v>210</v>
      </c>
      <c r="H391" s="5" t="s">
        <v>223</v>
      </c>
      <c r="I391" s="5" t="s">
        <v>96</v>
      </c>
      <c r="J391" s="5" t="s">
        <v>96</v>
      </c>
      <c r="K391" s="5" t="s">
        <v>399</v>
      </c>
      <c r="L391" s="5" t="s">
        <v>9</v>
      </c>
      <c r="M391" s="5" t="str">
        <f>IF(O391="","",
IF(O391="PM_XX_XX_XX: Undefined","PM_XX: Undefined",
INDEX(tbl_Picklist_UniclassPM[Code and Title],
MATCH((LEFT(O391,5)),tbl_Picklist_UniclassPM[Code],0))
))</f>
        <v>PM_70 : Testing, commissioning and completion information</v>
      </c>
      <c r="N391" s="5" t="str">
        <f>IF(O391="","",
IF(O391="PM_XX_XX_XX: Undefined","PM_XX_XX: Undefined",
INDEX(tbl_Picklist_UniclassPM[Code and Title],
MATCH((LEFT(O391,8)),tbl_Picklist_UniclassPM[Code],0))
))</f>
        <v>PM_70_30 : Equipment certification documents</v>
      </c>
      <c r="O391" s="5" t="s">
        <v>821</v>
      </c>
      <c r="P391" s="6" t="str" cm="1">
        <f t="array" ref="P39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91" s="6" t="str" cm="1">
        <f t="array" ref="Q39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91" s="6"/>
      <c r="S391" s="5" t="s">
        <v>96</v>
      </c>
      <c r="T391" s="6"/>
      <c r="U391" s="5" t="s">
        <v>96</v>
      </c>
      <c r="V391" s="6"/>
      <c r="W391" s="5" t="s">
        <v>96</v>
      </c>
      <c r="X391" s="6"/>
      <c r="Y391" s="5" t="s">
        <v>96</v>
      </c>
      <c r="Z391" s="6"/>
      <c r="AA391" s="5" t="s">
        <v>96</v>
      </c>
      <c r="AB391" s="6"/>
      <c r="AC391" s="5" t="s">
        <v>96</v>
      </c>
      <c r="AE391" s="5" t="s">
        <v>96</v>
      </c>
      <c r="AG391" s="5" t="s">
        <v>96</v>
      </c>
      <c r="AI391" s="5" t="s">
        <v>96</v>
      </c>
      <c r="AJ391" s="6"/>
      <c r="AK391" s="5" t="s">
        <v>96</v>
      </c>
      <c r="AM391" s="5" t="s">
        <v>96</v>
      </c>
      <c r="AO391" s="5" t="s">
        <v>96</v>
      </c>
      <c r="AQ391" s="5" t="s">
        <v>96</v>
      </c>
      <c r="AS391" s="5" t="s">
        <v>96</v>
      </c>
      <c r="AU391" s="5" t="s">
        <v>96</v>
      </c>
      <c r="AW391" s="5" t="s">
        <v>96</v>
      </c>
      <c r="AY391" s="5" t="s">
        <v>96</v>
      </c>
      <c r="BA391" s="5" t="s">
        <v>96</v>
      </c>
      <c r="BC391" s="5" t="s">
        <v>96</v>
      </c>
      <c r="BE391" s="5" t="s">
        <v>206</v>
      </c>
      <c r="BF391" s="6" t="s">
        <v>6695</v>
      </c>
      <c r="BG391" s="5" t="s">
        <v>206</v>
      </c>
      <c r="BH391" s="6" t="s">
        <v>6536</v>
      </c>
      <c r="BI391" s="5" t="s">
        <v>96</v>
      </c>
      <c r="BK391" s="6" t="str" cm="1">
        <f t="array" ref="BK39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91" s="6" t="str" cm="1">
        <f t="array" ref="BL39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91" s="5" t="s">
        <v>96</v>
      </c>
      <c r="BN391" s="5" t="s">
        <v>96</v>
      </c>
      <c r="BO391" s="5" t="s">
        <v>96</v>
      </c>
      <c r="BP391" s="5" t="s">
        <v>96</v>
      </c>
      <c r="BQ391" s="5" t="s">
        <v>206</v>
      </c>
      <c r="BR391" s="5" t="s">
        <v>96</v>
      </c>
      <c r="BS391" s="5" t="s">
        <v>96</v>
      </c>
      <c r="BT391" s="5" t="s">
        <v>96</v>
      </c>
      <c r="BU391" s="5" t="s">
        <v>96</v>
      </c>
      <c r="BV391" s="5" t="s">
        <v>96</v>
      </c>
      <c r="BW391" s="5" t="s">
        <v>96</v>
      </c>
      <c r="BX391" s="5" t="s">
        <v>96</v>
      </c>
      <c r="BY391" s="5" t="s">
        <v>96</v>
      </c>
      <c r="BZ391" s="5" t="s">
        <v>96</v>
      </c>
      <c r="CA391" s="5" t="s">
        <v>96</v>
      </c>
      <c r="CB391" s="5" t="s">
        <v>96</v>
      </c>
      <c r="CC391" s="5" t="s">
        <v>96</v>
      </c>
      <c r="CD391" s="5" t="s">
        <v>96</v>
      </c>
      <c r="CE391" s="5" t="s">
        <v>96</v>
      </c>
      <c r="CF391" s="5" t="s">
        <v>96</v>
      </c>
      <c r="CG391" s="5" t="s">
        <v>96</v>
      </c>
      <c r="CH391" s="5" t="s">
        <v>96</v>
      </c>
      <c r="CI391" s="5" t="s">
        <v>96</v>
      </c>
      <c r="CJ391" s="5" t="s">
        <v>206</v>
      </c>
      <c r="CK391" s="5" t="s">
        <v>96</v>
      </c>
      <c r="CL391" s="5" t="s">
        <v>96</v>
      </c>
      <c r="CM391" s="6" t="str" cm="1">
        <f t="array" ref="CM3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91" s="5" t="str" cm="1">
        <f t="array" ref="CN3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91" s="5" t="str" cm="1">
        <f t="array" ref="CO3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91" s="5" t="str" cm="1">
        <f t="array" ref="CP3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91" s="5" t="str" cm="1">
        <f t="array" ref="CQ3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92" spans="2:95" ht="77.5" x14ac:dyDescent="0.35">
      <c r="B392" s="5" t="s">
        <v>206</v>
      </c>
      <c r="C392" s="6" t="s">
        <v>6217</v>
      </c>
      <c r="D392" s="6" t="s">
        <v>822</v>
      </c>
      <c r="E392" s="6" t="s">
        <v>7354</v>
      </c>
      <c r="F392" s="5" t="s">
        <v>209</v>
      </c>
      <c r="G392" s="5" t="s">
        <v>210</v>
      </c>
      <c r="H392" s="5" t="s">
        <v>223</v>
      </c>
      <c r="I392" s="5" t="s">
        <v>96</v>
      </c>
      <c r="J392" s="5" t="s">
        <v>96</v>
      </c>
      <c r="K392" s="5" t="s">
        <v>399</v>
      </c>
      <c r="L392" s="5" t="s">
        <v>9</v>
      </c>
      <c r="M392" s="5" t="str">
        <f>IF(O392="","",
IF(O392="PM_XX_XX_XX: Undefined","PM_XX: Undefined",
INDEX(tbl_Picklist_UniclassPM[Code and Title],
MATCH((LEFT(O392,5)),tbl_Picklist_UniclassPM[Code],0))
))</f>
        <v>PM_70 : Testing, commissioning and completion information</v>
      </c>
      <c r="N392" s="5" t="str">
        <f>IF(O392="","",
IF(O392="PM_XX_XX_XX: Undefined","PM_XX_XX: Undefined",
INDEX(tbl_Picklist_UniclassPM[Code and Title],
MATCH((LEFT(O392,8)),tbl_Picklist_UniclassPM[Code],0))
))</f>
        <v>PM_70_30 : Equipment certification documents</v>
      </c>
      <c r="O392" s="5" t="s">
        <v>823</v>
      </c>
      <c r="P392" s="6" t="str" cm="1">
        <f t="array" ref="P39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92" s="6" t="str" cm="1">
        <f t="array" ref="Q39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92" s="6"/>
      <c r="S392" s="5" t="s">
        <v>96</v>
      </c>
      <c r="T392" s="6"/>
      <c r="U392" s="5" t="s">
        <v>96</v>
      </c>
      <c r="V392" s="6"/>
      <c r="W392" s="5" t="s">
        <v>96</v>
      </c>
      <c r="X392" s="6"/>
      <c r="Y392" s="5" t="s">
        <v>96</v>
      </c>
      <c r="Z392" s="6"/>
      <c r="AA392" s="5" t="s">
        <v>96</v>
      </c>
      <c r="AB392" s="6"/>
      <c r="AC392" s="5" t="s">
        <v>96</v>
      </c>
      <c r="AE392" s="5" t="s">
        <v>96</v>
      </c>
      <c r="AG392" s="5" t="s">
        <v>96</v>
      </c>
      <c r="AI392" s="5" t="s">
        <v>96</v>
      </c>
      <c r="AJ392" s="6"/>
      <c r="AK392" s="5" t="s">
        <v>96</v>
      </c>
      <c r="AM392" s="5" t="s">
        <v>96</v>
      </c>
      <c r="AO392" s="5" t="s">
        <v>96</v>
      </c>
      <c r="AQ392" s="5" t="s">
        <v>96</v>
      </c>
      <c r="AS392" s="5" t="s">
        <v>96</v>
      </c>
      <c r="AU392" s="5" t="s">
        <v>96</v>
      </c>
      <c r="AW392" s="5" t="s">
        <v>96</v>
      </c>
      <c r="AY392" s="5" t="s">
        <v>96</v>
      </c>
      <c r="BA392" s="5" t="s">
        <v>96</v>
      </c>
      <c r="BC392" s="5" t="s">
        <v>96</v>
      </c>
      <c r="BE392" s="5" t="s">
        <v>206</v>
      </c>
      <c r="BF392" s="6" t="s">
        <v>6696</v>
      </c>
      <c r="BG392" s="5" t="s">
        <v>206</v>
      </c>
      <c r="BH392" s="6" t="s">
        <v>6536</v>
      </c>
      <c r="BI392" s="5" t="s">
        <v>96</v>
      </c>
      <c r="BK392" s="6" t="str" cm="1">
        <f t="array" ref="BK39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I;
X</v>
      </c>
      <c r="BL392" s="6" t="str" cm="1">
        <f t="array" ref="BL39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I : Interior Architecture;
X : Non-Discipline Specific or Not Applicable</v>
      </c>
      <c r="BM392" s="5" t="s">
        <v>96</v>
      </c>
      <c r="BN392" s="5" t="s">
        <v>96</v>
      </c>
      <c r="BO392" s="5" t="s">
        <v>96</v>
      </c>
      <c r="BP392" s="5" t="s">
        <v>96</v>
      </c>
      <c r="BQ392" s="5" t="s">
        <v>96</v>
      </c>
      <c r="BR392" s="5" t="s">
        <v>96</v>
      </c>
      <c r="BS392" s="5" t="s">
        <v>96</v>
      </c>
      <c r="BT392" s="5" t="s">
        <v>96</v>
      </c>
      <c r="BU392" s="5" t="s">
        <v>206</v>
      </c>
      <c r="BV392" s="5" t="s">
        <v>96</v>
      </c>
      <c r="BW392" s="5" t="s">
        <v>96</v>
      </c>
      <c r="BX392" s="5" t="s">
        <v>96</v>
      </c>
      <c r="BY392" s="5" t="s">
        <v>96</v>
      </c>
      <c r="BZ392" s="5" t="s">
        <v>96</v>
      </c>
      <c r="CA392" s="5" t="s">
        <v>96</v>
      </c>
      <c r="CB392" s="5" t="s">
        <v>96</v>
      </c>
      <c r="CC392" s="5" t="s">
        <v>96</v>
      </c>
      <c r="CD392" s="5" t="s">
        <v>96</v>
      </c>
      <c r="CE392" s="5" t="s">
        <v>96</v>
      </c>
      <c r="CF392" s="5" t="s">
        <v>96</v>
      </c>
      <c r="CG392" s="5" t="s">
        <v>96</v>
      </c>
      <c r="CH392" s="5" t="s">
        <v>96</v>
      </c>
      <c r="CI392" s="5" t="s">
        <v>96</v>
      </c>
      <c r="CJ392" s="5" t="s">
        <v>206</v>
      </c>
      <c r="CK392" s="5" t="s">
        <v>96</v>
      </c>
      <c r="CL392" s="5" t="s">
        <v>96</v>
      </c>
      <c r="CM392" s="6" t="str" cm="1">
        <f t="array" ref="CM3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92" s="5" t="str" cm="1">
        <f t="array" ref="CN3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92" s="5" t="str" cm="1">
        <f t="array" ref="CO3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92" s="5" t="str" cm="1">
        <f t="array" ref="CP3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92" s="5" t="str" cm="1">
        <f t="array" ref="CQ3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93" spans="2:95" ht="77.5" x14ac:dyDescent="0.35">
      <c r="B393" s="5" t="s">
        <v>206</v>
      </c>
      <c r="C393" s="6" t="s">
        <v>6218</v>
      </c>
      <c r="D393" s="6" t="s">
        <v>824</v>
      </c>
      <c r="E393" s="6" t="s">
        <v>7355</v>
      </c>
      <c r="F393" s="5" t="s">
        <v>209</v>
      </c>
      <c r="G393" s="5" t="s">
        <v>210</v>
      </c>
      <c r="H393" s="5" t="s">
        <v>223</v>
      </c>
      <c r="I393" s="5" t="s">
        <v>96</v>
      </c>
      <c r="J393" s="5" t="s">
        <v>96</v>
      </c>
      <c r="K393" s="5" t="s">
        <v>399</v>
      </c>
      <c r="L393" s="5" t="s">
        <v>9</v>
      </c>
      <c r="M393" s="5" t="str">
        <f>IF(O393="","",
IF(O393="PM_XX_XX_XX: Undefined","PM_XX: Undefined",
INDEX(tbl_Picklist_UniclassPM[Code and Title],
MATCH((LEFT(O393,5)),tbl_Picklist_UniclassPM[Code],0))
))</f>
        <v>PM_70 : Testing, commissioning and completion information</v>
      </c>
      <c r="N393" s="5" t="str">
        <f>IF(O393="","",
IF(O393="PM_XX_XX_XX: Undefined","PM_XX_XX: Undefined",
INDEX(tbl_Picklist_UniclassPM[Code and Title],
MATCH((LEFT(O393,8)),tbl_Picklist_UniclassPM[Code],0))
))</f>
        <v>PM_70_30 : Equipment certification documents</v>
      </c>
      <c r="O393" s="5" t="s">
        <v>825</v>
      </c>
      <c r="P393" s="6" t="str" cm="1">
        <f t="array" ref="P39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93" s="6" t="str" cm="1">
        <f t="array" ref="Q39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93" s="6"/>
      <c r="S393" s="5" t="s">
        <v>96</v>
      </c>
      <c r="T393" s="6"/>
      <c r="U393" s="5" t="s">
        <v>96</v>
      </c>
      <c r="V393" s="6"/>
      <c r="W393" s="5" t="s">
        <v>96</v>
      </c>
      <c r="X393" s="6"/>
      <c r="Y393" s="5" t="s">
        <v>96</v>
      </c>
      <c r="Z393" s="6"/>
      <c r="AA393" s="5" t="s">
        <v>96</v>
      </c>
      <c r="AB393" s="6"/>
      <c r="AC393" s="5" t="s">
        <v>96</v>
      </c>
      <c r="AE393" s="5" t="s">
        <v>96</v>
      </c>
      <c r="AG393" s="5" t="s">
        <v>96</v>
      </c>
      <c r="AI393" s="5" t="s">
        <v>96</v>
      </c>
      <c r="AJ393" s="6"/>
      <c r="AK393" s="5" t="s">
        <v>96</v>
      </c>
      <c r="AM393" s="5" t="s">
        <v>96</v>
      </c>
      <c r="AO393" s="5" t="s">
        <v>96</v>
      </c>
      <c r="AQ393" s="5" t="s">
        <v>96</v>
      </c>
      <c r="AS393" s="5" t="s">
        <v>96</v>
      </c>
      <c r="AU393" s="5" t="s">
        <v>96</v>
      </c>
      <c r="AW393" s="5" t="s">
        <v>96</v>
      </c>
      <c r="AY393" s="5" t="s">
        <v>96</v>
      </c>
      <c r="BA393" s="5" t="s">
        <v>96</v>
      </c>
      <c r="BC393" s="5" t="s">
        <v>96</v>
      </c>
      <c r="BE393" s="5" t="s">
        <v>206</v>
      </c>
      <c r="BF393" s="6" t="s">
        <v>6697</v>
      </c>
      <c r="BG393" s="5" t="s">
        <v>206</v>
      </c>
      <c r="BH393" s="6" t="s">
        <v>6536</v>
      </c>
      <c r="BI393" s="5" t="s">
        <v>96</v>
      </c>
      <c r="BK393" s="6" t="str" cm="1">
        <f t="array" ref="BK39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I;
X</v>
      </c>
      <c r="BL393" s="6" t="str" cm="1">
        <f t="array" ref="BL39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I : Interior Architecture;
X : Non-Discipline Specific or Not Applicable</v>
      </c>
      <c r="BM393" s="5" t="s">
        <v>206</v>
      </c>
      <c r="BN393" s="5" t="s">
        <v>96</v>
      </c>
      <c r="BO393" s="5" t="s">
        <v>96</v>
      </c>
      <c r="BP393" s="5" t="s">
        <v>96</v>
      </c>
      <c r="BQ393" s="5" t="s">
        <v>206</v>
      </c>
      <c r="BR393" s="5" t="s">
        <v>96</v>
      </c>
      <c r="BS393" s="5" t="s">
        <v>96</v>
      </c>
      <c r="BT393" s="5" t="s">
        <v>96</v>
      </c>
      <c r="BU393" s="5" t="s">
        <v>206</v>
      </c>
      <c r="BV393" s="5" t="s">
        <v>96</v>
      </c>
      <c r="BW393" s="5" t="s">
        <v>96</v>
      </c>
      <c r="BX393" s="5" t="s">
        <v>96</v>
      </c>
      <c r="BY393" s="5" t="s">
        <v>96</v>
      </c>
      <c r="BZ393" s="5" t="s">
        <v>96</v>
      </c>
      <c r="CA393" s="5" t="s">
        <v>96</v>
      </c>
      <c r="CB393" s="5" t="s">
        <v>96</v>
      </c>
      <c r="CC393" s="5" t="s">
        <v>96</v>
      </c>
      <c r="CD393" s="5" t="s">
        <v>96</v>
      </c>
      <c r="CE393" s="5" t="s">
        <v>96</v>
      </c>
      <c r="CF393" s="5" t="s">
        <v>96</v>
      </c>
      <c r="CG393" s="5" t="s">
        <v>96</v>
      </c>
      <c r="CH393" s="5" t="s">
        <v>96</v>
      </c>
      <c r="CI393" s="5" t="s">
        <v>96</v>
      </c>
      <c r="CJ393" s="5" t="s">
        <v>206</v>
      </c>
      <c r="CK393" s="5" t="s">
        <v>96</v>
      </c>
      <c r="CL393" s="5" t="s">
        <v>96</v>
      </c>
      <c r="CM393" s="6" t="str" cm="1">
        <f t="array" ref="CM3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93" s="5" t="str" cm="1">
        <f t="array" ref="CN3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93" s="5" t="str" cm="1">
        <f t="array" ref="CO3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93" s="5" t="str" cm="1">
        <f t="array" ref="CP3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93" s="5" t="str" cm="1">
        <f t="array" ref="CQ3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94" spans="2:95" ht="77.5" x14ac:dyDescent="0.35">
      <c r="B394" s="5" t="s">
        <v>206</v>
      </c>
      <c r="C394" s="6" t="s">
        <v>6219</v>
      </c>
      <c r="D394" s="6" t="s">
        <v>826</v>
      </c>
      <c r="E394" s="6" t="s">
        <v>7356</v>
      </c>
      <c r="F394" s="5" t="s">
        <v>209</v>
      </c>
      <c r="G394" s="5" t="s">
        <v>210</v>
      </c>
      <c r="H394" s="5" t="s">
        <v>223</v>
      </c>
      <c r="I394" s="5" t="s">
        <v>96</v>
      </c>
      <c r="J394" s="5" t="s">
        <v>96</v>
      </c>
      <c r="K394" s="5" t="s">
        <v>399</v>
      </c>
      <c r="L394" s="5" t="s">
        <v>9</v>
      </c>
      <c r="M394" s="5" t="str">
        <f>IF(O394="","",
IF(O394="PM_XX_XX_XX: Undefined","PM_XX: Undefined",
INDEX(tbl_Picklist_UniclassPM[Code and Title],
MATCH((LEFT(O394,5)),tbl_Picklist_UniclassPM[Code],0))
))</f>
        <v>PM_70 : Testing, commissioning and completion information</v>
      </c>
      <c r="N394" s="5" t="str">
        <f>IF(O394="","",
IF(O394="PM_XX_XX_XX: Undefined","PM_XX_XX: Undefined",
INDEX(tbl_Picklist_UniclassPM[Code and Title],
MATCH((LEFT(O394,8)),tbl_Picklist_UniclassPM[Code],0))
))</f>
        <v>PM_70_30 : Equipment certification documents</v>
      </c>
      <c r="O394" s="5" t="s">
        <v>827</v>
      </c>
      <c r="P394" s="6" t="str" cm="1">
        <f t="array" ref="P39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94" s="6" t="str" cm="1">
        <f t="array" ref="Q39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94" s="6"/>
      <c r="S394" s="5" t="s">
        <v>96</v>
      </c>
      <c r="T394" s="6"/>
      <c r="U394" s="5" t="s">
        <v>96</v>
      </c>
      <c r="V394" s="6"/>
      <c r="W394" s="5" t="s">
        <v>96</v>
      </c>
      <c r="X394" s="6"/>
      <c r="Y394" s="5" t="s">
        <v>96</v>
      </c>
      <c r="Z394" s="6"/>
      <c r="AA394" s="5" t="s">
        <v>96</v>
      </c>
      <c r="AB394" s="6"/>
      <c r="AC394" s="5" t="s">
        <v>96</v>
      </c>
      <c r="AE394" s="5" t="s">
        <v>96</v>
      </c>
      <c r="AG394" s="5" t="s">
        <v>96</v>
      </c>
      <c r="AI394" s="5" t="s">
        <v>96</v>
      </c>
      <c r="AJ394" s="6"/>
      <c r="AK394" s="5" t="s">
        <v>96</v>
      </c>
      <c r="AM394" s="5" t="s">
        <v>96</v>
      </c>
      <c r="AO394" s="5" t="s">
        <v>96</v>
      </c>
      <c r="AQ394" s="5" t="s">
        <v>96</v>
      </c>
      <c r="AS394" s="5" t="s">
        <v>96</v>
      </c>
      <c r="AU394" s="5" t="s">
        <v>96</v>
      </c>
      <c r="AW394" s="5" t="s">
        <v>96</v>
      </c>
      <c r="AY394" s="5" t="s">
        <v>96</v>
      </c>
      <c r="BA394" s="5" t="s">
        <v>96</v>
      </c>
      <c r="BC394" s="5" t="s">
        <v>96</v>
      </c>
      <c r="BE394" s="5" t="s">
        <v>206</v>
      </c>
      <c r="BF394" s="6" t="s">
        <v>6698</v>
      </c>
      <c r="BG394" s="5" t="s">
        <v>206</v>
      </c>
      <c r="BH394" s="6" t="s">
        <v>6536</v>
      </c>
      <c r="BI394" s="5" t="s">
        <v>96</v>
      </c>
      <c r="BK394" s="6" t="str" cm="1">
        <f t="array" ref="BK39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94" s="6" t="str" cm="1">
        <f t="array" ref="BL39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94" s="5" t="s">
        <v>96</v>
      </c>
      <c r="BN394" s="5" t="s">
        <v>96</v>
      </c>
      <c r="BO394" s="5" t="s">
        <v>96</v>
      </c>
      <c r="BP394" s="5" t="s">
        <v>96</v>
      </c>
      <c r="BQ394" s="5" t="s">
        <v>206</v>
      </c>
      <c r="BR394" s="5" t="s">
        <v>96</v>
      </c>
      <c r="BS394" s="5" t="s">
        <v>96</v>
      </c>
      <c r="BT394" s="5" t="s">
        <v>96</v>
      </c>
      <c r="BU394" s="5" t="s">
        <v>96</v>
      </c>
      <c r="BV394" s="5" t="s">
        <v>96</v>
      </c>
      <c r="BW394" s="5" t="s">
        <v>96</v>
      </c>
      <c r="BX394" s="5" t="s">
        <v>96</v>
      </c>
      <c r="BY394" s="5" t="s">
        <v>96</v>
      </c>
      <c r="BZ394" s="5" t="s">
        <v>96</v>
      </c>
      <c r="CA394" s="5" t="s">
        <v>96</v>
      </c>
      <c r="CB394" s="5" t="s">
        <v>96</v>
      </c>
      <c r="CC394" s="5" t="s">
        <v>96</v>
      </c>
      <c r="CD394" s="5" t="s">
        <v>96</v>
      </c>
      <c r="CE394" s="5" t="s">
        <v>96</v>
      </c>
      <c r="CF394" s="5" t="s">
        <v>96</v>
      </c>
      <c r="CG394" s="5" t="s">
        <v>96</v>
      </c>
      <c r="CH394" s="5" t="s">
        <v>96</v>
      </c>
      <c r="CI394" s="5" t="s">
        <v>96</v>
      </c>
      <c r="CJ394" s="5" t="s">
        <v>206</v>
      </c>
      <c r="CK394" s="5" t="s">
        <v>96</v>
      </c>
      <c r="CL394" s="5" t="s">
        <v>96</v>
      </c>
      <c r="CM394" s="6" t="str" cm="1">
        <f t="array" ref="CM3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94" s="5" t="str" cm="1">
        <f t="array" ref="CN3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94" s="5" t="str" cm="1">
        <f t="array" ref="CO3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94" s="5" t="str" cm="1">
        <f t="array" ref="CP3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94" s="5" t="str" cm="1">
        <f t="array" ref="CQ3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95" spans="2:95" ht="139.5" x14ac:dyDescent="0.35">
      <c r="B395" s="5" t="s">
        <v>239</v>
      </c>
      <c r="C395" s="6" t="s">
        <v>6220</v>
      </c>
      <c r="D395" s="6" t="s">
        <v>828</v>
      </c>
      <c r="E395" s="6" t="s">
        <v>7357</v>
      </c>
      <c r="F395" s="5" t="s">
        <v>209</v>
      </c>
      <c r="G395" s="5" t="s">
        <v>210</v>
      </c>
      <c r="H395" s="5" t="s">
        <v>223</v>
      </c>
      <c r="I395" s="5" t="s">
        <v>96</v>
      </c>
      <c r="J395" s="5" t="s">
        <v>96</v>
      </c>
      <c r="K395" s="5" t="s">
        <v>399</v>
      </c>
      <c r="L395" s="5" t="s">
        <v>9</v>
      </c>
      <c r="M395" s="5" t="str">
        <f>IF(O395="","",
IF(O395="PM_XX_XX_XX: Undefined","PM_XX: Undefined",
INDEX(tbl_Picklist_UniclassPM[Code and Title],
MATCH((LEFT(O395,5)),tbl_Picklist_UniclassPM[Code],0))
))</f>
        <v>PM_70 : Testing, commissioning and completion information</v>
      </c>
      <c r="N395" s="5" t="str">
        <f>IF(O395="","",
IF(O395="PM_XX_XX_XX: Undefined","PM_XX_XX: Undefined",
INDEX(tbl_Picklist_UniclassPM[Code and Title],
MATCH((LEFT(O395,8)),tbl_Picklist_UniclassPM[Code],0))
))</f>
        <v>PM_70_30 : Equipment certification documents</v>
      </c>
      <c r="O395" s="5" t="s">
        <v>829</v>
      </c>
      <c r="P395" s="6" t="str" cm="1">
        <f t="array" ref="P39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95" s="6" t="str" cm="1">
        <f t="array" ref="Q39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95" s="6"/>
      <c r="S395" s="5" t="s">
        <v>96</v>
      </c>
      <c r="T395" s="6"/>
      <c r="U395" s="5" t="s">
        <v>96</v>
      </c>
      <c r="V395" s="6"/>
      <c r="W395" s="5" t="s">
        <v>96</v>
      </c>
      <c r="X395" s="6"/>
      <c r="Y395" s="5" t="s">
        <v>96</v>
      </c>
      <c r="Z395" s="6"/>
      <c r="AA395" s="5" t="s">
        <v>96</v>
      </c>
      <c r="AB395" s="6"/>
      <c r="AC395" s="5" t="s">
        <v>96</v>
      </c>
      <c r="AE395" s="5" t="s">
        <v>96</v>
      </c>
      <c r="AG395" s="5" t="s">
        <v>96</v>
      </c>
      <c r="AI395" s="5" t="s">
        <v>96</v>
      </c>
      <c r="AJ395" s="6"/>
      <c r="AK395" s="5" t="s">
        <v>96</v>
      </c>
      <c r="AM395" s="5" t="s">
        <v>96</v>
      </c>
      <c r="AO395" s="5" t="s">
        <v>96</v>
      </c>
      <c r="AQ395" s="5" t="s">
        <v>96</v>
      </c>
      <c r="AS395" s="5" t="s">
        <v>96</v>
      </c>
      <c r="AU395" s="5" t="s">
        <v>96</v>
      </c>
      <c r="AW395" s="5" t="s">
        <v>96</v>
      </c>
      <c r="AY395" s="5" t="s">
        <v>96</v>
      </c>
      <c r="BA395" s="5" t="s">
        <v>96</v>
      </c>
      <c r="BC395" s="5" t="s">
        <v>96</v>
      </c>
      <c r="BE395" s="5" t="s">
        <v>206</v>
      </c>
      <c r="BF395" s="6" t="s">
        <v>6699</v>
      </c>
      <c r="BG395" s="5" t="s">
        <v>206</v>
      </c>
      <c r="BH395" s="6" t="s">
        <v>6536</v>
      </c>
      <c r="BI395" s="5" t="s">
        <v>96</v>
      </c>
      <c r="BK395" s="6" t="str" cm="1">
        <f t="array" ref="BK39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M;
P;
W;
X;
Z</v>
      </c>
      <c r="BL395" s="6" t="str" cm="1">
        <f t="array" ref="BL39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M : Mechanical Engineering;
P : Public Health Engineering;
W : Water Engineering;
X : Non-Discipline Specific or Not Applicable;
Z : Multiple Disciplines</v>
      </c>
      <c r="BM395" s="5" t="s">
        <v>96</v>
      </c>
      <c r="BN395" s="5" t="s">
        <v>96</v>
      </c>
      <c r="BO395" s="5" t="s">
        <v>96</v>
      </c>
      <c r="BP395" s="5" t="s">
        <v>96</v>
      </c>
      <c r="BQ395" s="5" t="s">
        <v>206</v>
      </c>
      <c r="BR395" s="5" t="s">
        <v>96</v>
      </c>
      <c r="BS395" s="5" t="s">
        <v>96</v>
      </c>
      <c r="BT395" s="5" t="s">
        <v>96</v>
      </c>
      <c r="BU395" s="5" t="s">
        <v>96</v>
      </c>
      <c r="BV395" s="5" t="s">
        <v>96</v>
      </c>
      <c r="BW395" s="5" t="s">
        <v>206</v>
      </c>
      <c r="BX395" s="5" t="s">
        <v>96</v>
      </c>
      <c r="BY395" s="5" t="s">
        <v>206</v>
      </c>
      <c r="BZ395" s="5" t="s">
        <v>96</v>
      </c>
      <c r="CA395" s="5" t="s">
        <v>96</v>
      </c>
      <c r="CB395" s="5" t="s">
        <v>206</v>
      </c>
      <c r="CC395" s="5" t="s">
        <v>96</v>
      </c>
      <c r="CD395" s="5" t="s">
        <v>96</v>
      </c>
      <c r="CE395" s="5" t="s">
        <v>96</v>
      </c>
      <c r="CF395" s="5" t="s">
        <v>96</v>
      </c>
      <c r="CG395" s="5" t="s">
        <v>96</v>
      </c>
      <c r="CH395" s="5" t="s">
        <v>96</v>
      </c>
      <c r="CI395" s="5" t="s">
        <v>206</v>
      </c>
      <c r="CJ395" s="5" t="s">
        <v>206</v>
      </c>
      <c r="CK395" s="5" t="s">
        <v>96</v>
      </c>
      <c r="CL395" s="5" t="s">
        <v>206</v>
      </c>
      <c r="CM395" s="6" t="str" cm="1">
        <f t="array" ref="CM3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95" s="5" t="str" cm="1">
        <f t="array" ref="CN3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95" s="5" t="str" cm="1">
        <f t="array" ref="CO3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95" s="5" t="str" cm="1">
        <f t="array" ref="CP3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95" s="5" t="str" cm="1">
        <f t="array" ref="CQ3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96" spans="2:95" ht="93" x14ac:dyDescent="0.35">
      <c r="B396" s="5" t="s">
        <v>206</v>
      </c>
      <c r="C396" s="6" t="s">
        <v>6221</v>
      </c>
      <c r="D396" s="6" t="s">
        <v>830</v>
      </c>
      <c r="E396" s="6" t="s">
        <v>7358</v>
      </c>
      <c r="F396" s="5" t="s">
        <v>209</v>
      </c>
      <c r="G396" s="5" t="s">
        <v>210</v>
      </c>
      <c r="H396" s="5" t="s">
        <v>223</v>
      </c>
      <c r="I396" s="5" t="s">
        <v>96</v>
      </c>
      <c r="J396" s="5" t="s">
        <v>96</v>
      </c>
      <c r="K396" s="5" t="s">
        <v>399</v>
      </c>
      <c r="L396" s="5" t="s">
        <v>9</v>
      </c>
      <c r="M396" s="5" t="str">
        <f>IF(O396="","",
IF(O396="PM_XX_XX_XX: Undefined","PM_XX: Undefined",
INDEX(tbl_Picklist_UniclassPM[Code and Title],
MATCH((LEFT(O396,5)),tbl_Picklist_UniclassPM[Code],0))
))</f>
        <v>PM_70 : Testing, commissioning and completion information</v>
      </c>
      <c r="N396" s="5" t="str">
        <f>IF(O396="","",
IF(O396="PM_XX_XX_XX: Undefined","PM_XX_XX: Undefined",
INDEX(tbl_Picklist_UniclassPM[Code and Title],
MATCH((LEFT(O396,8)),tbl_Picklist_UniclassPM[Code],0))
))</f>
        <v>PM_70_30 : Equipment certification documents</v>
      </c>
      <c r="O396" s="5" t="s">
        <v>831</v>
      </c>
      <c r="P396" s="6" t="str" cm="1">
        <f t="array" ref="P39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96" s="6" t="str" cm="1">
        <f t="array" ref="Q39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96" s="6"/>
      <c r="S396" s="5" t="s">
        <v>96</v>
      </c>
      <c r="T396" s="6"/>
      <c r="U396" s="5" t="s">
        <v>96</v>
      </c>
      <c r="V396" s="6"/>
      <c r="W396" s="5" t="s">
        <v>96</v>
      </c>
      <c r="X396" s="6"/>
      <c r="Y396" s="5" t="s">
        <v>96</v>
      </c>
      <c r="Z396" s="6"/>
      <c r="AA396" s="5" t="s">
        <v>96</v>
      </c>
      <c r="AB396" s="6"/>
      <c r="AC396" s="5" t="s">
        <v>96</v>
      </c>
      <c r="AE396" s="5" t="s">
        <v>96</v>
      </c>
      <c r="AG396" s="5" t="s">
        <v>96</v>
      </c>
      <c r="AI396" s="5" t="s">
        <v>96</v>
      </c>
      <c r="AJ396" s="6"/>
      <c r="AK396" s="5" t="s">
        <v>96</v>
      </c>
      <c r="AM396" s="5" t="s">
        <v>96</v>
      </c>
      <c r="AO396" s="5" t="s">
        <v>96</v>
      </c>
      <c r="AQ396" s="5" t="s">
        <v>96</v>
      </c>
      <c r="AS396" s="5" t="s">
        <v>96</v>
      </c>
      <c r="AU396" s="5" t="s">
        <v>96</v>
      </c>
      <c r="AW396" s="5" t="s">
        <v>96</v>
      </c>
      <c r="AY396" s="5" t="s">
        <v>96</v>
      </c>
      <c r="BA396" s="5" t="s">
        <v>96</v>
      </c>
      <c r="BC396" s="5" t="s">
        <v>96</v>
      </c>
      <c r="BE396" s="5" t="s">
        <v>206</v>
      </c>
      <c r="BF396" s="6" t="s">
        <v>6959</v>
      </c>
      <c r="BG396" s="5" t="s">
        <v>206</v>
      </c>
      <c r="BH396" s="6" t="s">
        <v>6536</v>
      </c>
      <c r="BI396" s="5" t="s">
        <v>96</v>
      </c>
      <c r="BK396" s="6" t="str" cm="1">
        <f t="array" ref="BK39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396" s="6" t="str" cm="1">
        <f t="array" ref="BL39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396" s="5" t="s">
        <v>96</v>
      </c>
      <c r="BN396" s="5" t="s">
        <v>96</v>
      </c>
      <c r="BO396" s="5" t="s">
        <v>96</v>
      </c>
      <c r="BP396" s="5" t="s">
        <v>96</v>
      </c>
      <c r="BQ396" s="5" t="s">
        <v>206</v>
      </c>
      <c r="BR396" s="5" t="s">
        <v>96</v>
      </c>
      <c r="BS396" s="5" t="s">
        <v>96</v>
      </c>
      <c r="BT396" s="5" t="s">
        <v>96</v>
      </c>
      <c r="BU396" s="5" t="s">
        <v>96</v>
      </c>
      <c r="BV396" s="5" t="s">
        <v>96</v>
      </c>
      <c r="BW396" s="5" t="s">
        <v>96</v>
      </c>
      <c r="BX396" s="5" t="s">
        <v>96</v>
      </c>
      <c r="BY396" s="5" t="s">
        <v>96</v>
      </c>
      <c r="BZ396" s="5" t="s">
        <v>96</v>
      </c>
      <c r="CA396" s="5" t="s">
        <v>96</v>
      </c>
      <c r="CB396" s="5" t="s">
        <v>96</v>
      </c>
      <c r="CC396" s="5" t="s">
        <v>96</v>
      </c>
      <c r="CD396" s="5" t="s">
        <v>96</v>
      </c>
      <c r="CE396" s="5" t="s">
        <v>96</v>
      </c>
      <c r="CF396" s="5" t="s">
        <v>96</v>
      </c>
      <c r="CG396" s="5" t="s">
        <v>96</v>
      </c>
      <c r="CH396" s="5" t="s">
        <v>96</v>
      </c>
      <c r="CI396" s="5" t="s">
        <v>96</v>
      </c>
      <c r="CJ396" s="5" t="s">
        <v>206</v>
      </c>
      <c r="CK396" s="5" t="s">
        <v>96</v>
      </c>
      <c r="CL396" s="5" t="s">
        <v>96</v>
      </c>
      <c r="CM396" s="6" t="str" cm="1">
        <f t="array" ref="CM3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96" s="5" t="str" cm="1">
        <f t="array" ref="CN3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96" s="5" t="str" cm="1">
        <f t="array" ref="CO3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96" s="5" t="str" cm="1">
        <f t="array" ref="CP3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96" s="5" t="str" cm="1">
        <f t="array" ref="CQ3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97" spans="2:95" ht="77.5" x14ac:dyDescent="0.35">
      <c r="B397" s="5" t="s">
        <v>206</v>
      </c>
      <c r="C397" s="6" t="s">
        <v>6222</v>
      </c>
      <c r="D397" s="6" t="s">
        <v>832</v>
      </c>
      <c r="E397" s="6" t="s">
        <v>7359</v>
      </c>
      <c r="F397" s="5" t="s">
        <v>209</v>
      </c>
      <c r="G397" s="5" t="s">
        <v>210</v>
      </c>
      <c r="H397" s="5" t="s">
        <v>223</v>
      </c>
      <c r="I397" s="5" t="s">
        <v>96</v>
      </c>
      <c r="J397" s="5" t="s">
        <v>96</v>
      </c>
      <c r="K397" s="5" t="s">
        <v>399</v>
      </c>
      <c r="L397" s="5" t="s">
        <v>9</v>
      </c>
      <c r="M397" s="5" t="str">
        <f>IF(O397="","",
IF(O397="PM_XX_XX_XX: Undefined","PM_XX: Undefined",
INDEX(tbl_Picklist_UniclassPM[Code and Title],
MATCH((LEFT(O397,5)),tbl_Picklist_UniclassPM[Code],0))
))</f>
        <v>PM_70 : Testing, commissioning and completion information</v>
      </c>
      <c r="N397" s="5" t="str">
        <f>IF(O397="","",
IF(O397="PM_XX_XX_XX: Undefined","PM_XX_XX: Undefined",
INDEX(tbl_Picklist_UniclassPM[Code and Title],
MATCH((LEFT(O397,8)),tbl_Picklist_UniclassPM[Code],0))
))</f>
        <v>PM_70_75 : Testing information</v>
      </c>
      <c r="O397" s="5" t="s">
        <v>833</v>
      </c>
      <c r="P397" s="6" t="str" cm="1">
        <f t="array" ref="P39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97" s="6" t="str" cm="1">
        <f t="array" ref="Q39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97" s="6"/>
      <c r="S397" s="5" t="s">
        <v>96</v>
      </c>
      <c r="T397" s="6"/>
      <c r="U397" s="5" t="s">
        <v>96</v>
      </c>
      <c r="V397" s="6"/>
      <c r="W397" s="5" t="s">
        <v>96</v>
      </c>
      <c r="X397" s="6"/>
      <c r="Y397" s="5" t="s">
        <v>96</v>
      </c>
      <c r="Z397" s="6"/>
      <c r="AA397" s="5" t="s">
        <v>96</v>
      </c>
      <c r="AB397" s="6"/>
      <c r="AC397" s="5" t="s">
        <v>96</v>
      </c>
      <c r="AE397" s="5" t="s">
        <v>96</v>
      </c>
      <c r="AG397" s="5" t="s">
        <v>96</v>
      </c>
      <c r="AI397" s="5" t="s">
        <v>96</v>
      </c>
      <c r="AJ397" s="6"/>
      <c r="AK397" s="5" t="s">
        <v>96</v>
      </c>
      <c r="AM397" s="5" t="s">
        <v>96</v>
      </c>
      <c r="AO397" s="5" t="s">
        <v>96</v>
      </c>
      <c r="AQ397" s="5" t="s">
        <v>96</v>
      </c>
      <c r="AS397" s="5" t="s">
        <v>96</v>
      </c>
      <c r="AU397" s="5" t="s">
        <v>96</v>
      </c>
      <c r="AW397" s="5" t="s">
        <v>96</v>
      </c>
      <c r="AY397" s="5" t="s">
        <v>96</v>
      </c>
      <c r="BA397" s="5" t="s">
        <v>96</v>
      </c>
      <c r="BC397" s="5" t="s">
        <v>96</v>
      </c>
      <c r="BE397" s="5" t="s">
        <v>206</v>
      </c>
      <c r="BF397" s="6" t="s">
        <v>6700</v>
      </c>
      <c r="BG397" s="5" t="s">
        <v>206</v>
      </c>
      <c r="BH397" s="6" t="s">
        <v>6536</v>
      </c>
      <c r="BI397" s="5" t="s">
        <v>96</v>
      </c>
      <c r="BK397" s="6" t="str" cm="1">
        <f t="array" ref="BK39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J;
X</v>
      </c>
      <c r="BL397" s="6" t="str" cm="1">
        <f t="array" ref="BL39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J : Acoustic Engineering;
X : Non-Discipline Specific or Not Applicable</v>
      </c>
      <c r="BM397" s="5" t="s">
        <v>96</v>
      </c>
      <c r="BN397" s="5" t="s">
        <v>96</v>
      </c>
      <c r="BO397" s="5" t="s">
        <v>96</v>
      </c>
      <c r="BP397" s="5" t="s">
        <v>96</v>
      </c>
      <c r="BQ397" s="5" t="s">
        <v>96</v>
      </c>
      <c r="BR397" s="5" t="s">
        <v>96</v>
      </c>
      <c r="BS397" s="5" t="s">
        <v>96</v>
      </c>
      <c r="BT397" s="5" t="s">
        <v>96</v>
      </c>
      <c r="BU397" s="5" t="s">
        <v>96</v>
      </c>
      <c r="BV397" s="5" t="s">
        <v>206</v>
      </c>
      <c r="BW397" s="5" t="s">
        <v>96</v>
      </c>
      <c r="BX397" s="5" t="s">
        <v>96</v>
      </c>
      <c r="BY397" s="5" t="s">
        <v>96</v>
      </c>
      <c r="BZ397" s="5" t="s">
        <v>96</v>
      </c>
      <c r="CA397" s="5" t="s">
        <v>96</v>
      </c>
      <c r="CB397" s="5" t="s">
        <v>96</v>
      </c>
      <c r="CC397" s="5" t="s">
        <v>96</v>
      </c>
      <c r="CD397" s="5" t="s">
        <v>96</v>
      </c>
      <c r="CE397" s="5" t="s">
        <v>96</v>
      </c>
      <c r="CF397" s="5" t="s">
        <v>96</v>
      </c>
      <c r="CG397" s="5" t="s">
        <v>96</v>
      </c>
      <c r="CH397" s="5" t="s">
        <v>96</v>
      </c>
      <c r="CI397" s="5" t="s">
        <v>96</v>
      </c>
      <c r="CJ397" s="5" t="s">
        <v>206</v>
      </c>
      <c r="CK397" s="5" t="s">
        <v>96</v>
      </c>
      <c r="CL397" s="5" t="s">
        <v>96</v>
      </c>
      <c r="CM397" s="6" t="str" cm="1">
        <f t="array" ref="CM3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97" s="5" t="str" cm="1">
        <f t="array" ref="CN3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97" s="5" t="str" cm="1">
        <f t="array" ref="CO3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97" s="5" t="str" cm="1">
        <f t="array" ref="CP3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97" s="5" t="str" cm="1">
        <f t="array" ref="CQ3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98" spans="2:95" ht="77.5" x14ac:dyDescent="0.35">
      <c r="B398" s="5" t="s">
        <v>206</v>
      </c>
      <c r="C398" s="6" t="s">
        <v>6223</v>
      </c>
      <c r="D398" s="6" t="s">
        <v>834</v>
      </c>
      <c r="E398" s="6" t="s">
        <v>7360</v>
      </c>
      <c r="F398" s="5" t="s">
        <v>209</v>
      </c>
      <c r="G398" s="5" t="s">
        <v>210</v>
      </c>
      <c r="H398" s="5" t="s">
        <v>223</v>
      </c>
      <c r="I398" s="5" t="s">
        <v>96</v>
      </c>
      <c r="J398" s="5" t="s">
        <v>96</v>
      </c>
      <c r="K398" s="5" t="s">
        <v>399</v>
      </c>
      <c r="L398" s="5" t="s">
        <v>9</v>
      </c>
      <c r="M398" s="5" t="str">
        <f>IF(O398="","",
IF(O398="PM_XX_XX_XX: Undefined","PM_XX: Undefined",
INDEX(tbl_Picklist_UniclassPM[Code and Title],
MATCH((LEFT(O398,5)),tbl_Picklist_UniclassPM[Code],0))
))</f>
        <v>PM_70 : Testing, commissioning and completion information</v>
      </c>
      <c r="N398" s="5" t="str">
        <f>IF(O398="","",
IF(O398="PM_XX_XX_XX: Undefined","PM_XX_XX: Undefined",
INDEX(tbl_Picklist_UniclassPM[Code and Title],
MATCH((LEFT(O398,8)),tbl_Picklist_UniclassPM[Code],0))
))</f>
        <v>PM_70_75 : Testing information</v>
      </c>
      <c r="O398" s="5" t="s">
        <v>835</v>
      </c>
      <c r="P398" s="6" t="str" cm="1">
        <f t="array" ref="P39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98" s="6" t="str" cm="1">
        <f t="array" ref="Q39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98" s="6"/>
      <c r="S398" s="5" t="s">
        <v>96</v>
      </c>
      <c r="T398" s="6"/>
      <c r="U398" s="5" t="s">
        <v>96</v>
      </c>
      <c r="V398" s="6"/>
      <c r="W398" s="5" t="s">
        <v>96</v>
      </c>
      <c r="X398" s="6"/>
      <c r="Y398" s="5" t="s">
        <v>96</v>
      </c>
      <c r="Z398" s="6"/>
      <c r="AA398" s="5" t="s">
        <v>96</v>
      </c>
      <c r="AB398" s="6"/>
      <c r="AC398" s="5" t="s">
        <v>96</v>
      </c>
      <c r="AE398" s="5" t="s">
        <v>96</v>
      </c>
      <c r="AG398" s="5" t="s">
        <v>96</v>
      </c>
      <c r="AI398" s="5" t="s">
        <v>96</v>
      </c>
      <c r="AJ398" s="6"/>
      <c r="AK398" s="5" t="s">
        <v>96</v>
      </c>
      <c r="AM398" s="5" t="s">
        <v>96</v>
      </c>
      <c r="AO398" s="5" t="s">
        <v>96</v>
      </c>
      <c r="AQ398" s="5" t="s">
        <v>96</v>
      </c>
      <c r="AS398" s="5" t="s">
        <v>96</v>
      </c>
      <c r="AU398" s="5" t="s">
        <v>96</v>
      </c>
      <c r="AW398" s="5" t="s">
        <v>96</v>
      </c>
      <c r="AY398" s="5" t="s">
        <v>96</v>
      </c>
      <c r="BA398" s="5" t="s">
        <v>96</v>
      </c>
      <c r="BC398" s="5" t="s">
        <v>96</v>
      </c>
      <c r="BE398" s="5" t="s">
        <v>206</v>
      </c>
      <c r="BF398" s="6" t="s">
        <v>6718</v>
      </c>
      <c r="BG398" s="5" t="s">
        <v>206</v>
      </c>
      <c r="BH398" s="6" t="s">
        <v>6536</v>
      </c>
      <c r="BI398" s="5" t="s">
        <v>96</v>
      </c>
      <c r="BK398" s="6" t="str" cm="1">
        <f t="array" ref="BK39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398" s="6" t="str" cm="1">
        <f t="array" ref="BL39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398" s="5" t="s">
        <v>96</v>
      </c>
      <c r="BN398" s="5" t="s">
        <v>96</v>
      </c>
      <c r="BO398" s="5" t="s">
        <v>96</v>
      </c>
      <c r="BP398" s="5" t="s">
        <v>96</v>
      </c>
      <c r="BQ398" s="5" t="s">
        <v>96</v>
      </c>
      <c r="BR398" s="5" t="s">
        <v>206</v>
      </c>
      <c r="BS398" s="5" t="s">
        <v>96</v>
      </c>
      <c r="BT398" s="5" t="s">
        <v>96</v>
      </c>
      <c r="BU398" s="5" t="s">
        <v>96</v>
      </c>
      <c r="BV398" s="5" t="s">
        <v>96</v>
      </c>
      <c r="BW398" s="5" t="s">
        <v>96</v>
      </c>
      <c r="BX398" s="5" t="s">
        <v>96</v>
      </c>
      <c r="BY398" s="5" t="s">
        <v>96</v>
      </c>
      <c r="BZ398" s="5" t="s">
        <v>96</v>
      </c>
      <c r="CA398" s="5" t="s">
        <v>96</v>
      </c>
      <c r="CB398" s="5" t="s">
        <v>96</v>
      </c>
      <c r="CC398" s="5" t="s">
        <v>96</v>
      </c>
      <c r="CD398" s="5" t="s">
        <v>96</v>
      </c>
      <c r="CE398" s="5" t="s">
        <v>96</v>
      </c>
      <c r="CF398" s="5" t="s">
        <v>96</v>
      </c>
      <c r="CG398" s="5" t="s">
        <v>96</v>
      </c>
      <c r="CH398" s="5" t="s">
        <v>96</v>
      </c>
      <c r="CI398" s="5" t="s">
        <v>96</v>
      </c>
      <c r="CJ398" s="5" t="s">
        <v>206</v>
      </c>
      <c r="CK398" s="5" t="s">
        <v>96</v>
      </c>
      <c r="CL398" s="5" t="s">
        <v>96</v>
      </c>
      <c r="CM398" s="6" t="str" cm="1">
        <f t="array" ref="CM3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98" s="5" t="str" cm="1">
        <f t="array" ref="CN3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98" s="5" t="str" cm="1">
        <f t="array" ref="CO3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98" s="5" t="str" cm="1">
        <f t="array" ref="CP3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98" s="5" t="str" cm="1">
        <f t="array" ref="CQ3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399" spans="2:95" ht="93" x14ac:dyDescent="0.35">
      <c r="B399" s="5" t="s">
        <v>206</v>
      </c>
      <c r="C399" s="6" t="s">
        <v>6224</v>
      </c>
      <c r="D399" s="6" t="s">
        <v>836</v>
      </c>
      <c r="E399" s="6" t="s">
        <v>7361</v>
      </c>
      <c r="F399" s="5" t="s">
        <v>209</v>
      </c>
      <c r="G399" s="5" t="s">
        <v>210</v>
      </c>
      <c r="H399" s="5" t="s">
        <v>223</v>
      </c>
      <c r="I399" s="5" t="s">
        <v>96</v>
      </c>
      <c r="J399" s="5" t="s">
        <v>96</v>
      </c>
      <c r="K399" s="5" t="s">
        <v>399</v>
      </c>
      <c r="L399" s="5" t="s">
        <v>9</v>
      </c>
      <c r="M399" s="5" t="str">
        <f>IF(O399="","",
IF(O399="PM_XX_XX_XX: Undefined","PM_XX: Undefined",
INDEX(tbl_Picklist_UniclassPM[Code and Title],
MATCH((LEFT(O399,5)),tbl_Picklist_UniclassPM[Code],0))
))</f>
        <v>PM_70 : Testing, commissioning and completion information</v>
      </c>
      <c r="N399" s="5" t="str">
        <f>IF(O399="","",
IF(O399="PM_XX_XX_XX: Undefined","PM_XX_XX: Undefined",
INDEX(tbl_Picklist_UniclassPM[Code and Title],
MATCH((LEFT(O399,8)),tbl_Picklist_UniclassPM[Code],0))
))</f>
        <v>PM_70_75 : Testing information</v>
      </c>
      <c r="O399" s="5" t="s">
        <v>837</v>
      </c>
      <c r="P399" s="6" t="str" cm="1">
        <f t="array" ref="P39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399" s="6" t="str" cm="1">
        <f t="array" ref="Q39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399" s="6"/>
      <c r="S399" s="5" t="s">
        <v>96</v>
      </c>
      <c r="T399" s="6"/>
      <c r="U399" s="5" t="s">
        <v>96</v>
      </c>
      <c r="V399" s="6"/>
      <c r="W399" s="5" t="s">
        <v>96</v>
      </c>
      <c r="X399" s="6"/>
      <c r="Y399" s="5" t="s">
        <v>96</v>
      </c>
      <c r="Z399" s="6"/>
      <c r="AA399" s="5" t="s">
        <v>96</v>
      </c>
      <c r="AB399" s="6"/>
      <c r="AC399" s="5" t="s">
        <v>96</v>
      </c>
      <c r="AE399" s="5" t="s">
        <v>96</v>
      </c>
      <c r="AG399" s="5" t="s">
        <v>96</v>
      </c>
      <c r="AI399" s="5" t="s">
        <v>96</v>
      </c>
      <c r="AJ399" s="6"/>
      <c r="AK399" s="5" t="s">
        <v>96</v>
      </c>
      <c r="AM399" s="5" t="s">
        <v>96</v>
      </c>
      <c r="AO399" s="5" t="s">
        <v>96</v>
      </c>
      <c r="AQ399" s="5" t="s">
        <v>96</v>
      </c>
      <c r="AS399" s="5" t="s">
        <v>96</v>
      </c>
      <c r="AU399" s="5" t="s">
        <v>96</v>
      </c>
      <c r="AW399" s="5" t="s">
        <v>96</v>
      </c>
      <c r="AY399" s="5" t="s">
        <v>96</v>
      </c>
      <c r="BA399" s="5" t="s">
        <v>96</v>
      </c>
      <c r="BC399" s="5" t="s">
        <v>96</v>
      </c>
      <c r="BE399" s="5" t="s">
        <v>206</v>
      </c>
      <c r="BF399" s="6" t="s">
        <v>6701</v>
      </c>
      <c r="BG399" s="5" t="s">
        <v>206</v>
      </c>
      <c r="BH399" s="6" t="s">
        <v>6536</v>
      </c>
      <c r="BI399" s="5" t="s">
        <v>96</v>
      </c>
      <c r="BK399" s="6" t="str" cm="1">
        <f t="array" ref="BK39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M;
X;
Z</v>
      </c>
      <c r="BL399" s="6" t="str" cm="1">
        <f t="array" ref="BL39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M : Mechanical Engineering;
X : Non-Discipline Specific or Not Applicable;
Z : Multiple Disciplines</v>
      </c>
      <c r="BM399" s="5" t="s">
        <v>206</v>
      </c>
      <c r="BN399" s="5" t="s">
        <v>96</v>
      </c>
      <c r="BO399" s="5" t="s">
        <v>96</v>
      </c>
      <c r="BP399" s="5" t="s">
        <v>96</v>
      </c>
      <c r="BQ399" s="5" t="s">
        <v>206</v>
      </c>
      <c r="BR399" s="5" t="s">
        <v>96</v>
      </c>
      <c r="BS399" s="5" t="s">
        <v>96</v>
      </c>
      <c r="BT399" s="5" t="s">
        <v>96</v>
      </c>
      <c r="BU399" s="5" t="s">
        <v>96</v>
      </c>
      <c r="BV399" s="5" t="s">
        <v>96</v>
      </c>
      <c r="BW399" s="5" t="s">
        <v>96</v>
      </c>
      <c r="BX399" s="5" t="s">
        <v>96</v>
      </c>
      <c r="BY399" s="5" t="s">
        <v>206</v>
      </c>
      <c r="BZ399" s="5" t="s">
        <v>96</v>
      </c>
      <c r="CA399" s="5" t="s">
        <v>96</v>
      </c>
      <c r="CB399" s="5" t="s">
        <v>96</v>
      </c>
      <c r="CC399" s="5" t="s">
        <v>96</v>
      </c>
      <c r="CD399" s="5" t="s">
        <v>96</v>
      </c>
      <c r="CE399" s="5" t="s">
        <v>96</v>
      </c>
      <c r="CF399" s="5" t="s">
        <v>96</v>
      </c>
      <c r="CG399" s="5" t="s">
        <v>96</v>
      </c>
      <c r="CH399" s="5" t="s">
        <v>96</v>
      </c>
      <c r="CI399" s="5" t="s">
        <v>96</v>
      </c>
      <c r="CJ399" s="5" t="s">
        <v>206</v>
      </c>
      <c r="CK399" s="5" t="s">
        <v>96</v>
      </c>
      <c r="CL399" s="5" t="s">
        <v>206</v>
      </c>
      <c r="CM399" s="6" t="str" cm="1">
        <f t="array" ref="CM3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399" s="5" t="str" cm="1">
        <f t="array" ref="CN3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399" s="5" t="str" cm="1">
        <f t="array" ref="CO3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399" s="5" t="str" cm="1">
        <f t="array" ref="CP3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399" s="5" t="str" cm="1">
        <f t="array" ref="CQ3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00" spans="2:95" ht="77.5" x14ac:dyDescent="0.35">
      <c r="B400" s="5" t="s">
        <v>206</v>
      </c>
      <c r="C400" s="6" t="s">
        <v>6225</v>
      </c>
      <c r="D400" s="6" t="s">
        <v>838</v>
      </c>
      <c r="E400" s="6" t="s">
        <v>7362</v>
      </c>
      <c r="F400" s="5" t="s">
        <v>209</v>
      </c>
      <c r="G400" s="5" t="s">
        <v>210</v>
      </c>
      <c r="H400" s="5" t="s">
        <v>223</v>
      </c>
      <c r="I400" s="5" t="s">
        <v>96</v>
      </c>
      <c r="J400" s="5" t="s">
        <v>96</v>
      </c>
      <c r="K400" s="5" t="s">
        <v>399</v>
      </c>
      <c r="L400" s="5" t="s">
        <v>9</v>
      </c>
      <c r="M400" s="5" t="str">
        <f>IF(O400="","",
IF(O400="PM_XX_XX_XX: Undefined","PM_XX: Undefined",
INDEX(tbl_Picklist_UniclassPM[Code and Title],
MATCH((LEFT(O400,5)),tbl_Picklist_UniclassPM[Code],0))
))</f>
        <v>PM_70 : Testing, commissioning and completion information</v>
      </c>
      <c r="N400" s="5" t="str">
        <f>IF(O400="","",
IF(O400="PM_XX_XX_XX: Undefined","PM_XX_XX: Undefined",
INDEX(tbl_Picklist_UniclassPM[Code and Title],
MATCH((LEFT(O400,8)),tbl_Picklist_UniclassPM[Code],0))
))</f>
        <v>PM_70_75 : Testing information</v>
      </c>
      <c r="O400" s="5" t="s">
        <v>839</v>
      </c>
      <c r="P400" s="6" t="str" cm="1">
        <f t="array" ref="P40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00" s="6" t="str" cm="1">
        <f t="array" ref="Q40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00" s="6"/>
      <c r="S400" s="5" t="s">
        <v>96</v>
      </c>
      <c r="T400" s="6"/>
      <c r="U400" s="5" t="s">
        <v>96</v>
      </c>
      <c r="V400" s="6"/>
      <c r="W400" s="5" t="s">
        <v>96</v>
      </c>
      <c r="X400" s="6"/>
      <c r="Y400" s="5" t="s">
        <v>96</v>
      </c>
      <c r="Z400" s="6"/>
      <c r="AA400" s="5" t="s">
        <v>96</v>
      </c>
      <c r="AB400" s="6"/>
      <c r="AC400" s="5" t="s">
        <v>96</v>
      </c>
      <c r="AE400" s="5" t="s">
        <v>96</v>
      </c>
      <c r="AG400" s="5" t="s">
        <v>96</v>
      </c>
      <c r="AI400" s="5" t="s">
        <v>96</v>
      </c>
      <c r="AJ400" s="6"/>
      <c r="AK400" s="5" t="s">
        <v>96</v>
      </c>
      <c r="AM400" s="5" t="s">
        <v>96</v>
      </c>
      <c r="AO400" s="5" t="s">
        <v>96</v>
      </c>
      <c r="AQ400" s="5" t="s">
        <v>96</v>
      </c>
      <c r="AS400" s="5" t="s">
        <v>96</v>
      </c>
      <c r="AU400" s="5" t="s">
        <v>96</v>
      </c>
      <c r="AW400" s="5" t="s">
        <v>96</v>
      </c>
      <c r="AY400" s="5" t="s">
        <v>96</v>
      </c>
      <c r="BA400" s="5" t="s">
        <v>96</v>
      </c>
      <c r="BC400" s="5" t="s">
        <v>96</v>
      </c>
      <c r="BE400" s="5" t="s">
        <v>206</v>
      </c>
      <c r="BF400" s="6" t="s">
        <v>6702</v>
      </c>
      <c r="BG400" s="5" t="s">
        <v>206</v>
      </c>
      <c r="BH400" s="6" t="s">
        <v>6536</v>
      </c>
      <c r="BI400" s="5" t="s">
        <v>96</v>
      </c>
      <c r="BK400" s="6" t="str" cm="1">
        <f t="array" ref="BK40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X</v>
      </c>
      <c r="BL400" s="6" t="str" cm="1">
        <f t="array" ref="BL40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X : Non-Discipline Specific or Not Applicable</v>
      </c>
      <c r="BM400" s="5" t="s">
        <v>206</v>
      </c>
      <c r="BN400" s="5" t="s">
        <v>96</v>
      </c>
      <c r="BO400" s="5" t="s">
        <v>96</v>
      </c>
      <c r="BP400" s="5" t="s">
        <v>96</v>
      </c>
      <c r="BQ400" s="5" t="s">
        <v>96</v>
      </c>
      <c r="BR400" s="5" t="s">
        <v>96</v>
      </c>
      <c r="BS400" s="5" t="s">
        <v>96</v>
      </c>
      <c r="BT400" s="5" t="s">
        <v>96</v>
      </c>
      <c r="BU400" s="5" t="s">
        <v>96</v>
      </c>
      <c r="BV400" s="5" t="s">
        <v>96</v>
      </c>
      <c r="BW400" s="5" t="s">
        <v>96</v>
      </c>
      <c r="BX400" s="5" t="s">
        <v>96</v>
      </c>
      <c r="BY400" s="5" t="s">
        <v>96</v>
      </c>
      <c r="BZ400" s="5" t="s">
        <v>96</v>
      </c>
      <c r="CA400" s="5" t="s">
        <v>96</v>
      </c>
      <c r="CB400" s="5" t="s">
        <v>96</v>
      </c>
      <c r="CC400" s="5" t="s">
        <v>96</v>
      </c>
      <c r="CD400" s="5" t="s">
        <v>96</v>
      </c>
      <c r="CE400" s="5" t="s">
        <v>96</v>
      </c>
      <c r="CF400" s="5" t="s">
        <v>96</v>
      </c>
      <c r="CG400" s="5" t="s">
        <v>96</v>
      </c>
      <c r="CH400" s="5" t="s">
        <v>96</v>
      </c>
      <c r="CI400" s="5" t="s">
        <v>96</v>
      </c>
      <c r="CJ400" s="5" t="s">
        <v>206</v>
      </c>
      <c r="CK400" s="5" t="s">
        <v>96</v>
      </c>
      <c r="CL400" s="5" t="s">
        <v>96</v>
      </c>
      <c r="CM400" s="6" t="str" cm="1">
        <f t="array" ref="CM4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00" s="5" t="str" cm="1">
        <f t="array" ref="CN4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00" s="5" t="str" cm="1">
        <f t="array" ref="CO4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00" s="5" t="str" cm="1">
        <f t="array" ref="CP4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00" s="5" t="str" cm="1">
        <f t="array" ref="CQ4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01" spans="2:95" ht="108.5" x14ac:dyDescent="0.35">
      <c r="B401" s="5" t="s">
        <v>206</v>
      </c>
      <c r="C401" s="6" t="s">
        <v>6226</v>
      </c>
      <c r="D401" s="6" t="s">
        <v>840</v>
      </c>
      <c r="E401" s="6" t="s">
        <v>7363</v>
      </c>
      <c r="F401" s="5" t="s">
        <v>209</v>
      </c>
      <c r="G401" s="5" t="s">
        <v>210</v>
      </c>
      <c r="H401" s="5" t="s">
        <v>223</v>
      </c>
      <c r="I401" s="5" t="s">
        <v>96</v>
      </c>
      <c r="J401" s="5" t="s">
        <v>96</v>
      </c>
      <c r="K401" s="5" t="s">
        <v>399</v>
      </c>
      <c r="L401" s="5" t="s">
        <v>9</v>
      </c>
      <c r="M401" s="5" t="str">
        <f>IF(O401="","",
IF(O401="PM_XX_XX_XX: Undefined","PM_XX: Undefined",
INDEX(tbl_Picklist_UniclassPM[Code and Title],
MATCH((LEFT(O401,5)),tbl_Picklist_UniclassPM[Code],0))
))</f>
        <v>PM_70 : Testing, commissioning and completion information</v>
      </c>
      <c r="N401" s="5" t="str">
        <f>IF(O401="","",
IF(O401="PM_XX_XX_XX: Undefined","PM_XX_XX: Undefined",
INDEX(tbl_Picklist_UniclassPM[Code and Title],
MATCH((LEFT(O401,8)),tbl_Picklist_UniclassPM[Code],0))
))</f>
        <v>PM_70_75 : Testing information</v>
      </c>
      <c r="O401" s="5" t="s">
        <v>841</v>
      </c>
      <c r="P401" s="6" t="str" cm="1">
        <f t="array" ref="P40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01" s="6" t="str" cm="1">
        <f t="array" ref="Q40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01" s="6"/>
      <c r="S401" s="5" t="s">
        <v>96</v>
      </c>
      <c r="T401" s="6"/>
      <c r="U401" s="5" t="s">
        <v>96</v>
      </c>
      <c r="V401" s="6"/>
      <c r="W401" s="5" t="s">
        <v>96</v>
      </c>
      <c r="X401" s="6"/>
      <c r="Y401" s="5" t="s">
        <v>96</v>
      </c>
      <c r="Z401" s="6"/>
      <c r="AA401" s="5" t="s">
        <v>96</v>
      </c>
      <c r="AB401" s="6"/>
      <c r="AC401" s="5" t="s">
        <v>96</v>
      </c>
      <c r="AE401" s="5" t="s">
        <v>96</v>
      </c>
      <c r="AG401" s="5" t="s">
        <v>96</v>
      </c>
      <c r="AI401" s="5" t="s">
        <v>96</v>
      </c>
      <c r="AJ401" s="6"/>
      <c r="AK401" s="5" t="s">
        <v>96</v>
      </c>
      <c r="AM401" s="5" t="s">
        <v>96</v>
      </c>
      <c r="AO401" s="5" t="s">
        <v>96</v>
      </c>
      <c r="AQ401" s="5" t="s">
        <v>96</v>
      </c>
      <c r="AS401" s="5" t="s">
        <v>96</v>
      </c>
      <c r="AU401" s="5" t="s">
        <v>96</v>
      </c>
      <c r="AW401" s="5" t="s">
        <v>96</v>
      </c>
      <c r="AY401" s="5" t="s">
        <v>96</v>
      </c>
      <c r="BA401" s="5" t="s">
        <v>96</v>
      </c>
      <c r="BC401" s="5" t="s">
        <v>96</v>
      </c>
      <c r="BE401" s="5" t="s">
        <v>206</v>
      </c>
      <c r="BF401" s="6" t="s">
        <v>6703</v>
      </c>
      <c r="BG401" s="5" t="s">
        <v>206</v>
      </c>
      <c r="BH401" s="6" t="s">
        <v>6536</v>
      </c>
      <c r="BI401" s="5" t="s">
        <v>96</v>
      </c>
      <c r="BK401" s="6" t="str" cm="1">
        <f t="array" ref="BK40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F;
M;
X;
Z</v>
      </c>
      <c r="BL401" s="6" t="str" cm="1">
        <f t="array" ref="BL40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F : Facilities/Asset Management;
M : Mechanical Engineering;
X : Non-Discipline Specific or Not Applicable;
Z : Multiple Disciplines</v>
      </c>
      <c r="BM401" s="5" t="s">
        <v>96</v>
      </c>
      <c r="BN401" s="5" t="s">
        <v>96</v>
      </c>
      <c r="BO401" s="5" t="s">
        <v>96</v>
      </c>
      <c r="BP401" s="5" t="s">
        <v>96</v>
      </c>
      <c r="BQ401" s="5" t="s">
        <v>206</v>
      </c>
      <c r="BR401" s="5" t="s">
        <v>206</v>
      </c>
      <c r="BS401" s="5" t="s">
        <v>96</v>
      </c>
      <c r="BT401" s="5" t="s">
        <v>96</v>
      </c>
      <c r="BU401" s="5" t="s">
        <v>96</v>
      </c>
      <c r="BV401" s="5" t="s">
        <v>96</v>
      </c>
      <c r="BW401" s="5" t="s">
        <v>96</v>
      </c>
      <c r="BX401" s="5" t="s">
        <v>96</v>
      </c>
      <c r="BY401" s="5" t="s">
        <v>206</v>
      </c>
      <c r="BZ401" s="5" t="s">
        <v>96</v>
      </c>
      <c r="CA401" s="5" t="s">
        <v>96</v>
      </c>
      <c r="CB401" s="5" t="s">
        <v>96</v>
      </c>
      <c r="CC401" s="5" t="s">
        <v>96</v>
      </c>
      <c r="CD401" s="5" t="s">
        <v>96</v>
      </c>
      <c r="CE401" s="5" t="s">
        <v>96</v>
      </c>
      <c r="CF401" s="5" t="s">
        <v>96</v>
      </c>
      <c r="CG401" s="5" t="s">
        <v>96</v>
      </c>
      <c r="CH401" s="5" t="s">
        <v>96</v>
      </c>
      <c r="CI401" s="5" t="s">
        <v>96</v>
      </c>
      <c r="CJ401" s="5" t="s">
        <v>206</v>
      </c>
      <c r="CK401" s="5" t="s">
        <v>96</v>
      </c>
      <c r="CL401" s="5" t="s">
        <v>206</v>
      </c>
      <c r="CM401" s="6" t="str" cm="1">
        <f t="array" ref="CM4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01" s="5" t="str" cm="1">
        <f t="array" ref="CN4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01" s="5" t="str" cm="1">
        <f t="array" ref="CO4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01" s="5" t="str" cm="1">
        <f t="array" ref="CP4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01" s="5" t="str" cm="1">
        <f t="array" ref="CQ4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02" spans="2:95" ht="108.5" x14ac:dyDescent="0.35">
      <c r="B402" s="5" t="s">
        <v>206</v>
      </c>
      <c r="C402" s="6" t="s">
        <v>6227</v>
      </c>
      <c r="D402" s="6" t="s">
        <v>842</v>
      </c>
      <c r="E402" s="6" t="s">
        <v>7364</v>
      </c>
      <c r="F402" s="5" t="s">
        <v>209</v>
      </c>
      <c r="G402" s="5" t="s">
        <v>210</v>
      </c>
      <c r="H402" s="5" t="s">
        <v>223</v>
      </c>
      <c r="I402" s="5" t="s">
        <v>96</v>
      </c>
      <c r="J402" s="5" t="s">
        <v>96</v>
      </c>
      <c r="K402" s="5" t="s">
        <v>399</v>
      </c>
      <c r="L402" s="5" t="s">
        <v>9</v>
      </c>
      <c r="M402" s="5" t="str">
        <f>IF(O402="","",
IF(O402="PM_XX_XX_XX: Undefined","PM_XX: Undefined",
INDEX(tbl_Picklist_UniclassPM[Code and Title],
MATCH((LEFT(O402,5)),tbl_Picklist_UniclassPM[Code],0))
))</f>
        <v>PM_70 : Testing, commissioning and completion information</v>
      </c>
      <c r="N402" s="5" t="str">
        <f>IF(O402="","",
IF(O402="PM_XX_XX_XX: Undefined","PM_XX_XX: Undefined",
INDEX(tbl_Picklist_UniclassPM[Code and Title],
MATCH((LEFT(O402,8)),tbl_Picklist_UniclassPM[Code],0))
))</f>
        <v>PM_70_75 : Testing information</v>
      </c>
      <c r="O402" s="5" t="s">
        <v>843</v>
      </c>
      <c r="P402" s="6" t="str" cm="1">
        <f t="array" ref="P40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02" s="6" t="str" cm="1">
        <f t="array" ref="Q40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02" s="6"/>
      <c r="S402" s="5" t="s">
        <v>96</v>
      </c>
      <c r="T402" s="6"/>
      <c r="U402" s="5" t="s">
        <v>96</v>
      </c>
      <c r="V402" s="6"/>
      <c r="W402" s="5" t="s">
        <v>96</v>
      </c>
      <c r="X402" s="6"/>
      <c r="Y402" s="5" t="s">
        <v>96</v>
      </c>
      <c r="Z402" s="6"/>
      <c r="AA402" s="5" t="s">
        <v>96</v>
      </c>
      <c r="AB402" s="6"/>
      <c r="AC402" s="5" t="s">
        <v>96</v>
      </c>
      <c r="AE402" s="5" t="s">
        <v>96</v>
      </c>
      <c r="AG402" s="5" t="s">
        <v>96</v>
      </c>
      <c r="AI402" s="5" t="s">
        <v>96</v>
      </c>
      <c r="AJ402" s="6"/>
      <c r="AK402" s="5" t="s">
        <v>96</v>
      </c>
      <c r="AM402" s="5" t="s">
        <v>96</v>
      </c>
      <c r="AO402" s="5" t="s">
        <v>96</v>
      </c>
      <c r="AQ402" s="5" t="s">
        <v>96</v>
      </c>
      <c r="AS402" s="5" t="s">
        <v>96</v>
      </c>
      <c r="AU402" s="5" t="s">
        <v>96</v>
      </c>
      <c r="AW402" s="5" t="s">
        <v>96</v>
      </c>
      <c r="AY402" s="5" t="s">
        <v>96</v>
      </c>
      <c r="BA402" s="5" t="s">
        <v>96</v>
      </c>
      <c r="BC402" s="5" t="s">
        <v>96</v>
      </c>
      <c r="BE402" s="5" t="s">
        <v>206</v>
      </c>
      <c r="BF402" s="6" t="s">
        <v>6704</v>
      </c>
      <c r="BG402" s="5" t="s">
        <v>206</v>
      </c>
      <c r="BH402" s="6" t="s">
        <v>6536</v>
      </c>
      <c r="BI402" s="5" t="s">
        <v>96</v>
      </c>
      <c r="BK402" s="6" t="str" cm="1">
        <f t="array" ref="BK40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M;
P;
X;
Z</v>
      </c>
      <c r="BL402" s="6" t="str" cm="1">
        <f t="array" ref="BL40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M : Mechanical Engineering;
P : Public Health Engineering;
X : Non-Discipline Specific or Not Applicable;
Z : Multiple Disciplines</v>
      </c>
      <c r="BM402" s="5" t="s">
        <v>96</v>
      </c>
      <c r="BN402" s="5" t="s">
        <v>96</v>
      </c>
      <c r="BO402" s="5" t="s">
        <v>206</v>
      </c>
      <c r="BP402" s="5" t="s">
        <v>96</v>
      </c>
      <c r="BQ402" s="5" t="s">
        <v>96</v>
      </c>
      <c r="BR402" s="5" t="s">
        <v>96</v>
      </c>
      <c r="BS402" s="5" t="s">
        <v>96</v>
      </c>
      <c r="BT402" s="5" t="s">
        <v>96</v>
      </c>
      <c r="BU402" s="5" t="s">
        <v>96</v>
      </c>
      <c r="BV402" s="5" t="s">
        <v>96</v>
      </c>
      <c r="BW402" s="5" t="s">
        <v>96</v>
      </c>
      <c r="BX402" s="5" t="s">
        <v>96</v>
      </c>
      <c r="BY402" s="5" t="s">
        <v>206</v>
      </c>
      <c r="BZ402" s="5" t="s">
        <v>96</v>
      </c>
      <c r="CA402" s="5" t="s">
        <v>96</v>
      </c>
      <c r="CB402" s="5" t="s">
        <v>206</v>
      </c>
      <c r="CC402" s="5" t="s">
        <v>96</v>
      </c>
      <c r="CD402" s="5" t="s">
        <v>96</v>
      </c>
      <c r="CE402" s="5" t="s">
        <v>96</v>
      </c>
      <c r="CF402" s="5" t="s">
        <v>96</v>
      </c>
      <c r="CG402" s="5" t="s">
        <v>96</v>
      </c>
      <c r="CH402" s="5" t="s">
        <v>96</v>
      </c>
      <c r="CI402" s="5" t="s">
        <v>96</v>
      </c>
      <c r="CJ402" s="5" t="s">
        <v>206</v>
      </c>
      <c r="CK402" s="5" t="s">
        <v>96</v>
      </c>
      <c r="CL402" s="5" t="s">
        <v>206</v>
      </c>
      <c r="CM402" s="6" t="str" cm="1">
        <f t="array" ref="CM4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02" s="5" t="str" cm="1">
        <f t="array" ref="CN4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02" s="5" t="str" cm="1">
        <f t="array" ref="CO4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02" s="5" t="str" cm="1">
        <f t="array" ref="CP4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02" s="5" t="str" cm="1">
        <f t="array" ref="CQ4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03" spans="2:95" ht="77.5" x14ac:dyDescent="0.35">
      <c r="B403" s="5" t="s">
        <v>206</v>
      </c>
      <c r="C403" s="6" t="s">
        <v>6228</v>
      </c>
      <c r="D403" s="6" t="s">
        <v>844</v>
      </c>
      <c r="E403" s="6" t="s">
        <v>7365</v>
      </c>
      <c r="F403" s="5" t="s">
        <v>209</v>
      </c>
      <c r="G403" s="5" t="s">
        <v>210</v>
      </c>
      <c r="H403" s="5" t="s">
        <v>223</v>
      </c>
      <c r="I403" s="5" t="s">
        <v>96</v>
      </c>
      <c r="J403" s="5" t="s">
        <v>96</v>
      </c>
      <c r="K403" s="5" t="s">
        <v>399</v>
      </c>
      <c r="L403" s="5" t="s">
        <v>9</v>
      </c>
      <c r="M403" s="5" t="str">
        <f>IF(O403="","",
IF(O403="PM_XX_XX_XX: Undefined","PM_XX: Undefined",
INDEX(tbl_Picklist_UniclassPM[Code and Title],
MATCH((LEFT(O403,5)),tbl_Picklist_UniclassPM[Code],0))
))</f>
        <v>PM_70 : Testing, commissioning and completion information</v>
      </c>
      <c r="N403" s="5" t="str">
        <f>IF(O403="","",
IF(O403="PM_XX_XX_XX: Undefined","PM_XX_XX: Undefined",
INDEX(tbl_Picklist_UniclassPM[Code and Title],
MATCH((LEFT(O403,8)),tbl_Picklist_UniclassPM[Code],0))
))</f>
        <v>PM_70_75 : Testing information</v>
      </c>
      <c r="O403" s="5" t="s">
        <v>845</v>
      </c>
      <c r="P403" s="6" t="str" cm="1">
        <f t="array" ref="P40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03" s="6" t="str" cm="1">
        <f t="array" ref="Q40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03" s="6"/>
      <c r="S403" s="5" t="s">
        <v>96</v>
      </c>
      <c r="T403" s="6"/>
      <c r="U403" s="5" t="s">
        <v>96</v>
      </c>
      <c r="V403" s="6"/>
      <c r="W403" s="5" t="s">
        <v>96</v>
      </c>
      <c r="X403" s="6"/>
      <c r="Y403" s="5" t="s">
        <v>96</v>
      </c>
      <c r="Z403" s="6"/>
      <c r="AA403" s="5" t="s">
        <v>96</v>
      </c>
      <c r="AB403" s="6"/>
      <c r="AC403" s="5" t="s">
        <v>96</v>
      </c>
      <c r="AE403" s="5" t="s">
        <v>96</v>
      </c>
      <c r="AG403" s="5" t="s">
        <v>96</v>
      </c>
      <c r="AI403" s="5" t="s">
        <v>96</v>
      </c>
      <c r="AJ403" s="6"/>
      <c r="AK403" s="5" t="s">
        <v>96</v>
      </c>
      <c r="AM403" s="5" t="s">
        <v>96</v>
      </c>
      <c r="AO403" s="5" t="s">
        <v>96</v>
      </c>
      <c r="AQ403" s="5" t="s">
        <v>96</v>
      </c>
      <c r="AS403" s="5" t="s">
        <v>96</v>
      </c>
      <c r="AU403" s="5" t="s">
        <v>96</v>
      </c>
      <c r="AW403" s="5" t="s">
        <v>96</v>
      </c>
      <c r="AY403" s="5" t="s">
        <v>96</v>
      </c>
      <c r="BA403" s="5" t="s">
        <v>96</v>
      </c>
      <c r="BC403" s="5" t="s">
        <v>96</v>
      </c>
      <c r="BE403" s="5" t="s">
        <v>206</v>
      </c>
      <c r="BF403" s="6" t="s">
        <v>6705</v>
      </c>
      <c r="BG403" s="5" t="s">
        <v>206</v>
      </c>
      <c r="BH403" s="6" t="s">
        <v>6536</v>
      </c>
      <c r="BI403" s="5" t="s">
        <v>96</v>
      </c>
      <c r="BK403" s="6" t="str" cm="1">
        <f t="array" ref="BK40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X</v>
      </c>
      <c r="BL403" s="6" t="str" cm="1">
        <f t="array" ref="BL40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X : Non-Discipline Specific or Not Applicable</v>
      </c>
      <c r="BM403" s="5" t="s">
        <v>96</v>
      </c>
      <c r="BN403" s="5" t="s">
        <v>96</v>
      </c>
      <c r="BO403" s="5" t="s">
        <v>96</v>
      </c>
      <c r="BP403" s="5" t="s">
        <v>96</v>
      </c>
      <c r="BQ403" s="5" t="s">
        <v>206</v>
      </c>
      <c r="BR403" s="5" t="s">
        <v>96</v>
      </c>
      <c r="BS403" s="5" t="s">
        <v>96</v>
      </c>
      <c r="BT403" s="5" t="s">
        <v>96</v>
      </c>
      <c r="BU403" s="5" t="s">
        <v>96</v>
      </c>
      <c r="BV403" s="5" t="s">
        <v>96</v>
      </c>
      <c r="BW403" s="5" t="s">
        <v>206</v>
      </c>
      <c r="BX403" s="5" t="s">
        <v>96</v>
      </c>
      <c r="BY403" s="5" t="s">
        <v>96</v>
      </c>
      <c r="BZ403" s="5" t="s">
        <v>96</v>
      </c>
      <c r="CA403" s="5" t="s">
        <v>96</v>
      </c>
      <c r="CB403" s="5" t="s">
        <v>96</v>
      </c>
      <c r="CC403" s="5" t="s">
        <v>96</v>
      </c>
      <c r="CD403" s="5" t="s">
        <v>96</v>
      </c>
      <c r="CE403" s="5" t="s">
        <v>96</v>
      </c>
      <c r="CF403" s="5" t="s">
        <v>96</v>
      </c>
      <c r="CG403" s="5" t="s">
        <v>96</v>
      </c>
      <c r="CH403" s="5" t="s">
        <v>96</v>
      </c>
      <c r="CI403" s="5" t="s">
        <v>96</v>
      </c>
      <c r="CJ403" s="5" t="s">
        <v>206</v>
      </c>
      <c r="CK403" s="5" t="s">
        <v>96</v>
      </c>
      <c r="CL403" s="5" t="s">
        <v>96</v>
      </c>
      <c r="CM403" s="6" t="str" cm="1">
        <f t="array" ref="CM4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03" s="5" t="str" cm="1">
        <f t="array" ref="CN4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03" s="5" t="str" cm="1">
        <f t="array" ref="CO4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03" s="5" t="str" cm="1">
        <f t="array" ref="CP4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03" s="5" t="str" cm="1">
        <f t="array" ref="CQ4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04" spans="2:95" ht="77.5" x14ac:dyDescent="0.35">
      <c r="B404" s="5" t="s">
        <v>206</v>
      </c>
      <c r="C404" s="6" t="s">
        <v>6229</v>
      </c>
      <c r="D404" s="6" t="s">
        <v>846</v>
      </c>
      <c r="E404" s="6" t="s">
        <v>7366</v>
      </c>
      <c r="F404" s="5" t="s">
        <v>209</v>
      </c>
      <c r="G404" s="5" t="s">
        <v>210</v>
      </c>
      <c r="H404" s="5" t="s">
        <v>223</v>
      </c>
      <c r="I404" s="5" t="s">
        <v>96</v>
      </c>
      <c r="J404" s="5" t="s">
        <v>96</v>
      </c>
      <c r="K404" s="5" t="s">
        <v>399</v>
      </c>
      <c r="L404" s="5" t="s">
        <v>9</v>
      </c>
      <c r="M404" s="5" t="str">
        <f>IF(O404="","",
IF(O404="PM_XX_XX_XX: Undefined","PM_XX: Undefined",
INDEX(tbl_Picklist_UniclassPM[Code and Title],
MATCH((LEFT(O404,5)),tbl_Picklist_UniclassPM[Code],0))
))</f>
        <v>PM_70 : Testing, commissioning and completion information</v>
      </c>
      <c r="N404" s="5" t="str">
        <f>IF(O404="","",
IF(O404="PM_XX_XX_XX: Undefined","PM_XX_XX: Undefined",
INDEX(tbl_Picklist_UniclassPM[Code and Title],
MATCH((LEFT(O404,8)),tbl_Picklist_UniclassPM[Code],0))
))</f>
        <v>PM_70_75 : Testing information</v>
      </c>
      <c r="O404" s="5" t="s">
        <v>847</v>
      </c>
      <c r="P404" s="6" t="str" cm="1">
        <f t="array" ref="P40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04" s="6" t="str" cm="1">
        <f t="array" ref="Q40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04" s="6"/>
      <c r="S404" s="5" t="s">
        <v>96</v>
      </c>
      <c r="T404" s="6"/>
      <c r="U404" s="5" t="s">
        <v>96</v>
      </c>
      <c r="V404" s="6"/>
      <c r="W404" s="5" t="s">
        <v>96</v>
      </c>
      <c r="X404" s="6"/>
      <c r="Y404" s="5" t="s">
        <v>96</v>
      </c>
      <c r="Z404" s="6"/>
      <c r="AA404" s="5" t="s">
        <v>96</v>
      </c>
      <c r="AB404" s="6"/>
      <c r="AC404" s="5" t="s">
        <v>96</v>
      </c>
      <c r="AE404" s="5" t="s">
        <v>96</v>
      </c>
      <c r="AG404" s="5" t="s">
        <v>96</v>
      </c>
      <c r="AI404" s="5" t="s">
        <v>96</v>
      </c>
      <c r="AJ404" s="6"/>
      <c r="AK404" s="5" t="s">
        <v>96</v>
      </c>
      <c r="AM404" s="5" t="s">
        <v>96</v>
      </c>
      <c r="AO404" s="5" t="s">
        <v>96</v>
      </c>
      <c r="AQ404" s="5" t="s">
        <v>96</v>
      </c>
      <c r="AS404" s="5" t="s">
        <v>96</v>
      </c>
      <c r="AU404" s="5" t="s">
        <v>96</v>
      </c>
      <c r="AW404" s="5" t="s">
        <v>96</v>
      </c>
      <c r="AY404" s="5" t="s">
        <v>96</v>
      </c>
      <c r="BA404" s="5" t="s">
        <v>96</v>
      </c>
      <c r="BC404" s="5" t="s">
        <v>96</v>
      </c>
      <c r="BE404" s="5" t="s">
        <v>206</v>
      </c>
      <c r="BF404" s="6" t="s">
        <v>6706</v>
      </c>
      <c r="BG404" s="5" t="s">
        <v>206</v>
      </c>
      <c r="BH404" s="6" t="s">
        <v>6536</v>
      </c>
      <c r="BI404" s="5" t="s">
        <v>96</v>
      </c>
      <c r="BK404" s="6" t="str" cm="1">
        <f t="array" ref="BK40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404" s="6" t="str" cm="1">
        <f t="array" ref="BL40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404" s="5" t="s">
        <v>96</v>
      </c>
      <c r="BN404" s="5" t="s">
        <v>96</v>
      </c>
      <c r="BO404" s="5" t="s">
        <v>96</v>
      </c>
      <c r="BP404" s="5" t="s">
        <v>96</v>
      </c>
      <c r="BQ404" s="5" t="s">
        <v>206</v>
      </c>
      <c r="BR404" s="5" t="s">
        <v>96</v>
      </c>
      <c r="BS404" s="5" t="s">
        <v>96</v>
      </c>
      <c r="BT404" s="5" t="s">
        <v>96</v>
      </c>
      <c r="BU404" s="5" t="s">
        <v>96</v>
      </c>
      <c r="BV404" s="5" t="s">
        <v>96</v>
      </c>
      <c r="BW404" s="5" t="s">
        <v>96</v>
      </c>
      <c r="BX404" s="5" t="s">
        <v>96</v>
      </c>
      <c r="BY404" s="5" t="s">
        <v>96</v>
      </c>
      <c r="BZ404" s="5" t="s">
        <v>96</v>
      </c>
      <c r="CA404" s="5" t="s">
        <v>96</v>
      </c>
      <c r="CB404" s="5" t="s">
        <v>96</v>
      </c>
      <c r="CC404" s="5" t="s">
        <v>96</v>
      </c>
      <c r="CD404" s="5" t="s">
        <v>96</v>
      </c>
      <c r="CE404" s="5" t="s">
        <v>96</v>
      </c>
      <c r="CF404" s="5" t="s">
        <v>96</v>
      </c>
      <c r="CG404" s="5" t="s">
        <v>96</v>
      </c>
      <c r="CH404" s="5" t="s">
        <v>96</v>
      </c>
      <c r="CI404" s="5" t="s">
        <v>96</v>
      </c>
      <c r="CJ404" s="5" t="s">
        <v>206</v>
      </c>
      <c r="CK404" s="5" t="s">
        <v>96</v>
      </c>
      <c r="CL404" s="5" t="s">
        <v>96</v>
      </c>
      <c r="CM404" s="6" t="str" cm="1">
        <f t="array" ref="CM4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04" s="5" t="str" cm="1">
        <f t="array" ref="CN4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04" s="5" t="str" cm="1">
        <f t="array" ref="CO4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04" s="5" t="str" cm="1">
        <f t="array" ref="CP4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04" s="5" t="str" cm="1">
        <f t="array" ref="CQ4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05" spans="2:95" ht="108.5" x14ac:dyDescent="0.35">
      <c r="B405" s="5" t="s">
        <v>206</v>
      </c>
      <c r="C405" s="6" t="s">
        <v>6230</v>
      </c>
      <c r="D405" s="6" t="s">
        <v>6840</v>
      </c>
      <c r="E405" s="6" t="s">
        <v>7367</v>
      </c>
      <c r="F405" s="5" t="s">
        <v>209</v>
      </c>
      <c r="G405" s="5" t="s">
        <v>210</v>
      </c>
      <c r="H405" s="5" t="s">
        <v>223</v>
      </c>
      <c r="I405" s="5" t="s">
        <v>96</v>
      </c>
      <c r="J405" s="5" t="s">
        <v>96</v>
      </c>
      <c r="K405" s="5" t="s">
        <v>399</v>
      </c>
      <c r="L405" s="5" t="s">
        <v>9</v>
      </c>
      <c r="M405" s="5" t="str">
        <f>IF(O405="","",
IF(O405="PM_XX_XX_XX: Undefined","PM_XX: Undefined",
INDEX(tbl_Picklist_UniclassPM[Code and Title],
MATCH((LEFT(O405,5)),tbl_Picklist_UniclassPM[Code],0))
))</f>
        <v>PM_70 : Testing, commissioning and completion information</v>
      </c>
      <c r="N405" s="5" t="str">
        <f>IF(O405="","",
IF(O405="PM_XX_XX_XX: Undefined","PM_XX_XX: Undefined",
INDEX(tbl_Picklist_UniclassPM[Code and Title],
MATCH((LEFT(O405,8)),tbl_Picklist_UniclassPM[Code],0))
))</f>
        <v>PM_70_75 : Testing information</v>
      </c>
      <c r="O405" s="5" t="s">
        <v>848</v>
      </c>
      <c r="P405" s="6" t="str" cm="1">
        <f t="array" ref="P40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05" s="6" t="str" cm="1">
        <f t="array" ref="Q40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05" s="6"/>
      <c r="S405" s="5" t="s">
        <v>96</v>
      </c>
      <c r="T405" s="6"/>
      <c r="U405" s="5" t="s">
        <v>96</v>
      </c>
      <c r="V405" s="6"/>
      <c r="W405" s="5" t="s">
        <v>96</v>
      </c>
      <c r="X405" s="6"/>
      <c r="Y405" s="5" t="s">
        <v>96</v>
      </c>
      <c r="Z405" s="6"/>
      <c r="AA405" s="5" t="s">
        <v>96</v>
      </c>
      <c r="AB405" s="6"/>
      <c r="AC405" s="5" t="s">
        <v>96</v>
      </c>
      <c r="AE405" s="5" t="s">
        <v>96</v>
      </c>
      <c r="AG405" s="5" t="s">
        <v>96</v>
      </c>
      <c r="AI405" s="5" t="s">
        <v>96</v>
      </c>
      <c r="AJ405" s="6"/>
      <c r="AK405" s="5" t="s">
        <v>96</v>
      </c>
      <c r="AM405" s="5" t="s">
        <v>96</v>
      </c>
      <c r="AO405" s="5" t="s">
        <v>96</v>
      </c>
      <c r="AQ405" s="5" t="s">
        <v>96</v>
      </c>
      <c r="AS405" s="5" t="s">
        <v>96</v>
      </c>
      <c r="AU405" s="5" t="s">
        <v>96</v>
      </c>
      <c r="AW405" s="5" t="s">
        <v>96</v>
      </c>
      <c r="AY405" s="5" t="s">
        <v>96</v>
      </c>
      <c r="BA405" s="5" t="s">
        <v>96</v>
      </c>
      <c r="BC405" s="5" t="s">
        <v>96</v>
      </c>
      <c r="BE405" s="5" t="s">
        <v>206</v>
      </c>
      <c r="BF405" s="6" t="s">
        <v>6707</v>
      </c>
      <c r="BG405" s="5" t="s">
        <v>206</v>
      </c>
      <c r="BH405" s="6" t="s">
        <v>6536</v>
      </c>
      <c r="BI405" s="5" t="s">
        <v>96</v>
      </c>
      <c r="BK405" s="6" t="str" cm="1">
        <f t="array" ref="BK40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E;
K;
M;
X;
Z</v>
      </c>
      <c r="BL405" s="6" t="str" cm="1">
        <f t="array" ref="BL40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E : Electrical Engineering;
K : Fire Engineering;
M : Mechanical Engineering;
X : Non-Discipline Specific or Not Applicable;
Z : Multiple Disciplines</v>
      </c>
      <c r="BM405" s="5" t="s">
        <v>206</v>
      </c>
      <c r="BN405" s="5" t="s">
        <v>96</v>
      </c>
      <c r="BO405" s="5" t="s">
        <v>96</v>
      </c>
      <c r="BP405" s="5" t="s">
        <v>96</v>
      </c>
      <c r="BQ405" s="5" t="s">
        <v>206</v>
      </c>
      <c r="BR405" s="5" t="s">
        <v>96</v>
      </c>
      <c r="BS405" s="5" t="s">
        <v>96</v>
      </c>
      <c r="BT405" s="5" t="s">
        <v>96</v>
      </c>
      <c r="BU405" s="5" t="s">
        <v>96</v>
      </c>
      <c r="BV405" s="5" t="s">
        <v>96</v>
      </c>
      <c r="BW405" s="5" t="s">
        <v>206</v>
      </c>
      <c r="BX405" s="5" t="s">
        <v>96</v>
      </c>
      <c r="BY405" s="5" t="s">
        <v>206</v>
      </c>
      <c r="BZ405" s="5" t="s">
        <v>96</v>
      </c>
      <c r="CA405" s="5" t="s">
        <v>96</v>
      </c>
      <c r="CB405" s="5" t="s">
        <v>96</v>
      </c>
      <c r="CC405" s="5" t="s">
        <v>96</v>
      </c>
      <c r="CD405" s="5" t="s">
        <v>96</v>
      </c>
      <c r="CE405" s="5" t="s">
        <v>96</v>
      </c>
      <c r="CF405" s="5" t="s">
        <v>96</v>
      </c>
      <c r="CG405" s="5" t="s">
        <v>96</v>
      </c>
      <c r="CH405" s="5" t="s">
        <v>96</v>
      </c>
      <c r="CI405" s="5" t="s">
        <v>96</v>
      </c>
      <c r="CJ405" s="5" t="s">
        <v>206</v>
      </c>
      <c r="CK405" s="5" t="s">
        <v>96</v>
      </c>
      <c r="CL405" s="5" t="s">
        <v>206</v>
      </c>
      <c r="CM405" s="6" t="str" cm="1">
        <f t="array" ref="CM4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05" s="5" t="str" cm="1">
        <f t="array" ref="CN4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05" s="5" t="str" cm="1">
        <f t="array" ref="CO4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05" s="5" t="str" cm="1">
        <f t="array" ref="CP4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05" s="5" t="str" cm="1">
        <f t="array" ref="CQ40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06" spans="2:95" ht="77.5" x14ac:dyDescent="0.35">
      <c r="B406" s="5" t="s">
        <v>206</v>
      </c>
      <c r="C406" s="6" t="s">
        <v>6231</v>
      </c>
      <c r="D406" s="6" t="s">
        <v>849</v>
      </c>
      <c r="E406" s="6" t="s">
        <v>7368</v>
      </c>
      <c r="F406" s="5" t="s">
        <v>209</v>
      </c>
      <c r="G406" s="5" t="s">
        <v>210</v>
      </c>
      <c r="H406" s="5" t="s">
        <v>223</v>
      </c>
      <c r="I406" s="5" t="s">
        <v>96</v>
      </c>
      <c r="J406" s="5" t="s">
        <v>96</v>
      </c>
      <c r="K406" s="5" t="s">
        <v>399</v>
      </c>
      <c r="L406" s="5" t="s">
        <v>9</v>
      </c>
      <c r="M406" s="5" t="str">
        <f>IF(O406="","",
IF(O406="PM_XX_XX_XX: Undefined","PM_XX: Undefined",
INDEX(tbl_Picklist_UniclassPM[Code and Title],
MATCH((LEFT(O406,5)),tbl_Picklist_UniclassPM[Code],0))
))</f>
        <v>PM_70 : Testing, commissioning and completion information</v>
      </c>
      <c r="N406" s="5" t="str">
        <f>IF(O406="","",
IF(O406="PM_XX_XX_XX: Undefined","PM_XX_XX: Undefined",
INDEX(tbl_Picklist_UniclassPM[Code and Title],
MATCH((LEFT(O406,8)),tbl_Picklist_UniclassPM[Code],0))
))</f>
        <v>PM_70_75 : Testing information</v>
      </c>
      <c r="O406" s="5" t="s">
        <v>850</v>
      </c>
      <c r="P406" s="6" t="str" cm="1">
        <f t="array" ref="P40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06" s="6" t="str" cm="1">
        <f t="array" ref="Q40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06" s="6"/>
      <c r="S406" s="5" t="s">
        <v>96</v>
      </c>
      <c r="T406" s="6"/>
      <c r="U406" s="5" t="s">
        <v>96</v>
      </c>
      <c r="V406" s="6"/>
      <c r="W406" s="5" t="s">
        <v>96</v>
      </c>
      <c r="X406" s="6"/>
      <c r="Y406" s="5" t="s">
        <v>96</v>
      </c>
      <c r="Z406" s="6"/>
      <c r="AA406" s="5" t="s">
        <v>96</v>
      </c>
      <c r="AB406" s="6"/>
      <c r="AC406" s="5" t="s">
        <v>96</v>
      </c>
      <c r="AE406" s="5" t="s">
        <v>96</v>
      </c>
      <c r="AG406" s="5" t="s">
        <v>96</v>
      </c>
      <c r="AI406" s="5" t="s">
        <v>96</v>
      </c>
      <c r="AJ406" s="6"/>
      <c r="AK406" s="5" t="s">
        <v>96</v>
      </c>
      <c r="AM406" s="5" t="s">
        <v>96</v>
      </c>
      <c r="AO406" s="5" t="s">
        <v>96</v>
      </c>
      <c r="AQ406" s="5" t="s">
        <v>96</v>
      </c>
      <c r="AS406" s="5" t="s">
        <v>96</v>
      </c>
      <c r="AU406" s="5" t="s">
        <v>96</v>
      </c>
      <c r="AW406" s="5" t="s">
        <v>96</v>
      </c>
      <c r="AY406" s="5" t="s">
        <v>96</v>
      </c>
      <c r="BA406" s="5" t="s">
        <v>96</v>
      </c>
      <c r="BC406" s="5" t="s">
        <v>96</v>
      </c>
      <c r="BE406" s="5" t="s">
        <v>206</v>
      </c>
      <c r="BF406" s="6" t="s">
        <v>6708</v>
      </c>
      <c r="BG406" s="5" t="s">
        <v>206</v>
      </c>
      <c r="BH406" s="6" t="s">
        <v>6536</v>
      </c>
      <c r="BI406" s="5" t="s">
        <v>96</v>
      </c>
      <c r="BK406" s="6" t="str" cm="1">
        <f t="array" ref="BK40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X</v>
      </c>
      <c r="BL406" s="6" t="str" cm="1">
        <f t="array" ref="BL40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X : Non-Discipline Specific or Not Applicable</v>
      </c>
      <c r="BM406" s="5" t="s">
        <v>96</v>
      </c>
      <c r="BN406" s="5" t="s">
        <v>96</v>
      </c>
      <c r="BO406" s="5" t="s">
        <v>96</v>
      </c>
      <c r="BP406" s="5" t="s">
        <v>96</v>
      </c>
      <c r="BQ406" s="5" t="s">
        <v>206</v>
      </c>
      <c r="BR406" s="5" t="s">
        <v>96</v>
      </c>
      <c r="BS406" s="5" t="s">
        <v>96</v>
      </c>
      <c r="BT406" s="5" t="s">
        <v>96</v>
      </c>
      <c r="BU406" s="5" t="s">
        <v>96</v>
      </c>
      <c r="BV406" s="5" t="s">
        <v>96</v>
      </c>
      <c r="BW406" s="5" t="s">
        <v>206</v>
      </c>
      <c r="BX406" s="5" t="s">
        <v>96</v>
      </c>
      <c r="BY406" s="5" t="s">
        <v>96</v>
      </c>
      <c r="BZ406" s="5" t="s">
        <v>96</v>
      </c>
      <c r="CA406" s="5" t="s">
        <v>96</v>
      </c>
      <c r="CB406" s="5" t="s">
        <v>96</v>
      </c>
      <c r="CC406" s="5" t="s">
        <v>96</v>
      </c>
      <c r="CD406" s="5" t="s">
        <v>96</v>
      </c>
      <c r="CE406" s="5" t="s">
        <v>96</v>
      </c>
      <c r="CF406" s="5" t="s">
        <v>96</v>
      </c>
      <c r="CG406" s="5" t="s">
        <v>96</v>
      </c>
      <c r="CH406" s="5" t="s">
        <v>96</v>
      </c>
      <c r="CI406" s="5" t="s">
        <v>96</v>
      </c>
      <c r="CJ406" s="5" t="s">
        <v>206</v>
      </c>
      <c r="CK406" s="5" t="s">
        <v>96</v>
      </c>
      <c r="CL406" s="5" t="s">
        <v>96</v>
      </c>
      <c r="CM406" s="6" t="str" cm="1">
        <f t="array" ref="CM4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06" s="5" t="str" cm="1">
        <f t="array" ref="CN4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06" s="5" t="str" cm="1">
        <f t="array" ref="CO4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06" s="5" t="str" cm="1">
        <f t="array" ref="CP4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06" s="5" t="str" cm="1">
        <f t="array" ref="CQ40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07" spans="2:95" ht="77.5" x14ac:dyDescent="0.35">
      <c r="B407" s="5" t="s">
        <v>206</v>
      </c>
      <c r="C407" s="6" t="s">
        <v>6232</v>
      </c>
      <c r="D407" s="6" t="s">
        <v>851</v>
      </c>
      <c r="E407" s="6" t="s">
        <v>7369</v>
      </c>
      <c r="F407" s="5" t="s">
        <v>209</v>
      </c>
      <c r="G407" s="5" t="s">
        <v>210</v>
      </c>
      <c r="H407" s="5" t="s">
        <v>223</v>
      </c>
      <c r="I407" s="5" t="s">
        <v>96</v>
      </c>
      <c r="J407" s="5" t="s">
        <v>96</v>
      </c>
      <c r="K407" s="5" t="s">
        <v>399</v>
      </c>
      <c r="L407" s="5" t="s">
        <v>9</v>
      </c>
      <c r="M407" s="5" t="str">
        <f>IF(O407="","",
IF(O407="PM_XX_XX_XX: Undefined","PM_XX: Undefined",
INDEX(tbl_Picklist_UniclassPM[Code and Title],
MATCH((LEFT(O407,5)),tbl_Picklist_UniclassPM[Code],0))
))</f>
        <v>PM_70 : Testing, commissioning and completion information</v>
      </c>
      <c r="N407" s="5" t="str">
        <f>IF(O407="","",
IF(O407="PM_XX_XX_XX: Undefined","PM_XX_XX: Undefined",
INDEX(tbl_Picklist_UniclassPM[Code and Title],
MATCH((LEFT(O407,8)),tbl_Picklist_UniclassPM[Code],0))
))</f>
        <v>PM_70_75 : Testing information</v>
      </c>
      <c r="O407" s="5" t="s">
        <v>852</v>
      </c>
      <c r="P407" s="6" t="str" cm="1">
        <f t="array" ref="P40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07" s="6" t="str" cm="1">
        <f t="array" ref="Q40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07" s="6"/>
      <c r="S407" s="5" t="s">
        <v>96</v>
      </c>
      <c r="T407" s="6"/>
      <c r="U407" s="5" t="s">
        <v>96</v>
      </c>
      <c r="V407" s="6"/>
      <c r="W407" s="5" t="s">
        <v>96</v>
      </c>
      <c r="X407" s="6"/>
      <c r="Y407" s="5" t="s">
        <v>96</v>
      </c>
      <c r="Z407" s="6"/>
      <c r="AA407" s="5" t="s">
        <v>96</v>
      </c>
      <c r="AB407" s="6"/>
      <c r="AC407" s="5" t="s">
        <v>96</v>
      </c>
      <c r="AE407" s="5" t="s">
        <v>96</v>
      </c>
      <c r="AG407" s="5" t="s">
        <v>96</v>
      </c>
      <c r="AI407" s="5" t="s">
        <v>96</v>
      </c>
      <c r="AJ407" s="6"/>
      <c r="AK407" s="5" t="s">
        <v>96</v>
      </c>
      <c r="AM407" s="5" t="s">
        <v>96</v>
      </c>
      <c r="AO407" s="5" t="s">
        <v>96</v>
      </c>
      <c r="AQ407" s="5" t="s">
        <v>96</v>
      </c>
      <c r="AS407" s="5" t="s">
        <v>96</v>
      </c>
      <c r="AU407" s="5" t="s">
        <v>96</v>
      </c>
      <c r="AW407" s="5" t="s">
        <v>96</v>
      </c>
      <c r="AY407" s="5" t="s">
        <v>96</v>
      </c>
      <c r="BA407" s="5" t="s">
        <v>96</v>
      </c>
      <c r="BC407" s="5" t="s">
        <v>96</v>
      </c>
      <c r="BE407" s="5" t="s">
        <v>206</v>
      </c>
      <c r="BF407" s="6" t="s">
        <v>6960</v>
      </c>
      <c r="BG407" s="5" t="s">
        <v>206</v>
      </c>
      <c r="BH407" s="6" t="s">
        <v>6536</v>
      </c>
      <c r="BI407" s="5" t="s">
        <v>96</v>
      </c>
      <c r="BK407" s="6" t="str" cm="1">
        <f t="array" ref="BK40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J;
K;
X</v>
      </c>
      <c r="BL407" s="6" t="str" cm="1">
        <f t="array" ref="BL40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J : Acoustic Engineering;
K : Fire Engineering;
X : Non-Discipline Specific or Not Applicable</v>
      </c>
      <c r="BM407" s="5" t="s">
        <v>96</v>
      </c>
      <c r="BN407" s="5" t="s">
        <v>96</v>
      </c>
      <c r="BO407" s="5" t="s">
        <v>96</v>
      </c>
      <c r="BP407" s="5" t="s">
        <v>96</v>
      </c>
      <c r="BQ407" s="5" t="s">
        <v>206</v>
      </c>
      <c r="BR407" s="5" t="s">
        <v>96</v>
      </c>
      <c r="BS407" s="5" t="s">
        <v>96</v>
      </c>
      <c r="BT407" s="5" t="s">
        <v>96</v>
      </c>
      <c r="BU407" s="5" t="s">
        <v>96</v>
      </c>
      <c r="BV407" s="5" t="s">
        <v>206</v>
      </c>
      <c r="BW407" s="5" t="s">
        <v>206</v>
      </c>
      <c r="BX407" s="5" t="s">
        <v>96</v>
      </c>
      <c r="BY407" s="5" t="s">
        <v>96</v>
      </c>
      <c r="BZ407" s="5" t="s">
        <v>96</v>
      </c>
      <c r="CA407" s="5" t="s">
        <v>96</v>
      </c>
      <c r="CB407" s="5" t="s">
        <v>96</v>
      </c>
      <c r="CC407" s="5" t="s">
        <v>96</v>
      </c>
      <c r="CD407" s="5" t="s">
        <v>96</v>
      </c>
      <c r="CE407" s="5" t="s">
        <v>96</v>
      </c>
      <c r="CF407" s="5" t="s">
        <v>96</v>
      </c>
      <c r="CG407" s="5" t="s">
        <v>96</v>
      </c>
      <c r="CH407" s="5" t="s">
        <v>96</v>
      </c>
      <c r="CI407" s="5" t="s">
        <v>96</v>
      </c>
      <c r="CJ407" s="5" t="s">
        <v>206</v>
      </c>
      <c r="CK407" s="5" t="s">
        <v>96</v>
      </c>
      <c r="CL407" s="5" t="s">
        <v>96</v>
      </c>
      <c r="CM407" s="6" t="str" cm="1">
        <f t="array" ref="CM4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07" s="5" t="str" cm="1">
        <f t="array" ref="CN4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07" s="5" t="str" cm="1">
        <f t="array" ref="CO4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07" s="5" t="str" cm="1">
        <f t="array" ref="CP4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07" s="5" t="str" cm="1">
        <f t="array" ref="CQ40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08" spans="2:95" ht="77.5" x14ac:dyDescent="0.35">
      <c r="B408" s="5" t="s">
        <v>239</v>
      </c>
      <c r="C408" s="6" t="s">
        <v>6233</v>
      </c>
      <c r="D408" s="6" t="s">
        <v>853</v>
      </c>
      <c r="E408" s="6" t="s">
        <v>7370</v>
      </c>
      <c r="F408" s="5" t="s">
        <v>209</v>
      </c>
      <c r="G408" s="5" t="s">
        <v>210</v>
      </c>
      <c r="H408" s="5" t="s">
        <v>223</v>
      </c>
      <c r="I408" s="5" t="s">
        <v>96</v>
      </c>
      <c r="J408" s="5" t="s">
        <v>96</v>
      </c>
      <c r="K408" s="5" t="s">
        <v>399</v>
      </c>
      <c r="L408" s="5" t="s">
        <v>9</v>
      </c>
      <c r="M408" s="5" t="str">
        <f>IF(O408="","",
IF(O408="PM_XX_XX_XX: Undefined","PM_XX: Undefined",
INDEX(tbl_Picklist_UniclassPM[Code and Title],
MATCH((LEFT(O408,5)),tbl_Picklist_UniclassPM[Code],0))
))</f>
        <v>PM_70 : Testing, commissioning and completion information</v>
      </c>
      <c r="N408" s="5" t="str">
        <f>IF(O408="","",
IF(O408="PM_XX_XX_XX: Undefined","PM_XX_XX: Undefined",
INDEX(tbl_Picklist_UniclassPM[Code and Title],
MATCH((LEFT(O408,8)),tbl_Picklist_UniclassPM[Code],0))
))</f>
        <v>PM_70_75 : Testing information</v>
      </c>
      <c r="O408" s="5" t="s">
        <v>854</v>
      </c>
      <c r="P408" s="6" t="str" cm="1">
        <f t="array" ref="P40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08" s="6" t="str" cm="1">
        <f t="array" ref="Q40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08" s="6"/>
      <c r="S408" s="5" t="s">
        <v>96</v>
      </c>
      <c r="T408" s="6"/>
      <c r="U408" s="5" t="s">
        <v>96</v>
      </c>
      <c r="V408" s="6"/>
      <c r="W408" s="5" t="s">
        <v>96</v>
      </c>
      <c r="X408" s="6"/>
      <c r="Y408" s="5" t="s">
        <v>96</v>
      </c>
      <c r="Z408" s="6"/>
      <c r="AA408" s="5" t="s">
        <v>96</v>
      </c>
      <c r="AB408" s="6"/>
      <c r="AC408" s="5" t="s">
        <v>96</v>
      </c>
      <c r="AE408" s="5" t="s">
        <v>96</v>
      </c>
      <c r="AG408" s="5" t="s">
        <v>96</v>
      </c>
      <c r="AI408" s="5" t="s">
        <v>96</v>
      </c>
      <c r="AJ408" s="6"/>
      <c r="AK408" s="5" t="s">
        <v>96</v>
      </c>
      <c r="AM408" s="5" t="s">
        <v>96</v>
      </c>
      <c r="AO408" s="5" t="s">
        <v>96</v>
      </c>
      <c r="AQ408" s="5" t="s">
        <v>96</v>
      </c>
      <c r="AS408" s="5" t="s">
        <v>96</v>
      </c>
      <c r="AU408" s="5" t="s">
        <v>96</v>
      </c>
      <c r="AW408" s="5" t="s">
        <v>96</v>
      </c>
      <c r="AY408" s="5" t="s">
        <v>96</v>
      </c>
      <c r="BA408" s="5" t="s">
        <v>96</v>
      </c>
      <c r="BC408" s="5" t="s">
        <v>96</v>
      </c>
      <c r="BE408" s="5" t="s">
        <v>206</v>
      </c>
      <c r="BF408" s="6" t="s">
        <v>6709</v>
      </c>
      <c r="BG408" s="5" t="s">
        <v>206</v>
      </c>
      <c r="BH408" s="6" t="s">
        <v>6536</v>
      </c>
      <c r="BI408" s="5" t="s">
        <v>96</v>
      </c>
      <c r="BK408" s="6" t="str" cm="1">
        <f t="array" ref="BK40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408" s="6" t="str" cm="1">
        <f t="array" ref="BL40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408" s="5" t="s">
        <v>96</v>
      </c>
      <c r="BN408" s="5" t="s">
        <v>96</v>
      </c>
      <c r="BO408" s="5" t="s">
        <v>96</v>
      </c>
      <c r="BP408" s="5" t="s">
        <v>96</v>
      </c>
      <c r="BQ408" s="5" t="s">
        <v>206</v>
      </c>
      <c r="BR408" s="5" t="s">
        <v>96</v>
      </c>
      <c r="BS408" s="5" t="s">
        <v>96</v>
      </c>
      <c r="BT408" s="5" t="s">
        <v>96</v>
      </c>
      <c r="BU408" s="5" t="s">
        <v>96</v>
      </c>
      <c r="BV408" s="5" t="s">
        <v>96</v>
      </c>
      <c r="BW408" s="5" t="s">
        <v>96</v>
      </c>
      <c r="BX408" s="5" t="s">
        <v>96</v>
      </c>
      <c r="BY408" s="5" t="s">
        <v>206</v>
      </c>
      <c r="BZ408" s="5" t="s">
        <v>96</v>
      </c>
      <c r="CA408" s="5" t="s">
        <v>96</v>
      </c>
      <c r="CB408" s="5" t="s">
        <v>96</v>
      </c>
      <c r="CC408" s="5" t="s">
        <v>96</v>
      </c>
      <c r="CD408" s="5" t="s">
        <v>96</v>
      </c>
      <c r="CE408" s="5" t="s">
        <v>96</v>
      </c>
      <c r="CF408" s="5" t="s">
        <v>96</v>
      </c>
      <c r="CG408" s="5" t="s">
        <v>96</v>
      </c>
      <c r="CH408" s="5" t="s">
        <v>96</v>
      </c>
      <c r="CI408" s="5" t="s">
        <v>96</v>
      </c>
      <c r="CJ408" s="5" t="s">
        <v>206</v>
      </c>
      <c r="CK408" s="5" t="s">
        <v>96</v>
      </c>
      <c r="CL408" s="5" t="s">
        <v>206</v>
      </c>
      <c r="CM408" s="6" t="str" cm="1">
        <f t="array" ref="CM4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08" s="5" t="str" cm="1">
        <f t="array" ref="CN4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08" s="5" t="str" cm="1">
        <f t="array" ref="CO4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08" s="5" t="str" cm="1">
        <f t="array" ref="CP4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08" s="5" t="str" cm="1">
        <f t="array" ref="CQ40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09" spans="2:95" ht="93" x14ac:dyDescent="0.35">
      <c r="B409" s="5" t="s">
        <v>206</v>
      </c>
      <c r="C409" s="6" t="s">
        <v>6234</v>
      </c>
      <c r="D409" s="6" t="s">
        <v>855</v>
      </c>
      <c r="E409" s="6" t="s">
        <v>7371</v>
      </c>
      <c r="F409" s="5" t="s">
        <v>209</v>
      </c>
      <c r="G409" s="5" t="s">
        <v>210</v>
      </c>
      <c r="H409" s="5" t="s">
        <v>223</v>
      </c>
      <c r="I409" s="5" t="s">
        <v>96</v>
      </c>
      <c r="J409" s="5" t="s">
        <v>96</v>
      </c>
      <c r="K409" s="5" t="s">
        <v>399</v>
      </c>
      <c r="L409" s="5" t="s">
        <v>9</v>
      </c>
      <c r="M409" s="5" t="str">
        <f>IF(O409="","",
IF(O409="PM_XX_XX_XX: Undefined","PM_XX: Undefined",
INDEX(tbl_Picklist_UniclassPM[Code and Title],
MATCH((LEFT(O409,5)),tbl_Picklist_UniclassPM[Code],0))
))</f>
        <v>PM_70 : Testing, commissioning and completion information</v>
      </c>
      <c r="N409" s="5" t="str">
        <f>IF(O409="","",
IF(O409="PM_XX_XX_XX: Undefined","PM_XX_XX: Undefined",
INDEX(tbl_Picklist_UniclassPM[Code and Title],
MATCH((LEFT(O409,8)),tbl_Picklist_UniclassPM[Code],0))
))</f>
        <v>PM_70_75 : Testing information</v>
      </c>
      <c r="O409" s="5" t="s">
        <v>856</v>
      </c>
      <c r="P409" s="6" t="str" cm="1">
        <f t="array" ref="P40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09" s="6" t="str" cm="1">
        <f t="array" ref="Q40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09" s="6"/>
      <c r="S409" s="5" t="s">
        <v>96</v>
      </c>
      <c r="T409" s="6"/>
      <c r="U409" s="5" t="s">
        <v>96</v>
      </c>
      <c r="V409" s="6"/>
      <c r="W409" s="5" t="s">
        <v>96</v>
      </c>
      <c r="X409" s="6"/>
      <c r="Y409" s="5" t="s">
        <v>96</v>
      </c>
      <c r="Z409" s="6"/>
      <c r="AA409" s="5" t="s">
        <v>96</v>
      </c>
      <c r="AB409" s="6"/>
      <c r="AC409" s="5" t="s">
        <v>96</v>
      </c>
      <c r="AE409" s="5" t="s">
        <v>96</v>
      </c>
      <c r="AG409" s="5" t="s">
        <v>96</v>
      </c>
      <c r="AI409" s="5" t="s">
        <v>96</v>
      </c>
      <c r="AJ409" s="6"/>
      <c r="AK409" s="5" t="s">
        <v>96</v>
      </c>
      <c r="AM409" s="5" t="s">
        <v>96</v>
      </c>
      <c r="AO409" s="5" t="s">
        <v>96</v>
      </c>
      <c r="AQ409" s="5" t="s">
        <v>96</v>
      </c>
      <c r="AS409" s="5" t="s">
        <v>96</v>
      </c>
      <c r="AU409" s="5" t="s">
        <v>96</v>
      </c>
      <c r="AW409" s="5" t="s">
        <v>96</v>
      </c>
      <c r="AY409" s="5" t="s">
        <v>96</v>
      </c>
      <c r="BA409" s="5" t="s">
        <v>96</v>
      </c>
      <c r="BC409" s="5" t="s">
        <v>96</v>
      </c>
      <c r="BE409" s="5" t="s">
        <v>206</v>
      </c>
      <c r="BF409" s="6" t="s">
        <v>6710</v>
      </c>
      <c r="BG409" s="5" t="s">
        <v>206</v>
      </c>
      <c r="BH409" s="6" t="s">
        <v>6536</v>
      </c>
      <c r="BI409" s="5" t="s">
        <v>96</v>
      </c>
      <c r="BK409" s="6" t="str" cm="1">
        <f t="array" ref="BK40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M;
X</v>
      </c>
      <c r="BL409" s="6" t="str" cm="1">
        <f t="array" ref="BL40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M : Mechanical Engineering;
X : Non-Discipline Specific or Not Applicable</v>
      </c>
      <c r="BM409" s="5" t="s">
        <v>96</v>
      </c>
      <c r="BN409" s="5" t="s">
        <v>96</v>
      </c>
      <c r="BO409" s="5" t="s">
        <v>96</v>
      </c>
      <c r="BP409" s="5" t="s">
        <v>96</v>
      </c>
      <c r="BQ409" s="5" t="s">
        <v>96</v>
      </c>
      <c r="BR409" s="5" t="s">
        <v>96</v>
      </c>
      <c r="BS409" s="5" t="s">
        <v>96</v>
      </c>
      <c r="BT409" s="5" t="s">
        <v>96</v>
      </c>
      <c r="BU409" s="5" t="s">
        <v>96</v>
      </c>
      <c r="BV409" s="5" t="s">
        <v>96</v>
      </c>
      <c r="BW409" s="5" t="s">
        <v>96</v>
      </c>
      <c r="BX409" s="5" t="s">
        <v>96</v>
      </c>
      <c r="BY409" s="5" t="s">
        <v>206</v>
      </c>
      <c r="BZ409" s="5" t="s">
        <v>96</v>
      </c>
      <c r="CA409" s="5" t="s">
        <v>96</v>
      </c>
      <c r="CB409" s="5" t="s">
        <v>96</v>
      </c>
      <c r="CC409" s="5" t="s">
        <v>96</v>
      </c>
      <c r="CD409" s="5" t="s">
        <v>96</v>
      </c>
      <c r="CE409" s="5" t="s">
        <v>96</v>
      </c>
      <c r="CF409" s="5" t="s">
        <v>96</v>
      </c>
      <c r="CG409" s="5" t="s">
        <v>96</v>
      </c>
      <c r="CH409" s="5" t="s">
        <v>96</v>
      </c>
      <c r="CI409" s="5" t="s">
        <v>96</v>
      </c>
      <c r="CJ409" s="5" t="s">
        <v>206</v>
      </c>
      <c r="CK409" s="5" t="s">
        <v>96</v>
      </c>
      <c r="CL409" s="5" t="s">
        <v>96</v>
      </c>
      <c r="CM409" s="6" t="str" cm="1">
        <f t="array" ref="CM4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09" s="5" t="str" cm="1">
        <f t="array" ref="CN4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09" s="5" t="str" cm="1">
        <f t="array" ref="CO4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09" s="5" t="str" cm="1">
        <f t="array" ref="CP4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09" s="5" t="str" cm="1">
        <f t="array" ref="CQ40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10" spans="2:95" ht="201.5" x14ac:dyDescent="0.35">
      <c r="B410" s="5" t="s">
        <v>206</v>
      </c>
      <c r="C410" s="6" t="s">
        <v>6133</v>
      </c>
      <c r="D410" s="6" t="s">
        <v>857</v>
      </c>
      <c r="E410" s="6" t="s">
        <v>7372</v>
      </c>
      <c r="F410" s="5" t="s">
        <v>209</v>
      </c>
      <c r="G410" s="5" t="s">
        <v>210</v>
      </c>
      <c r="H410" s="5" t="s">
        <v>223</v>
      </c>
      <c r="I410" s="5" t="s">
        <v>96</v>
      </c>
      <c r="J410" s="5" t="s">
        <v>96</v>
      </c>
      <c r="K410" s="5" t="s">
        <v>399</v>
      </c>
      <c r="L410" s="5" t="s">
        <v>9</v>
      </c>
      <c r="M410" s="5" t="str">
        <f>IF(O410="","",
IF(O410="PM_XX_XX_XX: Undefined","PM_XX: Undefined",
INDEX(tbl_Picklist_UniclassPM[Code and Title],
MATCH((LEFT(O410,5)),tbl_Picklist_UniclassPM[Code],0))
))</f>
        <v>PM_70 : Testing, commissioning and completion information</v>
      </c>
      <c r="N410" s="5" t="str">
        <f>IF(O410="","",
IF(O410="PM_XX_XX_XX: Undefined","PM_XX_XX: Undefined",
INDEX(tbl_Picklist_UniclassPM[Code and Title],
MATCH((LEFT(O410,8)),tbl_Picklist_UniclassPM[Code],0))
))</f>
        <v>PM_70_75 : Testing information</v>
      </c>
      <c r="O410" s="5" t="s">
        <v>858</v>
      </c>
      <c r="P410" s="6" t="str" cm="1">
        <f t="array" ref="P41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IE521;
IE601</v>
      </c>
      <c r="Q410" s="6" t="str" cm="1">
        <f t="array" ref="Q41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IE521 : Stage submission (Pre-Handover);
IE601 : Post-Handover</v>
      </c>
      <c r="R410" s="6"/>
      <c r="S410" s="5" t="s">
        <v>96</v>
      </c>
      <c r="T410" s="6"/>
      <c r="U410" s="5" t="s">
        <v>96</v>
      </c>
      <c r="V410" s="6"/>
      <c r="W410" s="5" t="s">
        <v>96</v>
      </c>
      <c r="X410" s="6"/>
      <c r="Y410" s="5" t="s">
        <v>96</v>
      </c>
      <c r="Z410" s="6"/>
      <c r="AA410" s="5" t="s">
        <v>96</v>
      </c>
      <c r="AB410" s="6"/>
      <c r="AC410" s="5" t="s">
        <v>96</v>
      </c>
      <c r="AE410" s="5" t="s">
        <v>96</v>
      </c>
      <c r="AG410" s="5" t="s">
        <v>96</v>
      </c>
      <c r="AI410" s="5" t="s">
        <v>96</v>
      </c>
      <c r="AJ410" s="6"/>
      <c r="AK410" s="5" t="s">
        <v>96</v>
      </c>
      <c r="AM410" s="5" t="s">
        <v>96</v>
      </c>
      <c r="AO410" s="5" t="s">
        <v>96</v>
      </c>
      <c r="AQ410" s="5" t="s">
        <v>96</v>
      </c>
      <c r="AS410" s="5" t="s">
        <v>96</v>
      </c>
      <c r="AU410" s="5" t="s">
        <v>96</v>
      </c>
      <c r="AW410" s="5" t="s">
        <v>96</v>
      </c>
      <c r="AY410" s="5" t="s">
        <v>206</v>
      </c>
      <c r="AZ410" s="6" t="s">
        <v>859</v>
      </c>
      <c r="BA410" s="5" t="s">
        <v>96</v>
      </c>
      <c r="BC410" s="5" t="s">
        <v>96</v>
      </c>
      <c r="BE410" s="5" t="s">
        <v>206</v>
      </c>
      <c r="BF410" s="6" t="s">
        <v>6711</v>
      </c>
      <c r="BG410" s="5" t="s">
        <v>206</v>
      </c>
      <c r="BH410" s="6" t="s">
        <v>6536</v>
      </c>
      <c r="BI410" s="5" t="s">
        <v>96</v>
      </c>
      <c r="BK410" s="6" t="str" cm="1">
        <f t="array" ref="BK41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410" s="6" t="str" cm="1">
        <f t="array" ref="BL41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410" s="5" t="s">
        <v>96</v>
      </c>
      <c r="BN410" s="5" t="s">
        <v>96</v>
      </c>
      <c r="BO410" s="5" t="s">
        <v>96</v>
      </c>
      <c r="BP410" s="5" t="s">
        <v>96</v>
      </c>
      <c r="BQ410" s="5" t="s">
        <v>96</v>
      </c>
      <c r="BR410" s="5" t="s">
        <v>96</v>
      </c>
      <c r="BS410" s="5" t="s">
        <v>96</v>
      </c>
      <c r="BT410" s="5" t="s">
        <v>96</v>
      </c>
      <c r="BU410" s="5" t="s">
        <v>96</v>
      </c>
      <c r="BV410" s="5" t="s">
        <v>96</v>
      </c>
      <c r="BW410" s="5" t="s">
        <v>96</v>
      </c>
      <c r="BX410" s="5" t="s">
        <v>96</v>
      </c>
      <c r="BY410" s="5" t="s">
        <v>96</v>
      </c>
      <c r="BZ410" s="5" t="s">
        <v>96</v>
      </c>
      <c r="CA410" s="5" t="s">
        <v>96</v>
      </c>
      <c r="CB410" s="5" t="s">
        <v>96</v>
      </c>
      <c r="CC410" s="5" t="s">
        <v>96</v>
      </c>
      <c r="CD410" s="5" t="s">
        <v>96</v>
      </c>
      <c r="CE410" s="5" t="s">
        <v>96</v>
      </c>
      <c r="CF410" s="5" t="s">
        <v>96</v>
      </c>
      <c r="CG410" s="5" t="s">
        <v>96</v>
      </c>
      <c r="CH410" s="5" t="s">
        <v>96</v>
      </c>
      <c r="CI410" s="5" t="s">
        <v>96</v>
      </c>
      <c r="CJ410" s="5" t="s">
        <v>206</v>
      </c>
      <c r="CK410" s="5" t="s">
        <v>96</v>
      </c>
      <c r="CL410" s="5" t="s">
        <v>96</v>
      </c>
      <c r="CM410" s="6" t="str" cm="1">
        <f t="array" ref="CM4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10" s="5" t="str" cm="1">
        <f t="array" ref="CN4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10" s="5" t="str" cm="1">
        <f t="array" ref="CO4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10" s="5" t="str" cm="1">
        <f t="array" ref="CP4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10" s="5" t="str" cm="1">
        <f t="array" ref="CQ41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11" spans="2:95" ht="77.5" x14ac:dyDescent="0.35">
      <c r="B411" s="5" t="s">
        <v>206</v>
      </c>
      <c r="C411" s="6" t="s">
        <v>6235</v>
      </c>
      <c r="D411" s="6" t="s">
        <v>860</v>
      </c>
      <c r="E411" s="6" t="s">
        <v>7373</v>
      </c>
      <c r="F411" s="5" t="s">
        <v>209</v>
      </c>
      <c r="G411" s="5" t="s">
        <v>210</v>
      </c>
      <c r="H411" s="5" t="s">
        <v>223</v>
      </c>
      <c r="I411" s="5" t="s">
        <v>96</v>
      </c>
      <c r="J411" s="5" t="s">
        <v>96</v>
      </c>
      <c r="K411" s="5" t="s">
        <v>399</v>
      </c>
      <c r="L411" s="5" t="s">
        <v>9</v>
      </c>
      <c r="M411" s="5" t="str">
        <f>IF(O411="","",
IF(O411="PM_XX_XX_XX: Undefined","PM_XX: Undefined",
INDEX(tbl_Picklist_UniclassPM[Code and Title],
MATCH((LEFT(O411,5)),tbl_Picklist_UniclassPM[Code],0))
))</f>
        <v>PM_70 : Testing, commissioning and completion information</v>
      </c>
      <c r="N411" s="5" t="str">
        <f>IF(O411="","",
IF(O411="PM_XX_XX_XX: Undefined","PM_XX_XX: Undefined",
INDEX(tbl_Picklist_UniclassPM[Code and Title],
MATCH((LEFT(O411,8)),tbl_Picklist_UniclassPM[Code],0))
))</f>
        <v>PM_70_75 : Testing information</v>
      </c>
      <c r="O411" s="5" t="s">
        <v>861</v>
      </c>
      <c r="P411" s="6" t="str" cm="1">
        <f t="array" ref="P41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11" s="6" t="str" cm="1">
        <f t="array" ref="Q41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11" s="6"/>
      <c r="S411" s="5" t="s">
        <v>96</v>
      </c>
      <c r="T411" s="6"/>
      <c r="U411" s="5" t="s">
        <v>96</v>
      </c>
      <c r="V411" s="6"/>
      <c r="W411" s="5" t="s">
        <v>96</v>
      </c>
      <c r="X411" s="6"/>
      <c r="Y411" s="5" t="s">
        <v>96</v>
      </c>
      <c r="Z411" s="6"/>
      <c r="AA411" s="5" t="s">
        <v>96</v>
      </c>
      <c r="AB411" s="6"/>
      <c r="AC411" s="5" t="s">
        <v>96</v>
      </c>
      <c r="AE411" s="5" t="s">
        <v>96</v>
      </c>
      <c r="AG411" s="5" t="s">
        <v>96</v>
      </c>
      <c r="AI411" s="5" t="s">
        <v>96</v>
      </c>
      <c r="AJ411" s="6"/>
      <c r="AK411" s="5" t="s">
        <v>96</v>
      </c>
      <c r="AM411" s="5" t="s">
        <v>96</v>
      </c>
      <c r="AO411" s="5" t="s">
        <v>96</v>
      </c>
      <c r="AQ411" s="5" t="s">
        <v>96</v>
      </c>
      <c r="AS411" s="5" t="s">
        <v>96</v>
      </c>
      <c r="AU411" s="5" t="s">
        <v>96</v>
      </c>
      <c r="AW411" s="5" t="s">
        <v>96</v>
      </c>
      <c r="AY411" s="5" t="s">
        <v>96</v>
      </c>
      <c r="BA411" s="5" t="s">
        <v>96</v>
      </c>
      <c r="BC411" s="5" t="s">
        <v>96</v>
      </c>
      <c r="BE411" s="5" t="s">
        <v>206</v>
      </c>
      <c r="BF411" s="6" t="s">
        <v>6961</v>
      </c>
      <c r="BG411" s="5" t="s">
        <v>206</v>
      </c>
      <c r="BH411" s="6" t="s">
        <v>6536</v>
      </c>
      <c r="BI411" s="5" t="s">
        <v>96</v>
      </c>
      <c r="BK411" s="6" t="str" cm="1">
        <f t="array" ref="BK41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
X</v>
      </c>
      <c r="BL411" s="6" t="str" cm="1">
        <f t="array" ref="BL41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
X : Non-Discipline Specific or Not Applicable</v>
      </c>
      <c r="BM411" s="5" t="s">
        <v>96</v>
      </c>
      <c r="BN411" s="5" t="s">
        <v>96</v>
      </c>
      <c r="BO411" s="5" t="s">
        <v>96</v>
      </c>
      <c r="BP411" s="5" t="s">
        <v>96</v>
      </c>
      <c r="BQ411" s="5" t="s">
        <v>96</v>
      </c>
      <c r="BR411" s="5" t="s">
        <v>96</v>
      </c>
      <c r="BS411" s="5" t="s">
        <v>96</v>
      </c>
      <c r="BT411" s="5" t="s">
        <v>96</v>
      </c>
      <c r="BU411" s="5" t="s">
        <v>96</v>
      </c>
      <c r="BV411" s="5" t="s">
        <v>96</v>
      </c>
      <c r="BW411" s="5" t="s">
        <v>96</v>
      </c>
      <c r="BX411" s="5" t="s">
        <v>96</v>
      </c>
      <c r="BY411" s="5" t="s">
        <v>96</v>
      </c>
      <c r="BZ411" s="5" t="s">
        <v>96</v>
      </c>
      <c r="CA411" s="5" t="s">
        <v>206</v>
      </c>
      <c r="CB411" s="5" t="s">
        <v>96</v>
      </c>
      <c r="CC411" s="5" t="s">
        <v>96</v>
      </c>
      <c r="CD411" s="5" t="s">
        <v>96</v>
      </c>
      <c r="CE411" s="5" t="s">
        <v>96</v>
      </c>
      <c r="CF411" s="5" t="s">
        <v>96</v>
      </c>
      <c r="CG411" s="5" t="s">
        <v>96</v>
      </c>
      <c r="CH411" s="5" t="s">
        <v>96</v>
      </c>
      <c r="CI411" s="5" t="s">
        <v>96</v>
      </c>
      <c r="CJ411" s="5" t="s">
        <v>206</v>
      </c>
      <c r="CK411" s="5" t="s">
        <v>96</v>
      </c>
      <c r="CL411" s="5" t="s">
        <v>96</v>
      </c>
      <c r="CM411" s="6" t="str" cm="1">
        <f t="array" ref="CM4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11" s="5" t="str" cm="1">
        <f t="array" ref="CN4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11" s="5" t="str" cm="1">
        <f t="array" ref="CO4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11" s="5" t="str" cm="1">
        <f t="array" ref="CP4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11" s="5" t="str" cm="1">
        <f t="array" ref="CQ41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12" spans="2:95" ht="77.5" x14ac:dyDescent="0.35">
      <c r="B412" s="5" t="s">
        <v>206</v>
      </c>
      <c r="C412" s="6" t="s">
        <v>6236</v>
      </c>
      <c r="D412" s="6" t="s">
        <v>862</v>
      </c>
      <c r="E412" s="6" t="s">
        <v>7374</v>
      </c>
      <c r="F412" s="5" t="s">
        <v>209</v>
      </c>
      <c r="G412" s="5" t="s">
        <v>210</v>
      </c>
      <c r="H412" s="5" t="s">
        <v>223</v>
      </c>
      <c r="I412" s="5" t="s">
        <v>96</v>
      </c>
      <c r="J412" s="5" t="s">
        <v>96</v>
      </c>
      <c r="K412" s="5" t="s">
        <v>399</v>
      </c>
      <c r="L412" s="5" t="s">
        <v>9</v>
      </c>
      <c r="M412" s="5" t="str">
        <f>IF(O412="","",
IF(O412="PM_XX_XX_XX: Undefined","PM_XX: Undefined",
INDEX(tbl_Picklist_UniclassPM[Code and Title],
MATCH((LEFT(O412,5)),tbl_Picklist_UniclassPM[Code],0))
))</f>
        <v>PM_70 : Testing, commissioning and completion information</v>
      </c>
      <c r="N412" s="5" t="str">
        <f>IF(O412="","",
IF(O412="PM_XX_XX_XX: Undefined","PM_XX_XX: Undefined",
INDEX(tbl_Picklist_UniclassPM[Code and Title],
MATCH((LEFT(O412,8)),tbl_Picklist_UniclassPM[Code],0))
))</f>
        <v>PM_70_75 : Testing information</v>
      </c>
      <c r="O412" s="5" t="s">
        <v>863</v>
      </c>
      <c r="P412" s="6" t="str" cm="1">
        <f t="array" ref="P41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12" s="6" t="str" cm="1">
        <f t="array" ref="Q41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12" s="6"/>
      <c r="S412" s="5" t="s">
        <v>96</v>
      </c>
      <c r="T412" s="6"/>
      <c r="U412" s="5" t="s">
        <v>96</v>
      </c>
      <c r="V412" s="6"/>
      <c r="W412" s="5" t="s">
        <v>96</v>
      </c>
      <c r="X412" s="6"/>
      <c r="Y412" s="5" t="s">
        <v>96</v>
      </c>
      <c r="Z412" s="6"/>
      <c r="AA412" s="5" t="s">
        <v>96</v>
      </c>
      <c r="AB412" s="6"/>
      <c r="AC412" s="5" t="s">
        <v>96</v>
      </c>
      <c r="AE412" s="5" t="s">
        <v>96</v>
      </c>
      <c r="AG412" s="5" t="s">
        <v>96</v>
      </c>
      <c r="AI412" s="5" t="s">
        <v>96</v>
      </c>
      <c r="AJ412" s="6"/>
      <c r="AK412" s="5" t="s">
        <v>96</v>
      </c>
      <c r="AM412" s="5" t="s">
        <v>96</v>
      </c>
      <c r="AO412" s="5" t="s">
        <v>96</v>
      </c>
      <c r="AQ412" s="5" t="s">
        <v>96</v>
      </c>
      <c r="AS412" s="5" t="s">
        <v>96</v>
      </c>
      <c r="AU412" s="5" t="s">
        <v>96</v>
      </c>
      <c r="AW412" s="5" t="s">
        <v>96</v>
      </c>
      <c r="AY412" s="5" t="s">
        <v>96</v>
      </c>
      <c r="BA412" s="5" t="s">
        <v>96</v>
      </c>
      <c r="BC412" s="5" t="s">
        <v>96</v>
      </c>
      <c r="BE412" s="5" t="s">
        <v>206</v>
      </c>
      <c r="BF412" s="6" t="s">
        <v>6712</v>
      </c>
      <c r="BG412" s="5" t="s">
        <v>206</v>
      </c>
      <c r="BH412" s="6" t="s">
        <v>6536</v>
      </c>
      <c r="BI412" s="5" t="s">
        <v>96</v>
      </c>
      <c r="BK412" s="6" t="str" cm="1">
        <f t="array" ref="BK41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412" s="6" t="str" cm="1">
        <f t="array" ref="BL41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412" s="5" t="s">
        <v>96</v>
      </c>
      <c r="BN412" s="5" t="s">
        <v>96</v>
      </c>
      <c r="BO412" s="5" t="s">
        <v>96</v>
      </c>
      <c r="BP412" s="5" t="s">
        <v>96</v>
      </c>
      <c r="BQ412" s="5" t="s">
        <v>206</v>
      </c>
      <c r="BR412" s="5" t="s">
        <v>96</v>
      </c>
      <c r="BS412" s="5" t="s">
        <v>96</v>
      </c>
      <c r="BT412" s="5" t="s">
        <v>96</v>
      </c>
      <c r="BU412" s="5" t="s">
        <v>96</v>
      </c>
      <c r="BV412" s="5" t="s">
        <v>96</v>
      </c>
      <c r="BW412" s="5" t="s">
        <v>96</v>
      </c>
      <c r="BX412" s="5" t="s">
        <v>96</v>
      </c>
      <c r="BY412" s="5" t="s">
        <v>206</v>
      </c>
      <c r="BZ412" s="5" t="s">
        <v>96</v>
      </c>
      <c r="CA412" s="5" t="s">
        <v>96</v>
      </c>
      <c r="CB412" s="5" t="s">
        <v>96</v>
      </c>
      <c r="CC412" s="5" t="s">
        <v>96</v>
      </c>
      <c r="CD412" s="5" t="s">
        <v>96</v>
      </c>
      <c r="CE412" s="5" t="s">
        <v>96</v>
      </c>
      <c r="CF412" s="5" t="s">
        <v>96</v>
      </c>
      <c r="CG412" s="5" t="s">
        <v>96</v>
      </c>
      <c r="CH412" s="5" t="s">
        <v>96</v>
      </c>
      <c r="CI412" s="5" t="s">
        <v>96</v>
      </c>
      <c r="CJ412" s="5" t="s">
        <v>206</v>
      </c>
      <c r="CK412" s="5" t="s">
        <v>96</v>
      </c>
      <c r="CL412" s="5" t="s">
        <v>206</v>
      </c>
      <c r="CM412" s="6" t="str" cm="1">
        <f t="array" ref="CM4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12" s="5" t="str" cm="1">
        <f t="array" ref="CN4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12" s="5" t="str" cm="1">
        <f t="array" ref="CO4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12" s="5" t="str" cm="1">
        <f t="array" ref="CP4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12" s="5" t="str" cm="1">
        <f t="array" ref="CQ41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13" spans="2:95" ht="77.5" x14ac:dyDescent="0.35">
      <c r="B413" s="5" t="s">
        <v>206</v>
      </c>
      <c r="C413" s="6" t="s">
        <v>6237</v>
      </c>
      <c r="D413" s="6" t="s">
        <v>864</v>
      </c>
      <c r="E413" s="6" t="s">
        <v>7375</v>
      </c>
      <c r="F413" s="5" t="s">
        <v>209</v>
      </c>
      <c r="G413" s="5" t="s">
        <v>210</v>
      </c>
      <c r="H413" s="5" t="s">
        <v>223</v>
      </c>
      <c r="I413" s="5" t="s">
        <v>96</v>
      </c>
      <c r="J413" s="5" t="s">
        <v>96</v>
      </c>
      <c r="K413" s="5" t="s">
        <v>399</v>
      </c>
      <c r="L413" s="5" t="s">
        <v>9</v>
      </c>
      <c r="M413" s="5" t="str">
        <f>IF(O413="","",
IF(O413="PM_XX_XX_XX: Undefined","PM_XX: Undefined",
INDEX(tbl_Picklist_UniclassPM[Code and Title],
MATCH((LEFT(O413,5)),tbl_Picklist_UniclassPM[Code],0))
))</f>
        <v>PM_70 : Testing, commissioning and completion information</v>
      </c>
      <c r="N413" s="5" t="str">
        <f>IF(O413="","",
IF(O413="PM_XX_XX_XX: Undefined","PM_XX_XX: Undefined",
INDEX(tbl_Picklist_UniclassPM[Code and Title],
MATCH((LEFT(O413,8)),tbl_Picklist_UniclassPM[Code],0))
))</f>
        <v>PM_70_75 : Testing information</v>
      </c>
      <c r="O413" s="5" t="s">
        <v>865</v>
      </c>
      <c r="P413" s="6" t="str" cm="1">
        <f t="array" ref="P41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13" s="6" t="str" cm="1">
        <f t="array" ref="Q41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13" s="6"/>
      <c r="S413" s="5" t="s">
        <v>96</v>
      </c>
      <c r="T413" s="6"/>
      <c r="U413" s="5" t="s">
        <v>96</v>
      </c>
      <c r="V413" s="6"/>
      <c r="W413" s="5" t="s">
        <v>96</v>
      </c>
      <c r="X413" s="6"/>
      <c r="Y413" s="5" t="s">
        <v>96</v>
      </c>
      <c r="Z413" s="6"/>
      <c r="AA413" s="5" t="s">
        <v>96</v>
      </c>
      <c r="AB413" s="6"/>
      <c r="AC413" s="5" t="s">
        <v>96</v>
      </c>
      <c r="AE413" s="5" t="s">
        <v>96</v>
      </c>
      <c r="AG413" s="5" t="s">
        <v>96</v>
      </c>
      <c r="AI413" s="5" t="s">
        <v>96</v>
      </c>
      <c r="AJ413" s="6"/>
      <c r="AK413" s="5" t="s">
        <v>96</v>
      </c>
      <c r="AM413" s="5" t="s">
        <v>96</v>
      </c>
      <c r="AO413" s="5" t="s">
        <v>96</v>
      </c>
      <c r="AQ413" s="5" t="s">
        <v>96</v>
      </c>
      <c r="AS413" s="5" t="s">
        <v>96</v>
      </c>
      <c r="AU413" s="5" t="s">
        <v>96</v>
      </c>
      <c r="AW413" s="5" t="s">
        <v>96</v>
      </c>
      <c r="AY413" s="5" t="s">
        <v>96</v>
      </c>
      <c r="BA413" s="5" t="s">
        <v>96</v>
      </c>
      <c r="BC413" s="5" t="s">
        <v>96</v>
      </c>
      <c r="BE413" s="5" t="s">
        <v>206</v>
      </c>
      <c r="BF413" s="6" t="s">
        <v>6713</v>
      </c>
      <c r="BG413" s="5" t="s">
        <v>206</v>
      </c>
      <c r="BH413" s="6" t="s">
        <v>6536</v>
      </c>
      <c r="BI413" s="5" t="s">
        <v>96</v>
      </c>
      <c r="BK413" s="6" t="str" cm="1">
        <f t="array" ref="BK41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L;
X</v>
      </c>
      <c r="BL413" s="6" t="str" cm="1">
        <f t="array" ref="BL41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L : Landscape Architecture;
X : Non-Discipline Specific or Not Applicable</v>
      </c>
      <c r="BM413" s="5" t="s">
        <v>96</v>
      </c>
      <c r="BN413" s="5" t="s">
        <v>96</v>
      </c>
      <c r="BO413" s="5" t="s">
        <v>96</v>
      </c>
      <c r="BP413" s="5" t="s">
        <v>96</v>
      </c>
      <c r="BQ413" s="5" t="s">
        <v>206</v>
      </c>
      <c r="BR413" s="5" t="s">
        <v>96</v>
      </c>
      <c r="BS413" s="5" t="s">
        <v>96</v>
      </c>
      <c r="BT413" s="5" t="s">
        <v>96</v>
      </c>
      <c r="BU413" s="5" t="s">
        <v>96</v>
      </c>
      <c r="BV413" s="5" t="s">
        <v>96</v>
      </c>
      <c r="BW413" s="5" t="s">
        <v>96</v>
      </c>
      <c r="BX413" s="5" t="s">
        <v>206</v>
      </c>
      <c r="BY413" s="5" t="s">
        <v>96</v>
      </c>
      <c r="BZ413" s="5" t="s">
        <v>96</v>
      </c>
      <c r="CA413" s="5" t="s">
        <v>96</v>
      </c>
      <c r="CB413" s="5" t="s">
        <v>96</v>
      </c>
      <c r="CC413" s="5" t="s">
        <v>96</v>
      </c>
      <c r="CD413" s="5" t="s">
        <v>96</v>
      </c>
      <c r="CE413" s="5" t="s">
        <v>96</v>
      </c>
      <c r="CF413" s="5" t="s">
        <v>96</v>
      </c>
      <c r="CG413" s="5" t="s">
        <v>96</v>
      </c>
      <c r="CH413" s="5" t="s">
        <v>96</v>
      </c>
      <c r="CI413" s="5" t="s">
        <v>96</v>
      </c>
      <c r="CJ413" s="5" t="s">
        <v>206</v>
      </c>
      <c r="CK413" s="5" t="s">
        <v>96</v>
      </c>
      <c r="CL413" s="5" t="s">
        <v>96</v>
      </c>
      <c r="CM413" s="6" t="str" cm="1">
        <f t="array" ref="CM4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13" s="5" t="str" cm="1">
        <f t="array" ref="CN4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13" s="5" t="str" cm="1">
        <f t="array" ref="CO4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13" s="5" t="str" cm="1">
        <f t="array" ref="CP4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13" s="5" t="str" cm="1">
        <f t="array" ref="CQ41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14" spans="2:95" ht="108.5" x14ac:dyDescent="0.35">
      <c r="B414" s="5" t="s">
        <v>206</v>
      </c>
      <c r="C414" s="6" t="s">
        <v>6238</v>
      </c>
      <c r="D414" s="6" t="s">
        <v>866</v>
      </c>
      <c r="E414" s="6" t="s">
        <v>7376</v>
      </c>
      <c r="F414" s="5" t="s">
        <v>209</v>
      </c>
      <c r="G414" s="5" t="s">
        <v>210</v>
      </c>
      <c r="H414" s="5" t="s">
        <v>223</v>
      </c>
      <c r="I414" s="5" t="s">
        <v>96</v>
      </c>
      <c r="J414" s="5" t="s">
        <v>96</v>
      </c>
      <c r="K414" s="5" t="s">
        <v>399</v>
      </c>
      <c r="L414" s="5" t="s">
        <v>9</v>
      </c>
      <c r="M414" s="5" t="str">
        <f>IF(O414="","",
IF(O414="PM_XX_XX_XX: Undefined","PM_XX: Undefined",
INDEX(tbl_Picklist_UniclassPM[Code and Title],
MATCH((LEFT(O414,5)),tbl_Picklist_UniclassPM[Code],0))
))</f>
        <v>PM_70 : Testing, commissioning and completion information</v>
      </c>
      <c r="N414" s="5" t="str">
        <f>IF(O414="","",
IF(O414="PM_XX_XX_XX: Undefined","PM_XX_XX: Undefined",
INDEX(tbl_Picklist_UniclassPM[Code and Title],
MATCH((LEFT(O414,8)),tbl_Picklist_UniclassPM[Code],0))
))</f>
        <v>PM_70_75 : Testing information</v>
      </c>
      <c r="O414" s="5" t="s">
        <v>867</v>
      </c>
      <c r="P414" s="6" t="str" cm="1">
        <f t="array" ref="P41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14" s="6" t="str" cm="1">
        <f t="array" ref="Q41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14" s="6"/>
      <c r="S414" s="5" t="s">
        <v>96</v>
      </c>
      <c r="T414" s="6"/>
      <c r="U414" s="5" t="s">
        <v>96</v>
      </c>
      <c r="V414" s="6"/>
      <c r="W414" s="5" t="s">
        <v>96</v>
      </c>
      <c r="X414" s="6"/>
      <c r="Y414" s="5" t="s">
        <v>96</v>
      </c>
      <c r="Z414" s="6"/>
      <c r="AA414" s="5" t="s">
        <v>96</v>
      </c>
      <c r="AB414" s="6"/>
      <c r="AC414" s="5" t="s">
        <v>96</v>
      </c>
      <c r="AE414" s="5" t="s">
        <v>96</v>
      </c>
      <c r="AG414" s="5" t="s">
        <v>96</v>
      </c>
      <c r="AI414" s="5" t="s">
        <v>96</v>
      </c>
      <c r="AJ414" s="6"/>
      <c r="AK414" s="5" t="s">
        <v>96</v>
      </c>
      <c r="AM414" s="5" t="s">
        <v>96</v>
      </c>
      <c r="AO414" s="5" t="s">
        <v>96</v>
      </c>
      <c r="AQ414" s="5" t="s">
        <v>96</v>
      </c>
      <c r="AS414" s="5" t="s">
        <v>96</v>
      </c>
      <c r="AU414" s="5" t="s">
        <v>96</v>
      </c>
      <c r="AW414" s="5" t="s">
        <v>96</v>
      </c>
      <c r="AY414" s="5" t="s">
        <v>96</v>
      </c>
      <c r="BA414" s="5" t="s">
        <v>96</v>
      </c>
      <c r="BC414" s="5" t="s">
        <v>96</v>
      </c>
      <c r="BE414" s="5" t="s">
        <v>206</v>
      </c>
      <c r="BF414" s="6" t="s">
        <v>6714</v>
      </c>
      <c r="BG414" s="5" t="s">
        <v>206</v>
      </c>
      <c r="BH414" s="6" t="s">
        <v>6536</v>
      </c>
      <c r="BI414" s="5" t="s">
        <v>96</v>
      </c>
      <c r="BK414" s="6" t="str" cm="1">
        <f t="array" ref="BK41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M;
P;
W;
X;
Z</v>
      </c>
      <c r="BL414" s="6" t="str" cm="1">
        <f t="array" ref="BL41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M : Mechanical Engineering;
P : Public Health Engineering;
W : Water Engineering;
X : Non-Discipline Specific or Not Applicable;
Z : Multiple Disciplines</v>
      </c>
      <c r="BM414" s="5" t="s">
        <v>96</v>
      </c>
      <c r="BN414" s="5" t="s">
        <v>96</v>
      </c>
      <c r="BO414" s="5" t="s">
        <v>96</v>
      </c>
      <c r="BP414" s="5" t="s">
        <v>96</v>
      </c>
      <c r="BQ414" s="5" t="s">
        <v>96</v>
      </c>
      <c r="BR414" s="5" t="s">
        <v>96</v>
      </c>
      <c r="BS414" s="5" t="s">
        <v>96</v>
      </c>
      <c r="BT414" s="5" t="s">
        <v>96</v>
      </c>
      <c r="BU414" s="5" t="s">
        <v>96</v>
      </c>
      <c r="BV414" s="5" t="s">
        <v>96</v>
      </c>
      <c r="BW414" s="5" t="s">
        <v>96</v>
      </c>
      <c r="BX414" s="5" t="s">
        <v>96</v>
      </c>
      <c r="BY414" s="5" t="s">
        <v>206</v>
      </c>
      <c r="BZ414" s="5" t="s">
        <v>96</v>
      </c>
      <c r="CA414" s="5" t="s">
        <v>96</v>
      </c>
      <c r="CB414" s="5" t="s">
        <v>206</v>
      </c>
      <c r="CC414" s="5" t="s">
        <v>96</v>
      </c>
      <c r="CD414" s="5" t="s">
        <v>96</v>
      </c>
      <c r="CE414" s="5" t="s">
        <v>96</v>
      </c>
      <c r="CF414" s="5" t="s">
        <v>96</v>
      </c>
      <c r="CG414" s="5" t="s">
        <v>96</v>
      </c>
      <c r="CH414" s="5" t="s">
        <v>96</v>
      </c>
      <c r="CI414" s="5" t="s">
        <v>206</v>
      </c>
      <c r="CJ414" s="5" t="s">
        <v>206</v>
      </c>
      <c r="CK414" s="5" t="s">
        <v>96</v>
      </c>
      <c r="CL414" s="5" t="s">
        <v>206</v>
      </c>
      <c r="CM414" s="6" t="str" cm="1">
        <f t="array" ref="CM4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14" s="5" t="str" cm="1">
        <f t="array" ref="CN4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14" s="5" t="str" cm="1">
        <f t="array" ref="CO4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14" s="5" t="str" cm="1">
        <f t="array" ref="CP4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14" s="5" t="str" cm="1">
        <f t="array" ref="CQ41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15" spans="2:95" ht="124" x14ac:dyDescent="0.35">
      <c r="B415" s="5" t="s">
        <v>206</v>
      </c>
      <c r="C415" s="6" t="s">
        <v>6239</v>
      </c>
      <c r="D415" s="6" t="s">
        <v>868</v>
      </c>
      <c r="E415" s="6" t="s">
        <v>7377</v>
      </c>
      <c r="F415" s="5" t="s">
        <v>209</v>
      </c>
      <c r="G415" s="5" t="s">
        <v>210</v>
      </c>
      <c r="H415" s="5" t="s">
        <v>223</v>
      </c>
      <c r="I415" s="5" t="s">
        <v>96</v>
      </c>
      <c r="J415" s="5" t="s">
        <v>96</v>
      </c>
      <c r="K415" s="5" t="s">
        <v>399</v>
      </c>
      <c r="L415" s="5" t="s">
        <v>9</v>
      </c>
      <c r="M415" s="5" t="str">
        <f>IF(O415="","",
IF(O415="PM_XX_XX_XX: Undefined","PM_XX: Undefined",
INDEX(tbl_Picklist_UniclassPM[Code and Title],
MATCH((LEFT(O415,5)),tbl_Picklist_UniclassPM[Code],0))
))</f>
        <v>PM_70 : Testing, commissioning and completion information</v>
      </c>
      <c r="N415" s="5" t="str">
        <f>IF(O415="","",
IF(O415="PM_XX_XX_XX: Undefined","PM_XX_XX: Undefined",
INDEX(tbl_Picklist_UniclassPM[Code and Title],
MATCH((LEFT(O415,8)),tbl_Picklist_UniclassPM[Code],0))
))</f>
        <v>PM_70_75 : Testing information</v>
      </c>
      <c r="O415" s="5" t="s">
        <v>867</v>
      </c>
      <c r="P415" s="6" t="str" cm="1">
        <f t="array" ref="P41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15" s="6" t="str" cm="1">
        <f t="array" ref="Q41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15" s="6"/>
      <c r="S415" s="5" t="s">
        <v>96</v>
      </c>
      <c r="T415" s="6"/>
      <c r="U415" s="5" t="s">
        <v>96</v>
      </c>
      <c r="V415" s="6"/>
      <c r="W415" s="5" t="s">
        <v>96</v>
      </c>
      <c r="X415" s="6"/>
      <c r="Y415" s="5" t="s">
        <v>96</v>
      </c>
      <c r="Z415" s="6"/>
      <c r="AA415" s="5" t="s">
        <v>96</v>
      </c>
      <c r="AB415" s="6"/>
      <c r="AC415" s="5" t="s">
        <v>96</v>
      </c>
      <c r="AE415" s="5" t="s">
        <v>96</v>
      </c>
      <c r="AG415" s="5" t="s">
        <v>96</v>
      </c>
      <c r="AI415" s="5" t="s">
        <v>96</v>
      </c>
      <c r="AJ415" s="6"/>
      <c r="AK415" s="5" t="s">
        <v>96</v>
      </c>
      <c r="AM415" s="5" t="s">
        <v>96</v>
      </c>
      <c r="AO415" s="5" t="s">
        <v>96</v>
      </c>
      <c r="AQ415" s="5" t="s">
        <v>96</v>
      </c>
      <c r="AS415" s="5" t="s">
        <v>96</v>
      </c>
      <c r="AU415" s="5" t="s">
        <v>96</v>
      </c>
      <c r="AW415" s="5" t="s">
        <v>96</v>
      </c>
      <c r="AY415" s="5" t="s">
        <v>96</v>
      </c>
      <c r="BA415" s="5" t="s">
        <v>96</v>
      </c>
      <c r="BC415" s="5" t="s">
        <v>96</v>
      </c>
      <c r="BE415" s="5" t="s">
        <v>206</v>
      </c>
      <c r="BF415" s="6" t="s">
        <v>6715</v>
      </c>
      <c r="BG415" s="5" t="s">
        <v>206</v>
      </c>
      <c r="BH415" s="6" t="s">
        <v>6536</v>
      </c>
      <c r="BI415" s="5" t="s">
        <v>96</v>
      </c>
      <c r="BK415" s="6" t="str" cm="1">
        <f t="array" ref="BK41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K;
M;
P;
W;
X;
Z</v>
      </c>
      <c r="BL415" s="6" t="str" cm="1">
        <f t="array" ref="BL41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K : Fire Engineering;
M : Mechanical Engineering;
P : Public Health Engineering;
W : Water Engineering;
X : Non-Discipline Specific or Not Applicable;
Z : Multiple Disciplines</v>
      </c>
      <c r="BM415" s="5" t="s">
        <v>96</v>
      </c>
      <c r="BN415" s="5" t="s">
        <v>96</v>
      </c>
      <c r="BO415" s="5" t="s">
        <v>96</v>
      </c>
      <c r="BP415" s="5" t="s">
        <v>96</v>
      </c>
      <c r="BQ415" s="5" t="s">
        <v>96</v>
      </c>
      <c r="BR415" s="5" t="s">
        <v>96</v>
      </c>
      <c r="BS415" s="5" t="s">
        <v>96</v>
      </c>
      <c r="BT415" s="5" t="s">
        <v>96</v>
      </c>
      <c r="BU415" s="5" t="s">
        <v>96</v>
      </c>
      <c r="BV415" s="5" t="s">
        <v>96</v>
      </c>
      <c r="BW415" s="5" t="s">
        <v>206</v>
      </c>
      <c r="BX415" s="5" t="s">
        <v>96</v>
      </c>
      <c r="BY415" s="5" t="s">
        <v>206</v>
      </c>
      <c r="BZ415" s="5" t="s">
        <v>96</v>
      </c>
      <c r="CA415" s="5" t="s">
        <v>96</v>
      </c>
      <c r="CB415" s="5" t="s">
        <v>206</v>
      </c>
      <c r="CC415" s="5" t="s">
        <v>96</v>
      </c>
      <c r="CD415" s="5" t="s">
        <v>96</v>
      </c>
      <c r="CE415" s="5" t="s">
        <v>96</v>
      </c>
      <c r="CF415" s="5" t="s">
        <v>96</v>
      </c>
      <c r="CG415" s="5" t="s">
        <v>96</v>
      </c>
      <c r="CH415" s="5" t="s">
        <v>96</v>
      </c>
      <c r="CI415" s="5" t="s">
        <v>206</v>
      </c>
      <c r="CJ415" s="5" t="s">
        <v>206</v>
      </c>
      <c r="CK415" s="5" t="s">
        <v>96</v>
      </c>
      <c r="CL415" s="5" t="s">
        <v>206</v>
      </c>
      <c r="CM415" s="6" t="str" cm="1">
        <f t="array" ref="CM4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15" s="5" t="str" cm="1">
        <f t="array" ref="CN4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15" s="5" t="str" cm="1">
        <f t="array" ref="CO4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15" s="5" t="str" cm="1">
        <f t="array" ref="CP4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15" s="5" t="str" cm="1">
        <f t="array" ref="CQ41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16" spans="2:95" ht="124" x14ac:dyDescent="0.35">
      <c r="B416" s="5" t="s">
        <v>206</v>
      </c>
      <c r="C416" s="6" t="s">
        <v>6240</v>
      </c>
      <c r="D416" s="6" t="s">
        <v>869</v>
      </c>
      <c r="E416" s="6" t="s">
        <v>7378</v>
      </c>
      <c r="F416" s="5" t="s">
        <v>209</v>
      </c>
      <c r="G416" s="5" t="s">
        <v>210</v>
      </c>
      <c r="H416" s="5" t="s">
        <v>223</v>
      </c>
      <c r="I416" s="5" t="s">
        <v>96</v>
      </c>
      <c r="J416" s="5" t="s">
        <v>96</v>
      </c>
      <c r="K416" s="5" t="s">
        <v>399</v>
      </c>
      <c r="L416" s="5" t="s">
        <v>9</v>
      </c>
      <c r="M416" s="5" t="str">
        <f>IF(O416="","",
IF(O416="PM_XX_XX_XX: Undefined","PM_XX: Undefined",
INDEX(tbl_Picklist_UniclassPM[Code and Title],
MATCH((LEFT(O416,5)),tbl_Picklist_UniclassPM[Code],0))
))</f>
        <v>PM_70 : Testing, commissioning and completion information</v>
      </c>
      <c r="N416" s="5" t="str">
        <f>IF(O416="","",
IF(O416="PM_XX_XX_XX: Undefined","PM_XX_XX: Undefined",
INDEX(tbl_Picklist_UniclassPM[Code and Title],
MATCH((LEFT(O416,8)),tbl_Picklist_UniclassPM[Code],0))
))</f>
        <v>PM_70_75 : Testing information</v>
      </c>
      <c r="O416" s="5" t="s">
        <v>867</v>
      </c>
      <c r="P416" s="6" t="str" cm="1">
        <f t="array" ref="P41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16" s="6" t="str" cm="1">
        <f t="array" ref="Q41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16" s="6"/>
      <c r="S416" s="5" t="s">
        <v>96</v>
      </c>
      <c r="T416" s="6"/>
      <c r="U416" s="5" t="s">
        <v>96</v>
      </c>
      <c r="V416" s="6"/>
      <c r="W416" s="5" t="s">
        <v>96</v>
      </c>
      <c r="X416" s="6"/>
      <c r="Y416" s="5" t="s">
        <v>96</v>
      </c>
      <c r="Z416" s="6"/>
      <c r="AA416" s="5" t="s">
        <v>96</v>
      </c>
      <c r="AB416" s="6"/>
      <c r="AC416" s="5" t="s">
        <v>96</v>
      </c>
      <c r="AE416" s="5" t="s">
        <v>96</v>
      </c>
      <c r="AG416" s="5" t="s">
        <v>96</v>
      </c>
      <c r="AI416" s="5" t="s">
        <v>96</v>
      </c>
      <c r="AJ416" s="6"/>
      <c r="AK416" s="5" t="s">
        <v>96</v>
      </c>
      <c r="AM416" s="5" t="s">
        <v>96</v>
      </c>
      <c r="AO416" s="5" t="s">
        <v>96</v>
      </c>
      <c r="AQ416" s="5" t="s">
        <v>96</v>
      </c>
      <c r="AS416" s="5" t="s">
        <v>96</v>
      </c>
      <c r="AU416" s="5" t="s">
        <v>96</v>
      </c>
      <c r="AW416" s="5" t="s">
        <v>96</v>
      </c>
      <c r="AY416" s="5" t="s">
        <v>96</v>
      </c>
      <c r="BA416" s="5" t="s">
        <v>96</v>
      </c>
      <c r="BC416" s="5" t="s">
        <v>96</v>
      </c>
      <c r="BE416" s="5" t="s">
        <v>206</v>
      </c>
      <c r="BF416" s="6" t="s">
        <v>6716</v>
      </c>
      <c r="BG416" s="5" t="s">
        <v>206</v>
      </c>
      <c r="BH416" s="6" t="s">
        <v>6536</v>
      </c>
      <c r="BI416" s="5" t="s">
        <v>96</v>
      </c>
      <c r="BK416" s="6" t="str" cm="1">
        <f t="array" ref="BK41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M;
P;
X;
Z</v>
      </c>
      <c r="BL416" s="6" t="str" cm="1">
        <f t="array" ref="BL41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M : Mechanical Engineering;
P : Public Health Engineering;
X : Non-Discipline Specific or Not Applicable;
Z : Multiple Disciplines</v>
      </c>
      <c r="BM416" s="5" t="s">
        <v>96</v>
      </c>
      <c r="BN416" s="5" t="s">
        <v>96</v>
      </c>
      <c r="BO416" s="5" t="s">
        <v>96</v>
      </c>
      <c r="BP416" s="5" t="s">
        <v>96</v>
      </c>
      <c r="BQ416" s="5" t="s">
        <v>206</v>
      </c>
      <c r="BR416" s="5" t="s">
        <v>96</v>
      </c>
      <c r="BS416" s="5" t="s">
        <v>96</v>
      </c>
      <c r="BT416" s="5" t="s">
        <v>96</v>
      </c>
      <c r="BU416" s="5" t="s">
        <v>96</v>
      </c>
      <c r="BV416" s="5" t="s">
        <v>96</v>
      </c>
      <c r="BW416" s="5" t="s">
        <v>206</v>
      </c>
      <c r="BX416" s="5" t="s">
        <v>96</v>
      </c>
      <c r="BY416" s="5" t="s">
        <v>206</v>
      </c>
      <c r="BZ416" s="5" t="s">
        <v>96</v>
      </c>
      <c r="CA416" s="5" t="s">
        <v>96</v>
      </c>
      <c r="CB416" s="5" t="s">
        <v>206</v>
      </c>
      <c r="CC416" s="5" t="s">
        <v>96</v>
      </c>
      <c r="CD416" s="5" t="s">
        <v>96</v>
      </c>
      <c r="CE416" s="5" t="s">
        <v>96</v>
      </c>
      <c r="CF416" s="5" t="s">
        <v>96</v>
      </c>
      <c r="CG416" s="5" t="s">
        <v>96</v>
      </c>
      <c r="CH416" s="5" t="s">
        <v>96</v>
      </c>
      <c r="CI416" s="5" t="s">
        <v>96</v>
      </c>
      <c r="CJ416" s="5" t="s">
        <v>206</v>
      </c>
      <c r="CK416" s="5" t="s">
        <v>96</v>
      </c>
      <c r="CL416" s="5" t="s">
        <v>206</v>
      </c>
      <c r="CM416" s="6" t="str" cm="1">
        <f t="array" ref="CM4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16" s="5" t="str" cm="1">
        <f t="array" ref="CN4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16" s="5" t="str" cm="1">
        <f t="array" ref="CO4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16" s="5" t="str" cm="1">
        <f t="array" ref="CP4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16" s="5" t="str" cm="1">
        <f t="array" ref="CQ41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17" spans="2:95" ht="77.5" x14ac:dyDescent="0.35">
      <c r="B417" s="5" t="s">
        <v>206</v>
      </c>
      <c r="C417" s="6" t="s">
        <v>6241</v>
      </c>
      <c r="D417" s="6" t="s">
        <v>870</v>
      </c>
      <c r="E417" s="6" t="s">
        <v>7379</v>
      </c>
      <c r="F417" s="5" t="s">
        <v>209</v>
      </c>
      <c r="G417" s="5" t="s">
        <v>210</v>
      </c>
      <c r="H417" s="5" t="s">
        <v>223</v>
      </c>
      <c r="I417" s="5" t="s">
        <v>96</v>
      </c>
      <c r="J417" s="5" t="s">
        <v>96</v>
      </c>
      <c r="K417" s="5" t="s">
        <v>399</v>
      </c>
      <c r="L417" s="5" t="s">
        <v>9</v>
      </c>
      <c r="M417" s="5" t="str">
        <f>IF(O417="","",
IF(O417="PM_XX_XX_XX: Undefined","PM_XX: Undefined",
INDEX(tbl_Picklist_UniclassPM[Code and Title],
MATCH((LEFT(O417,5)),tbl_Picklist_UniclassPM[Code],0))
))</f>
        <v>PM_70 : Testing, commissioning and completion information</v>
      </c>
      <c r="N417" s="5" t="str">
        <f>IF(O417="","",
IF(O417="PM_XX_XX_XX: Undefined","PM_XX_XX: Undefined",
INDEX(tbl_Picklist_UniclassPM[Code and Title],
MATCH((LEFT(O417,8)),tbl_Picklist_UniclassPM[Code],0))
))</f>
        <v>PM_70_75 : Testing information</v>
      </c>
      <c r="O417" s="5" t="s">
        <v>871</v>
      </c>
      <c r="P417" s="6" t="str" cm="1">
        <f t="array" ref="P41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17" s="6" t="str" cm="1">
        <f t="array" ref="Q41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17" s="6"/>
      <c r="S417" s="5" t="s">
        <v>96</v>
      </c>
      <c r="T417" s="6"/>
      <c r="U417" s="5" t="s">
        <v>96</v>
      </c>
      <c r="V417" s="6"/>
      <c r="W417" s="5" t="s">
        <v>96</v>
      </c>
      <c r="X417" s="6"/>
      <c r="Y417" s="5" t="s">
        <v>96</v>
      </c>
      <c r="Z417" s="6"/>
      <c r="AA417" s="5" t="s">
        <v>96</v>
      </c>
      <c r="AB417" s="6"/>
      <c r="AC417" s="5" t="s">
        <v>96</v>
      </c>
      <c r="AE417" s="5" t="s">
        <v>96</v>
      </c>
      <c r="AG417" s="5" t="s">
        <v>96</v>
      </c>
      <c r="AI417" s="5" t="s">
        <v>96</v>
      </c>
      <c r="AJ417" s="6"/>
      <c r="AK417" s="5" t="s">
        <v>96</v>
      </c>
      <c r="AM417" s="5" t="s">
        <v>96</v>
      </c>
      <c r="AO417" s="5" t="s">
        <v>96</v>
      </c>
      <c r="AQ417" s="5" t="s">
        <v>96</v>
      </c>
      <c r="AS417" s="5" t="s">
        <v>96</v>
      </c>
      <c r="AU417" s="5" t="s">
        <v>96</v>
      </c>
      <c r="AW417" s="5" t="s">
        <v>96</v>
      </c>
      <c r="AY417" s="5" t="s">
        <v>96</v>
      </c>
      <c r="BA417" s="5" t="s">
        <v>96</v>
      </c>
      <c r="BC417" s="5" t="s">
        <v>96</v>
      </c>
      <c r="BE417" s="5" t="s">
        <v>206</v>
      </c>
      <c r="BF417" s="6" t="s">
        <v>6719</v>
      </c>
      <c r="BG417" s="5" t="s">
        <v>206</v>
      </c>
      <c r="BH417" s="6" t="s">
        <v>6536</v>
      </c>
      <c r="BI417" s="5" t="s">
        <v>96</v>
      </c>
      <c r="BK417" s="6" t="str" cm="1">
        <f t="array" ref="BK41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I;
X</v>
      </c>
      <c r="BL417" s="6" t="str" cm="1">
        <f t="array" ref="BL41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I : Interior Architecture;
X : Non-Discipline Specific or Not Applicable</v>
      </c>
      <c r="BM417" s="5" t="s">
        <v>206</v>
      </c>
      <c r="BN417" s="5" t="s">
        <v>96</v>
      </c>
      <c r="BO417" s="5" t="s">
        <v>96</v>
      </c>
      <c r="BP417" s="5" t="s">
        <v>96</v>
      </c>
      <c r="BQ417" s="5" t="s">
        <v>96</v>
      </c>
      <c r="BR417" s="5" t="s">
        <v>96</v>
      </c>
      <c r="BS417" s="5" t="s">
        <v>96</v>
      </c>
      <c r="BT417" s="5" t="s">
        <v>96</v>
      </c>
      <c r="BU417" s="5" t="s">
        <v>206</v>
      </c>
      <c r="BV417" s="5" t="s">
        <v>96</v>
      </c>
      <c r="BW417" s="5" t="s">
        <v>96</v>
      </c>
      <c r="BX417" s="5" t="s">
        <v>96</v>
      </c>
      <c r="BY417" s="5" t="s">
        <v>96</v>
      </c>
      <c r="BZ417" s="5" t="s">
        <v>96</v>
      </c>
      <c r="CA417" s="5" t="s">
        <v>96</v>
      </c>
      <c r="CB417" s="5" t="s">
        <v>96</v>
      </c>
      <c r="CC417" s="5" t="s">
        <v>96</v>
      </c>
      <c r="CD417" s="5" t="s">
        <v>96</v>
      </c>
      <c r="CE417" s="5" t="s">
        <v>96</v>
      </c>
      <c r="CF417" s="5" t="s">
        <v>96</v>
      </c>
      <c r="CG417" s="5" t="s">
        <v>96</v>
      </c>
      <c r="CH417" s="5" t="s">
        <v>96</v>
      </c>
      <c r="CI417" s="5" t="s">
        <v>96</v>
      </c>
      <c r="CJ417" s="5" t="s">
        <v>206</v>
      </c>
      <c r="CK417" s="5" t="s">
        <v>96</v>
      </c>
      <c r="CL417" s="5" t="s">
        <v>96</v>
      </c>
      <c r="CM417" s="6" t="str" cm="1">
        <f t="array" ref="CM4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17" s="5" t="str" cm="1">
        <f t="array" ref="CN4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17" s="5" t="str" cm="1">
        <f t="array" ref="CO4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17" s="5" t="str" cm="1">
        <f t="array" ref="CP4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17" s="5" t="str" cm="1">
        <f t="array" ref="CQ41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18" spans="2:95" ht="93" x14ac:dyDescent="0.35">
      <c r="B418" s="5" t="s">
        <v>206</v>
      </c>
      <c r="C418" s="6" t="s">
        <v>6242</v>
      </c>
      <c r="D418" s="6" t="s">
        <v>873</v>
      </c>
      <c r="E418" s="6" t="s">
        <v>7380</v>
      </c>
      <c r="F418" s="5" t="s">
        <v>209</v>
      </c>
      <c r="G418" s="5" t="s">
        <v>210</v>
      </c>
      <c r="H418" s="5" t="s">
        <v>223</v>
      </c>
      <c r="I418" s="5" t="s">
        <v>96</v>
      </c>
      <c r="J418" s="5" t="s">
        <v>96</v>
      </c>
      <c r="K418" s="5" t="s">
        <v>399</v>
      </c>
      <c r="L418" s="5" t="s">
        <v>9</v>
      </c>
      <c r="M418" s="5" t="str">
        <f>IF(O418="","",
IF(O418="PM_XX_XX_XX: Undefined","PM_XX: Undefined",
INDEX(tbl_Picklist_UniclassPM[Code and Title],
MATCH((LEFT(O418,5)),tbl_Picklist_UniclassPM[Code],0))
))</f>
        <v>PM_70 : Testing, commissioning and completion information</v>
      </c>
      <c r="N418" s="5" t="str">
        <f>IF(O418="","",
IF(O418="PM_XX_XX_XX: Undefined","PM_XX_XX: Undefined",
INDEX(tbl_Picklist_UniclassPM[Code and Title],
MATCH((LEFT(O418,8)),tbl_Picklist_UniclassPM[Code],0))
))</f>
        <v>PM_70_75 : Testing information</v>
      </c>
      <c r="O418" s="5" t="s">
        <v>874</v>
      </c>
      <c r="P418" s="6" t="str" cm="1">
        <f t="array" ref="P41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18" s="6" t="str" cm="1">
        <f t="array" ref="Q41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18" s="6"/>
      <c r="S418" s="5" t="s">
        <v>96</v>
      </c>
      <c r="T418" s="6"/>
      <c r="U418" s="5" t="s">
        <v>96</v>
      </c>
      <c r="V418" s="6"/>
      <c r="W418" s="5" t="s">
        <v>96</v>
      </c>
      <c r="X418" s="6"/>
      <c r="Y418" s="5" t="s">
        <v>96</v>
      </c>
      <c r="Z418" s="6"/>
      <c r="AA418" s="5" t="s">
        <v>96</v>
      </c>
      <c r="AB418" s="6"/>
      <c r="AC418" s="5" t="s">
        <v>96</v>
      </c>
      <c r="AE418" s="5" t="s">
        <v>96</v>
      </c>
      <c r="AG418" s="5" t="s">
        <v>96</v>
      </c>
      <c r="AI418" s="5" t="s">
        <v>96</v>
      </c>
      <c r="AJ418" s="6"/>
      <c r="AK418" s="5" t="s">
        <v>96</v>
      </c>
      <c r="AM418" s="5" t="s">
        <v>96</v>
      </c>
      <c r="AO418" s="5" t="s">
        <v>96</v>
      </c>
      <c r="AQ418" s="5" t="s">
        <v>96</v>
      </c>
      <c r="AS418" s="5" t="s">
        <v>96</v>
      </c>
      <c r="AU418" s="5" t="s">
        <v>96</v>
      </c>
      <c r="AW418" s="5" t="s">
        <v>96</v>
      </c>
      <c r="AY418" s="5" t="s">
        <v>96</v>
      </c>
      <c r="BA418" s="5" t="s">
        <v>96</v>
      </c>
      <c r="BC418" s="5" t="s">
        <v>96</v>
      </c>
      <c r="BE418" s="5" t="s">
        <v>206</v>
      </c>
      <c r="BF418" s="6" t="s">
        <v>6717</v>
      </c>
      <c r="BG418" s="5" t="s">
        <v>206</v>
      </c>
      <c r="BH418" s="6" t="s">
        <v>6536</v>
      </c>
      <c r="BI418" s="5" t="s">
        <v>96</v>
      </c>
      <c r="BK418" s="6" t="str" cm="1">
        <f t="array" ref="BK41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J;
X</v>
      </c>
      <c r="BL418" s="6" t="str" cm="1">
        <f t="array" ref="BL41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J : Acoustic Engineering;
X : Non-Discipline Specific or Not Applicable</v>
      </c>
      <c r="BM418" s="5" t="s">
        <v>96</v>
      </c>
      <c r="BN418" s="5" t="s">
        <v>96</v>
      </c>
      <c r="BO418" s="5" t="s">
        <v>96</v>
      </c>
      <c r="BP418" s="5" t="s">
        <v>96</v>
      </c>
      <c r="BQ418" s="5" t="s">
        <v>206</v>
      </c>
      <c r="BR418" s="5" t="s">
        <v>96</v>
      </c>
      <c r="BS418" s="5" t="s">
        <v>96</v>
      </c>
      <c r="BT418" s="5" t="s">
        <v>96</v>
      </c>
      <c r="BU418" s="5" t="s">
        <v>96</v>
      </c>
      <c r="BV418" s="5" t="s">
        <v>206</v>
      </c>
      <c r="BW418" s="5" t="s">
        <v>96</v>
      </c>
      <c r="BX418" s="5" t="s">
        <v>96</v>
      </c>
      <c r="BY418" s="5" t="s">
        <v>96</v>
      </c>
      <c r="BZ418" s="5" t="s">
        <v>96</v>
      </c>
      <c r="CA418" s="5" t="s">
        <v>96</v>
      </c>
      <c r="CB418" s="5" t="s">
        <v>96</v>
      </c>
      <c r="CC418" s="5" t="s">
        <v>96</v>
      </c>
      <c r="CD418" s="5" t="s">
        <v>96</v>
      </c>
      <c r="CE418" s="5" t="s">
        <v>96</v>
      </c>
      <c r="CF418" s="5" t="s">
        <v>96</v>
      </c>
      <c r="CG418" s="5" t="s">
        <v>96</v>
      </c>
      <c r="CH418" s="5" t="s">
        <v>96</v>
      </c>
      <c r="CI418" s="5" t="s">
        <v>96</v>
      </c>
      <c r="CJ418" s="5" t="s">
        <v>206</v>
      </c>
      <c r="CK418" s="5" t="s">
        <v>96</v>
      </c>
      <c r="CL418" s="5" t="s">
        <v>96</v>
      </c>
      <c r="CM418" s="6" t="str" cm="1">
        <f t="array" ref="CM4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18" s="5" t="str" cm="1">
        <f t="array" ref="CN4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18" s="5" t="str" cm="1">
        <f t="array" ref="CO4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18" s="5" t="str" cm="1">
        <f t="array" ref="CP4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18" s="5" t="str" cm="1">
        <f t="array" ref="CQ41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19" spans="2:95" ht="77.5" x14ac:dyDescent="0.35">
      <c r="B419" s="5" t="s">
        <v>206</v>
      </c>
      <c r="C419" s="6" t="s">
        <v>6243</v>
      </c>
      <c r="D419" s="6" t="s">
        <v>875</v>
      </c>
      <c r="E419" s="6" t="s">
        <v>7381</v>
      </c>
      <c r="F419" s="5" t="s">
        <v>209</v>
      </c>
      <c r="G419" s="5" t="s">
        <v>210</v>
      </c>
      <c r="H419" s="5" t="s">
        <v>223</v>
      </c>
      <c r="I419" s="5" t="s">
        <v>96</v>
      </c>
      <c r="J419" s="5" t="s">
        <v>96</v>
      </c>
      <c r="K419" s="5" t="s">
        <v>399</v>
      </c>
      <c r="L419" s="5" t="s">
        <v>9</v>
      </c>
      <c r="M419" s="5" t="str">
        <f>IF(O419="","",
IF(O419="PM_XX_XX_XX: Undefined","PM_XX: Undefined",
INDEX(tbl_Picklist_UniclassPM[Code and Title],
MATCH((LEFT(O419,5)),tbl_Picklist_UniclassPM[Code],0))
))</f>
        <v>PM_70 : Testing, commissioning and completion information</v>
      </c>
      <c r="N419" s="5" t="str">
        <f>IF(O419="","",
IF(O419="PM_XX_XX_XX: Undefined","PM_XX_XX: Undefined",
INDEX(tbl_Picklist_UniclassPM[Code and Title],
MATCH((LEFT(O419,8)),tbl_Picklist_UniclassPM[Code],0))
))</f>
        <v>PM_70_75 : Testing information</v>
      </c>
      <c r="O419" s="5" t="s">
        <v>876</v>
      </c>
      <c r="P419" s="6" t="str" cm="1">
        <f t="array" ref="P41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19" s="6" t="str" cm="1">
        <f t="array" ref="Q41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19" s="6"/>
      <c r="S419" s="5" t="s">
        <v>96</v>
      </c>
      <c r="T419" s="6"/>
      <c r="U419" s="5" t="s">
        <v>96</v>
      </c>
      <c r="V419" s="6"/>
      <c r="W419" s="5" t="s">
        <v>96</v>
      </c>
      <c r="X419" s="6"/>
      <c r="Y419" s="5" t="s">
        <v>96</v>
      </c>
      <c r="Z419" s="6"/>
      <c r="AA419" s="5" t="s">
        <v>96</v>
      </c>
      <c r="AB419" s="6"/>
      <c r="AC419" s="5" t="s">
        <v>96</v>
      </c>
      <c r="AE419" s="5" t="s">
        <v>96</v>
      </c>
      <c r="AG419" s="5" t="s">
        <v>96</v>
      </c>
      <c r="AI419" s="5" t="s">
        <v>96</v>
      </c>
      <c r="AJ419" s="6"/>
      <c r="AK419" s="5" t="s">
        <v>96</v>
      </c>
      <c r="AM419" s="5" t="s">
        <v>96</v>
      </c>
      <c r="AO419" s="5" t="s">
        <v>96</v>
      </c>
      <c r="AQ419" s="5" t="s">
        <v>96</v>
      </c>
      <c r="AS419" s="5" t="s">
        <v>96</v>
      </c>
      <c r="AU419" s="5" t="s">
        <v>96</v>
      </c>
      <c r="AW419" s="5" t="s">
        <v>96</v>
      </c>
      <c r="AY419" s="5" t="s">
        <v>96</v>
      </c>
      <c r="BA419" s="5" t="s">
        <v>96</v>
      </c>
      <c r="BC419" s="5" t="s">
        <v>96</v>
      </c>
      <c r="BE419" s="5" t="s">
        <v>206</v>
      </c>
      <c r="BF419" s="6" t="s">
        <v>6962</v>
      </c>
      <c r="BG419" s="5" t="s">
        <v>206</v>
      </c>
      <c r="BH419" s="6" t="s">
        <v>6536</v>
      </c>
      <c r="BI419" s="5" t="s">
        <v>96</v>
      </c>
      <c r="BK419" s="6" t="str" cm="1">
        <f t="array" ref="BK41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419" s="6" t="str" cm="1">
        <f t="array" ref="BL41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419" s="5" t="s">
        <v>96</v>
      </c>
      <c r="BN419" s="5" t="s">
        <v>96</v>
      </c>
      <c r="BO419" s="5" t="s">
        <v>96</v>
      </c>
      <c r="BP419" s="5" t="s">
        <v>96</v>
      </c>
      <c r="BQ419" s="5" t="s">
        <v>206</v>
      </c>
      <c r="BR419" s="5" t="s">
        <v>96</v>
      </c>
      <c r="BS419" s="5" t="s">
        <v>96</v>
      </c>
      <c r="BT419" s="5" t="s">
        <v>96</v>
      </c>
      <c r="BU419" s="5" t="s">
        <v>96</v>
      </c>
      <c r="BV419" s="5" t="s">
        <v>96</v>
      </c>
      <c r="BW419" s="5" t="s">
        <v>96</v>
      </c>
      <c r="BX419" s="5" t="s">
        <v>96</v>
      </c>
      <c r="BY419" s="5" t="s">
        <v>96</v>
      </c>
      <c r="BZ419" s="5" t="s">
        <v>96</v>
      </c>
      <c r="CA419" s="5" t="s">
        <v>96</v>
      </c>
      <c r="CB419" s="5" t="s">
        <v>96</v>
      </c>
      <c r="CC419" s="5" t="s">
        <v>96</v>
      </c>
      <c r="CD419" s="5" t="s">
        <v>96</v>
      </c>
      <c r="CE419" s="5" t="s">
        <v>96</v>
      </c>
      <c r="CF419" s="5" t="s">
        <v>96</v>
      </c>
      <c r="CG419" s="5" t="s">
        <v>96</v>
      </c>
      <c r="CH419" s="5" t="s">
        <v>96</v>
      </c>
      <c r="CI419" s="5" t="s">
        <v>96</v>
      </c>
      <c r="CJ419" s="5" t="s">
        <v>206</v>
      </c>
      <c r="CK419" s="5" t="s">
        <v>96</v>
      </c>
      <c r="CL419" s="5" t="s">
        <v>96</v>
      </c>
      <c r="CM419" s="6" t="str" cm="1">
        <f t="array" ref="CM4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19" s="5" t="str" cm="1">
        <f t="array" ref="CN4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19" s="5" t="str" cm="1">
        <f t="array" ref="CO4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19" s="5" t="str" cm="1">
        <f t="array" ref="CP4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19" s="5" t="str" cm="1">
        <f t="array" ref="CQ41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20" spans="2:95" ht="77.5" x14ac:dyDescent="0.35">
      <c r="B420" s="5" t="s">
        <v>206</v>
      </c>
      <c r="C420" s="6" t="s">
        <v>6244</v>
      </c>
      <c r="D420" s="6" t="s">
        <v>877</v>
      </c>
      <c r="E420" s="6" t="s">
        <v>7382</v>
      </c>
      <c r="F420" s="5" t="s">
        <v>209</v>
      </c>
      <c r="G420" s="5" t="s">
        <v>210</v>
      </c>
      <c r="H420" s="5" t="s">
        <v>223</v>
      </c>
      <c r="I420" s="5" t="s">
        <v>96</v>
      </c>
      <c r="J420" s="5" t="s">
        <v>96</v>
      </c>
      <c r="K420" s="5" t="s">
        <v>399</v>
      </c>
      <c r="L420" s="5" t="s">
        <v>9</v>
      </c>
      <c r="M420" s="5" t="str">
        <f>IF(O420="","",
IF(O420="PM_XX_XX_XX: Undefined","PM_XX: Undefined",
INDEX(tbl_Picklist_UniclassPM[Code and Title],
MATCH((LEFT(O420,5)),tbl_Picklist_UniclassPM[Code],0))
))</f>
        <v>PM_70 : Testing, commissioning and completion information</v>
      </c>
      <c r="N420" s="5" t="str">
        <f>IF(O420="","",
IF(O420="PM_XX_XX_XX: Undefined","PM_XX_XX: Undefined",
INDEX(tbl_Picklist_UniclassPM[Code and Title],
MATCH((LEFT(O420,8)),tbl_Picklist_UniclassPM[Code],0))
))</f>
        <v>PM_70_80 : Commissioning information</v>
      </c>
      <c r="O420" s="5" t="s">
        <v>878</v>
      </c>
      <c r="P420" s="6" t="str" cm="1">
        <f t="array" ref="P42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20" s="6" t="str" cm="1">
        <f t="array" ref="Q42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20" s="6"/>
      <c r="S420" s="5" t="s">
        <v>96</v>
      </c>
      <c r="T420" s="6"/>
      <c r="U420" s="5" t="s">
        <v>96</v>
      </c>
      <c r="V420" s="6"/>
      <c r="W420" s="5" t="s">
        <v>96</v>
      </c>
      <c r="X420" s="6"/>
      <c r="Y420" s="5" t="s">
        <v>96</v>
      </c>
      <c r="Z420" s="6"/>
      <c r="AA420" s="5" t="s">
        <v>96</v>
      </c>
      <c r="AB420" s="6"/>
      <c r="AC420" s="5" t="s">
        <v>96</v>
      </c>
      <c r="AE420" s="5" t="s">
        <v>96</v>
      </c>
      <c r="AG420" s="5" t="s">
        <v>96</v>
      </c>
      <c r="AI420" s="5" t="s">
        <v>96</v>
      </c>
      <c r="AJ420" s="6"/>
      <c r="AK420" s="5" t="s">
        <v>96</v>
      </c>
      <c r="AM420" s="5" t="s">
        <v>96</v>
      </c>
      <c r="AO420" s="5" t="s">
        <v>96</v>
      </c>
      <c r="AQ420" s="5" t="s">
        <v>96</v>
      </c>
      <c r="AS420" s="5" t="s">
        <v>96</v>
      </c>
      <c r="AU420" s="5" t="s">
        <v>96</v>
      </c>
      <c r="AW420" s="5" t="s">
        <v>96</v>
      </c>
      <c r="AY420" s="5" t="s">
        <v>96</v>
      </c>
      <c r="BA420" s="5" t="s">
        <v>96</v>
      </c>
      <c r="BC420" s="5" t="s">
        <v>96</v>
      </c>
      <c r="BE420" s="5" t="s">
        <v>206</v>
      </c>
      <c r="BF420" s="6" t="s">
        <v>6720</v>
      </c>
      <c r="BG420" s="5" t="s">
        <v>206</v>
      </c>
      <c r="BH420" s="6" t="s">
        <v>6536</v>
      </c>
      <c r="BI420" s="5" t="s">
        <v>96</v>
      </c>
      <c r="BK420" s="6" t="str" cm="1">
        <f t="array" ref="BK42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
Z</v>
      </c>
      <c r="BL420" s="6" t="str" cm="1">
        <f t="array" ref="BL42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
Z : Multiple Disciplines</v>
      </c>
      <c r="BM420" s="5" t="s">
        <v>96</v>
      </c>
      <c r="BN420" s="5" t="s">
        <v>96</v>
      </c>
      <c r="BO420" s="5" t="s">
        <v>96</v>
      </c>
      <c r="BP420" s="5" t="s">
        <v>96</v>
      </c>
      <c r="BQ420" s="5" t="s">
        <v>206</v>
      </c>
      <c r="BR420" s="5" t="s">
        <v>96</v>
      </c>
      <c r="BS420" s="5" t="s">
        <v>96</v>
      </c>
      <c r="BT420" s="5" t="s">
        <v>96</v>
      </c>
      <c r="BU420" s="5" t="s">
        <v>96</v>
      </c>
      <c r="BV420" s="5" t="s">
        <v>96</v>
      </c>
      <c r="BW420" s="5" t="s">
        <v>96</v>
      </c>
      <c r="BX420" s="5" t="s">
        <v>96</v>
      </c>
      <c r="BY420" s="5" t="s">
        <v>96</v>
      </c>
      <c r="BZ420" s="5" t="s">
        <v>96</v>
      </c>
      <c r="CA420" s="5" t="s">
        <v>96</v>
      </c>
      <c r="CB420" s="5" t="s">
        <v>96</v>
      </c>
      <c r="CC420" s="5" t="s">
        <v>96</v>
      </c>
      <c r="CD420" s="5" t="s">
        <v>96</v>
      </c>
      <c r="CE420" s="5" t="s">
        <v>96</v>
      </c>
      <c r="CF420" s="5" t="s">
        <v>96</v>
      </c>
      <c r="CG420" s="5" t="s">
        <v>96</v>
      </c>
      <c r="CH420" s="5" t="s">
        <v>96</v>
      </c>
      <c r="CI420" s="5" t="s">
        <v>96</v>
      </c>
      <c r="CJ420" s="5" t="s">
        <v>206</v>
      </c>
      <c r="CK420" s="5" t="s">
        <v>96</v>
      </c>
      <c r="CL420" s="5" t="s">
        <v>206</v>
      </c>
      <c r="CM420" s="6" t="str" cm="1">
        <f t="array" ref="CM4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20" s="5" t="str" cm="1">
        <f t="array" ref="CN4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20" s="5" t="str" cm="1">
        <f t="array" ref="CO4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20" s="5" t="str" cm="1">
        <f t="array" ref="CP4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20" s="5" t="str" cm="1">
        <f t="array" ref="CQ42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21" spans="2:95" ht="77.5" x14ac:dyDescent="0.35">
      <c r="B421" s="5" t="s">
        <v>206</v>
      </c>
      <c r="C421" s="6" t="s">
        <v>6245</v>
      </c>
      <c r="D421" s="6" t="s">
        <v>880</v>
      </c>
      <c r="E421" s="6" t="s">
        <v>7383</v>
      </c>
      <c r="F421" s="5" t="s">
        <v>209</v>
      </c>
      <c r="G421" s="5" t="s">
        <v>210</v>
      </c>
      <c r="H421" s="5" t="s">
        <v>223</v>
      </c>
      <c r="I421" s="5" t="s">
        <v>96</v>
      </c>
      <c r="J421" s="5" t="s">
        <v>96</v>
      </c>
      <c r="K421" s="5" t="s">
        <v>399</v>
      </c>
      <c r="L421" s="5" t="s">
        <v>9</v>
      </c>
      <c r="M421" s="5" t="str">
        <f>IF(O421="","",
IF(O421="PM_XX_XX_XX: Undefined","PM_XX: Undefined",
INDEX(tbl_Picklist_UniclassPM[Code and Title],
MATCH((LEFT(O421,5)),tbl_Picklist_UniclassPM[Code],0))
))</f>
        <v>PM_70 : Testing, commissioning and completion information</v>
      </c>
      <c r="N421" s="5" t="str">
        <f>IF(O421="","",
IF(O421="PM_XX_XX_XX: Undefined","PM_XX_XX: Undefined",
INDEX(tbl_Picklist_UniclassPM[Code and Title],
MATCH((LEFT(O421,8)),tbl_Picklist_UniclassPM[Code],0))
))</f>
        <v>PM_70_80 : Commissioning information</v>
      </c>
      <c r="O421" s="5" t="s">
        <v>881</v>
      </c>
      <c r="P421" s="6" t="str" cm="1">
        <f t="array" ref="P42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21" s="6" t="str" cm="1">
        <f t="array" ref="Q42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21" s="6"/>
      <c r="S421" s="5" t="s">
        <v>96</v>
      </c>
      <c r="T421" s="6"/>
      <c r="U421" s="5" t="s">
        <v>96</v>
      </c>
      <c r="V421" s="6"/>
      <c r="W421" s="5" t="s">
        <v>96</v>
      </c>
      <c r="X421" s="6"/>
      <c r="Y421" s="5" t="s">
        <v>96</v>
      </c>
      <c r="Z421" s="6"/>
      <c r="AA421" s="5" t="s">
        <v>96</v>
      </c>
      <c r="AB421" s="6"/>
      <c r="AC421" s="5" t="s">
        <v>96</v>
      </c>
      <c r="AE421" s="5" t="s">
        <v>96</v>
      </c>
      <c r="AG421" s="5" t="s">
        <v>96</v>
      </c>
      <c r="AI421" s="5" t="s">
        <v>96</v>
      </c>
      <c r="AJ421" s="6"/>
      <c r="AK421" s="5" t="s">
        <v>96</v>
      </c>
      <c r="AM421" s="5" t="s">
        <v>96</v>
      </c>
      <c r="AO421" s="5" t="s">
        <v>96</v>
      </c>
      <c r="AQ421" s="5" t="s">
        <v>96</v>
      </c>
      <c r="AS421" s="5" t="s">
        <v>96</v>
      </c>
      <c r="AU421" s="5" t="s">
        <v>96</v>
      </c>
      <c r="AW421" s="5" t="s">
        <v>96</v>
      </c>
      <c r="AY421" s="5" t="s">
        <v>96</v>
      </c>
      <c r="BA421" s="5" t="s">
        <v>96</v>
      </c>
      <c r="BC421" s="5" t="s">
        <v>96</v>
      </c>
      <c r="BE421" s="5" t="s">
        <v>206</v>
      </c>
      <c r="BF421" s="6" t="s">
        <v>6721</v>
      </c>
      <c r="BG421" s="5" t="s">
        <v>206</v>
      </c>
      <c r="BH421" s="6" t="s">
        <v>6536</v>
      </c>
      <c r="BI421" s="5" t="s">
        <v>96</v>
      </c>
      <c r="BK421" s="6" t="str" cm="1">
        <f t="array" ref="BK42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421" s="6" t="str" cm="1">
        <f t="array" ref="BL42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421" s="5" t="s">
        <v>96</v>
      </c>
      <c r="BN421" s="5" t="s">
        <v>96</v>
      </c>
      <c r="BO421" s="5" t="s">
        <v>96</v>
      </c>
      <c r="BP421" s="5" t="s">
        <v>96</v>
      </c>
      <c r="BQ421" s="5" t="s">
        <v>206</v>
      </c>
      <c r="BR421" s="5" t="s">
        <v>96</v>
      </c>
      <c r="BS421" s="5" t="s">
        <v>96</v>
      </c>
      <c r="BT421" s="5" t="s">
        <v>96</v>
      </c>
      <c r="BU421" s="5" t="s">
        <v>96</v>
      </c>
      <c r="BV421" s="5" t="s">
        <v>96</v>
      </c>
      <c r="BW421" s="5" t="s">
        <v>96</v>
      </c>
      <c r="BX421" s="5" t="s">
        <v>96</v>
      </c>
      <c r="BY421" s="5" t="s">
        <v>206</v>
      </c>
      <c r="BZ421" s="5" t="s">
        <v>96</v>
      </c>
      <c r="CA421" s="5" t="s">
        <v>96</v>
      </c>
      <c r="CB421" s="5" t="s">
        <v>96</v>
      </c>
      <c r="CC421" s="5" t="s">
        <v>96</v>
      </c>
      <c r="CD421" s="5" t="s">
        <v>96</v>
      </c>
      <c r="CE421" s="5" t="s">
        <v>96</v>
      </c>
      <c r="CF421" s="5" t="s">
        <v>96</v>
      </c>
      <c r="CG421" s="5" t="s">
        <v>96</v>
      </c>
      <c r="CH421" s="5" t="s">
        <v>96</v>
      </c>
      <c r="CI421" s="5" t="s">
        <v>96</v>
      </c>
      <c r="CJ421" s="5" t="s">
        <v>206</v>
      </c>
      <c r="CK421" s="5" t="s">
        <v>96</v>
      </c>
      <c r="CL421" s="5" t="s">
        <v>206</v>
      </c>
      <c r="CM421" s="6" t="str" cm="1">
        <f t="array" ref="CM4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21" s="5" t="str" cm="1">
        <f t="array" ref="CN4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21" s="5" t="str" cm="1">
        <f t="array" ref="CO4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21" s="5" t="str" cm="1">
        <f t="array" ref="CP4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21" s="5" t="str" cm="1">
        <f t="array" ref="CQ42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22" spans="2:95" ht="93" x14ac:dyDescent="0.35">
      <c r="B422" s="5" t="s">
        <v>239</v>
      </c>
      <c r="C422" s="6" t="s">
        <v>6246</v>
      </c>
      <c r="D422" s="6" t="s">
        <v>882</v>
      </c>
      <c r="E422" s="6" t="s">
        <v>7384</v>
      </c>
      <c r="F422" s="5" t="s">
        <v>209</v>
      </c>
      <c r="G422" s="5" t="s">
        <v>210</v>
      </c>
      <c r="H422" s="5" t="s">
        <v>223</v>
      </c>
      <c r="I422" s="5" t="s">
        <v>96</v>
      </c>
      <c r="J422" s="5" t="s">
        <v>96</v>
      </c>
      <c r="K422" s="5" t="s">
        <v>399</v>
      </c>
      <c r="L422" s="5" t="s">
        <v>9</v>
      </c>
      <c r="M422" s="5" t="str">
        <f>IF(O422="","",
IF(O422="PM_XX_XX_XX: Undefined","PM_XX: Undefined",
INDEX(tbl_Picklist_UniclassPM[Code and Title],
MATCH((LEFT(O422,5)),tbl_Picklist_UniclassPM[Code],0))
))</f>
        <v>PM_70 : Testing, commissioning and completion information</v>
      </c>
      <c r="N422" s="5" t="str">
        <f>IF(O422="","",
IF(O422="PM_XX_XX_XX: Undefined","PM_XX_XX: Undefined",
INDEX(tbl_Picklist_UniclassPM[Code and Title],
MATCH((LEFT(O422,8)),tbl_Picklist_UniclassPM[Code],0))
))</f>
        <v>PM_70_80 : Commissioning information</v>
      </c>
      <c r="O422" s="5" t="s">
        <v>883</v>
      </c>
      <c r="P422" s="6" t="str" cm="1">
        <f t="array" ref="P42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22" s="6" t="str" cm="1">
        <f t="array" ref="Q42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22" s="6"/>
      <c r="S422" s="5" t="s">
        <v>96</v>
      </c>
      <c r="T422" s="6"/>
      <c r="U422" s="5" t="s">
        <v>96</v>
      </c>
      <c r="V422" s="6"/>
      <c r="W422" s="5" t="s">
        <v>96</v>
      </c>
      <c r="X422" s="6"/>
      <c r="Y422" s="5" t="s">
        <v>96</v>
      </c>
      <c r="Z422" s="6"/>
      <c r="AA422" s="5" t="s">
        <v>96</v>
      </c>
      <c r="AB422" s="6"/>
      <c r="AC422" s="5" t="s">
        <v>96</v>
      </c>
      <c r="AE422" s="5" t="s">
        <v>96</v>
      </c>
      <c r="AG422" s="5" t="s">
        <v>96</v>
      </c>
      <c r="AI422" s="5" t="s">
        <v>96</v>
      </c>
      <c r="AJ422" s="6"/>
      <c r="AK422" s="5" t="s">
        <v>96</v>
      </c>
      <c r="AM422" s="5" t="s">
        <v>96</v>
      </c>
      <c r="AO422" s="5" t="s">
        <v>96</v>
      </c>
      <c r="AQ422" s="5" t="s">
        <v>96</v>
      </c>
      <c r="AS422" s="5" t="s">
        <v>96</v>
      </c>
      <c r="AU422" s="5" t="s">
        <v>96</v>
      </c>
      <c r="AW422" s="5" t="s">
        <v>96</v>
      </c>
      <c r="AY422" s="5" t="s">
        <v>96</v>
      </c>
      <c r="BA422" s="5" t="s">
        <v>96</v>
      </c>
      <c r="BC422" s="5" t="s">
        <v>96</v>
      </c>
      <c r="BE422" s="5" t="s">
        <v>206</v>
      </c>
      <c r="BF422" s="6" t="s">
        <v>6963</v>
      </c>
      <c r="BG422" s="5" t="s">
        <v>206</v>
      </c>
      <c r="BH422" s="6" t="s">
        <v>6536</v>
      </c>
      <c r="BI422" s="5" t="s">
        <v>96</v>
      </c>
      <c r="BK422" s="6" t="str" cm="1">
        <f t="array" ref="BK42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422" s="6" t="str" cm="1">
        <f t="array" ref="BL42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422" s="5" t="s">
        <v>96</v>
      </c>
      <c r="BN422" s="5" t="s">
        <v>96</v>
      </c>
      <c r="BO422" s="5" t="s">
        <v>96</v>
      </c>
      <c r="BP422" s="5" t="s">
        <v>96</v>
      </c>
      <c r="BQ422" s="5" t="s">
        <v>206</v>
      </c>
      <c r="BR422" s="5" t="s">
        <v>96</v>
      </c>
      <c r="BS422" s="5" t="s">
        <v>96</v>
      </c>
      <c r="BT422" s="5" t="s">
        <v>96</v>
      </c>
      <c r="BU422" s="5" t="s">
        <v>96</v>
      </c>
      <c r="BV422" s="5" t="s">
        <v>96</v>
      </c>
      <c r="BW422" s="5" t="s">
        <v>96</v>
      </c>
      <c r="BX422" s="5" t="s">
        <v>96</v>
      </c>
      <c r="BY422" s="5" t="s">
        <v>206</v>
      </c>
      <c r="BZ422" s="5" t="s">
        <v>96</v>
      </c>
      <c r="CA422" s="5" t="s">
        <v>96</v>
      </c>
      <c r="CB422" s="5" t="s">
        <v>96</v>
      </c>
      <c r="CC422" s="5" t="s">
        <v>96</v>
      </c>
      <c r="CD422" s="5" t="s">
        <v>96</v>
      </c>
      <c r="CE422" s="5" t="s">
        <v>96</v>
      </c>
      <c r="CF422" s="5" t="s">
        <v>96</v>
      </c>
      <c r="CG422" s="5" t="s">
        <v>96</v>
      </c>
      <c r="CH422" s="5" t="s">
        <v>96</v>
      </c>
      <c r="CI422" s="5" t="s">
        <v>96</v>
      </c>
      <c r="CJ422" s="5" t="s">
        <v>206</v>
      </c>
      <c r="CK422" s="5" t="s">
        <v>96</v>
      </c>
      <c r="CL422" s="5" t="s">
        <v>206</v>
      </c>
      <c r="CM422" s="6" t="str" cm="1">
        <f t="array" ref="CM4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22" s="5" t="str" cm="1">
        <f t="array" ref="CN4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22" s="5" t="str" cm="1">
        <f t="array" ref="CO4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22" s="5" t="str" cm="1">
        <f t="array" ref="CP4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22" s="5" t="str" cm="1">
        <f t="array" ref="CQ42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23" spans="2:95" ht="93" x14ac:dyDescent="0.35">
      <c r="B423" s="5" t="s">
        <v>206</v>
      </c>
      <c r="C423" s="6" t="s">
        <v>6247</v>
      </c>
      <c r="D423" s="6" t="s">
        <v>6841</v>
      </c>
      <c r="E423" s="6" t="s">
        <v>7385</v>
      </c>
      <c r="F423" s="5" t="s">
        <v>209</v>
      </c>
      <c r="G423" s="5" t="s">
        <v>210</v>
      </c>
      <c r="H423" s="5" t="s">
        <v>223</v>
      </c>
      <c r="I423" s="5" t="s">
        <v>96</v>
      </c>
      <c r="J423" s="5" t="s">
        <v>96</v>
      </c>
      <c r="K423" s="5" t="s">
        <v>399</v>
      </c>
      <c r="L423" s="5" t="s">
        <v>9</v>
      </c>
      <c r="M423" s="5" t="str">
        <f>IF(O423="","",
IF(O423="PM_XX_XX_XX: Undefined","PM_XX: Undefined",
INDEX(tbl_Picklist_UniclassPM[Code and Title],
MATCH((LEFT(O423,5)),tbl_Picklist_UniclassPM[Code],0))
))</f>
        <v>PM_70 : Testing, commissioning and completion information</v>
      </c>
      <c r="N423" s="5" t="str">
        <f>IF(O423="","",
IF(O423="PM_XX_XX_XX: Undefined","PM_XX_XX: Undefined",
INDEX(tbl_Picklist_UniclassPM[Code and Title],
MATCH((LEFT(O423,8)),tbl_Picklist_UniclassPM[Code],0))
))</f>
        <v>PM_70_80 : Commissioning information</v>
      </c>
      <c r="O423" s="5" t="s">
        <v>884</v>
      </c>
      <c r="P423" s="6" t="str" cm="1">
        <f t="array" ref="P42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23" s="6" t="str" cm="1">
        <f t="array" ref="Q42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23" s="6"/>
      <c r="S423" s="5" t="s">
        <v>96</v>
      </c>
      <c r="T423" s="6"/>
      <c r="U423" s="5" t="s">
        <v>96</v>
      </c>
      <c r="V423" s="6"/>
      <c r="W423" s="5" t="s">
        <v>96</v>
      </c>
      <c r="X423" s="6"/>
      <c r="Y423" s="5" t="s">
        <v>96</v>
      </c>
      <c r="Z423" s="6"/>
      <c r="AA423" s="5" t="s">
        <v>96</v>
      </c>
      <c r="AB423" s="6"/>
      <c r="AC423" s="5" t="s">
        <v>96</v>
      </c>
      <c r="AE423" s="5" t="s">
        <v>96</v>
      </c>
      <c r="AG423" s="5" t="s">
        <v>96</v>
      </c>
      <c r="AI423" s="5" t="s">
        <v>96</v>
      </c>
      <c r="AJ423" s="6"/>
      <c r="AK423" s="5" t="s">
        <v>96</v>
      </c>
      <c r="AM423" s="5" t="s">
        <v>96</v>
      </c>
      <c r="AO423" s="5" t="s">
        <v>96</v>
      </c>
      <c r="AQ423" s="5" t="s">
        <v>96</v>
      </c>
      <c r="AS423" s="5" t="s">
        <v>96</v>
      </c>
      <c r="AU423" s="5" t="s">
        <v>96</v>
      </c>
      <c r="AW423" s="5" t="s">
        <v>96</v>
      </c>
      <c r="AY423" s="5" t="s">
        <v>96</v>
      </c>
      <c r="BA423" s="5" t="s">
        <v>96</v>
      </c>
      <c r="BC423" s="5" t="s">
        <v>96</v>
      </c>
      <c r="BE423" s="5" t="s">
        <v>206</v>
      </c>
      <c r="BF423" s="6" t="s">
        <v>6964</v>
      </c>
      <c r="BG423" s="5" t="s">
        <v>206</v>
      </c>
      <c r="BH423" s="6" t="s">
        <v>6536</v>
      </c>
      <c r="BI423" s="5" t="s">
        <v>96</v>
      </c>
      <c r="BK423" s="6" t="str" cm="1">
        <f t="array" ref="BK42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423" s="6" t="str" cm="1">
        <f t="array" ref="BL42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423" s="5" t="s">
        <v>96</v>
      </c>
      <c r="BN423" s="5" t="s">
        <v>96</v>
      </c>
      <c r="BO423" s="5" t="s">
        <v>96</v>
      </c>
      <c r="BP423" s="5" t="s">
        <v>96</v>
      </c>
      <c r="BQ423" s="5" t="s">
        <v>206</v>
      </c>
      <c r="BR423" s="5" t="s">
        <v>96</v>
      </c>
      <c r="BS423" s="5" t="s">
        <v>96</v>
      </c>
      <c r="BT423" s="5" t="s">
        <v>96</v>
      </c>
      <c r="BU423" s="5" t="s">
        <v>96</v>
      </c>
      <c r="BV423" s="5" t="s">
        <v>96</v>
      </c>
      <c r="BW423" s="5" t="s">
        <v>96</v>
      </c>
      <c r="BX423" s="5" t="s">
        <v>96</v>
      </c>
      <c r="BY423" s="5" t="s">
        <v>206</v>
      </c>
      <c r="BZ423" s="5" t="s">
        <v>96</v>
      </c>
      <c r="CA423" s="5" t="s">
        <v>96</v>
      </c>
      <c r="CB423" s="5" t="s">
        <v>96</v>
      </c>
      <c r="CC423" s="5" t="s">
        <v>96</v>
      </c>
      <c r="CD423" s="5" t="s">
        <v>96</v>
      </c>
      <c r="CE423" s="5" t="s">
        <v>96</v>
      </c>
      <c r="CF423" s="5" t="s">
        <v>96</v>
      </c>
      <c r="CG423" s="5" t="s">
        <v>96</v>
      </c>
      <c r="CH423" s="5" t="s">
        <v>96</v>
      </c>
      <c r="CI423" s="5" t="s">
        <v>96</v>
      </c>
      <c r="CJ423" s="5" t="s">
        <v>206</v>
      </c>
      <c r="CK423" s="5" t="s">
        <v>96</v>
      </c>
      <c r="CL423" s="5" t="s">
        <v>206</v>
      </c>
      <c r="CM423" s="6" t="str" cm="1">
        <f t="array" ref="CM4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23" s="5" t="str" cm="1">
        <f t="array" ref="CN4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23" s="5" t="str" cm="1">
        <f t="array" ref="CO4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23" s="5" t="str" cm="1">
        <f t="array" ref="CP4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23" s="5" t="str" cm="1">
        <f t="array" ref="CQ42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24" spans="2:95" ht="77.5" x14ac:dyDescent="0.35">
      <c r="B424" s="5" t="s">
        <v>206</v>
      </c>
      <c r="C424" s="6" t="s">
        <v>6248</v>
      </c>
      <c r="D424" s="6" t="s">
        <v>6842</v>
      </c>
      <c r="E424" s="6" t="s">
        <v>7386</v>
      </c>
      <c r="F424" s="5" t="s">
        <v>209</v>
      </c>
      <c r="G424" s="5" t="s">
        <v>210</v>
      </c>
      <c r="H424" s="5" t="s">
        <v>223</v>
      </c>
      <c r="I424" s="5" t="s">
        <v>96</v>
      </c>
      <c r="J424" s="5" t="s">
        <v>96</v>
      </c>
      <c r="K424" s="5" t="s">
        <v>399</v>
      </c>
      <c r="L424" s="5" t="s">
        <v>9</v>
      </c>
      <c r="M424" s="5" t="str">
        <f>IF(O424="","",
IF(O424="PM_XX_XX_XX: Undefined","PM_XX: Undefined",
INDEX(tbl_Picklist_UniclassPM[Code and Title],
MATCH((LEFT(O424,5)),tbl_Picklist_UniclassPM[Code],0))
))</f>
        <v>PM_70 : Testing, commissioning and completion information</v>
      </c>
      <c r="N424" s="5" t="str">
        <f>IF(O424="","",
IF(O424="PM_XX_XX_XX: Undefined","PM_XX_XX: Undefined",
INDEX(tbl_Picklist_UniclassPM[Code and Title],
MATCH((LEFT(O424,8)),tbl_Picklist_UniclassPM[Code],0))
))</f>
        <v>PM_70_80 : Commissioning information</v>
      </c>
      <c r="O424" s="5" t="s">
        <v>885</v>
      </c>
      <c r="P424" s="6" t="str" cm="1">
        <f t="array" ref="P42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24" s="6" t="str" cm="1">
        <f t="array" ref="Q42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24" s="6"/>
      <c r="S424" s="5" t="s">
        <v>96</v>
      </c>
      <c r="T424" s="6"/>
      <c r="U424" s="5" t="s">
        <v>96</v>
      </c>
      <c r="V424" s="6"/>
      <c r="W424" s="5" t="s">
        <v>96</v>
      </c>
      <c r="X424" s="6"/>
      <c r="Y424" s="5" t="s">
        <v>96</v>
      </c>
      <c r="Z424" s="6"/>
      <c r="AA424" s="5" t="s">
        <v>96</v>
      </c>
      <c r="AB424" s="6"/>
      <c r="AC424" s="5" t="s">
        <v>96</v>
      </c>
      <c r="AE424" s="5" t="s">
        <v>96</v>
      </c>
      <c r="AG424" s="5" t="s">
        <v>96</v>
      </c>
      <c r="AI424" s="5" t="s">
        <v>96</v>
      </c>
      <c r="AJ424" s="6"/>
      <c r="AK424" s="5" t="s">
        <v>96</v>
      </c>
      <c r="AM424" s="5" t="s">
        <v>96</v>
      </c>
      <c r="AO424" s="5" t="s">
        <v>96</v>
      </c>
      <c r="AQ424" s="5" t="s">
        <v>96</v>
      </c>
      <c r="AS424" s="5" t="s">
        <v>96</v>
      </c>
      <c r="AU424" s="5" t="s">
        <v>96</v>
      </c>
      <c r="AW424" s="5" t="s">
        <v>96</v>
      </c>
      <c r="AY424" s="5" t="s">
        <v>96</v>
      </c>
      <c r="BA424" s="5" t="s">
        <v>96</v>
      </c>
      <c r="BC424" s="5" t="s">
        <v>96</v>
      </c>
      <c r="BE424" s="5" t="s">
        <v>206</v>
      </c>
      <c r="BF424" s="6" t="s">
        <v>6965</v>
      </c>
      <c r="BG424" s="5" t="s">
        <v>206</v>
      </c>
      <c r="BH424" s="6" t="s">
        <v>6536</v>
      </c>
      <c r="BI424" s="5" t="s">
        <v>96</v>
      </c>
      <c r="BK424" s="6" t="str" cm="1">
        <f t="array" ref="BK42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424" s="6" t="str" cm="1">
        <f t="array" ref="BL42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424" s="5" t="s">
        <v>96</v>
      </c>
      <c r="BN424" s="5" t="s">
        <v>96</v>
      </c>
      <c r="BO424" s="5" t="s">
        <v>96</v>
      </c>
      <c r="BP424" s="5" t="s">
        <v>96</v>
      </c>
      <c r="BQ424" s="5" t="s">
        <v>206</v>
      </c>
      <c r="BR424" s="5" t="s">
        <v>96</v>
      </c>
      <c r="BS424" s="5" t="s">
        <v>96</v>
      </c>
      <c r="BT424" s="5" t="s">
        <v>96</v>
      </c>
      <c r="BU424" s="5" t="s">
        <v>96</v>
      </c>
      <c r="BV424" s="5" t="s">
        <v>96</v>
      </c>
      <c r="BW424" s="5" t="s">
        <v>96</v>
      </c>
      <c r="BX424" s="5" t="s">
        <v>96</v>
      </c>
      <c r="BY424" s="5" t="s">
        <v>206</v>
      </c>
      <c r="BZ424" s="5" t="s">
        <v>96</v>
      </c>
      <c r="CA424" s="5" t="s">
        <v>96</v>
      </c>
      <c r="CB424" s="5" t="s">
        <v>96</v>
      </c>
      <c r="CC424" s="5" t="s">
        <v>96</v>
      </c>
      <c r="CD424" s="5" t="s">
        <v>96</v>
      </c>
      <c r="CE424" s="5" t="s">
        <v>96</v>
      </c>
      <c r="CF424" s="5" t="s">
        <v>96</v>
      </c>
      <c r="CG424" s="5" t="s">
        <v>96</v>
      </c>
      <c r="CH424" s="5" t="s">
        <v>96</v>
      </c>
      <c r="CI424" s="5" t="s">
        <v>96</v>
      </c>
      <c r="CJ424" s="5" t="s">
        <v>206</v>
      </c>
      <c r="CK424" s="5" t="s">
        <v>96</v>
      </c>
      <c r="CL424" s="5" t="s">
        <v>206</v>
      </c>
      <c r="CM424" s="6" t="str" cm="1">
        <f t="array" ref="CM4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24" s="5" t="str" cm="1">
        <f t="array" ref="CN4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24" s="5" t="str" cm="1">
        <f t="array" ref="CO4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24" s="5" t="str" cm="1">
        <f t="array" ref="CP4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24" s="5" t="str" cm="1">
        <f t="array" ref="CQ42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25" spans="2:95" ht="108.5" x14ac:dyDescent="0.35">
      <c r="B425" s="5" t="s">
        <v>206</v>
      </c>
      <c r="C425" s="6" t="s">
        <v>6249</v>
      </c>
      <c r="D425" s="6" t="s">
        <v>886</v>
      </c>
      <c r="E425" s="6" t="s">
        <v>7387</v>
      </c>
      <c r="F425" s="5" t="s">
        <v>209</v>
      </c>
      <c r="G425" s="5" t="s">
        <v>210</v>
      </c>
      <c r="H425" s="5" t="s">
        <v>223</v>
      </c>
      <c r="I425" s="5" t="s">
        <v>96</v>
      </c>
      <c r="J425" s="5" t="s">
        <v>96</v>
      </c>
      <c r="K425" s="5" t="s">
        <v>399</v>
      </c>
      <c r="L425" s="5" t="s">
        <v>9</v>
      </c>
      <c r="M425" s="5" t="str">
        <f>IF(O425="","",
IF(O425="PM_XX_XX_XX: Undefined","PM_XX: Undefined",
INDEX(tbl_Picklist_UniclassPM[Code and Title],
MATCH((LEFT(O425,5)),tbl_Picklist_UniclassPM[Code],0))
))</f>
        <v>PM_70 : Testing, commissioning and completion information</v>
      </c>
      <c r="N425" s="5" t="str">
        <f>IF(O425="","",
IF(O425="PM_XX_XX_XX: Undefined","PM_XX_XX: Undefined",
INDEX(tbl_Picklist_UniclassPM[Code and Title],
MATCH((LEFT(O425,8)),tbl_Picklist_UniclassPM[Code],0))
))</f>
        <v>PM_70_80 : Commissioning information</v>
      </c>
      <c r="O425" s="5" t="s">
        <v>887</v>
      </c>
      <c r="P425" s="6" t="str" cm="1">
        <f t="array" ref="P42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25" s="6" t="str" cm="1">
        <f t="array" ref="Q42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25" s="6"/>
      <c r="S425" s="5" t="s">
        <v>96</v>
      </c>
      <c r="T425" s="6"/>
      <c r="U425" s="5" t="s">
        <v>96</v>
      </c>
      <c r="V425" s="6"/>
      <c r="W425" s="5" t="s">
        <v>96</v>
      </c>
      <c r="X425" s="6"/>
      <c r="Y425" s="5" t="s">
        <v>96</v>
      </c>
      <c r="Z425" s="6"/>
      <c r="AA425" s="5" t="s">
        <v>96</v>
      </c>
      <c r="AB425" s="6"/>
      <c r="AC425" s="5" t="s">
        <v>96</v>
      </c>
      <c r="AE425" s="5" t="s">
        <v>96</v>
      </c>
      <c r="AG425" s="5" t="s">
        <v>96</v>
      </c>
      <c r="AI425" s="5" t="s">
        <v>96</v>
      </c>
      <c r="AJ425" s="6"/>
      <c r="AK425" s="5" t="s">
        <v>96</v>
      </c>
      <c r="AM425" s="5" t="s">
        <v>96</v>
      </c>
      <c r="AO425" s="5" t="s">
        <v>96</v>
      </c>
      <c r="AQ425" s="5" t="s">
        <v>96</v>
      </c>
      <c r="AS425" s="5" t="s">
        <v>96</v>
      </c>
      <c r="AU425" s="5" t="s">
        <v>96</v>
      </c>
      <c r="AW425" s="5" t="s">
        <v>96</v>
      </c>
      <c r="AY425" s="5" t="s">
        <v>96</v>
      </c>
      <c r="BA425" s="5" t="s">
        <v>96</v>
      </c>
      <c r="BC425" s="5" t="s">
        <v>96</v>
      </c>
      <c r="BE425" s="5" t="s">
        <v>206</v>
      </c>
      <c r="BF425" s="6" t="s">
        <v>6722</v>
      </c>
      <c r="BG425" s="5" t="s">
        <v>206</v>
      </c>
      <c r="BH425" s="6" t="s">
        <v>6536</v>
      </c>
      <c r="BI425" s="5" t="s">
        <v>96</v>
      </c>
      <c r="BK425" s="6" t="str" cm="1">
        <f t="array" ref="BK42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M;
P;
X;
Z</v>
      </c>
      <c r="BL425" s="6" t="str" cm="1">
        <f t="array" ref="BL42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M : Mechanical Engineering;
P : Public Health Engineering;
X : Non-Discipline Specific or Not Applicable;
Z : Multiple Disciplines</v>
      </c>
      <c r="BM425" s="5" t="s">
        <v>96</v>
      </c>
      <c r="BN425" s="5" t="s">
        <v>96</v>
      </c>
      <c r="BO425" s="5" t="s">
        <v>96</v>
      </c>
      <c r="BP425" s="5" t="s">
        <v>96</v>
      </c>
      <c r="BQ425" s="5" t="s">
        <v>96</v>
      </c>
      <c r="BR425" s="5" t="s">
        <v>96</v>
      </c>
      <c r="BS425" s="5" t="s">
        <v>96</v>
      </c>
      <c r="BT425" s="5" t="s">
        <v>96</v>
      </c>
      <c r="BU425" s="5" t="s">
        <v>96</v>
      </c>
      <c r="BV425" s="5" t="s">
        <v>96</v>
      </c>
      <c r="BW425" s="5" t="s">
        <v>96</v>
      </c>
      <c r="BX425" s="5" t="s">
        <v>96</v>
      </c>
      <c r="BY425" s="5" t="s">
        <v>206</v>
      </c>
      <c r="BZ425" s="5" t="s">
        <v>96</v>
      </c>
      <c r="CA425" s="5" t="s">
        <v>96</v>
      </c>
      <c r="CB425" s="5" t="s">
        <v>206</v>
      </c>
      <c r="CC425" s="5" t="s">
        <v>96</v>
      </c>
      <c r="CD425" s="5" t="s">
        <v>96</v>
      </c>
      <c r="CE425" s="5" t="s">
        <v>96</v>
      </c>
      <c r="CF425" s="5" t="s">
        <v>96</v>
      </c>
      <c r="CG425" s="5" t="s">
        <v>96</v>
      </c>
      <c r="CH425" s="5" t="s">
        <v>96</v>
      </c>
      <c r="CI425" s="5" t="s">
        <v>96</v>
      </c>
      <c r="CJ425" s="5" t="s">
        <v>206</v>
      </c>
      <c r="CK425" s="5" t="s">
        <v>96</v>
      </c>
      <c r="CL425" s="5" t="s">
        <v>206</v>
      </c>
      <c r="CM425" s="6" t="str" cm="1">
        <f t="array" ref="CM4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25" s="5" t="str" cm="1">
        <f t="array" ref="CN4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25" s="5" t="str" cm="1">
        <f t="array" ref="CO4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25" s="5" t="str" cm="1">
        <f t="array" ref="CP4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25" s="5" t="str" cm="1">
        <f t="array" ref="CQ42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26" spans="2:95" ht="77.5" x14ac:dyDescent="0.35">
      <c r="B426" s="5" t="s">
        <v>206</v>
      </c>
      <c r="C426" s="6" t="s">
        <v>6250</v>
      </c>
      <c r="D426" s="6" t="s">
        <v>888</v>
      </c>
      <c r="E426" s="6" t="s">
        <v>7388</v>
      </c>
      <c r="F426" s="5" t="s">
        <v>209</v>
      </c>
      <c r="G426" s="5" t="s">
        <v>210</v>
      </c>
      <c r="H426" s="5" t="s">
        <v>223</v>
      </c>
      <c r="I426" s="5" t="s">
        <v>96</v>
      </c>
      <c r="J426" s="5" t="s">
        <v>96</v>
      </c>
      <c r="K426" s="5" t="s">
        <v>399</v>
      </c>
      <c r="L426" s="5" t="s">
        <v>9</v>
      </c>
      <c r="M426" s="5" t="str">
        <f>IF(O426="","",
IF(O426="PM_XX_XX_XX: Undefined","PM_XX: Undefined",
INDEX(tbl_Picklist_UniclassPM[Code and Title],
MATCH((LEFT(O426,5)),tbl_Picklist_UniclassPM[Code],0))
))</f>
        <v>PM_70 : Testing, commissioning and completion information</v>
      </c>
      <c r="N426" s="5" t="str">
        <f>IF(O426="","",
IF(O426="PM_XX_XX_XX: Undefined","PM_XX_XX: Undefined",
INDEX(tbl_Picklist_UniclassPM[Code and Title],
MATCH((LEFT(O426,8)),tbl_Picklist_UniclassPM[Code],0))
))</f>
        <v>PM_70_80 : Commissioning information</v>
      </c>
      <c r="O426" s="5" t="s">
        <v>889</v>
      </c>
      <c r="P426" s="6" t="str" cm="1">
        <f t="array" ref="P42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26" s="6" t="str" cm="1">
        <f t="array" ref="Q42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26" s="6"/>
      <c r="S426" s="5" t="s">
        <v>96</v>
      </c>
      <c r="T426" s="6"/>
      <c r="U426" s="5" t="s">
        <v>96</v>
      </c>
      <c r="V426" s="6"/>
      <c r="W426" s="5" t="s">
        <v>96</v>
      </c>
      <c r="X426" s="6"/>
      <c r="Y426" s="5" t="s">
        <v>96</v>
      </c>
      <c r="Z426" s="6"/>
      <c r="AA426" s="5" t="s">
        <v>96</v>
      </c>
      <c r="AB426" s="6"/>
      <c r="AC426" s="5" t="s">
        <v>96</v>
      </c>
      <c r="AE426" s="5" t="s">
        <v>96</v>
      </c>
      <c r="AG426" s="5" t="s">
        <v>96</v>
      </c>
      <c r="AI426" s="5" t="s">
        <v>96</v>
      </c>
      <c r="AJ426" s="6"/>
      <c r="AK426" s="5" t="s">
        <v>96</v>
      </c>
      <c r="AM426" s="5" t="s">
        <v>96</v>
      </c>
      <c r="AO426" s="5" t="s">
        <v>96</v>
      </c>
      <c r="AQ426" s="5" t="s">
        <v>96</v>
      </c>
      <c r="AS426" s="5" t="s">
        <v>96</v>
      </c>
      <c r="AU426" s="5" t="s">
        <v>96</v>
      </c>
      <c r="AW426" s="5" t="s">
        <v>96</v>
      </c>
      <c r="AY426" s="5" t="s">
        <v>96</v>
      </c>
      <c r="BA426" s="5" t="s">
        <v>96</v>
      </c>
      <c r="BC426" s="5" t="s">
        <v>96</v>
      </c>
      <c r="BE426" s="5" t="s">
        <v>206</v>
      </c>
      <c r="BF426" s="6" t="s">
        <v>6723</v>
      </c>
      <c r="BG426" s="5" t="s">
        <v>206</v>
      </c>
      <c r="BH426" s="6" t="s">
        <v>6536</v>
      </c>
      <c r="BI426" s="5" t="s">
        <v>96</v>
      </c>
      <c r="BK426" s="6" t="str" cm="1">
        <f t="array" ref="BK42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X</v>
      </c>
      <c r="BL426" s="6" t="str" cm="1">
        <f t="array" ref="BL42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X : Non-Discipline Specific or Not Applicable</v>
      </c>
      <c r="BM426" s="5" t="s">
        <v>96</v>
      </c>
      <c r="BN426" s="5" t="s">
        <v>96</v>
      </c>
      <c r="BO426" s="5" t="s">
        <v>96</v>
      </c>
      <c r="BP426" s="5" t="s">
        <v>96</v>
      </c>
      <c r="BQ426" s="5" t="s">
        <v>206</v>
      </c>
      <c r="BR426" s="5" t="s">
        <v>96</v>
      </c>
      <c r="BS426" s="5" t="s">
        <v>96</v>
      </c>
      <c r="BT426" s="5" t="s">
        <v>96</v>
      </c>
      <c r="BU426" s="5" t="s">
        <v>96</v>
      </c>
      <c r="BV426" s="5" t="s">
        <v>96</v>
      </c>
      <c r="BW426" s="5" t="s">
        <v>206</v>
      </c>
      <c r="BX426" s="5" t="s">
        <v>96</v>
      </c>
      <c r="BY426" s="5" t="s">
        <v>96</v>
      </c>
      <c r="BZ426" s="5" t="s">
        <v>96</v>
      </c>
      <c r="CA426" s="5" t="s">
        <v>96</v>
      </c>
      <c r="CB426" s="5" t="s">
        <v>96</v>
      </c>
      <c r="CC426" s="5" t="s">
        <v>96</v>
      </c>
      <c r="CD426" s="5" t="s">
        <v>96</v>
      </c>
      <c r="CE426" s="5" t="s">
        <v>96</v>
      </c>
      <c r="CF426" s="5" t="s">
        <v>96</v>
      </c>
      <c r="CG426" s="5" t="s">
        <v>96</v>
      </c>
      <c r="CH426" s="5" t="s">
        <v>96</v>
      </c>
      <c r="CI426" s="5" t="s">
        <v>96</v>
      </c>
      <c r="CJ426" s="5" t="s">
        <v>206</v>
      </c>
      <c r="CK426" s="5" t="s">
        <v>96</v>
      </c>
      <c r="CL426" s="5" t="s">
        <v>96</v>
      </c>
      <c r="CM426" s="6" t="str" cm="1">
        <f t="array" ref="CM4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26" s="5" t="str" cm="1">
        <f t="array" ref="CN4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26" s="5" t="str" cm="1">
        <f t="array" ref="CO4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26" s="5" t="str" cm="1">
        <f t="array" ref="CP4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26" s="5" t="str" cm="1">
        <f t="array" ref="CQ42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27" spans="2:95" ht="124" x14ac:dyDescent="0.35">
      <c r="B427" s="5" t="s">
        <v>239</v>
      </c>
      <c r="C427" s="6" t="s">
        <v>6251</v>
      </c>
      <c r="D427" s="6" t="s">
        <v>890</v>
      </c>
      <c r="E427" s="6" t="s">
        <v>7389</v>
      </c>
      <c r="F427" s="5" t="s">
        <v>209</v>
      </c>
      <c r="G427" s="5" t="s">
        <v>210</v>
      </c>
      <c r="H427" s="5" t="s">
        <v>223</v>
      </c>
      <c r="I427" s="5" t="s">
        <v>96</v>
      </c>
      <c r="J427" s="5" t="s">
        <v>96</v>
      </c>
      <c r="K427" s="5" t="s">
        <v>399</v>
      </c>
      <c r="L427" s="5" t="s">
        <v>9</v>
      </c>
      <c r="M427" s="5" t="str">
        <f>IF(O427="","",
IF(O427="PM_XX_XX_XX: Undefined","PM_XX: Undefined",
INDEX(tbl_Picklist_UniclassPM[Code and Title],
MATCH((LEFT(O427,5)),tbl_Picklist_UniclassPM[Code],0))
))</f>
        <v>PM_70 : Testing, commissioning and completion information</v>
      </c>
      <c r="N427" s="5" t="str">
        <f>IF(O427="","",
IF(O427="PM_XX_XX_XX: Undefined","PM_XX_XX: Undefined",
INDEX(tbl_Picklist_UniclassPM[Code and Title],
MATCH((LEFT(O427,8)),tbl_Picklist_UniclassPM[Code],0))
))</f>
        <v>PM_70_80 : Commissioning information</v>
      </c>
      <c r="O427" s="5" t="s">
        <v>891</v>
      </c>
      <c r="P427" s="6" t="str" cm="1">
        <f t="array" ref="P42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27" s="6" t="str" cm="1">
        <f t="array" ref="Q42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27" s="6"/>
      <c r="S427" s="5" t="s">
        <v>96</v>
      </c>
      <c r="T427" s="6"/>
      <c r="U427" s="5" t="s">
        <v>96</v>
      </c>
      <c r="V427" s="6"/>
      <c r="W427" s="5" t="s">
        <v>96</v>
      </c>
      <c r="X427" s="6"/>
      <c r="Y427" s="5" t="s">
        <v>96</v>
      </c>
      <c r="Z427" s="6"/>
      <c r="AA427" s="5" t="s">
        <v>96</v>
      </c>
      <c r="AB427" s="6"/>
      <c r="AC427" s="5" t="s">
        <v>96</v>
      </c>
      <c r="AE427" s="5" t="s">
        <v>96</v>
      </c>
      <c r="AG427" s="5" t="s">
        <v>96</v>
      </c>
      <c r="AI427" s="5" t="s">
        <v>96</v>
      </c>
      <c r="AJ427" s="6"/>
      <c r="AK427" s="5" t="s">
        <v>96</v>
      </c>
      <c r="AM427" s="5" t="s">
        <v>96</v>
      </c>
      <c r="AO427" s="5" t="s">
        <v>96</v>
      </c>
      <c r="AQ427" s="5" t="s">
        <v>96</v>
      </c>
      <c r="AS427" s="5" t="s">
        <v>96</v>
      </c>
      <c r="AU427" s="5" t="s">
        <v>96</v>
      </c>
      <c r="AW427" s="5" t="s">
        <v>96</v>
      </c>
      <c r="AY427" s="5" t="s">
        <v>96</v>
      </c>
      <c r="BA427" s="5" t="s">
        <v>96</v>
      </c>
      <c r="BC427" s="5" t="s">
        <v>96</v>
      </c>
      <c r="BE427" s="5" t="s">
        <v>206</v>
      </c>
      <c r="BF427" s="6" t="s">
        <v>6724</v>
      </c>
      <c r="BG427" s="5" t="s">
        <v>206</v>
      </c>
      <c r="BH427" s="6" t="s">
        <v>6536</v>
      </c>
      <c r="BI427" s="5" t="s">
        <v>96</v>
      </c>
      <c r="BK427" s="6" t="str" cm="1">
        <f t="array" ref="BK42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M;
P;
X;
Z</v>
      </c>
      <c r="BL427" s="6" t="str" cm="1">
        <f t="array" ref="BL42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M : Mechanical Engineering;
P : Public Health Engineering;
X : Non-Discipline Specific or Not Applicable;
Z : Multiple Disciplines</v>
      </c>
      <c r="BM427" s="5" t="s">
        <v>96</v>
      </c>
      <c r="BN427" s="5" t="s">
        <v>96</v>
      </c>
      <c r="BO427" s="5" t="s">
        <v>96</v>
      </c>
      <c r="BP427" s="5" t="s">
        <v>96</v>
      </c>
      <c r="BQ427" s="5" t="s">
        <v>206</v>
      </c>
      <c r="BR427" s="5" t="s">
        <v>96</v>
      </c>
      <c r="BS427" s="5" t="s">
        <v>96</v>
      </c>
      <c r="BT427" s="5" t="s">
        <v>96</v>
      </c>
      <c r="BU427" s="5" t="s">
        <v>96</v>
      </c>
      <c r="BV427" s="5" t="s">
        <v>96</v>
      </c>
      <c r="BW427" s="5" t="s">
        <v>206</v>
      </c>
      <c r="BX427" s="5" t="s">
        <v>96</v>
      </c>
      <c r="BY427" s="5" t="s">
        <v>206</v>
      </c>
      <c r="BZ427" s="5" t="s">
        <v>96</v>
      </c>
      <c r="CA427" s="5" t="s">
        <v>96</v>
      </c>
      <c r="CB427" s="5" t="s">
        <v>206</v>
      </c>
      <c r="CC427" s="5" t="s">
        <v>96</v>
      </c>
      <c r="CD427" s="5" t="s">
        <v>96</v>
      </c>
      <c r="CE427" s="5" t="s">
        <v>96</v>
      </c>
      <c r="CF427" s="5" t="s">
        <v>96</v>
      </c>
      <c r="CG427" s="5" t="s">
        <v>96</v>
      </c>
      <c r="CH427" s="5" t="s">
        <v>96</v>
      </c>
      <c r="CI427" s="5" t="s">
        <v>96</v>
      </c>
      <c r="CJ427" s="5" t="s">
        <v>206</v>
      </c>
      <c r="CK427" s="5" t="s">
        <v>96</v>
      </c>
      <c r="CL427" s="5" t="s">
        <v>206</v>
      </c>
      <c r="CM427" s="6" t="str" cm="1">
        <f t="array" ref="CM4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27" s="5" t="str" cm="1">
        <f t="array" ref="CN4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27" s="5" t="str" cm="1">
        <f t="array" ref="CO4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27" s="5" t="str" cm="1">
        <f t="array" ref="CP4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27" s="5" t="str" cm="1">
        <f t="array" ref="CQ42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28" spans="2:95" ht="77.5" x14ac:dyDescent="0.35">
      <c r="B428" s="5" t="s">
        <v>239</v>
      </c>
      <c r="C428" s="6" t="s">
        <v>6252</v>
      </c>
      <c r="D428" s="6" t="s">
        <v>892</v>
      </c>
      <c r="E428" s="6" t="s">
        <v>7390</v>
      </c>
      <c r="F428" s="5" t="s">
        <v>209</v>
      </c>
      <c r="G428" s="5" t="s">
        <v>210</v>
      </c>
      <c r="H428" s="5" t="s">
        <v>223</v>
      </c>
      <c r="I428" s="5" t="s">
        <v>96</v>
      </c>
      <c r="J428" s="5" t="s">
        <v>96</v>
      </c>
      <c r="K428" s="5" t="s">
        <v>399</v>
      </c>
      <c r="L428" s="5" t="s">
        <v>9</v>
      </c>
      <c r="M428" s="5" t="str">
        <f>IF(O428="","",
IF(O428="PM_XX_XX_XX: Undefined","PM_XX: Undefined",
INDEX(tbl_Picklist_UniclassPM[Code and Title],
MATCH((LEFT(O428,5)),tbl_Picklist_UniclassPM[Code],0))
))</f>
        <v>PM_70 : Testing, commissioning and completion information</v>
      </c>
      <c r="N428" s="5" t="str">
        <f>IF(O428="","",
IF(O428="PM_XX_XX_XX: Undefined","PM_XX_XX: Undefined",
INDEX(tbl_Picklist_UniclassPM[Code and Title],
MATCH((LEFT(O428,8)),tbl_Picklist_UniclassPM[Code],0))
))</f>
        <v>PM_70_80 : Commissioning information</v>
      </c>
      <c r="O428" s="5" t="s">
        <v>893</v>
      </c>
      <c r="P428" s="6" t="str" cm="1">
        <f t="array" ref="P42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28" s="6" t="str" cm="1">
        <f t="array" ref="Q42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28" s="6"/>
      <c r="S428" s="5" t="s">
        <v>96</v>
      </c>
      <c r="T428" s="6"/>
      <c r="U428" s="5" t="s">
        <v>96</v>
      </c>
      <c r="V428" s="6"/>
      <c r="W428" s="5" t="s">
        <v>96</v>
      </c>
      <c r="X428" s="6"/>
      <c r="Y428" s="5" t="s">
        <v>96</v>
      </c>
      <c r="Z428" s="6"/>
      <c r="AA428" s="5" t="s">
        <v>96</v>
      </c>
      <c r="AB428" s="6"/>
      <c r="AC428" s="5" t="s">
        <v>96</v>
      </c>
      <c r="AE428" s="5" t="s">
        <v>96</v>
      </c>
      <c r="AG428" s="5" t="s">
        <v>96</v>
      </c>
      <c r="AI428" s="5" t="s">
        <v>96</v>
      </c>
      <c r="AJ428" s="6"/>
      <c r="AK428" s="5" t="s">
        <v>96</v>
      </c>
      <c r="AM428" s="5" t="s">
        <v>96</v>
      </c>
      <c r="AO428" s="5" t="s">
        <v>96</v>
      </c>
      <c r="AQ428" s="5" t="s">
        <v>96</v>
      </c>
      <c r="AS428" s="5" t="s">
        <v>96</v>
      </c>
      <c r="AU428" s="5" t="s">
        <v>96</v>
      </c>
      <c r="AW428" s="5" t="s">
        <v>96</v>
      </c>
      <c r="AY428" s="5" t="s">
        <v>96</v>
      </c>
      <c r="BA428" s="5" t="s">
        <v>96</v>
      </c>
      <c r="BC428" s="5" t="s">
        <v>96</v>
      </c>
      <c r="BE428" s="5" t="s">
        <v>206</v>
      </c>
      <c r="BF428" s="6" t="s">
        <v>6725</v>
      </c>
      <c r="BG428" s="5" t="s">
        <v>206</v>
      </c>
      <c r="BH428" s="6" t="s">
        <v>6536</v>
      </c>
      <c r="BI428" s="5" t="s">
        <v>96</v>
      </c>
      <c r="BK428" s="6" t="str" cm="1">
        <f t="array" ref="BK42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428" s="6" t="str" cm="1">
        <f t="array" ref="BL42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428" s="5" t="s">
        <v>96</v>
      </c>
      <c r="BN428" s="5" t="s">
        <v>96</v>
      </c>
      <c r="BO428" s="5" t="s">
        <v>96</v>
      </c>
      <c r="BP428" s="5" t="s">
        <v>96</v>
      </c>
      <c r="BQ428" s="5" t="s">
        <v>206</v>
      </c>
      <c r="BR428" s="5" t="s">
        <v>96</v>
      </c>
      <c r="BS428" s="5" t="s">
        <v>96</v>
      </c>
      <c r="BT428" s="5" t="s">
        <v>96</v>
      </c>
      <c r="BU428" s="5" t="s">
        <v>96</v>
      </c>
      <c r="BV428" s="5" t="s">
        <v>96</v>
      </c>
      <c r="BW428" s="5" t="s">
        <v>96</v>
      </c>
      <c r="BX428" s="5" t="s">
        <v>96</v>
      </c>
      <c r="BY428" s="5" t="s">
        <v>206</v>
      </c>
      <c r="BZ428" s="5" t="s">
        <v>96</v>
      </c>
      <c r="CA428" s="5" t="s">
        <v>96</v>
      </c>
      <c r="CB428" s="5" t="s">
        <v>96</v>
      </c>
      <c r="CC428" s="5" t="s">
        <v>96</v>
      </c>
      <c r="CD428" s="5" t="s">
        <v>96</v>
      </c>
      <c r="CE428" s="5" t="s">
        <v>96</v>
      </c>
      <c r="CF428" s="5" t="s">
        <v>96</v>
      </c>
      <c r="CG428" s="5" t="s">
        <v>96</v>
      </c>
      <c r="CH428" s="5" t="s">
        <v>96</v>
      </c>
      <c r="CI428" s="5" t="s">
        <v>96</v>
      </c>
      <c r="CJ428" s="5" t="s">
        <v>206</v>
      </c>
      <c r="CK428" s="5" t="s">
        <v>96</v>
      </c>
      <c r="CL428" s="5" t="s">
        <v>206</v>
      </c>
      <c r="CM428" s="6" t="str" cm="1">
        <f t="array" ref="CM4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28" s="5" t="str" cm="1">
        <f t="array" ref="CN4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28" s="5" t="str" cm="1">
        <f t="array" ref="CO4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28" s="5" t="str" cm="1">
        <f t="array" ref="CP4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28" s="5" t="str" cm="1">
        <f t="array" ref="CQ42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29" spans="2:95" ht="77.5" x14ac:dyDescent="0.35">
      <c r="B429" s="5" t="s">
        <v>206</v>
      </c>
      <c r="C429" s="6" t="s">
        <v>6253</v>
      </c>
      <c r="D429" s="6" t="s">
        <v>894</v>
      </c>
      <c r="E429" s="6" t="s">
        <v>7391</v>
      </c>
      <c r="F429" s="5" t="s">
        <v>209</v>
      </c>
      <c r="G429" s="5" t="s">
        <v>210</v>
      </c>
      <c r="H429" s="5" t="s">
        <v>223</v>
      </c>
      <c r="I429" s="5" t="s">
        <v>96</v>
      </c>
      <c r="J429" s="5" t="s">
        <v>96</v>
      </c>
      <c r="K429" s="5" t="s">
        <v>399</v>
      </c>
      <c r="L429" s="5" t="s">
        <v>9</v>
      </c>
      <c r="M429" s="5" t="str">
        <f>IF(O429="","",
IF(O429="PM_XX_XX_XX: Undefined","PM_XX: Undefined",
INDEX(tbl_Picklist_UniclassPM[Code and Title],
MATCH((LEFT(O429,5)),tbl_Picklist_UniclassPM[Code],0))
))</f>
        <v>PM_70 : Testing, commissioning and completion information</v>
      </c>
      <c r="N429" s="5" t="str">
        <f>IF(O429="","",
IF(O429="PM_XX_XX_XX: Undefined","PM_XX_XX: Undefined",
INDEX(tbl_Picklist_UniclassPM[Code and Title],
MATCH((LEFT(O429,8)),tbl_Picklist_UniclassPM[Code],0))
))</f>
        <v>PM_70_80 : Commissioning information</v>
      </c>
      <c r="O429" s="5" t="s">
        <v>895</v>
      </c>
      <c r="P429" s="6" t="str" cm="1">
        <f t="array" ref="P42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29" s="6" t="str" cm="1">
        <f t="array" ref="Q42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29" s="6"/>
      <c r="S429" s="5" t="s">
        <v>96</v>
      </c>
      <c r="T429" s="6"/>
      <c r="U429" s="5" t="s">
        <v>96</v>
      </c>
      <c r="V429" s="6"/>
      <c r="W429" s="5" t="s">
        <v>96</v>
      </c>
      <c r="X429" s="6"/>
      <c r="Y429" s="5" t="s">
        <v>96</v>
      </c>
      <c r="Z429" s="6"/>
      <c r="AA429" s="5" t="s">
        <v>96</v>
      </c>
      <c r="AB429" s="6"/>
      <c r="AC429" s="5" t="s">
        <v>96</v>
      </c>
      <c r="AE429" s="5" t="s">
        <v>96</v>
      </c>
      <c r="AG429" s="5" t="s">
        <v>96</v>
      </c>
      <c r="AI429" s="5" t="s">
        <v>96</v>
      </c>
      <c r="AJ429" s="6"/>
      <c r="AK429" s="5" t="s">
        <v>96</v>
      </c>
      <c r="AM429" s="5" t="s">
        <v>96</v>
      </c>
      <c r="AO429" s="5" t="s">
        <v>96</v>
      </c>
      <c r="AQ429" s="5" t="s">
        <v>96</v>
      </c>
      <c r="AS429" s="5" t="s">
        <v>96</v>
      </c>
      <c r="AU429" s="5" t="s">
        <v>96</v>
      </c>
      <c r="AW429" s="5" t="s">
        <v>96</v>
      </c>
      <c r="AY429" s="5" t="s">
        <v>96</v>
      </c>
      <c r="BA429" s="5" t="s">
        <v>96</v>
      </c>
      <c r="BC429" s="5" t="s">
        <v>96</v>
      </c>
      <c r="BE429" s="5" t="s">
        <v>206</v>
      </c>
      <c r="BF429" s="6" t="s">
        <v>6726</v>
      </c>
      <c r="BG429" s="5" t="s">
        <v>206</v>
      </c>
      <c r="BH429" s="6" t="s">
        <v>6536</v>
      </c>
      <c r="BI429" s="5" t="s">
        <v>96</v>
      </c>
      <c r="BK429" s="6" t="str" cm="1">
        <f t="array" ref="BK42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O;
X</v>
      </c>
      <c r="BL429" s="6" t="str" cm="1">
        <f t="array" ref="BL42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O : Other Discipline;
X : Non-Discipline Specific or Not Applicable</v>
      </c>
      <c r="BM429" s="5" t="s">
        <v>96</v>
      </c>
      <c r="BN429" s="5" t="s">
        <v>96</v>
      </c>
      <c r="BO429" s="5" t="s">
        <v>96</v>
      </c>
      <c r="BP429" s="5" t="s">
        <v>96</v>
      </c>
      <c r="BQ429" s="5" t="s">
        <v>206</v>
      </c>
      <c r="BR429" s="5" t="s">
        <v>96</v>
      </c>
      <c r="BS429" s="5" t="s">
        <v>96</v>
      </c>
      <c r="BT429" s="5" t="s">
        <v>96</v>
      </c>
      <c r="BU429" s="5" t="s">
        <v>96</v>
      </c>
      <c r="BV429" s="5" t="s">
        <v>96</v>
      </c>
      <c r="BW429" s="5" t="s">
        <v>96</v>
      </c>
      <c r="BX429" s="5" t="s">
        <v>96</v>
      </c>
      <c r="BY429" s="5" t="s">
        <v>96</v>
      </c>
      <c r="BZ429" s="5" t="s">
        <v>96</v>
      </c>
      <c r="CA429" s="5" t="s">
        <v>206</v>
      </c>
      <c r="CB429" s="5" t="s">
        <v>96</v>
      </c>
      <c r="CC429" s="5" t="s">
        <v>96</v>
      </c>
      <c r="CD429" s="5" t="s">
        <v>96</v>
      </c>
      <c r="CE429" s="5" t="s">
        <v>96</v>
      </c>
      <c r="CF429" s="5" t="s">
        <v>96</v>
      </c>
      <c r="CG429" s="5" t="s">
        <v>96</v>
      </c>
      <c r="CH429" s="5" t="s">
        <v>96</v>
      </c>
      <c r="CI429" s="5" t="s">
        <v>96</v>
      </c>
      <c r="CJ429" s="5" t="s">
        <v>206</v>
      </c>
      <c r="CK429" s="5" t="s">
        <v>96</v>
      </c>
      <c r="CL429" s="5" t="s">
        <v>96</v>
      </c>
      <c r="CM429" s="6" t="str" cm="1">
        <f t="array" ref="CM4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29" s="5" t="str" cm="1">
        <f t="array" ref="CN4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29" s="5" t="str" cm="1">
        <f t="array" ref="CO4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29" s="5" t="str" cm="1">
        <f t="array" ref="CP4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29" s="5" t="str" cm="1">
        <f t="array" ref="CQ42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30" spans="2:95" ht="93" x14ac:dyDescent="0.35">
      <c r="B430" s="5" t="s">
        <v>206</v>
      </c>
      <c r="C430" s="6" t="s">
        <v>6254</v>
      </c>
      <c r="D430" s="6" t="s">
        <v>896</v>
      </c>
      <c r="E430" s="6" t="s">
        <v>7392</v>
      </c>
      <c r="F430" s="5" t="s">
        <v>209</v>
      </c>
      <c r="G430" s="5" t="s">
        <v>210</v>
      </c>
      <c r="H430" s="5" t="s">
        <v>223</v>
      </c>
      <c r="I430" s="5" t="s">
        <v>96</v>
      </c>
      <c r="J430" s="5" t="s">
        <v>96</v>
      </c>
      <c r="K430" s="5" t="s">
        <v>399</v>
      </c>
      <c r="L430" s="5" t="s">
        <v>9</v>
      </c>
      <c r="M430" s="5" t="str">
        <f>IF(O430="","",
IF(O430="PM_XX_XX_XX: Undefined","PM_XX: Undefined",
INDEX(tbl_Picklist_UniclassPM[Code and Title],
MATCH((LEFT(O430,5)),tbl_Picklist_UniclassPM[Code],0))
))</f>
        <v>PM_70 : Testing, commissioning and completion information</v>
      </c>
      <c r="N430" s="5" t="str">
        <f>IF(O430="","",
IF(O430="PM_XX_XX_XX: Undefined","PM_XX_XX: Undefined",
INDEX(tbl_Picklist_UniclassPM[Code and Title],
MATCH((LEFT(O430,8)),tbl_Picklist_UniclassPM[Code],0))
))</f>
        <v>PM_70_80 : Commissioning information</v>
      </c>
      <c r="O430" s="5" t="s">
        <v>897</v>
      </c>
      <c r="P430" s="6" t="str" cm="1">
        <f t="array" ref="P43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30" s="6" t="str" cm="1">
        <f t="array" ref="Q43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30" s="6"/>
      <c r="S430" s="5" t="s">
        <v>96</v>
      </c>
      <c r="T430" s="6"/>
      <c r="U430" s="5" t="s">
        <v>96</v>
      </c>
      <c r="V430" s="6"/>
      <c r="W430" s="5" t="s">
        <v>96</v>
      </c>
      <c r="X430" s="6"/>
      <c r="Y430" s="5" t="s">
        <v>96</v>
      </c>
      <c r="Z430" s="6"/>
      <c r="AA430" s="5" t="s">
        <v>96</v>
      </c>
      <c r="AB430" s="6"/>
      <c r="AC430" s="5" t="s">
        <v>96</v>
      </c>
      <c r="AE430" s="5" t="s">
        <v>96</v>
      </c>
      <c r="AG430" s="5" t="s">
        <v>96</v>
      </c>
      <c r="AI430" s="5" t="s">
        <v>96</v>
      </c>
      <c r="AJ430" s="6"/>
      <c r="AK430" s="5" t="s">
        <v>96</v>
      </c>
      <c r="AM430" s="5" t="s">
        <v>96</v>
      </c>
      <c r="AO430" s="5" t="s">
        <v>96</v>
      </c>
      <c r="AQ430" s="5" t="s">
        <v>96</v>
      </c>
      <c r="AS430" s="5" t="s">
        <v>96</v>
      </c>
      <c r="AU430" s="5" t="s">
        <v>96</v>
      </c>
      <c r="AW430" s="5" t="s">
        <v>96</v>
      </c>
      <c r="AY430" s="5" t="s">
        <v>96</v>
      </c>
      <c r="BA430" s="5" t="s">
        <v>96</v>
      </c>
      <c r="BC430" s="5" t="s">
        <v>96</v>
      </c>
      <c r="BE430" s="5" t="s">
        <v>206</v>
      </c>
      <c r="BF430" s="6" t="s">
        <v>6727</v>
      </c>
      <c r="BG430" s="5" t="s">
        <v>206</v>
      </c>
      <c r="BH430" s="6" t="s">
        <v>6536</v>
      </c>
      <c r="BI430" s="5" t="s">
        <v>96</v>
      </c>
      <c r="BK430" s="6" t="str" cm="1">
        <f t="array" ref="BK43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O;
X;
Z</v>
      </c>
      <c r="BL430" s="6" t="str" cm="1">
        <f t="array" ref="BL43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O : Other Discipline;
X : Non-Discipline Specific or Not Applicable;
Z : Multiple Disciplines</v>
      </c>
      <c r="BM430" s="5" t="s">
        <v>96</v>
      </c>
      <c r="BN430" s="5" t="s">
        <v>96</v>
      </c>
      <c r="BO430" s="5" t="s">
        <v>96</v>
      </c>
      <c r="BP430" s="5" t="s">
        <v>96</v>
      </c>
      <c r="BQ430" s="5" t="s">
        <v>206</v>
      </c>
      <c r="BR430" s="5" t="s">
        <v>96</v>
      </c>
      <c r="BS430" s="5" t="s">
        <v>96</v>
      </c>
      <c r="BT430" s="5" t="s">
        <v>96</v>
      </c>
      <c r="BU430" s="5" t="s">
        <v>96</v>
      </c>
      <c r="BV430" s="5" t="s">
        <v>96</v>
      </c>
      <c r="BW430" s="5" t="s">
        <v>96</v>
      </c>
      <c r="BX430" s="5" t="s">
        <v>96</v>
      </c>
      <c r="BY430" s="5" t="s">
        <v>206</v>
      </c>
      <c r="BZ430" s="5" t="s">
        <v>96</v>
      </c>
      <c r="CA430" s="5" t="s">
        <v>206</v>
      </c>
      <c r="CB430" s="5" t="s">
        <v>96</v>
      </c>
      <c r="CC430" s="5" t="s">
        <v>96</v>
      </c>
      <c r="CD430" s="5" t="s">
        <v>96</v>
      </c>
      <c r="CE430" s="5" t="s">
        <v>96</v>
      </c>
      <c r="CF430" s="5" t="s">
        <v>96</v>
      </c>
      <c r="CG430" s="5" t="s">
        <v>96</v>
      </c>
      <c r="CH430" s="5" t="s">
        <v>96</v>
      </c>
      <c r="CI430" s="5" t="s">
        <v>96</v>
      </c>
      <c r="CJ430" s="5" t="s">
        <v>206</v>
      </c>
      <c r="CK430" s="5" t="s">
        <v>96</v>
      </c>
      <c r="CL430" s="5" t="s">
        <v>206</v>
      </c>
      <c r="CM430" s="6" t="str" cm="1">
        <f t="array" ref="CM4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30" s="5" t="str" cm="1">
        <f t="array" ref="CN4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30" s="5" t="str" cm="1">
        <f t="array" ref="CO4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30" s="5" t="str" cm="1">
        <f t="array" ref="CP4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30" s="5" t="str" cm="1">
        <f t="array" ref="CQ43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31" spans="2:95" ht="93" x14ac:dyDescent="0.35">
      <c r="B431" s="5" t="s">
        <v>206</v>
      </c>
      <c r="C431" s="6" t="s">
        <v>6255</v>
      </c>
      <c r="D431" s="6" t="s">
        <v>898</v>
      </c>
      <c r="E431" s="6" t="s">
        <v>7393</v>
      </c>
      <c r="F431" s="5" t="s">
        <v>209</v>
      </c>
      <c r="G431" s="5" t="s">
        <v>210</v>
      </c>
      <c r="H431" s="5" t="s">
        <v>223</v>
      </c>
      <c r="I431" s="5" t="s">
        <v>96</v>
      </c>
      <c r="J431" s="5" t="s">
        <v>96</v>
      </c>
      <c r="K431" s="5" t="s">
        <v>399</v>
      </c>
      <c r="L431" s="5" t="s">
        <v>9</v>
      </c>
      <c r="M431" s="5" t="str">
        <f>IF(O431="","",
IF(O431="PM_XX_XX_XX: Undefined","PM_XX: Undefined",
INDEX(tbl_Picklist_UniclassPM[Code and Title],
MATCH((LEFT(O431,5)),tbl_Picklist_UniclassPM[Code],0))
))</f>
        <v>PM_70 : Testing, commissioning and completion information</v>
      </c>
      <c r="N431" s="5" t="str">
        <f>IF(O431="","",
IF(O431="PM_XX_XX_XX: Undefined","PM_XX_XX: Undefined",
INDEX(tbl_Picklist_UniclassPM[Code and Title],
MATCH((LEFT(O431,8)),tbl_Picklist_UniclassPM[Code],0))
))</f>
        <v>PM_70_80 : Commissioning information</v>
      </c>
      <c r="O431" s="5" t="s">
        <v>899</v>
      </c>
      <c r="P431" s="6" t="str" cm="1">
        <f t="array" ref="P43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31" s="6" t="str" cm="1">
        <f t="array" ref="Q43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31" s="6"/>
      <c r="S431" s="5" t="s">
        <v>96</v>
      </c>
      <c r="T431" s="6"/>
      <c r="U431" s="5" t="s">
        <v>96</v>
      </c>
      <c r="V431" s="6"/>
      <c r="W431" s="5" t="s">
        <v>96</v>
      </c>
      <c r="X431" s="6"/>
      <c r="Y431" s="5" t="s">
        <v>96</v>
      </c>
      <c r="Z431" s="6"/>
      <c r="AA431" s="5" t="s">
        <v>96</v>
      </c>
      <c r="AB431" s="6"/>
      <c r="AC431" s="5" t="s">
        <v>96</v>
      </c>
      <c r="AE431" s="5" t="s">
        <v>96</v>
      </c>
      <c r="AG431" s="5" t="s">
        <v>96</v>
      </c>
      <c r="AI431" s="5" t="s">
        <v>96</v>
      </c>
      <c r="AJ431" s="6"/>
      <c r="AK431" s="5" t="s">
        <v>96</v>
      </c>
      <c r="AM431" s="5" t="s">
        <v>96</v>
      </c>
      <c r="AO431" s="5" t="s">
        <v>96</v>
      </c>
      <c r="AQ431" s="5" t="s">
        <v>96</v>
      </c>
      <c r="AS431" s="5" t="s">
        <v>96</v>
      </c>
      <c r="AU431" s="5" t="s">
        <v>96</v>
      </c>
      <c r="AW431" s="5" t="s">
        <v>96</v>
      </c>
      <c r="AY431" s="5" t="s">
        <v>96</v>
      </c>
      <c r="BA431" s="5" t="s">
        <v>96</v>
      </c>
      <c r="BC431" s="5" t="s">
        <v>96</v>
      </c>
      <c r="BE431" s="5" t="s">
        <v>206</v>
      </c>
      <c r="BF431" s="6" t="s">
        <v>6966</v>
      </c>
      <c r="BG431" s="5" t="s">
        <v>206</v>
      </c>
      <c r="BH431" s="6" t="s">
        <v>6536</v>
      </c>
      <c r="BI431" s="5" t="s">
        <v>96</v>
      </c>
      <c r="BK431" s="6" t="str" cm="1">
        <f t="array" ref="BK43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M;
X;
Z</v>
      </c>
      <c r="BL431" s="6" t="str" cm="1">
        <f t="array" ref="BL43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M : Mechanical Engineering;
X : Non-Discipline Specific or Not Applicable;
Z : Multiple Disciplines</v>
      </c>
      <c r="BM431" s="5" t="s">
        <v>96</v>
      </c>
      <c r="BN431" s="5" t="s">
        <v>96</v>
      </c>
      <c r="BO431" s="5" t="s">
        <v>96</v>
      </c>
      <c r="BP431" s="5" t="s">
        <v>96</v>
      </c>
      <c r="BQ431" s="5" t="s">
        <v>206</v>
      </c>
      <c r="BR431" s="5" t="s">
        <v>96</v>
      </c>
      <c r="BS431" s="5" t="s">
        <v>96</v>
      </c>
      <c r="BT431" s="5" t="s">
        <v>96</v>
      </c>
      <c r="BU431" s="5" t="s">
        <v>96</v>
      </c>
      <c r="BV431" s="5" t="s">
        <v>96</v>
      </c>
      <c r="BW431" s="5" t="s">
        <v>206</v>
      </c>
      <c r="BX431" s="5" t="s">
        <v>96</v>
      </c>
      <c r="BY431" s="5" t="s">
        <v>206</v>
      </c>
      <c r="BZ431" s="5" t="s">
        <v>96</v>
      </c>
      <c r="CA431" s="5" t="s">
        <v>96</v>
      </c>
      <c r="CB431" s="5" t="s">
        <v>96</v>
      </c>
      <c r="CC431" s="5" t="s">
        <v>96</v>
      </c>
      <c r="CD431" s="5" t="s">
        <v>96</v>
      </c>
      <c r="CE431" s="5" t="s">
        <v>96</v>
      </c>
      <c r="CF431" s="5" t="s">
        <v>96</v>
      </c>
      <c r="CG431" s="5" t="s">
        <v>96</v>
      </c>
      <c r="CH431" s="5" t="s">
        <v>96</v>
      </c>
      <c r="CI431" s="5" t="s">
        <v>96</v>
      </c>
      <c r="CJ431" s="5" t="s">
        <v>206</v>
      </c>
      <c r="CK431" s="5" t="s">
        <v>96</v>
      </c>
      <c r="CL431" s="5" t="s">
        <v>206</v>
      </c>
      <c r="CM431" s="6" t="str" cm="1">
        <f t="array" ref="CM4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31" s="5" t="str" cm="1">
        <f t="array" ref="CN4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31" s="5" t="str" cm="1">
        <f t="array" ref="CO4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31" s="5" t="str" cm="1">
        <f t="array" ref="CP4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31" s="5" t="str" cm="1">
        <f t="array" ref="CQ43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32" spans="2:95" ht="93" x14ac:dyDescent="0.35">
      <c r="B432" s="5" t="s">
        <v>206</v>
      </c>
      <c r="C432" s="6" t="s">
        <v>6256</v>
      </c>
      <c r="D432" s="6" t="s">
        <v>900</v>
      </c>
      <c r="E432" s="6" t="s">
        <v>7394</v>
      </c>
      <c r="F432" s="5" t="s">
        <v>209</v>
      </c>
      <c r="G432" s="5" t="s">
        <v>210</v>
      </c>
      <c r="H432" s="5" t="s">
        <v>223</v>
      </c>
      <c r="I432" s="5" t="s">
        <v>96</v>
      </c>
      <c r="J432" s="5" t="s">
        <v>96</v>
      </c>
      <c r="K432" s="5" t="s">
        <v>399</v>
      </c>
      <c r="L432" s="5" t="s">
        <v>9</v>
      </c>
      <c r="M432" s="5" t="str">
        <f>IF(O432="","",
IF(O432="PM_XX_XX_XX: Undefined","PM_XX: Undefined",
INDEX(tbl_Picklist_UniclassPM[Code and Title],
MATCH((LEFT(O432,5)),tbl_Picklist_UniclassPM[Code],0))
))</f>
        <v>PM_70 : Testing, commissioning and completion information</v>
      </c>
      <c r="N432" s="5" t="str">
        <f>IF(O432="","",
IF(O432="PM_XX_XX_XX: Undefined","PM_XX_XX: Undefined",
INDEX(tbl_Picklist_UniclassPM[Code and Title],
MATCH((LEFT(O432,8)),tbl_Picklist_UniclassPM[Code],0))
))</f>
        <v>PM_70_80 : Commissioning information</v>
      </c>
      <c r="O432" s="5" t="s">
        <v>901</v>
      </c>
      <c r="P432" s="6" t="str" cm="1">
        <f t="array" ref="P43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32" s="6" t="str" cm="1">
        <f t="array" ref="Q43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32" s="6"/>
      <c r="S432" s="5" t="s">
        <v>96</v>
      </c>
      <c r="T432" s="6"/>
      <c r="U432" s="5" t="s">
        <v>96</v>
      </c>
      <c r="V432" s="6"/>
      <c r="W432" s="5" t="s">
        <v>96</v>
      </c>
      <c r="X432" s="6"/>
      <c r="Y432" s="5" t="s">
        <v>96</v>
      </c>
      <c r="Z432" s="6"/>
      <c r="AA432" s="5" t="s">
        <v>96</v>
      </c>
      <c r="AB432" s="6"/>
      <c r="AC432" s="5" t="s">
        <v>96</v>
      </c>
      <c r="AE432" s="5" t="s">
        <v>96</v>
      </c>
      <c r="AG432" s="5" t="s">
        <v>96</v>
      </c>
      <c r="AI432" s="5" t="s">
        <v>96</v>
      </c>
      <c r="AJ432" s="6"/>
      <c r="AK432" s="5" t="s">
        <v>96</v>
      </c>
      <c r="AM432" s="5" t="s">
        <v>96</v>
      </c>
      <c r="AO432" s="5" t="s">
        <v>96</v>
      </c>
      <c r="AQ432" s="5" t="s">
        <v>96</v>
      </c>
      <c r="AS432" s="5" t="s">
        <v>96</v>
      </c>
      <c r="AU432" s="5" t="s">
        <v>96</v>
      </c>
      <c r="AW432" s="5" t="s">
        <v>96</v>
      </c>
      <c r="AY432" s="5" t="s">
        <v>96</v>
      </c>
      <c r="BA432" s="5" t="s">
        <v>96</v>
      </c>
      <c r="BC432" s="5" t="s">
        <v>96</v>
      </c>
      <c r="BE432" s="5" t="s">
        <v>206</v>
      </c>
      <c r="BF432" s="6" t="s">
        <v>6728</v>
      </c>
      <c r="BG432" s="5" t="s">
        <v>206</v>
      </c>
      <c r="BH432" s="6" t="s">
        <v>6536</v>
      </c>
      <c r="BI432" s="5" t="s">
        <v>96</v>
      </c>
      <c r="BK432" s="6" t="str" cm="1">
        <f t="array" ref="BK43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432" s="6" t="str" cm="1">
        <f t="array" ref="BL43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432" s="5" t="s">
        <v>96</v>
      </c>
      <c r="BN432" s="5" t="s">
        <v>96</v>
      </c>
      <c r="BO432" s="5" t="s">
        <v>96</v>
      </c>
      <c r="BP432" s="5" t="s">
        <v>96</v>
      </c>
      <c r="BQ432" s="5" t="s">
        <v>206</v>
      </c>
      <c r="BR432" s="5" t="s">
        <v>96</v>
      </c>
      <c r="BS432" s="5" t="s">
        <v>96</v>
      </c>
      <c r="BT432" s="5" t="s">
        <v>96</v>
      </c>
      <c r="BU432" s="5" t="s">
        <v>96</v>
      </c>
      <c r="BV432" s="5" t="s">
        <v>96</v>
      </c>
      <c r="BW432" s="5" t="s">
        <v>96</v>
      </c>
      <c r="BX432" s="5" t="s">
        <v>96</v>
      </c>
      <c r="BY432" s="5" t="s">
        <v>96</v>
      </c>
      <c r="BZ432" s="5" t="s">
        <v>96</v>
      </c>
      <c r="CA432" s="5" t="s">
        <v>96</v>
      </c>
      <c r="CB432" s="5" t="s">
        <v>96</v>
      </c>
      <c r="CC432" s="5" t="s">
        <v>96</v>
      </c>
      <c r="CD432" s="5" t="s">
        <v>96</v>
      </c>
      <c r="CE432" s="5" t="s">
        <v>96</v>
      </c>
      <c r="CF432" s="5" t="s">
        <v>96</v>
      </c>
      <c r="CG432" s="5" t="s">
        <v>96</v>
      </c>
      <c r="CH432" s="5" t="s">
        <v>96</v>
      </c>
      <c r="CI432" s="5" t="s">
        <v>96</v>
      </c>
      <c r="CJ432" s="5" t="s">
        <v>206</v>
      </c>
      <c r="CK432" s="5" t="s">
        <v>96</v>
      </c>
      <c r="CL432" s="5" t="s">
        <v>96</v>
      </c>
      <c r="CM432" s="6" t="str" cm="1">
        <f t="array" ref="CM4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32" s="5" t="str" cm="1">
        <f t="array" ref="CN4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32" s="5" t="str" cm="1">
        <f t="array" ref="CO4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32" s="5" t="str" cm="1">
        <f t="array" ref="CP4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32" s="5" t="str" cm="1">
        <f t="array" ref="CQ43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33" spans="2:95" ht="77.5" x14ac:dyDescent="0.35">
      <c r="B433" s="5" t="s">
        <v>206</v>
      </c>
      <c r="C433" s="6" t="s">
        <v>6257</v>
      </c>
      <c r="D433" s="6" t="s">
        <v>6843</v>
      </c>
      <c r="E433" s="6" t="s">
        <v>7395</v>
      </c>
      <c r="F433" s="5" t="s">
        <v>209</v>
      </c>
      <c r="G433" s="5" t="s">
        <v>210</v>
      </c>
      <c r="H433" s="5" t="s">
        <v>223</v>
      </c>
      <c r="I433" s="5" t="s">
        <v>96</v>
      </c>
      <c r="J433" s="5" t="s">
        <v>96</v>
      </c>
      <c r="K433" s="5" t="s">
        <v>399</v>
      </c>
      <c r="L433" s="5" t="s">
        <v>9</v>
      </c>
      <c r="M433" s="5" t="str">
        <f>IF(O433="","",
IF(O433="PM_XX_XX_XX: Undefined","PM_XX: Undefined",
INDEX(tbl_Picklist_UniclassPM[Code and Title],
MATCH((LEFT(O433,5)),tbl_Picklist_UniclassPM[Code],0))
))</f>
        <v>PM_70 : Testing, commissioning and completion information</v>
      </c>
      <c r="N433" s="5" t="str">
        <f>IF(O433="","",
IF(O433="PM_XX_XX_XX: Undefined","PM_XX_XX: Undefined",
INDEX(tbl_Picklist_UniclassPM[Code and Title],
MATCH((LEFT(O433,8)),tbl_Picklist_UniclassPM[Code],0))
))</f>
        <v>PM_70_80 : Commissioning information</v>
      </c>
      <c r="O433" s="5" t="s">
        <v>902</v>
      </c>
      <c r="P433" s="6" t="str" cm="1">
        <f t="array" ref="P43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33" s="6" t="str" cm="1">
        <f t="array" ref="Q43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33" s="6"/>
      <c r="S433" s="5" t="s">
        <v>96</v>
      </c>
      <c r="T433" s="6"/>
      <c r="U433" s="5" t="s">
        <v>96</v>
      </c>
      <c r="V433" s="6"/>
      <c r="W433" s="5" t="s">
        <v>96</v>
      </c>
      <c r="X433" s="6"/>
      <c r="Y433" s="5" t="s">
        <v>96</v>
      </c>
      <c r="Z433" s="6"/>
      <c r="AA433" s="5" t="s">
        <v>96</v>
      </c>
      <c r="AB433" s="6"/>
      <c r="AC433" s="5" t="s">
        <v>96</v>
      </c>
      <c r="AE433" s="5" t="s">
        <v>96</v>
      </c>
      <c r="AG433" s="5" t="s">
        <v>96</v>
      </c>
      <c r="AI433" s="5" t="s">
        <v>96</v>
      </c>
      <c r="AJ433" s="6"/>
      <c r="AK433" s="5" t="s">
        <v>96</v>
      </c>
      <c r="AM433" s="5" t="s">
        <v>96</v>
      </c>
      <c r="AO433" s="5" t="s">
        <v>96</v>
      </c>
      <c r="AQ433" s="5" t="s">
        <v>96</v>
      </c>
      <c r="AS433" s="5" t="s">
        <v>96</v>
      </c>
      <c r="AU433" s="5" t="s">
        <v>96</v>
      </c>
      <c r="AW433" s="5" t="s">
        <v>96</v>
      </c>
      <c r="AY433" s="5" t="s">
        <v>96</v>
      </c>
      <c r="BA433" s="5" t="s">
        <v>96</v>
      </c>
      <c r="BC433" s="5" t="s">
        <v>96</v>
      </c>
      <c r="BE433" s="5" t="s">
        <v>206</v>
      </c>
      <c r="BF433" s="6" t="s">
        <v>6729</v>
      </c>
      <c r="BG433" s="5" t="s">
        <v>206</v>
      </c>
      <c r="BH433" s="6" t="s">
        <v>6536</v>
      </c>
      <c r="BI433" s="5" t="s">
        <v>96</v>
      </c>
      <c r="BK433" s="6" t="str" cm="1">
        <f t="array" ref="BK43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X</v>
      </c>
      <c r="BL433" s="6" t="str" cm="1">
        <f t="array" ref="BL43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X : Non-Discipline Specific or Not Applicable</v>
      </c>
      <c r="BM433" s="5" t="s">
        <v>96</v>
      </c>
      <c r="BN433" s="5" t="s">
        <v>96</v>
      </c>
      <c r="BO433" s="5" t="s">
        <v>96</v>
      </c>
      <c r="BP433" s="5" t="s">
        <v>96</v>
      </c>
      <c r="BQ433" s="5" t="s">
        <v>206</v>
      </c>
      <c r="BR433" s="5" t="s">
        <v>96</v>
      </c>
      <c r="BS433" s="5" t="s">
        <v>96</v>
      </c>
      <c r="BT433" s="5" t="s">
        <v>96</v>
      </c>
      <c r="BU433" s="5" t="s">
        <v>96</v>
      </c>
      <c r="BV433" s="5" t="s">
        <v>96</v>
      </c>
      <c r="BW433" s="5" t="s">
        <v>96</v>
      </c>
      <c r="BX433" s="5" t="s">
        <v>96</v>
      </c>
      <c r="BY433" s="5" t="s">
        <v>96</v>
      </c>
      <c r="BZ433" s="5" t="s">
        <v>96</v>
      </c>
      <c r="CA433" s="5" t="s">
        <v>96</v>
      </c>
      <c r="CB433" s="5" t="s">
        <v>96</v>
      </c>
      <c r="CC433" s="5" t="s">
        <v>96</v>
      </c>
      <c r="CD433" s="5" t="s">
        <v>96</v>
      </c>
      <c r="CE433" s="5" t="s">
        <v>96</v>
      </c>
      <c r="CF433" s="5" t="s">
        <v>96</v>
      </c>
      <c r="CG433" s="5" t="s">
        <v>96</v>
      </c>
      <c r="CH433" s="5" t="s">
        <v>96</v>
      </c>
      <c r="CI433" s="5" t="s">
        <v>96</v>
      </c>
      <c r="CJ433" s="5" t="s">
        <v>206</v>
      </c>
      <c r="CK433" s="5" t="s">
        <v>96</v>
      </c>
      <c r="CL433" s="5" t="s">
        <v>96</v>
      </c>
      <c r="CM433" s="6" t="str" cm="1">
        <f t="array" ref="CM4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33" s="5" t="str" cm="1">
        <f t="array" ref="CN4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33" s="5" t="str" cm="1">
        <f t="array" ref="CO4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33" s="5" t="str" cm="1">
        <f t="array" ref="CP4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33" s="5" t="str" cm="1">
        <f t="array" ref="CQ43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34" spans="2:95" ht="77.5" x14ac:dyDescent="0.35">
      <c r="B434" s="5" t="s">
        <v>206</v>
      </c>
      <c r="C434" s="6" t="s">
        <v>6258</v>
      </c>
      <c r="D434" s="6" t="s">
        <v>903</v>
      </c>
      <c r="E434" s="6" t="s">
        <v>7396</v>
      </c>
      <c r="F434" s="5" t="s">
        <v>209</v>
      </c>
      <c r="G434" s="5" t="s">
        <v>234</v>
      </c>
      <c r="H434" s="5" t="s">
        <v>417</v>
      </c>
      <c r="I434" s="5" t="s">
        <v>96</v>
      </c>
      <c r="J434" s="5" t="s">
        <v>96</v>
      </c>
      <c r="K434" s="5" t="s">
        <v>399</v>
      </c>
      <c r="L434" s="5" t="s">
        <v>9</v>
      </c>
      <c r="M434" s="5" t="str">
        <f>IF(O434="","",
IF(O434="PM_XX_XX_XX: Undefined","PM_XX: Undefined",
INDEX(tbl_Picklist_UniclassPM[Code and Title],
MATCH((LEFT(O434,5)),tbl_Picklist_UniclassPM[Code],0))
))</f>
        <v>PM_70 : Testing, commissioning and completion information</v>
      </c>
      <c r="N434" s="5" t="str">
        <f>IF(O434="","",
IF(O434="PM_XX_XX_XX: Undefined","PM_XX_XX: Undefined",
INDEX(tbl_Picklist_UniclassPM[Code and Title],
MATCH((LEFT(O434,8)),tbl_Picklist_UniclassPM[Code],0))
))</f>
        <v>PM_70_85 : Completion information</v>
      </c>
      <c r="O434" s="5" t="s">
        <v>904</v>
      </c>
      <c r="P434" s="6" t="str" cm="1">
        <f t="array" ref="P43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34" s="6" t="str" cm="1">
        <f t="array" ref="Q43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34" s="6"/>
      <c r="S434" s="5" t="s">
        <v>96</v>
      </c>
      <c r="T434" s="6"/>
      <c r="U434" s="5" t="s">
        <v>96</v>
      </c>
      <c r="V434" s="6"/>
      <c r="W434" s="5" t="s">
        <v>96</v>
      </c>
      <c r="X434" s="6"/>
      <c r="Y434" s="5" t="s">
        <v>96</v>
      </c>
      <c r="Z434" s="6"/>
      <c r="AA434" s="5" t="s">
        <v>96</v>
      </c>
      <c r="AB434" s="6"/>
      <c r="AC434" s="5" t="s">
        <v>96</v>
      </c>
      <c r="AE434" s="5" t="s">
        <v>96</v>
      </c>
      <c r="AG434" s="5" t="s">
        <v>96</v>
      </c>
      <c r="AI434" s="5" t="s">
        <v>96</v>
      </c>
      <c r="AJ434" s="6"/>
      <c r="AK434" s="5" t="s">
        <v>96</v>
      </c>
      <c r="AM434" s="5" t="s">
        <v>96</v>
      </c>
      <c r="AO434" s="5" t="s">
        <v>96</v>
      </c>
      <c r="AQ434" s="5" t="s">
        <v>96</v>
      </c>
      <c r="AS434" s="5" t="s">
        <v>96</v>
      </c>
      <c r="AU434" s="5" t="s">
        <v>96</v>
      </c>
      <c r="AW434" s="5" t="s">
        <v>96</v>
      </c>
      <c r="AY434" s="5" t="s">
        <v>96</v>
      </c>
      <c r="BA434" s="5" t="s">
        <v>96</v>
      </c>
      <c r="BC434" s="5" t="s">
        <v>96</v>
      </c>
      <c r="BE434" s="5" t="s">
        <v>206</v>
      </c>
      <c r="BF434" s="6" t="s">
        <v>6731</v>
      </c>
      <c r="BG434" s="5" t="s">
        <v>206</v>
      </c>
      <c r="BH434" s="6" t="s">
        <v>6536</v>
      </c>
      <c r="BI434" s="5" t="s">
        <v>96</v>
      </c>
      <c r="BK434" s="6" t="str" cm="1">
        <f t="array" ref="BK43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434" s="6" t="str" cm="1">
        <f t="array" ref="BL43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434" s="5" t="s">
        <v>96</v>
      </c>
      <c r="BN434" s="5" t="s">
        <v>96</v>
      </c>
      <c r="BO434" s="5" t="s">
        <v>96</v>
      </c>
      <c r="BP434" s="5" t="s">
        <v>96</v>
      </c>
      <c r="BQ434" s="5" t="s">
        <v>96</v>
      </c>
      <c r="BR434" s="5" t="s">
        <v>206</v>
      </c>
      <c r="BS434" s="5" t="s">
        <v>96</v>
      </c>
      <c r="BT434" s="5" t="s">
        <v>96</v>
      </c>
      <c r="BU434" s="5" t="s">
        <v>96</v>
      </c>
      <c r="BV434" s="5" t="s">
        <v>96</v>
      </c>
      <c r="BW434" s="5" t="s">
        <v>96</v>
      </c>
      <c r="BX434" s="5" t="s">
        <v>96</v>
      </c>
      <c r="BY434" s="5" t="s">
        <v>96</v>
      </c>
      <c r="BZ434" s="5" t="s">
        <v>96</v>
      </c>
      <c r="CA434" s="5" t="s">
        <v>96</v>
      </c>
      <c r="CB434" s="5" t="s">
        <v>96</v>
      </c>
      <c r="CC434" s="5" t="s">
        <v>96</v>
      </c>
      <c r="CD434" s="5" t="s">
        <v>96</v>
      </c>
      <c r="CE434" s="5" t="s">
        <v>96</v>
      </c>
      <c r="CF434" s="5" t="s">
        <v>96</v>
      </c>
      <c r="CG434" s="5" t="s">
        <v>96</v>
      </c>
      <c r="CH434" s="5" t="s">
        <v>96</v>
      </c>
      <c r="CI434" s="5" t="s">
        <v>96</v>
      </c>
      <c r="CJ434" s="5" t="s">
        <v>206</v>
      </c>
      <c r="CK434" s="5" t="s">
        <v>96</v>
      </c>
      <c r="CL434" s="5" t="s">
        <v>96</v>
      </c>
      <c r="CM434" s="6" t="str" cm="1">
        <f t="array" ref="CM4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34" s="5" t="str" cm="1">
        <f t="array" ref="CN4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34" s="5" t="str" cm="1">
        <f t="array" ref="CO4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34" s="5" t="str" cm="1">
        <f t="array" ref="CP4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34" s="5" t="str" cm="1">
        <f t="array" ref="CQ43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35" spans="2:95" ht="186" x14ac:dyDescent="0.35">
      <c r="B435" s="5" t="s">
        <v>206</v>
      </c>
      <c r="C435" s="6" t="s">
        <v>6259</v>
      </c>
      <c r="D435" s="6" t="s">
        <v>905</v>
      </c>
      <c r="E435" s="6" t="s">
        <v>7397</v>
      </c>
      <c r="F435" s="5" t="s">
        <v>209</v>
      </c>
      <c r="G435" s="5" t="s">
        <v>210</v>
      </c>
      <c r="H435" s="5" t="s">
        <v>223</v>
      </c>
      <c r="I435" s="5" t="s">
        <v>96</v>
      </c>
      <c r="J435" s="5" t="s">
        <v>96</v>
      </c>
      <c r="K435" s="5" t="s">
        <v>399</v>
      </c>
      <c r="L435" s="5" t="s">
        <v>9</v>
      </c>
      <c r="M435" s="5" t="str">
        <f>IF(O435="","",
IF(O435="PM_XX_XX_XX: Undefined","PM_XX: Undefined",
INDEX(tbl_Picklist_UniclassPM[Code and Title],
MATCH((LEFT(O435,5)),tbl_Picklist_UniclassPM[Code],0))
))</f>
        <v>PM_70 : Testing, commissioning and completion information</v>
      </c>
      <c r="N435" s="5" t="str">
        <f>IF(O435="","",
IF(O435="PM_XX_XX_XX: Undefined","PM_XX_XX: Undefined",
INDEX(tbl_Picklist_UniclassPM[Code and Title],
MATCH((LEFT(O435,8)),tbl_Picklist_UniclassPM[Code],0))
))</f>
        <v>PM_70_85 : Completion information</v>
      </c>
      <c r="O435" s="5" t="s">
        <v>906</v>
      </c>
      <c r="P435" s="6" t="str" cm="1">
        <f t="array" ref="P43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435" s="6" t="str" cm="1">
        <f t="array" ref="Q43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435" s="6"/>
      <c r="S435" s="5" t="s">
        <v>96</v>
      </c>
      <c r="T435" s="6"/>
      <c r="U435" s="5" t="s">
        <v>96</v>
      </c>
      <c r="V435" s="6"/>
      <c r="W435" s="5" t="s">
        <v>96</v>
      </c>
      <c r="X435" s="6"/>
      <c r="Y435" s="5" t="s">
        <v>96</v>
      </c>
      <c r="Z435" s="6"/>
      <c r="AA435" s="5" t="s">
        <v>96</v>
      </c>
      <c r="AB435" s="6"/>
      <c r="AC435" s="5" t="s">
        <v>96</v>
      </c>
      <c r="AE435" s="5" t="s">
        <v>96</v>
      </c>
      <c r="AG435" s="5" t="s">
        <v>96</v>
      </c>
      <c r="AI435" s="5" t="s">
        <v>96</v>
      </c>
      <c r="AJ435" s="6"/>
      <c r="AK435" s="5" t="s">
        <v>96</v>
      </c>
      <c r="AM435" s="5" t="s">
        <v>96</v>
      </c>
      <c r="AO435" s="5" t="s">
        <v>96</v>
      </c>
      <c r="AQ435" s="5" t="s">
        <v>96</v>
      </c>
      <c r="AS435" s="5" t="s">
        <v>96</v>
      </c>
      <c r="AU435" s="5" t="s">
        <v>96</v>
      </c>
      <c r="AW435" s="5" t="s">
        <v>96</v>
      </c>
      <c r="AY435" s="5" t="s">
        <v>96</v>
      </c>
      <c r="BA435" s="5" t="s">
        <v>96</v>
      </c>
      <c r="BC435" s="5" t="s">
        <v>96</v>
      </c>
      <c r="BE435" s="5" t="s">
        <v>206</v>
      </c>
      <c r="BF435" s="6" t="s">
        <v>6967</v>
      </c>
      <c r="BG435" s="5" t="s">
        <v>96</v>
      </c>
      <c r="BI435" s="5" t="s">
        <v>96</v>
      </c>
      <c r="BK435" s="6" t="str" cm="1">
        <f t="array" ref="BK43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S;
X</v>
      </c>
      <c r="BL435" s="6" t="str" cm="1">
        <f t="array" ref="BL43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S : Structural Engineering;
X : Non-Discipline Specific or Not Applicable</v>
      </c>
      <c r="BM435" s="5" t="s">
        <v>96</v>
      </c>
      <c r="BN435" s="5" t="s">
        <v>96</v>
      </c>
      <c r="BO435" s="5" t="s">
        <v>96</v>
      </c>
      <c r="BP435" s="5" t="s">
        <v>96</v>
      </c>
      <c r="BQ435" s="5" t="s">
        <v>96</v>
      </c>
      <c r="BR435" s="5" t="s">
        <v>96</v>
      </c>
      <c r="BS435" s="5" t="s">
        <v>96</v>
      </c>
      <c r="BT435" s="5" t="s">
        <v>96</v>
      </c>
      <c r="BU435" s="5" t="s">
        <v>96</v>
      </c>
      <c r="BV435" s="5" t="s">
        <v>96</v>
      </c>
      <c r="BW435" s="5" t="s">
        <v>96</v>
      </c>
      <c r="BX435" s="5" t="s">
        <v>96</v>
      </c>
      <c r="BY435" s="5" t="s">
        <v>96</v>
      </c>
      <c r="BZ435" s="5" t="s">
        <v>96</v>
      </c>
      <c r="CA435" s="5" t="s">
        <v>96</v>
      </c>
      <c r="CB435" s="5" t="s">
        <v>96</v>
      </c>
      <c r="CC435" s="5" t="s">
        <v>96</v>
      </c>
      <c r="CD435" s="5" t="s">
        <v>96</v>
      </c>
      <c r="CE435" s="5" t="s">
        <v>206</v>
      </c>
      <c r="CF435" s="5" t="s">
        <v>96</v>
      </c>
      <c r="CG435" s="5" t="s">
        <v>96</v>
      </c>
      <c r="CH435" s="5" t="s">
        <v>96</v>
      </c>
      <c r="CI435" s="5" t="s">
        <v>96</v>
      </c>
      <c r="CJ435" s="5" t="s">
        <v>206</v>
      </c>
      <c r="CK435" s="5" t="s">
        <v>96</v>
      </c>
      <c r="CL435" s="5" t="s">
        <v>96</v>
      </c>
      <c r="CM435" s="6" t="str" cm="1">
        <f t="array" ref="CM4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35" s="5" t="str" cm="1">
        <f t="array" ref="CN4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35" s="5" t="str" cm="1">
        <f t="array" ref="CO4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35" s="5" t="str" cm="1">
        <f t="array" ref="CP4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35" s="5" t="str" cm="1">
        <f t="array" ref="CQ43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36" spans="2:95" ht="93" x14ac:dyDescent="0.35">
      <c r="B436" s="5" t="s">
        <v>206</v>
      </c>
      <c r="C436" s="6" t="s">
        <v>6312</v>
      </c>
      <c r="D436" s="6" t="s">
        <v>907</v>
      </c>
      <c r="E436" s="6" t="s">
        <v>7398</v>
      </c>
      <c r="F436" s="5" t="s">
        <v>209</v>
      </c>
      <c r="G436" s="5" t="s">
        <v>234</v>
      </c>
      <c r="H436" s="5" t="s">
        <v>417</v>
      </c>
      <c r="I436" s="5" t="s">
        <v>96</v>
      </c>
      <c r="J436" s="5" t="s">
        <v>96</v>
      </c>
      <c r="K436" s="5" t="s">
        <v>399</v>
      </c>
      <c r="L436" s="5" t="s">
        <v>225</v>
      </c>
      <c r="M436" s="5" t="str">
        <f>IF(O436="","",
IF(O436="PM_XX_XX_XX: Undefined","PM_XX: Undefined",
INDEX(tbl_Picklist_UniclassPM[Code and Title],
MATCH((LEFT(O436,5)),tbl_Picklist_UniclassPM[Code],0))
))</f>
        <v>PM_70 : Testing, commissioning and completion information</v>
      </c>
      <c r="N436" s="5" t="str">
        <f>IF(O436="","",
IF(O436="PM_XX_XX_XX: Undefined","PM_XX_XX: Undefined",
INDEX(tbl_Picklist_UniclassPM[Code and Title],
MATCH((LEFT(O436,8)),tbl_Picklist_UniclassPM[Code],0))
))</f>
        <v>PM_70_85 : Completion information</v>
      </c>
      <c r="O436" s="5" t="s">
        <v>908</v>
      </c>
      <c r="P436" s="6" t="str" cm="1">
        <f t="array" ref="P43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IE601;
IE611</v>
      </c>
      <c r="Q436" s="6" t="str" cm="1">
        <f t="array" ref="Q43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IE601 : Post-Handover;
IE611 : Stage submission (End of Defects/Rectification Period)</v>
      </c>
      <c r="R436" s="6"/>
      <c r="S436" s="5" t="s">
        <v>96</v>
      </c>
      <c r="T436" s="6"/>
      <c r="U436" s="5" t="s">
        <v>96</v>
      </c>
      <c r="V436" s="6"/>
      <c r="W436" s="5" t="s">
        <v>96</v>
      </c>
      <c r="X436" s="6"/>
      <c r="Y436" s="5" t="s">
        <v>96</v>
      </c>
      <c r="Z436" s="6"/>
      <c r="AA436" s="5" t="s">
        <v>96</v>
      </c>
      <c r="AB436" s="6"/>
      <c r="AC436" s="5" t="s">
        <v>96</v>
      </c>
      <c r="AE436" s="5" t="s">
        <v>96</v>
      </c>
      <c r="AG436" s="5" t="s">
        <v>96</v>
      </c>
      <c r="AI436" s="5" t="s">
        <v>96</v>
      </c>
      <c r="AJ436" s="6"/>
      <c r="AK436" s="5" t="s">
        <v>96</v>
      </c>
      <c r="AM436" s="5" t="s">
        <v>96</v>
      </c>
      <c r="AO436" s="5" t="s">
        <v>96</v>
      </c>
      <c r="AQ436" s="5" t="s">
        <v>96</v>
      </c>
      <c r="AS436" s="5" t="s">
        <v>96</v>
      </c>
      <c r="AU436" s="5" t="s">
        <v>96</v>
      </c>
      <c r="AW436" s="5" t="s">
        <v>96</v>
      </c>
      <c r="AY436" s="5" t="s">
        <v>96</v>
      </c>
      <c r="BA436" s="5" t="s">
        <v>96</v>
      </c>
      <c r="BC436" s="5" t="s">
        <v>96</v>
      </c>
      <c r="BE436" s="5" t="s">
        <v>96</v>
      </c>
      <c r="BG436" s="5" t="s">
        <v>206</v>
      </c>
      <c r="BH436" s="6" t="s">
        <v>6984</v>
      </c>
      <c r="BI436" s="5" t="s">
        <v>206</v>
      </c>
      <c r="BJ436" s="6" t="s">
        <v>6730</v>
      </c>
      <c r="BK436" s="6" t="str" cm="1">
        <f t="array" ref="BK43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436" s="6" t="str" cm="1">
        <f t="array" ref="BL43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436" s="5" t="s">
        <v>96</v>
      </c>
      <c r="BN436" s="5" t="s">
        <v>96</v>
      </c>
      <c r="BO436" s="5" t="s">
        <v>96</v>
      </c>
      <c r="BP436" s="5" t="s">
        <v>96</v>
      </c>
      <c r="BQ436" s="5" t="s">
        <v>96</v>
      </c>
      <c r="BR436" s="5" t="s">
        <v>96</v>
      </c>
      <c r="BS436" s="5" t="s">
        <v>96</v>
      </c>
      <c r="BT436" s="5" t="s">
        <v>96</v>
      </c>
      <c r="BU436" s="5" t="s">
        <v>96</v>
      </c>
      <c r="BV436" s="5" t="s">
        <v>96</v>
      </c>
      <c r="BW436" s="5" t="s">
        <v>96</v>
      </c>
      <c r="BX436" s="5" t="s">
        <v>96</v>
      </c>
      <c r="BY436" s="5" t="s">
        <v>96</v>
      </c>
      <c r="BZ436" s="5" t="s">
        <v>96</v>
      </c>
      <c r="CA436" s="5" t="s">
        <v>96</v>
      </c>
      <c r="CB436" s="5" t="s">
        <v>96</v>
      </c>
      <c r="CC436" s="5" t="s">
        <v>96</v>
      </c>
      <c r="CD436" s="5" t="s">
        <v>206</v>
      </c>
      <c r="CE436" s="5" t="s">
        <v>96</v>
      </c>
      <c r="CF436" s="5" t="s">
        <v>96</v>
      </c>
      <c r="CG436" s="5" t="s">
        <v>96</v>
      </c>
      <c r="CH436" s="5" t="s">
        <v>96</v>
      </c>
      <c r="CI436" s="5" t="s">
        <v>96</v>
      </c>
      <c r="CJ436" s="5" t="s">
        <v>206</v>
      </c>
      <c r="CK436" s="5" t="s">
        <v>96</v>
      </c>
      <c r="CL436" s="5" t="s">
        <v>96</v>
      </c>
      <c r="CM436" s="6" t="str" cm="1">
        <f t="array" ref="CM4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36" s="5" t="str" cm="1">
        <f t="array" ref="CN4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36" s="5" t="str" cm="1">
        <f t="array" ref="CO4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36" s="5" t="str" cm="1">
        <f t="array" ref="CP4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36" s="5" t="str" cm="1">
        <f t="array" ref="CQ43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37" spans="2:95" ht="77.5" x14ac:dyDescent="0.35">
      <c r="B437" s="5" t="s">
        <v>206</v>
      </c>
      <c r="C437" s="6" t="s">
        <v>6260</v>
      </c>
      <c r="D437" s="6" t="s">
        <v>909</v>
      </c>
      <c r="E437" s="6" t="s">
        <v>7399</v>
      </c>
      <c r="F437" s="5" t="s">
        <v>209</v>
      </c>
      <c r="G437" s="5" t="s">
        <v>210</v>
      </c>
      <c r="H437" s="5" t="s">
        <v>223</v>
      </c>
      <c r="I437" s="5" t="s">
        <v>96</v>
      </c>
      <c r="J437" s="5" t="s">
        <v>96</v>
      </c>
      <c r="K437" s="5" t="s">
        <v>399</v>
      </c>
      <c r="L437" s="5" t="s">
        <v>9</v>
      </c>
      <c r="M437" s="5" t="str">
        <f>IF(O437="","",
IF(O437="PM_XX_XX_XX: Undefined","PM_XX: Undefined",
INDEX(tbl_Picklist_UniclassPM[Code and Title],
MATCH((LEFT(O437,5)),tbl_Picklist_UniclassPM[Code],0))
))</f>
        <v>PM_70 : Testing, commissioning and completion information</v>
      </c>
      <c r="N437" s="5" t="str">
        <f>IF(O437="","",
IF(O437="PM_XX_XX_XX: Undefined","PM_XX_XX: Undefined",
INDEX(tbl_Picklist_UniclassPM[Code and Title],
MATCH((LEFT(O437,8)),tbl_Picklist_UniclassPM[Code],0))
))</f>
        <v>PM_70_85 : Completion information</v>
      </c>
      <c r="O437" s="5" t="s">
        <v>910</v>
      </c>
      <c r="P437" s="6" t="str" cm="1">
        <f t="array" ref="P43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37" s="6" t="str" cm="1">
        <f t="array" ref="Q43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37" s="6"/>
      <c r="S437" s="5" t="s">
        <v>96</v>
      </c>
      <c r="T437" s="6"/>
      <c r="U437" s="5" t="s">
        <v>96</v>
      </c>
      <c r="V437" s="6"/>
      <c r="W437" s="5" t="s">
        <v>96</v>
      </c>
      <c r="X437" s="6"/>
      <c r="Y437" s="5" t="s">
        <v>96</v>
      </c>
      <c r="Z437" s="6"/>
      <c r="AA437" s="5" t="s">
        <v>96</v>
      </c>
      <c r="AB437" s="6"/>
      <c r="AC437" s="5" t="s">
        <v>96</v>
      </c>
      <c r="AE437" s="5" t="s">
        <v>96</v>
      </c>
      <c r="AG437" s="5" t="s">
        <v>96</v>
      </c>
      <c r="AI437" s="5" t="s">
        <v>96</v>
      </c>
      <c r="AJ437" s="6"/>
      <c r="AK437" s="5" t="s">
        <v>96</v>
      </c>
      <c r="AM437" s="5" t="s">
        <v>96</v>
      </c>
      <c r="AO437" s="5" t="s">
        <v>96</v>
      </c>
      <c r="AQ437" s="5" t="s">
        <v>96</v>
      </c>
      <c r="AS437" s="5" t="s">
        <v>96</v>
      </c>
      <c r="AU437" s="5" t="s">
        <v>96</v>
      </c>
      <c r="AW437" s="5" t="s">
        <v>96</v>
      </c>
      <c r="AY437" s="5" t="s">
        <v>96</v>
      </c>
      <c r="BA437" s="5" t="s">
        <v>96</v>
      </c>
      <c r="BC437" s="5" t="s">
        <v>96</v>
      </c>
      <c r="BE437" s="5" t="s">
        <v>206</v>
      </c>
      <c r="BF437" s="6" t="s">
        <v>6732</v>
      </c>
      <c r="BG437" s="5" t="s">
        <v>206</v>
      </c>
      <c r="BH437" s="6" t="s">
        <v>6536</v>
      </c>
      <c r="BI437" s="5" t="s">
        <v>96</v>
      </c>
      <c r="BK437" s="6" t="str" cm="1">
        <f t="array" ref="BK43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437" s="6" t="str" cm="1">
        <f t="array" ref="BL43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437" s="5" t="s">
        <v>96</v>
      </c>
      <c r="BN437" s="5" t="s">
        <v>96</v>
      </c>
      <c r="BO437" s="5" t="s">
        <v>96</v>
      </c>
      <c r="BP437" s="5" t="s">
        <v>96</v>
      </c>
      <c r="BQ437" s="5" t="s">
        <v>96</v>
      </c>
      <c r="BR437" s="5" t="s">
        <v>206</v>
      </c>
      <c r="BS437" s="5" t="s">
        <v>96</v>
      </c>
      <c r="BT437" s="5" t="s">
        <v>96</v>
      </c>
      <c r="BU437" s="5" t="s">
        <v>96</v>
      </c>
      <c r="BV437" s="5" t="s">
        <v>96</v>
      </c>
      <c r="BW437" s="5" t="s">
        <v>96</v>
      </c>
      <c r="BX437" s="5" t="s">
        <v>96</v>
      </c>
      <c r="BY437" s="5" t="s">
        <v>96</v>
      </c>
      <c r="BZ437" s="5" t="s">
        <v>96</v>
      </c>
      <c r="CA437" s="5" t="s">
        <v>96</v>
      </c>
      <c r="CB437" s="5" t="s">
        <v>96</v>
      </c>
      <c r="CC437" s="5" t="s">
        <v>96</v>
      </c>
      <c r="CD437" s="5" t="s">
        <v>96</v>
      </c>
      <c r="CE437" s="5" t="s">
        <v>96</v>
      </c>
      <c r="CF437" s="5" t="s">
        <v>96</v>
      </c>
      <c r="CG437" s="5" t="s">
        <v>96</v>
      </c>
      <c r="CH437" s="5" t="s">
        <v>96</v>
      </c>
      <c r="CI437" s="5" t="s">
        <v>96</v>
      </c>
      <c r="CJ437" s="5" t="s">
        <v>206</v>
      </c>
      <c r="CK437" s="5" t="s">
        <v>96</v>
      </c>
      <c r="CL437" s="5" t="s">
        <v>96</v>
      </c>
      <c r="CM437" s="6" t="str" cm="1">
        <f t="array" ref="CM4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37" s="5" t="str" cm="1">
        <f t="array" ref="CN4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37" s="5" t="str" cm="1">
        <f t="array" ref="CO4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37" s="5" t="str" cm="1">
        <f t="array" ref="CP4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37" s="5" t="str" cm="1">
        <f t="array" ref="CQ43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38" spans="2:95" ht="46.5" x14ac:dyDescent="0.35">
      <c r="B438" s="5" t="s">
        <v>206</v>
      </c>
      <c r="C438" s="6" t="s">
        <v>6317</v>
      </c>
      <c r="D438" s="6" t="s">
        <v>911</v>
      </c>
      <c r="E438" s="6" t="s">
        <v>7400</v>
      </c>
      <c r="F438" s="5" t="s">
        <v>209</v>
      </c>
      <c r="G438" s="5" t="s">
        <v>210</v>
      </c>
      <c r="H438" s="5" t="s">
        <v>223</v>
      </c>
      <c r="I438" s="5" t="s">
        <v>96</v>
      </c>
      <c r="J438" s="5" t="s">
        <v>212</v>
      </c>
      <c r="K438" s="5" t="s">
        <v>214</v>
      </c>
      <c r="L438" s="5" t="s">
        <v>213</v>
      </c>
      <c r="M438" s="5" t="str">
        <f>IF(O438="","",
IF(O438="PM_XX_XX_XX: Undefined","PM_XX: Undefined",
INDEX(tbl_Picklist_UniclassPM[Code and Title],
MATCH((LEFT(O438,5)),tbl_Picklist_UniclassPM[Code],0))
))</f>
        <v>PM_70 : Testing, commissioning and completion information</v>
      </c>
      <c r="N438" s="5" t="str">
        <f>IF(O438="","",
IF(O438="PM_XX_XX_XX: Undefined","PM_XX_XX: Undefined",
INDEX(tbl_Picklist_UniclassPM[Code and Title],
MATCH((LEFT(O438,8)),tbl_Picklist_UniclassPM[Code],0))
))</f>
        <v>PM_70_85 : Completion information</v>
      </c>
      <c r="O438" s="5" t="s">
        <v>912</v>
      </c>
      <c r="P438" s="6" t="str" cm="1">
        <f t="array" ref="P43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IE611</v>
      </c>
      <c r="Q438" s="6" t="str" cm="1">
        <f t="array" ref="Q43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IE611 : Stage submission (End of Defects/Rectification Period)</v>
      </c>
      <c r="R438" s="6"/>
      <c r="S438" s="5" t="s">
        <v>96</v>
      </c>
      <c r="T438" s="6"/>
      <c r="U438" s="5" t="s">
        <v>96</v>
      </c>
      <c r="V438" s="6"/>
      <c r="W438" s="5" t="s">
        <v>96</v>
      </c>
      <c r="X438" s="6"/>
      <c r="Y438" s="5" t="s">
        <v>96</v>
      </c>
      <c r="Z438" s="6"/>
      <c r="AA438" s="5" t="s">
        <v>96</v>
      </c>
      <c r="AB438" s="6"/>
      <c r="AC438" s="5" t="s">
        <v>96</v>
      </c>
      <c r="AE438" s="5" t="s">
        <v>96</v>
      </c>
      <c r="AG438" s="5" t="s">
        <v>96</v>
      </c>
      <c r="AI438" s="5" t="s">
        <v>96</v>
      </c>
      <c r="AJ438" s="6"/>
      <c r="AK438" s="5" t="s">
        <v>96</v>
      </c>
      <c r="AM438" s="5" t="s">
        <v>96</v>
      </c>
      <c r="AO438" s="5" t="s">
        <v>96</v>
      </c>
      <c r="AQ438" s="5" t="s">
        <v>96</v>
      </c>
      <c r="AS438" s="5" t="s">
        <v>96</v>
      </c>
      <c r="AU438" s="5" t="s">
        <v>96</v>
      </c>
      <c r="AW438" s="5" t="s">
        <v>96</v>
      </c>
      <c r="AY438" s="5" t="s">
        <v>96</v>
      </c>
      <c r="BA438" s="5" t="s">
        <v>96</v>
      </c>
      <c r="BC438" s="5" t="s">
        <v>96</v>
      </c>
      <c r="BE438" s="5" t="s">
        <v>96</v>
      </c>
      <c r="BG438" s="5" t="s">
        <v>96</v>
      </c>
      <c r="BI438" s="5" t="s">
        <v>206</v>
      </c>
      <c r="BJ438" s="6" t="s">
        <v>6733</v>
      </c>
      <c r="BK438" s="6" t="str" cm="1">
        <f t="array" ref="BK43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438" s="6" t="str" cm="1">
        <f t="array" ref="BL43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438" s="5" t="s">
        <v>96</v>
      </c>
      <c r="BN438" s="5" t="s">
        <v>96</v>
      </c>
      <c r="BO438" s="5" t="s">
        <v>96</v>
      </c>
      <c r="BP438" s="5" t="s">
        <v>96</v>
      </c>
      <c r="BQ438" s="5" t="s">
        <v>96</v>
      </c>
      <c r="BR438" s="5" t="s">
        <v>96</v>
      </c>
      <c r="BS438" s="5" t="s">
        <v>96</v>
      </c>
      <c r="BT438" s="5" t="s">
        <v>96</v>
      </c>
      <c r="BU438" s="5" t="s">
        <v>96</v>
      </c>
      <c r="BV438" s="5" t="s">
        <v>96</v>
      </c>
      <c r="BW438" s="5" t="s">
        <v>96</v>
      </c>
      <c r="BX438" s="5" t="s">
        <v>96</v>
      </c>
      <c r="BY438" s="5" t="s">
        <v>96</v>
      </c>
      <c r="BZ438" s="5" t="s">
        <v>96</v>
      </c>
      <c r="CA438" s="5" t="s">
        <v>96</v>
      </c>
      <c r="CB438" s="5" t="s">
        <v>96</v>
      </c>
      <c r="CC438" s="5" t="s">
        <v>96</v>
      </c>
      <c r="CD438" s="5" t="s">
        <v>206</v>
      </c>
      <c r="CE438" s="5" t="s">
        <v>96</v>
      </c>
      <c r="CF438" s="5" t="s">
        <v>96</v>
      </c>
      <c r="CG438" s="5" t="s">
        <v>96</v>
      </c>
      <c r="CH438" s="5" t="s">
        <v>96</v>
      </c>
      <c r="CI438" s="5" t="s">
        <v>96</v>
      </c>
      <c r="CJ438" s="5" t="s">
        <v>206</v>
      </c>
      <c r="CK438" s="5" t="s">
        <v>96</v>
      </c>
      <c r="CL438" s="5" t="s">
        <v>96</v>
      </c>
      <c r="CM438" s="6" t="str" cm="1">
        <f t="array" ref="CM4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38" s="5" t="str" cm="1">
        <f t="array" ref="CN4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38" s="5" t="str" cm="1">
        <f t="array" ref="CO4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38" s="5" t="str" cm="1">
        <f t="array" ref="CP4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38" s="5" t="str" cm="1">
        <f t="array" ref="CQ43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39" spans="2:95" ht="155" x14ac:dyDescent="0.35">
      <c r="B439" s="5" t="s">
        <v>206</v>
      </c>
      <c r="C439" s="6" t="s">
        <v>6261</v>
      </c>
      <c r="D439" s="6" t="s">
        <v>913</v>
      </c>
      <c r="E439" s="6" t="s">
        <v>7464</v>
      </c>
      <c r="F439" s="5" t="s">
        <v>209</v>
      </c>
      <c r="G439" s="5" t="s">
        <v>210</v>
      </c>
      <c r="H439" s="5" t="s">
        <v>223</v>
      </c>
      <c r="I439" s="5" t="s">
        <v>96</v>
      </c>
      <c r="J439" s="5" t="s">
        <v>96</v>
      </c>
      <c r="K439" s="5" t="s">
        <v>399</v>
      </c>
      <c r="L439" s="5" t="s">
        <v>9</v>
      </c>
      <c r="M439" s="5" t="str">
        <f>IF(O439="","",
IF(O439="PM_XX_XX_XX: Undefined","PM_XX: Undefined",
INDEX(tbl_Picklist_UniclassPM[Code and Title],
MATCH((LEFT(O439,5)),tbl_Picklist_UniclassPM[Code],0))
))</f>
        <v>PM_70 : Testing, commissioning and completion information</v>
      </c>
      <c r="N439" s="5" t="str">
        <f>IF(O439="","",
IF(O439="PM_XX_XX_XX: Undefined","PM_XX_XX: Undefined",
INDEX(tbl_Picklist_UniclassPM[Code and Title],
MATCH((LEFT(O439,8)),tbl_Picklist_UniclassPM[Code],0))
))</f>
        <v>PM_70_85 : Completion information</v>
      </c>
      <c r="O439" s="5" t="s">
        <v>914</v>
      </c>
      <c r="P439" s="6" t="str" cm="1">
        <f t="array" ref="P43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39" s="6" t="str" cm="1">
        <f t="array" ref="Q43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39" s="6" t="s">
        <v>7466</v>
      </c>
      <c r="S439" s="5" t="s">
        <v>96</v>
      </c>
      <c r="T439" s="6"/>
      <c r="U439" s="5" t="s">
        <v>96</v>
      </c>
      <c r="V439" s="6"/>
      <c r="W439" s="5" t="s">
        <v>96</v>
      </c>
      <c r="X439" s="6"/>
      <c r="Y439" s="5" t="s">
        <v>96</v>
      </c>
      <c r="Z439" s="6"/>
      <c r="AA439" s="5" t="s">
        <v>96</v>
      </c>
      <c r="AB439" s="6"/>
      <c r="AC439" s="5" t="s">
        <v>96</v>
      </c>
      <c r="AE439" s="5" t="s">
        <v>96</v>
      </c>
      <c r="AG439" s="5" t="s">
        <v>96</v>
      </c>
      <c r="AI439" s="5" t="s">
        <v>96</v>
      </c>
      <c r="AJ439" s="6"/>
      <c r="AK439" s="5" t="s">
        <v>96</v>
      </c>
      <c r="AM439" s="5" t="s">
        <v>96</v>
      </c>
      <c r="AO439" s="5" t="s">
        <v>96</v>
      </c>
      <c r="AQ439" s="5" t="s">
        <v>96</v>
      </c>
      <c r="AS439" s="5" t="s">
        <v>96</v>
      </c>
      <c r="AU439" s="5" t="s">
        <v>96</v>
      </c>
      <c r="AW439" s="5" t="s">
        <v>96</v>
      </c>
      <c r="AY439" s="5" t="s">
        <v>96</v>
      </c>
      <c r="BA439" s="5" t="s">
        <v>96</v>
      </c>
      <c r="BC439" s="5" t="s">
        <v>96</v>
      </c>
      <c r="BE439" s="5" t="s">
        <v>206</v>
      </c>
      <c r="BF439" s="6" t="s">
        <v>6968</v>
      </c>
      <c r="BG439" s="5" t="s">
        <v>206</v>
      </c>
      <c r="BH439" s="6" t="s">
        <v>6536</v>
      </c>
      <c r="BI439" s="5" t="s">
        <v>96</v>
      </c>
      <c r="BK439" s="6" t="str" cm="1">
        <f t="array" ref="BK43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K;
X</v>
      </c>
      <c r="BL439" s="6" t="str" cm="1">
        <f t="array" ref="BL43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K : Fire Engineering;
X : Non-Discipline Specific or Not Applicable</v>
      </c>
      <c r="BM439" s="5" t="s">
        <v>96</v>
      </c>
      <c r="BN439" s="5" t="s">
        <v>96</v>
      </c>
      <c r="BO439" s="5" t="s">
        <v>96</v>
      </c>
      <c r="BP439" s="5" t="s">
        <v>96</v>
      </c>
      <c r="BQ439" s="5" t="s">
        <v>96</v>
      </c>
      <c r="BR439" s="5" t="s">
        <v>206</v>
      </c>
      <c r="BS439" s="5" t="s">
        <v>96</v>
      </c>
      <c r="BT439" s="5" t="s">
        <v>96</v>
      </c>
      <c r="BU439" s="5" t="s">
        <v>96</v>
      </c>
      <c r="BV439" s="5" t="s">
        <v>96</v>
      </c>
      <c r="BW439" s="5" t="s">
        <v>206</v>
      </c>
      <c r="BX439" s="5" t="s">
        <v>96</v>
      </c>
      <c r="BY439" s="5" t="s">
        <v>96</v>
      </c>
      <c r="BZ439" s="5" t="s">
        <v>96</v>
      </c>
      <c r="CA439" s="5" t="s">
        <v>96</v>
      </c>
      <c r="CB439" s="5" t="s">
        <v>96</v>
      </c>
      <c r="CC439" s="5" t="s">
        <v>96</v>
      </c>
      <c r="CD439" s="5" t="s">
        <v>96</v>
      </c>
      <c r="CE439" s="5" t="s">
        <v>96</v>
      </c>
      <c r="CF439" s="5" t="s">
        <v>96</v>
      </c>
      <c r="CG439" s="5" t="s">
        <v>96</v>
      </c>
      <c r="CH439" s="5" t="s">
        <v>96</v>
      </c>
      <c r="CI439" s="5" t="s">
        <v>96</v>
      </c>
      <c r="CJ439" s="5" t="s">
        <v>206</v>
      </c>
      <c r="CK439" s="5" t="s">
        <v>96</v>
      </c>
      <c r="CL439" s="5" t="s">
        <v>96</v>
      </c>
      <c r="CM439" s="6" t="str" cm="1">
        <f t="array" ref="CM4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39" s="5" t="str" cm="1">
        <f t="array" ref="CN4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39" s="5" t="str" cm="1">
        <f t="array" ref="CO4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39" s="5" t="str" cm="1">
        <f t="array" ref="CP4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39" s="5" t="str" cm="1">
        <f t="array" ref="CQ43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40" spans="2:95" ht="372" x14ac:dyDescent="0.35">
      <c r="B440" s="5" t="s">
        <v>206</v>
      </c>
      <c r="C440" s="6" t="s">
        <v>7457</v>
      </c>
      <c r="D440" s="6" t="s">
        <v>7456</v>
      </c>
      <c r="E440" s="6" t="s">
        <v>7458</v>
      </c>
      <c r="F440" s="5" t="s">
        <v>209</v>
      </c>
      <c r="G440" s="5" t="s">
        <v>210</v>
      </c>
      <c r="H440" s="5" t="s">
        <v>223</v>
      </c>
      <c r="I440" s="5" t="s">
        <v>96</v>
      </c>
      <c r="J440" s="5" t="s">
        <v>96</v>
      </c>
      <c r="K440" s="5" t="s">
        <v>399</v>
      </c>
      <c r="L440" s="5" t="s">
        <v>9</v>
      </c>
      <c r="M440" s="5" t="str">
        <f>IF(O440="","",
IF(O440="PM_XX_XX_XX: Undefined","PM_XX: Undefined",
INDEX(tbl_Picklist_UniclassPM[Code and Title],
MATCH((LEFT(O440,5)),tbl_Picklist_UniclassPM[Code],0))
))</f>
        <v>PM_70 : Testing, commissioning and completion information</v>
      </c>
      <c r="N440" s="5" t="str">
        <f>IF(O440="","",
IF(O440="PM_XX_XX_XX: Undefined","PM_XX_XX: Undefined",
INDEX(tbl_Picklist_UniclassPM[Code and Title],
MATCH((LEFT(O440,8)),tbl_Picklist_UniclassPM[Code],0))
))</f>
        <v>PM_70_85 : Completion information</v>
      </c>
      <c r="O440" s="5" t="s">
        <v>914</v>
      </c>
      <c r="P440" s="6" t="str" cm="1">
        <f t="array" ref="P44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40" s="6" t="str" cm="1">
        <f t="array" ref="Q44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40" s="6"/>
      <c r="S440" s="5" t="s">
        <v>96</v>
      </c>
      <c r="T440" s="6"/>
      <c r="U440" s="5" t="s">
        <v>96</v>
      </c>
      <c r="V440" s="6"/>
      <c r="W440" s="5" t="s">
        <v>96</v>
      </c>
      <c r="X440" s="6"/>
      <c r="Y440" s="5" t="s">
        <v>96</v>
      </c>
      <c r="Z440" s="6"/>
      <c r="AA440" s="5" t="s">
        <v>96</v>
      </c>
      <c r="AB440" s="6"/>
      <c r="AC440" s="5" t="s">
        <v>96</v>
      </c>
      <c r="AE440" s="5" t="s">
        <v>96</v>
      </c>
      <c r="AG440" s="5" t="s">
        <v>96</v>
      </c>
      <c r="AI440" s="5" t="s">
        <v>96</v>
      </c>
      <c r="AJ440" s="6"/>
      <c r="AK440" s="5" t="s">
        <v>96</v>
      </c>
      <c r="AM440" s="5" t="s">
        <v>96</v>
      </c>
      <c r="AO440" s="5" t="s">
        <v>96</v>
      </c>
      <c r="AQ440" s="5" t="s">
        <v>96</v>
      </c>
      <c r="AS440" s="5" t="s">
        <v>96</v>
      </c>
      <c r="AU440" s="5" t="s">
        <v>96</v>
      </c>
      <c r="AW440" s="5" t="s">
        <v>96</v>
      </c>
      <c r="AY440" s="5" t="s">
        <v>96</v>
      </c>
      <c r="BA440" s="5" t="s">
        <v>96</v>
      </c>
      <c r="BC440" s="5" t="s">
        <v>96</v>
      </c>
      <c r="BE440" s="5" t="s">
        <v>206</v>
      </c>
      <c r="BF440" s="6" t="s">
        <v>7459</v>
      </c>
      <c r="BG440" s="5" t="s">
        <v>206</v>
      </c>
      <c r="BH440" s="6" t="s">
        <v>6536</v>
      </c>
      <c r="BI440" s="5" t="s">
        <v>96</v>
      </c>
      <c r="BK440" s="6" t="str" cm="1">
        <f t="array" ref="BK44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K;
X</v>
      </c>
      <c r="BL440" s="6" t="str" cm="1">
        <f t="array" ref="BL44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K : Fire Engineering;
X : Non-Discipline Specific or Not Applicable</v>
      </c>
      <c r="BM440" s="5" t="s">
        <v>96</v>
      </c>
      <c r="BN440" s="5" t="s">
        <v>96</v>
      </c>
      <c r="BO440" s="5" t="s">
        <v>96</v>
      </c>
      <c r="BP440" s="5" t="s">
        <v>96</v>
      </c>
      <c r="BQ440" s="5" t="s">
        <v>96</v>
      </c>
      <c r="BR440" s="5" t="s">
        <v>206</v>
      </c>
      <c r="BS440" s="5" t="s">
        <v>96</v>
      </c>
      <c r="BT440" s="5" t="s">
        <v>96</v>
      </c>
      <c r="BU440" s="5" t="s">
        <v>96</v>
      </c>
      <c r="BV440" s="5" t="s">
        <v>96</v>
      </c>
      <c r="BW440" s="5" t="s">
        <v>206</v>
      </c>
      <c r="BX440" s="5" t="s">
        <v>96</v>
      </c>
      <c r="BY440" s="5" t="s">
        <v>96</v>
      </c>
      <c r="BZ440" s="5" t="s">
        <v>96</v>
      </c>
      <c r="CA440" s="5" t="s">
        <v>96</v>
      </c>
      <c r="CB440" s="5" t="s">
        <v>96</v>
      </c>
      <c r="CC440" s="5" t="s">
        <v>96</v>
      </c>
      <c r="CD440" s="5" t="s">
        <v>96</v>
      </c>
      <c r="CE440" s="5" t="s">
        <v>96</v>
      </c>
      <c r="CF440" s="5" t="s">
        <v>96</v>
      </c>
      <c r="CG440" s="5" t="s">
        <v>96</v>
      </c>
      <c r="CH440" s="5" t="s">
        <v>96</v>
      </c>
      <c r="CI440" s="5" t="s">
        <v>96</v>
      </c>
      <c r="CJ440" s="5" t="s">
        <v>206</v>
      </c>
      <c r="CK440" s="5" t="s">
        <v>96</v>
      </c>
      <c r="CL440" s="5" t="s">
        <v>96</v>
      </c>
      <c r="CM440" s="6" t="str" cm="1">
        <f t="array" ref="CM4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40" s="5" t="str" cm="1">
        <f t="array" ref="CN4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40" s="5" t="str" cm="1">
        <f t="array" ref="CO4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40" s="5" t="str" cm="1">
        <f t="array" ref="CP4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40" s="5" t="str" cm="1">
        <f t="array" ref="CQ44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41" spans="2:95" ht="93" x14ac:dyDescent="0.35">
      <c r="B441" s="5" t="s">
        <v>206</v>
      </c>
      <c r="C441" s="6" t="s">
        <v>6134</v>
      </c>
      <c r="D441" s="6" t="s">
        <v>915</v>
      </c>
      <c r="E441" s="6" t="s">
        <v>7401</v>
      </c>
      <c r="F441" s="5" t="s">
        <v>209</v>
      </c>
      <c r="G441" s="5" t="s">
        <v>210</v>
      </c>
      <c r="H441" s="5" t="s">
        <v>223</v>
      </c>
      <c r="I441" s="5" t="s">
        <v>96</v>
      </c>
      <c r="J441" s="5" t="s">
        <v>212</v>
      </c>
      <c r="K441" s="5" t="s">
        <v>399</v>
      </c>
      <c r="L441" s="5" t="s">
        <v>225</v>
      </c>
      <c r="M441" s="5" t="str">
        <f>IF(O441="","",
IF(O441="PM_XX_XX_XX: Undefined","PM_XX: Undefined",
INDEX(tbl_Picklist_UniclassPM[Code and Title],
MATCH((LEFT(O441,5)),tbl_Picklist_UniclassPM[Code],0))
))</f>
        <v>PM_70 : Testing, commissioning and completion information</v>
      </c>
      <c r="N441" s="5" t="str">
        <f>IF(O441="","",
IF(O441="PM_XX_XX_XX: Undefined","PM_XX_XX: Undefined",
INDEX(tbl_Picklist_UniclassPM[Code and Title],
MATCH((LEFT(O441,8)),tbl_Picklist_UniclassPM[Code],0))
))</f>
        <v>PM_70_85 : Completion information</v>
      </c>
      <c r="O441" s="5" t="s">
        <v>916</v>
      </c>
      <c r="P441" s="6" t="str" cm="1">
        <f t="array" ref="P44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441" s="6" t="str" cm="1">
        <f t="array" ref="Q44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441" s="6"/>
      <c r="S441" s="5" t="s">
        <v>96</v>
      </c>
      <c r="T441" s="6"/>
      <c r="U441" s="5" t="s">
        <v>96</v>
      </c>
      <c r="V441" s="6"/>
      <c r="W441" s="5" t="s">
        <v>96</v>
      </c>
      <c r="X441" s="6"/>
      <c r="Y441" s="5" t="s">
        <v>206</v>
      </c>
      <c r="Z441" s="6" t="s">
        <v>6734</v>
      </c>
      <c r="AA441" s="5" t="s">
        <v>96</v>
      </c>
      <c r="AB441" s="6"/>
      <c r="AC441" s="5" t="s">
        <v>206</v>
      </c>
      <c r="AD441" s="6" t="s">
        <v>6763</v>
      </c>
      <c r="AE441" s="59" t="s">
        <v>96</v>
      </c>
      <c r="AF441" s="70"/>
      <c r="AG441" s="5" t="s">
        <v>206</v>
      </c>
      <c r="AH441" s="6" t="s">
        <v>6763</v>
      </c>
      <c r="AI441" s="59" t="s">
        <v>96</v>
      </c>
      <c r="AJ441" s="70"/>
      <c r="AK441" s="5" t="s">
        <v>206</v>
      </c>
      <c r="AL441" s="6" t="s">
        <v>6763</v>
      </c>
      <c r="AM441" s="59" t="s">
        <v>96</v>
      </c>
      <c r="AN441" s="70"/>
      <c r="AO441" s="5" t="s">
        <v>206</v>
      </c>
      <c r="AP441" s="6" t="s">
        <v>6763</v>
      </c>
      <c r="AQ441" s="5" t="s">
        <v>96</v>
      </c>
      <c r="AS441" s="5" t="s">
        <v>96</v>
      </c>
      <c r="AU441" s="5" t="s">
        <v>96</v>
      </c>
      <c r="AW441" s="5" t="s">
        <v>96</v>
      </c>
      <c r="AY441" s="5" t="s">
        <v>96</v>
      </c>
      <c r="AZ441" s="106"/>
      <c r="BA441" s="5" t="s">
        <v>96</v>
      </c>
      <c r="BC441" s="5" t="s">
        <v>96</v>
      </c>
      <c r="BE441" s="5" t="s">
        <v>96</v>
      </c>
      <c r="BG441" s="5" t="s">
        <v>96</v>
      </c>
      <c r="BI441" s="5" t="s">
        <v>96</v>
      </c>
      <c r="BK441" s="6" t="str" cm="1">
        <f t="array" ref="BK44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441" s="6" t="str" cm="1">
        <f t="array" ref="BL44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441" s="5" t="s">
        <v>96</v>
      </c>
      <c r="BN441" s="5" t="s">
        <v>96</v>
      </c>
      <c r="BO441" s="5" t="s">
        <v>96</v>
      </c>
      <c r="BP441" s="5" t="s">
        <v>96</v>
      </c>
      <c r="BQ441" s="5" t="s">
        <v>96</v>
      </c>
      <c r="BR441" s="5" t="s">
        <v>206</v>
      </c>
      <c r="BS441" s="5" t="s">
        <v>96</v>
      </c>
      <c r="BT441" s="5" t="s">
        <v>96</v>
      </c>
      <c r="BU441" s="5" t="s">
        <v>96</v>
      </c>
      <c r="BV441" s="5" t="s">
        <v>96</v>
      </c>
      <c r="BW441" s="5" t="s">
        <v>96</v>
      </c>
      <c r="BX441" s="5" t="s">
        <v>96</v>
      </c>
      <c r="BY441" s="5" t="s">
        <v>96</v>
      </c>
      <c r="BZ441" s="5" t="s">
        <v>96</v>
      </c>
      <c r="CA441" s="5" t="s">
        <v>96</v>
      </c>
      <c r="CB441" s="5" t="s">
        <v>96</v>
      </c>
      <c r="CC441" s="5" t="s">
        <v>96</v>
      </c>
      <c r="CD441" s="5" t="s">
        <v>96</v>
      </c>
      <c r="CE441" s="5" t="s">
        <v>96</v>
      </c>
      <c r="CF441" s="5" t="s">
        <v>96</v>
      </c>
      <c r="CG441" s="5" t="s">
        <v>96</v>
      </c>
      <c r="CH441" s="5" t="s">
        <v>96</v>
      </c>
      <c r="CI441" s="5" t="s">
        <v>96</v>
      </c>
      <c r="CJ441" s="5" t="s">
        <v>206</v>
      </c>
      <c r="CK441" s="5" t="s">
        <v>96</v>
      </c>
      <c r="CL441" s="5" t="s">
        <v>96</v>
      </c>
      <c r="CM441" s="6" t="str" cm="1">
        <f t="array" ref="CM4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41" s="5" t="str" cm="1">
        <f t="array" ref="CN4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41" s="5" t="str" cm="1">
        <f t="array" ref="CO4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41" s="5" t="str" cm="1">
        <f t="array" ref="CP4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41" s="5" t="str" cm="1">
        <f t="array" ref="CQ44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42" spans="2:95" ht="62" x14ac:dyDescent="0.35">
      <c r="B442" s="5" t="s">
        <v>206</v>
      </c>
      <c r="C442" s="6" t="s">
        <v>6149</v>
      </c>
      <c r="D442" s="6" t="s">
        <v>917</v>
      </c>
      <c r="E442" s="6" t="s">
        <v>7402</v>
      </c>
      <c r="F442" s="5" t="s">
        <v>209</v>
      </c>
      <c r="G442" s="5" t="s">
        <v>210</v>
      </c>
      <c r="H442" s="5" t="s">
        <v>223</v>
      </c>
      <c r="I442" s="5" t="s">
        <v>96</v>
      </c>
      <c r="J442" s="5" t="s">
        <v>212</v>
      </c>
      <c r="K442" s="5" t="s">
        <v>6</v>
      </c>
      <c r="L442" s="5" t="s">
        <v>225</v>
      </c>
      <c r="M442" s="5" t="str">
        <f>IF(O442="","",
IF(O442="PM_XX_XX_XX: Undefined","PM_XX: Undefined",
INDEX(tbl_Picklist_UniclassPM[Code and Title],
MATCH((LEFT(O442,5)),tbl_Picklist_UniclassPM[Code],0))
))</f>
        <v>PM_70 : Testing, commissioning and completion information</v>
      </c>
      <c r="N442" s="5" t="str">
        <f>IF(O442="","",
IF(O442="PM_XX_XX_XX: Undefined","PM_XX_XX: Undefined",
INDEX(tbl_Picklist_UniclassPM[Code and Title],
MATCH((LEFT(O442,8)),tbl_Picklist_UniclassPM[Code],0))
))</f>
        <v>PM_70_85 : Completion information</v>
      </c>
      <c r="O442" s="5" t="s">
        <v>916</v>
      </c>
      <c r="P442" s="6" t="str" cm="1">
        <f t="array" ref="P44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442" s="6" t="str" cm="1">
        <f t="array" ref="Q44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442" s="6"/>
      <c r="S442" s="5" t="s">
        <v>96</v>
      </c>
      <c r="T442" s="6"/>
      <c r="U442" s="5" t="s">
        <v>96</v>
      </c>
      <c r="V442" s="6"/>
      <c r="W442" s="5" t="s">
        <v>96</v>
      </c>
      <c r="X442" s="6"/>
      <c r="Y442" s="5" t="s">
        <v>96</v>
      </c>
      <c r="Z442" s="6"/>
      <c r="AA442" s="5" t="s">
        <v>96</v>
      </c>
      <c r="AB442" s="6"/>
      <c r="AC442" s="5" t="s">
        <v>96</v>
      </c>
      <c r="AE442" s="5" t="s">
        <v>96</v>
      </c>
      <c r="AG442" s="5" t="s">
        <v>96</v>
      </c>
      <c r="AI442" s="5" t="s">
        <v>96</v>
      </c>
      <c r="AJ442" s="6"/>
      <c r="AK442" s="5" t="s">
        <v>96</v>
      </c>
      <c r="AM442" s="5" t="s">
        <v>96</v>
      </c>
      <c r="AO442" s="5" t="s">
        <v>96</v>
      </c>
      <c r="AQ442" s="5" t="s">
        <v>96</v>
      </c>
      <c r="AS442" s="5" t="s">
        <v>96</v>
      </c>
      <c r="AU442" s="5" t="s">
        <v>96</v>
      </c>
      <c r="AW442" s="5" t="s">
        <v>96</v>
      </c>
      <c r="AY442" s="5" t="s">
        <v>96</v>
      </c>
      <c r="BA442" s="5" t="s">
        <v>206</v>
      </c>
      <c r="BB442" s="6" t="s">
        <v>6735</v>
      </c>
      <c r="BC442" s="5" t="s">
        <v>96</v>
      </c>
      <c r="BE442" s="5" t="s">
        <v>96</v>
      </c>
      <c r="BG442" s="5" t="s">
        <v>96</v>
      </c>
      <c r="BI442" s="5" t="s">
        <v>96</v>
      </c>
      <c r="BK442" s="6" t="str" cm="1">
        <f t="array" ref="BK44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442" s="6" t="str" cm="1">
        <f t="array" ref="BL44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442" s="5" t="s">
        <v>96</v>
      </c>
      <c r="BN442" s="5" t="s">
        <v>96</v>
      </c>
      <c r="BO442" s="5" t="s">
        <v>96</v>
      </c>
      <c r="BP442" s="5" t="s">
        <v>96</v>
      </c>
      <c r="BQ442" s="5" t="s">
        <v>96</v>
      </c>
      <c r="BR442" s="5" t="s">
        <v>206</v>
      </c>
      <c r="BS442" s="5" t="s">
        <v>96</v>
      </c>
      <c r="BT442" s="5" t="s">
        <v>96</v>
      </c>
      <c r="BU442" s="5" t="s">
        <v>96</v>
      </c>
      <c r="BV442" s="5" t="s">
        <v>96</v>
      </c>
      <c r="BW442" s="5" t="s">
        <v>96</v>
      </c>
      <c r="BX442" s="5" t="s">
        <v>96</v>
      </c>
      <c r="BY442" s="5" t="s">
        <v>96</v>
      </c>
      <c r="BZ442" s="5" t="s">
        <v>96</v>
      </c>
      <c r="CA442" s="5" t="s">
        <v>96</v>
      </c>
      <c r="CB442" s="5" t="s">
        <v>96</v>
      </c>
      <c r="CC442" s="5" t="s">
        <v>96</v>
      </c>
      <c r="CD442" s="5" t="s">
        <v>96</v>
      </c>
      <c r="CE442" s="5" t="s">
        <v>96</v>
      </c>
      <c r="CF442" s="5" t="s">
        <v>96</v>
      </c>
      <c r="CG442" s="5" t="s">
        <v>96</v>
      </c>
      <c r="CH442" s="5" t="s">
        <v>96</v>
      </c>
      <c r="CI442" s="5" t="s">
        <v>96</v>
      </c>
      <c r="CJ442" s="5" t="s">
        <v>206</v>
      </c>
      <c r="CK442" s="5" t="s">
        <v>96</v>
      </c>
      <c r="CL442" s="5" t="s">
        <v>96</v>
      </c>
      <c r="CM442" s="6" t="str" cm="1">
        <f t="array" ref="CM4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42" s="5" t="str" cm="1">
        <f t="array" ref="CN4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42" s="5" t="str" cm="1">
        <f t="array" ref="CO4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42" s="5" t="str" cm="1">
        <f t="array" ref="CP4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42" s="5" t="str" cm="1">
        <f t="array" ref="CQ44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43" spans="2:95" ht="62" x14ac:dyDescent="0.35">
      <c r="B443" s="5" t="s">
        <v>206</v>
      </c>
      <c r="C443" s="6" t="s">
        <v>6150</v>
      </c>
      <c r="D443" s="6" t="s">
        <v>918</v>
      </c>
      <c r="E443" s="6" t="s">
        <v>7402</v>
      </c>
      <c r="F443" s="5" t="s">
        <v>209</v>
      </c>
      <c r="G443" s="5" t="s">
        <v>210</v>
      </c>
      <c r="H443" s="5" t="s">
        <v>223</v>
      </c>
      <c r="I443" s="5" t="s">
        <v>96</v>
      </c>
      <c r="J443" s="5" t="s">
        <v>212</v>
      </c>
      <c r="K443" s="5" t="s">
        <v>6</v>
      </c>
      <c r="L443" s="5" t="s">
        <v>225</v>
      </c>
      <c r="M443" s="5" t="str">
        <f>IF(O443="","",
IF(O443="PM_XX_XX_XX: Undefined","PM_XX: Undefined",
INDEX(tbl_Picklist_UniclassPM[Code and Title],
MATCH((LEFT(O443,5)),tbl_Picklist_UniclassPM[Code],0))
))</f>
        <v>PM_70 : Testing, commissioning and completion information</v>
      </c>
      <c r="N443" s="5" t="str">
        <f>IF(O443="","",
IF(O443="PM_XX_XX_XX: Undefined","PM_XX_XX: Undefined",
INDEX(tbl_Picklist_UniclassPM[Code and Title],
MATCH((LEFT(O443,8)),tbl_Picklist_UniclassPM[Code],0))
))</f>
        <v>PM_70_85 : Completion information</v>
      </c>
      <c r="O443" s="5" t="s">
        <v>916</v>
      </c>
      <c r="P443" s="6" t="str" cm="1">
        <f t="array" ref="P44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IE501</v>
      </c>
      <c r="Q443" s="6" t="str" cm="1">
        <f t="array" ref="Q44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IE501 : General</v>
      </c>
      <c r="R443" s="6"/>
      <c r="S443" s="5" t="s">
        <v>96</v>
      </c>
      <c r="T443" s="6"/>
      <c r="U443" s="5" t="s">
        <v>96</v>
      </c>
      <c r="V443" s="6"/>
      <c r="W443" s="5" t="s">
        <v>96</v>
      </c>
      <c r="X443" s="6"/>
      <c r="Y443" s="5" t="s">
        <v>96</v>
      </c>
      <c r="Z443" s="6"/>
      <c r="AA443" s="5" t="s">
        <v>96</v>
      </c>
      <c r="AB443" s="6"/>
      <c r="AC443" s="5" t="s">
        <v>96</v>
      </c>
      <c r="AE443" s="5" t="s">
        <v>96</v>
      </c>
      <c r="AG443" s="5" t="s">
        <v>96</v>
      </c>
      <c r="AI443" s="5" t="s">
        <v>96</v>
      </c>
      <c r="AJ443" s="6"/>
      <c r="AK443" s="5" t="s">
        <v>96</v>
      </c>
      <c r="AM443" s="5" t="s">
        <v>96</v>
      </c>
      <c r="AO443" s="5" t="s">
        <v>96</v>
      </c>
      <c r="AQ443" s="5" t="s">
        <v>96</v>
      </c>
      <c r="AS443" s="5" t="s">
        <v>96</v>
      </c>
      <c r="AU443" s="5" t="s">
        <v>96</v>
      </c>
      <c r="AW443" s="5" t="s">
        <v>96</v>
      </c>
      <c r="AY443" s="5" t="s">
        <v>96</v>
      </c>
      <c r="BA443" s="5" t="s">
        <v>206</v>
      </c>
      <c r="BB443" s="6" t="s">
        <v>6735</v>
      </c>
      <c r="BC443" s="5" t="s">
        <v>96</v>
      </c>
      <c r="BE443" s="5" t="s">
        <v>96</v>
      </c>
      <c r="BG443" s="5" t="s">
        <v>96</v>
      </c>
      <c r="BI443" s="5" t="s">
        <v>96</v>
      </c>
      <c r="BK443" s="6" t="str" cm="1">
        <f t="array" ref="BK44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443" s="6" t="str" cm="1">
        <f t="array" ref="BL44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443" s="5" t="s">
        <v>96</v>
      </c>
      <c r="BN443" s="5" t="s">
        <v>96</v>
      </c>
      <c r="BO443" s="5" t="s">
        <v>96</v>
      </c>
      <c r="BP443" s="5" t="s">
        <v>96</v>
      </c>
      <c r="BQ443" s="5" t="s">
        <v>96</v>
      </c>
      <c r="BR443" s="5" t="s">
        <v>206</v>
      </c>
      <c r="BS443" s="5" t="s">
        <v>96</v>
      </c>
      <c r="BT443" s="5" t="s">
        <v>96</v>
      </c>
      <c r="BU443" s="5" t="s">
        <v>96</v>
      </c>
      <c r="BV443" s="5" t="s">
        <v>96</v>
      </c>
      <c r="BW443" s="5" t="s">
        <v>96</v>
      </c>
      <c r="BX443" s="5" t="s">
        <v>96</v>
      </c>
      <c r="BY443" s="5" t="s">
        <v>96</v>
      </c>
      <c r="BZ443" s="5" t="s">
        <v>96</v>
      </c>
      <c r="CA443" s="5" t="s">
        <v>96</v>
      </c>
      <c r="CB443" s="5" t="s">
        <v>96</v>
      </c>
      <c r="CC443" s="5" t="s">
        <v>96</v>
      </c>
      <c r="CD443" s="5" t="s">
        <v>96</v>
      </c>
      <c r="CE443" s="5" t="s">
        <v>96</v>
      </c>
      <c r="CF443" s="5" t="s">
        <v>96</v>
      </c>
      <c r="CG443" s="5" t="s">
        <v>96</v>
      </c>
      <c r="CH443" s="5" t="s">
        <v>96</v>
      </c>
      <c r="CI443" s="5" t="s">
        <v>96</v>
      </c>
      <c r="CJ443" s="5" t="s">
        <v>206</v>
      </c>
      <c r="CK443" s="5" t="s">
        <v>96</v>
      </c>
      <c r="CL443" s="5" t="s">
        <v>96</v>
      </c>
      <c r="CM443" s="6" t="str" cm="1">
        <f t="array" ref="CM4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43" s="5" t="str" cm="1">
        <f t="array" ref="CN4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43" s="5" t="str" cm="1">
        <f t="array" ref="CO4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43" s="5" t="str" cm="1">
        <f t="array" ref="CP4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43" s="5" t="str" cm="1">
        <f t="array" ref="CQ44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44" spans="2:95" ht="62" x14ac:dyDescent="0.35">
      <c r="B444" s="5" t="s">
        <v>206</v>
      </c>
      <c r="C444" s="6" t="s">
        <v>6313</v>
      </c>
      <c r="D444" s="6" t="s">
        <v>919</v>
      </c>
      <c r="E444" s="6" t="s">
        <v>7403</v>
      </c>
      <c r="F444" s="5" t="s">
        <v>209</v>
      </c>
      <c r="G444" s="5" t="s">
        <v>210</v>
      </c>
      <c r="H444" s="5" t="s">
        <v>223</v>
      </c>
      <c r="I444" s="5" t="s">
        <v>96</v>
      </c>
      <c r="J444" s="5" t="s">
        <v>212</v>
      </c>
      <c r="K444" s="5" t="s">
        <v>6</v>
      </c>
      <c r="L444" s="5" t="s">
        <v>225</v>
      </c>
      <c r="M444" s="5" t="str">
        <f>IF(O444="","",
IF(O444="PM_XX_XX_XX: Undefined","PM_XX: Undefined",
INDEX(tbl_Picklist_UniclassPM[Code and Title],
MATCH((LEFT(O444,5)),tbl_Picklist_UniclassPM[Code],0))
))</f>
        <v>PM_70 : Testing, commissioning and completion information</v>
      </c>
      <c r="N444" s="5" t="str">
        <f>IF(O444="","",
IF(O444="PM_XX_XX_XX: Undefined","PM_XX_XX: Undefined",
INDEX(tbl_Picklist_UniclassPM[Code and Title],
MATCH((LEFT(O444,8)),tbl_Picklist_UniclassPM[Code],0))
))</f>
        <v>PM_70_85 : Completion information</v>
      </c>
      <c r="O444" s="5" t="s">
        <v>916</v>
      </c>
      <c r="P444" s="6" t="str" cm="1">
        <f t="array" ref="P44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IE601</v>
      </c>
      <c r="Q444" s="6" t="str" cm="1">
        <f t="array" ref="Q44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IE601 : Post-Handover</v>
      </c>
      <c r="R444" s="6"/>
      <c r="S444" s="5" t="s">
        <v>96</v>
      </c>
      <c r="T444" s="6"/>
      <c r="U444" s="5" t="s">
        <v>96</v>
      </c>
      <c r="V444" s="6"/>
      <c r="W444" s="5" t="s">
        <v>96</v>
      </c>
      <c r="X444" s="6"/>
      <c r="Y444" s="5" t="s">
        <v>96</v>
      </c>
      <c r="Z444" s="6"/>
      <c r="AA444" s="5" t="s">
        <v>96</v>
      </c>
      <c r="AB444" s="6"/>
      <c r="AC444" s="5" t="s">
        <v>96</v>
      </c>
      <c r="AE444" s="5" t="s">
        <v>96</v>
      </c>
      <c r="AG444" s="5" t="s">
        <v>96</v>
      </c>
      <c r="AI444" s="5" t="s">
        <v>96</v>
      </c>
      <c r="AJ444" s="6"/>
      <c r="AK444" s="5" t="s">
        <v>96</v>
      </c>
      <c r="AM444" s="5" t="s">
        <v>96</v>
      </c>
      <c r="AO444" s="5" t="s">
        <v>96</v>
      </c>
      <c r="AQ444" s="5" t="s">
        <v>96</v>
      </c>
      <c r="AS444" s="5" t="s">
        <v>96</v>
      </c>
      <c r="AU444" s="5" t="s">
        <v>96</v>
      </c>
      <c r="AW444" s="5" t="s">
        <v>96</v>
      </c>
      <c r="AY444" s="5" t="s">
        <v>96</v>
      </c>
      <c r="BA444" s="5" t="s">
        <v>96</v>
      </c>
      <c r="BC444" s="5" t="s">
        <v>96</v>
      </c>
      <c r="BE444" s="5" t="s">
        <v>96</v>
      </c>
      <c r="BG444" s="5" t="s">
        <v>206</v>
      </c>
      <c r="BH444" s="6" t="s">
        <v>6735</v>
      </c>
      <c r="BI444" s="5" t="s">
        <v>96</v>
      </c>
      <c r="BK444" s="6" t="str" cm="1">
        <f t="array" ref="BK44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444" s="6" t="str" cm="1">
        <f t="array" ref="BL44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444" s="5" t="s">
        <v>96</v>
      </c>
      <c r="BN444" s="5" t="s">
        <v>96</v>
      </c>
      <c r="BO444" s="5" t="s">
        <v>96</v>
      </c>
      <c r="BP444" s="5" t="s">
        <v>96</v>
      </c>
      <c r="BQ444" s="5" t="s">
        <v>96</v>
      </c>
      <c r="BR444" s="5" t="s">
        <v>206</v>
      </c>
      <c r="BS444" s="5" t="s">
        <v>96</v>
      </c>
      <c r="BT444" s="5" t="s">
        <v>96</v>
      </c>
      <c r="BU444" s="5" t="s">
        <v>96</v>
      </c>
      <c r="BV444" s="5" t="s">
        <v>96</v>
      </c>
      <c r="BW444" s="5" t="s">
        <v>96</v>
      </c>
      <c r="BX444" s="5" t="s">
        <v>96</v>
      </c>
      <c r="BY444" s="5" t="s">
        <v>96</v>
      </c>
      <c r="BZ444" s="5" t="s">
        <v>96</v>
      </c>
      <c r="CA444" s="5" t="s">
        <v>96</v>
      </c>
      <c r="CB444" s="5" t="s">
        <v>96</v>
      </c>
      <c r="CC444" s="5" t="s">
        <v>96</v>
      </c>
      <c r="CD444" s="5" t="s">
        <v>96</v>
      </c>
      <c r="CE444" s="5" t="s">
        <v>96</v>
      </c>
      <c r="CF444" s="5" t="s">
        <v>96</v>
      </c>
      <c r="CG444" s="5" t="s">
        <v>96</v>
      </c>
      <c r="CH444" s="5" t="s">
        <v>96</v>
      </c>
      <c r="CI444" s="5" t="s">
        <v>96</v>
      </c>
      <c r="CJ444" s="5" t="s">
        <v>206</v>
      </c>
      <c r="CK444" s="5" t="s">
        <v>96</v>
      </c>
      <c r="CL444" s="5" t="s">
        <v>96</v>
      </c>
      <c r="CM444" s="6" t="str" cm="1">
        <f t="array" ref="CM4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44" s="5" t="str" cm="1">
        <f t="array" ref="CN4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44" s="5" t="str" cm="1">
        <f t="array" ref="CO4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44" s="5" t="str" cm="1">
        <f t="array" ref="CP4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44" s="5" t="str" cm="1">
        <f t="array" ref="CQ44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45" spans="2:95" ht="77.5" x14ac:dyDescent="0.35">
      <c r="B445" s="5" t="s">
        <v>239</v>
      </c>
      <c r="C445" s="6" t="s">
        <v>6314</v>
      </c>
      <c r="D445" s="6" t="s">
        <v>920</v>
      </c>
      <c r="E445" s="6" t="s">
        <v>7403</v>
      </c>
      <c r="F445" s="5" t="s">
        <v>209</v>
      </c>
      <c r="G445" s="5" t="s">
        <v>210</v>
      </c>
      <c r="H445" s="5" t="s">
        <v>223</v>
      </c>
      <c r="I445" s="5" t="s">
        <v>96</v>
      </c>
      <c r="J445" s="5" t="s">
        <v>212</v>
      </c>
      <c r="K445" s="5" t="s">
        <v>6</v>
      </c>
      <c r="L445" s="5" t="s">
        <v>225</v>
      </c>
      <c r="M445" s="5" t="str">
        <f>IF(O445="","",
IF(O445="PM_XX_XX_XX: Undefined","PM_XX: Undefined",
INDEX(tbl_Picklist_UniclassPM[Code and Title],
MATCH((LEFT(O445,5)),tbl_Picklist_UniclassPM[Code],0))
))</f>
        <v>PM_70 : Testing, commissioning and completion information</v>
      </c>
      <c r="N445" s="5" t="str">
        <f>IF(O445="","",
IF(O445="PM_XX_XX_XX: Undefined","PM_XX_XX: Undefined",
INDEX(tbl_Picklist_UniclassPM[Code and Title],
MATCH((LEFT(O445,8)),tbl_Picklist_UniclassPM[Code],0))
))</f>
        <v>PM_70_85 : Completion information</v>
      </c>
      <c r="O445" s="5" t="s">
        <v>916</v>
      </c>
      <c r="P445" s="6" t="str" cm="1">
        <f t="array" ref="P44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IE601</v>
      </c>
      <c r="Q445" s="6" t="str" cm="1">
        <f t="array" ref="Q44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IE601 : Post-Handover</v>
      </c>
      <c r="R445" s="6"/>
      <c r="S445" s="5" t="s">
        <v>96</v>
      </c>
      <c r="T445" s="6"/>
      <c r="U445" s="5" t="s">
        <v>96</v>
      </c>
      <c r="V445" s="6"/>
      <c r="W445" s="5" t="s">
        <v>96</v>
      </c>
      <c r="X445" s="6"/>
      <c r="Y445" s="5" t="s">
        <v>96</v>
      </c>
      <c r="Z445" s="6"/>
      <c r="AA445" s="5" t="s">
        <v>96</v>
      </c>
      <c r="AB445" s="6"/>
      <c r="AC445" s="5" t="s">
        <v>96</v>
      </c>
      <c r="AE445" s="5" t="s">
        <v>96</v>
      </c>
      <c r="AG445" s="5" t="s">
        <v>96</v>
      </c>
      <c r="AI445" s="5" t="s">
        <v>96</v>
      </c>
      <c r="AJ445" s="6"/>
      <c r="AK445" s="5" t="s">
        <v>96</v>
      </c>
      <c r="AM445" s="5" t="s">
        <v>96</v>
      </c>
      <c r="AO445" s="5" t="s">
        <v>96</v>
      </c>
      <c r="AQ445" s="5" t="s">
        <v>96</v>
      </c>
      <c r="AS445" s="5" t="s">
        <v>96</v>
      </c>
      <c r="AU445" s="5" t="s">
        <v>96</v>
      </c>
      <c r="AW445" s="5" t="s">
        <v>96</v>
      </c>
      <c r="AY445" s="5" t="s">
        <v>96</v>
      </c>
      <c r="BA445" s="5" t="s">
        <v>96</v>
      </c>
      <c r="BC445" s="5" t="s">
        <v>96</v>
      </c>
      <c r="BE445" s="5" t="s">
        <v>96</v>
      </c>
      <c r="BG445" s="5" t="s">
        <v>206</v>
      </c>
      <c r="BH445" s="6" t="s">
        <v>6735</v>
      </c>
      <c r="BI445" s="5" t="s">
        <v>96</v>
      </c>
      <c r="BK445" s="6" t="str" cm="1">
        <f t="array" ref="BK44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L;
X</v>
      </c>
      <c r="BL445" s="6" t="str" cm="1">
        <f t="array" ref="BL44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L : Landscape Architecture;
X : Non-Discipline Specific or Not Applicable</v>
      </c>
      <c r="BM445" s="5" t="s">
        <v>96</v>
      </c>
      <c r="BN445" s="5" t="s">
        <v>96</v>
      </c>
      <c r="BO445" s="5" t="s">
        <v>96</v>
      </c>
      <c r="BP445" s="5" t="s">
        <v>96</v>
      </c>
      <c r="BQ445" s="5" t="s">
        <v>96</v>
      </c>
      <c r="BR445" s="5" t="s">
        <v>206</v>
      </c>
      <c r="BS445" s="5" t="s">
        <v>96</v>
      </c>
      <c r="BT445" s="5" t="s">
        <v>96</v>
      </c>
      <c r="BU445" s="5" t="s">
        <v>96</v>
      </c>
      <c r="BV445" s="5" t="s">
        <v>96</v>
      </c>
      <c r="BW445" s="5" t="s">
        <v>96</v>
      </c>
      <c r="BX445" s="5" t="s">
        <v>206</v>
      </c>
      <c r="BY445" s="5" t="s">
        <v>96</v>
      </c>
      <c r="BZ445" s="5" t="s">
        <v>96</v>
      </c>
      <c r="CA445" s="5" t="s">
        <v>96</v>
      </c>
      <c r="CB445" s="5" t="s">
        <v>96</v>
      </c>
      <c r="CC445" s="5" t="s">
        <v>96</v>
      </c>
      <c r="CD445" s="5" t="s">
        <v>96</v>
      </c>
      <c r="CE445" s="5" t="s">
        <v>96</v>
      </c>
      <c r="CF445" s="5" t="s">
        <v>96</v>
      </c>
      <c r="CG445" s="5" t="s">
        <v>96</v>
      </c>
      <c r="CH445" s="5" t="s">
        <v>96</v>
      </c>
      <c r="CI445" s="5" t="s">
        <v>96</v>
      </c>
      <c r="CJ445" s="5" t="s">
        <v>206</v>
      </c>
      <c r="CK445" s="5" t="s">
        <v>96</v>
      </c>
      <c r="CL445" s="5" t="s">
        <v>96</v>
      </c>
      <c r="CM445" s="6" t="str" cm="1">
        <f t="array" ref="CM4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45" s="5" t="str" cm="1">
        <f t="array" ref="CN4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45" s="5" t="str" cm="1">
        <f t="array" ref="CO4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45" s="5" t="str" cm="1">
        <f t="array" ref="CP4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45" s="5" t="str" cm="1">
        <f t="array" ref="CQ44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46" spans="2:95" ht="62" x14ac:dyDescent="0.35">
      <c r="B446" s="5" t="s">
        <v>206</v>
      </c>
      <c r="C446" s="6" t="s">
        <v>6318</v>
      </c>
      <c r="D446" s="6" t="s">
        <v>921</v>
      </c>
      <c r="E446" s="6" t="s">
        <v>7404</v>
      </c>
      <c r="F446" s="5" t="s">
        <v>209</v>
      </c>
      <c r="G446" s="5" t="s">
        <v>210</v>
      </c>
      <c r="H446" s="5" t="s">
        <v>223</v>
      </c>
      <c r="I446" s="5" t="s">
        <v>96</v>
      </c>
      <c r="J446" s="5" t="s">
        <v>212</v>
      </c>
      <c r="K446" s="5" t="s">
        <v>6</v>
      </c>
      <c r="L446" s="5" t="s">
        <v>225</v>
      </c>
      <c r="M446" s="5" t="str">
        <f>IF(O446="","",
IF(O446="PM_XX_XX_XX: Undefined","PM_XX: Undefined",
INDEX(tbl_Picklist_UniclassPM[Code and Title],
MATCH((LEFT(O446,5)),tbl_Picklist_UniclassPM[Code],0))
))</f>
        <v>PM_70 : Testing, commissioning and completion information</v>
      </c>
      <c r="N446" s="5" t="str">
        <f>IF(O446="","",
IF(O446="PM_XX_XX_XX: Undefined","PM_XX_XX: Undefined",
INDEX(tbl_Picklist_UniclassPM[Code and Title],
MATCH((LEFT(O446,8)),tbl_Picklist_UniclassPM[Code],0))
))</f>
        <v>PM_70_85 : Completion information</v>
      </c>
      <c r="O446" s="5" t="s">
        <v>916</v>
      </c>
      <c r="P446" s="6" t="str" cm="1">
        <f t="array" ref="P44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IE611</v>
      </c>
      <c r="Q446" s="6" t="str" cm="1">
        <f t="array" ref="Q44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IE611 : Stage submission (End of Defects/Rectification Period)</v>
      </c>
      <c r="R446" s="6"/>
      <c r="S446" s="5" t="s">
        <v>96</v>
      </c>
      <c r="T446" s="6"/>
      <c r="U446" s="5" t="s">
        <v>96</v>
      </c>
      <c r="V446" s="6"/>
      <c r="W446" s="5" t="s">
        <v>96</v>
      </c>
      <c r="X446" s="6"/>
      <c r="Y446" s="5" t="s">
        <v>96</v>
      </c>
      <c r="Z446" s="6"/>
      <c r="AA446" s="5" t="s">
        <v>96</v>
      </c>
      <c r="AB446" s="6"/>
      <c r="AC446" s="5" t="s">
        <v>96</v>
      </c>
      <c r="AE446" s="5" t="s">
        <v>96</v>
      </c>
      <c r="AG446" s="5" t="s">
        <v>96</v>
      </c>
      <c r="AI446" s="5" t="s">
        <v>96</v>
      </c>
      <c r="AJ446" s="6"/>
      <c r="AK446" s="5" t="s">
        <v>96</v>
      </c>
      <c r="AM446" s="5" t="s">
        <v>96</v>
      </c>
      <c r="AO446" s="5" t="s">
        <v>96</v>
      </c>
      <c r="AQ446" s="5" t="s">
        <v>96</v>
      </c>
      <c r="AS446" s="5" t="s">
        <v>96</v>
      </c>
      <c r="AU446" s="5" t="s">
        <v>96</v>
      </c>
      <c r="AW446" s="5" t="s">
        <v>96</v>
      </c>
      <c r="AY446" s="5" t="s">
        <v>96</v>
      </c>
      <c r="BA446" s="5" t="s">
        <v>96</v>
      </c>
      <c r="BC446" s="5" t="s">
        <v>96</v>
      </c>
      <c r="BE446" s="5" t="s">
        <v>96</v>
      </c>
      <c r="BG446" s="5" t="s">
        <v>96</v>
      </c>
      <c r="BI446" s="5" t="s">
        <v>206</v>
      </c>
      <c r="BJ446" s="6" t="s">
        <v>6735</v>
      </c>
      <c r="BK446" s="6" t="str" cm="1">
        <f t="array" ref="BK44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446" s="6" t="str" cm="1">
        <f t="array" ref="BL44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446" s="5" t="s">
        <v>96</v>
      </c>
      <c r="BN446" s="5" t="s">
        <v>96</v>
      </c>
      <c r="BO446" s="5" t="s">
        <v>96</v>
      </c>
      <c r="BP446" s="5" t="s">
        <v>96</v>
      </c>
      <c r="BQ446" s="5" t="s">
        <v>96</v>
      </c>
      <c r="BR446" s="5" t="s">
        <v>206</v>
      </c>
      <c r="BS446" s="5" t="s">
        <v>96</v>
      </c>
      <c r="BT446" s="5" t="s">
        <v>96</v>
      </c>
      <c r="BU446" s="5" t="s">
        <v>96</v>
      </c>
      <c r="BV446" s="5" t="s">
        <v>96</v>
      </c>
      <c r="BW446" s="5" t="s">
        <v>96</v>
      </c>
      <c r="BX446" s="5" t="s">
        <v>96</v>
      </c>
      <c r="BY446" s="5" t="s">
        <v>96</v>
      </c>
      <c r="BZ446" s="5" t="s">
        <v>96</v>
      </c>
      <c r="CA446" s="5" t="s">
        <v>96</v>
      </c>
      <c r="CB446" s="5" t="s">
        <v>96</v>
      </c>
      <c r="CC446" s="5" t="s">
        <v>96</v>
      </c>
      <c r="CD446" s="5" t="s">
        <v>96</v>
      </c>
      <c r="CE446" s="5" t="s">
        <v>96</v>
      </c>
      <c r="CF446" s="5" t="s">
        <v>96</v>
      </c>
      <c r="CG446" s="5" t="s">
        <v>96</v>
      </c>
      <c r="CH446" s="5" t="s">
        <v>96</v>
      </c>
      <c r="CI446" s="5" t="s">
        <v>96</v>
      </c>
      <c r="CJ446" s="5" t="s">
        <v>206</v>
      </c>
      <c r="CK446" s="5" t="s">
        <v>96</v>
      </c>
      <c r="CL446" s="5" t="s">
        <v>96</v>
      </c>
      <c r="CM446" s="6" t="str" cm="1">
        <f t="array" ref="CM4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46" s="5" t="str" cm="1">
        <f t="array" ref="CN4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46" s="5" t="str" cm="1">
        <f t="array" ref="CO4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46" s="5" t="str" cm="1">
        <f t="array" ref="CP4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46" s="5" t="str" cm="1">
        <f t="array" ref="CQ44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47" spans="2:95" ht="93" x14ac:dyDescent="0.35">
      <c r="B447" s="5" t="s">
        <v>206</v>
      </c>
      <c r="C447" s="6" t="s">
        <v>5918</v>
      </c>
      <c r="D447" s="6" t="s">
        <v>922</v>
      </c>
      <c r="E447" s="6" t="s">
        <v>7405</v>
      </c>
      <c r="F447" s="5" t="s">
        <v>209</v>
      </c>
      <c r="G447" s="5" t="s">
        <v>303</v>
      </c>
      <c r="H447" s="5" t="s">
        <v>267</v>
      </c>
      <c r="I447" s="5" t="s">
        <v>267</v>
      </c>
      <c r="J447" s="5" t="s">
        <v>96</v>
      </c>
      <c r="K447" s="5" t="s">
        <v>399</v>
      </c>
      <c r="L447" s="5" t="s">
        <v>213</v>
      </c>
      <c r="M447" s="5" t="str">
        <f>IF(O447="","",
IF(O447="PM_XX_XX_XX: Undefined","PM_XX: Undefined",
INDEX(tbl_Picklist_UniclassPM[Code and Title],
MATCH((LEFT(O447,5)),tbl_Picklist_UniclassPM[Code],0))
))</f>
        <v>PM_70 : Testing, commissioning and completion information</v>
      </c>
      <c r="N447" s="5" t="str">
        <f>IF(O447="","",
IF(O447="PM_XX_XX_XX: Undefined","PM_XX_XX: Undefined",
INDEX(tbl_Picklist_UniclassPM[Code and Title],
MATCH((LEFT(O447,8)),tbl_Picklist_UniclassPM[Code],0))
))</f>
        <v>PM_70_85 : Completion information</v>
      </c>
      <c r="O447" s="5" t="s">
        <v>923</v>
      </c>
      <c r="P447" s="6" t="str" cm="1">
        <f t="array" ref="P44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v>
      </c>
      <c r="Q447" s="6" t="str" cm="1">
        <f t="array" ref="Q44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v>
      </c>
      <c r="R447" s="6"/>
      <c r="S447" s="5" t="s">
        <v>96</v>
      </c>
      <c r="T447" s="6"/>
      <c r="U447" s="5" t="s">
        <v>96</v>
      </c>
      <c r="V447" s="6"/>
      <c r="W447" s="5" t="s">
        <v>96</v>
      </c>
      <c r="X447" s="6"/>
      <c r="Y447" s="5" t="s">
        <v>206</v>
      </c>
      <c r="Z447" s="6" t="s">
        <v>6736</v>
      </c>
      <c r="AA447" s="5" t="s">
        <v>96</v>
      </c>
      <c r="AB447" s="6"/>
      <c r="AC447" s="5" t="s">
        <v>206</v>
      </c>
      <c r="AD447" s="6" t="s">
        <v>6330</v>
      </c>
      <c r="AE447" s="5" t="s">
        <v>96</v>
      </c>
      <c r="AG447" s="5" t="s">
        <v>206</v>
      </c>
      <c r="AH447" s="6" t="s">
        <v>6330</v>
      </c>
      <c r="AI447" s="5" t="s">
        <v>96</v>
      </c>
      <c r="AJ447" s="6"/>
      <c r="AK447" s="5" t="s">
        <v>206</v>
      </c>
      <c r="AL447" s="6" t="s">
        <v>6330</v>
      </c>
      <c r="AM447" s="5" t="s">
        <v>96</v>
      </c>
      <c r="AO447" s="5" t="s">
        <v>206</v>
      </c>
      <c r="AP447" s="6" t="s">
        <v>6330</v>
      </c>
      <c r="AQ447" s="5" t="s">
        <v>96</v>
      </c>
      <c r="AS447" s="5" t="s">
        <v>96</v>
      </c>
      <c r="AU447" s="5" t="s">
        <v>96</v>
      </c>
      <c r="AW447" s="5" t="s">
        <v>96</v>
      </c>
      <c r="AY447" s="5" t="s">
        <v>96</v>
      </c>
      <c r="BA447" s="5" t="s">
        <v>96</v>
      </c>
      <c r="BC447" s="5" t="s">
        <v>96</v>
      </c>
      <c r="BE447" s="5" t="s">
        <v>96</v>
      </c>
      <c r="BG447" s="5" t="s">
        <v>96</v>
      </c>
      <c r="BI447" s="5" t="s">
        <v>96</v>
      </c>
      <c r="BK447" s="6" t="str" cm="1">
        <f t="array" ref="BK44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447" s="6" t="str" cm="1">
        <f t="array" ref="BL44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447" s="5" t="s">
        <v>96</v>
      </c>
      <c r="BN447" s="5" t="s">
        <v>96</v>
      </c>
      <c r="BO447" s="5" t="s">
        <v>96</v>
      </c>
      <c r="BP447" s="5" t="s">
        <v>96</v>
      </c>
      <c r="BQ447" s="5" t="s">
        <v>96</v>
      </c>
      <c r="BR447" s="5" t="s">
        <v>206</v>
      </c>
      <c r="BS447" s="5" t="s">
        <v>96</v>
      </c>
      <c r="BT447" s="5" t="s">
        <v>96</v>
      </c>
      <c r="BU447" s="5" t="s">
        <v>96</v>
      </c>
      <c r="BV447" s="5" t="s">
        <v>96</v>
      </c>
      <c r="BW447" s="5" t="s">
        <v>96</v>
      </c>
      <c r="BX447" s="5" t="s">
        <v>96</v>
      </c>
      <c r="BY447" s="5" t="s">
        <v>96</v>
      </c>
      <c r="BZ447" s="5" t="s">
        <v>96</v>
      </c>
      <c r="CA447" s="5" t="s">
        <v>96</v>
      </c>
      <c r="CB447" s="5" t="s">
        <v>96</v>
      </c>
      <c r="CC447" s="5" t="s">
        <v>96</v>
      </c>
      <c r="CD447" s="5" t="s">
        <v>96</v>
      </c>
      <c r="CE447" s="5" t="s">
        <v>96</v>
      </c>
      <c r="CF447" s="5" t="s">
        <v>96</v>
      </c>
      <c r="CG447" s="5" t="s">
        <v>96</v>
      </c>
      <c r="CH447" s="5" t="s">
        <v>96</v>
      </c>
      <c r="CI447" s="5" t="s">
        <v>96</v>
      </c>
      <c r="CJ447" s="5" t="s">
        <v>206</v>
      </c>
      <c r="CK447" s="5" t="s">
        <v>96</v>
      </c>
      <c r="CL447" s="5" t="s">
        <v>96</v>
      </c>
      <c r="CM447" s="6" t="str" cm="1">
        <f t="array" ref="CM4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47" s="5" t="str" cm="1">
        <f t="array" ref="CN4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47" s="5" t="str" cm="1">
        <f t="array" ref="CO4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47" s="5" t="str" cm="1">
        <f t="array" ref="CP4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47" s="5" t="str" cm="1">
        <f t="array" ref="CQ44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48" spans="2:95" ht="77.5" x14ac:dyDescent="0.35">
      <c r="B448" s="5" t="s">
        <v>206</v>
      </c>
      <c r="C448" s="6" t="s">
        <v>6262</v>
      </c>
      <c r="D448" s="6" t="s">
        <v>922</v>
      </c>
      <c r="E448" s="6" t="s">
        <v>7406</v>
      </c>
      <c r="F448" s="5" t="s">
        <v>209</v>
      </c>
      <c r="G448" s="5" t="s">
        <v>303</v>
      </c>
      <c r="H448" s="5" t="s">
        <v>267</v>
      </c>
      <c r="I448" s="5" t="s">
        <v>267</v>
      </c>
      <c r="J448" s="5" t="s">
        <v>96</v>
      </c>
      <c r="K448" s="5" t="s">
        <v>399</v>
      </c>
      <c r="L448" s="5" t="s">
        <v>9</v>
      </c>
      <c r="M448" s="5" t="str">
        <f>IF(O448="","",
IF(O448="PM_XX_XX_XX: Undefined","PM_XX: Undefined",
INDEX(tbl_Picklist_UniclassPM[Code and Title],
MATCH((LEFT(O448,5)),tbl_Picklist_UniclassPM[Code],0))
))</f>
        <v>PM_70 : Testing, commissioning and completion information</v>
      </c>
      <c r="N448" s="5" t="str">
        <f>IF(O448="","",
IF(O448="PM_XX_XX_XX: Undefined","PM_XX_XX: Undefined",
INDEX(tbl_Picklist_UniclassPM[Code and Title],
MATCH((LEFT(O448,8)),tbl_Picklist_UniclassPM[Code],0))
))</f>
        <v>PM_70_85 : Completion information</v>
      </c>
      <c r="O448" s="5" t="s">
        <v>923</v>
      </c>
      <c r="P448" s="6" t="str" cm="1">
        <f t="array" ref="P44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48" s="6" t="str" cm="1">
        <f t="array" ref="Q44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48" s="6"/>
      <c r="S448" s="5" t="s">
        <v>96</v>
      </c>
      <c r="T448" s="6"/>
      <c r="U448" s="5" t="s">
        <v>96</v>
      </c>
      <c r="V448" s="6"/>
      <c r="W448" s="5" t="s">
        <v>96</v>
      </c>
      <c r="X448" s="6"/>
      <c r="Y448" s="5" t="s">
        <v>96</v>
      </c>
      <c r="Z448" s="6"/>
      <c r="AA448" s="5" t="s">
        <v>96</v>
      </c>
      <c r="AB448" s="6"/>
      <c r="AC448" s="5" t="s">
        <v>96</v>
      </c>
      <c r="AE448" s="5" t="s">
        <v>96</v>
      </c>
      <c r="AG448" s="5" t="s">
        <v>96</v>
      </c>
      <c r="AI448" s="5" t="s">
        <v>96</v>
      </c>
      <c r="AJ448" s="6"/>
      <c r="AK448" s="5" t="s">
        <v>96</v>
      </c>
      <c r="AM448" s="5" t="s">
        <v>96</v>
      </c>
      <c r="AO448" s="5" t="s">
        <v>96</v>
      </c>
      <c r="AQ448" s="5" t="s">
        <v>96</v>
      </c>
      <c r="AS448" s="5" t="s">
        <v>96</v>
      </c>
      <c r="AU448" s="5" t="s">
        <v>96</v>
      </c>
      <c r="AW448" s="5" t="s">
        <v>96</v>
      </c>
      <c r="AY448" s="5" t="s">
        <v>96</v>
      </c>
      <c r="BA448" s="5" t="s">
        <v>96</v>
      </c>
      <c r="BC448" s="5" t="s">
        <v>96</v>
      </c>
      <c r="BE448" s="5" t="s">
        <v>206</v>
      </c>
      <c r="BF448" s="6" t="s">
        <v>6737</v>
      </c>
      <c r="BG448" s="5" t="s">
        <v>206</v>
      </c>
      <c r="BH448" s="6" t="s">
        <v>6536</v>
      </c>
      <c r="BI448" s="5" t="s">
        <v>96</v>
      </c>
      <c r="BK448" s="6" t="str" cm="1">
        <f t="array" ref="BK44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448" s="6" t="str" cm="1">
        <f t="array" ref="BL44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448" s="5" t="s">
        <v>96</v>
      </c>
      <c r="BN448" s="5" t="s">
        <v>96</v>
      </c>
      <c r="BO448" s="5" t="s">
        <v>96</v>
      </c>
      <c r="BP448" s="5" t="s">
        <v>96</v>
      </c>
      <c r="BQ448" s="5" t="s">
        <v>96</v>
      </c>
      <c r="BR448" s="5" t="s">
        <v>206</v>
      </c>
      <c r="BS448" s="5" t="s">
        <v>96</v>
      </c>
      <c r="BT448" s="5" t="s">
        <v>96</v>
      </c>
      <c r="BU448" s="5" t="s">
        <v>96</v>
      </c>
      <c r="BV448" s="5" t="s">
        <v>96</v>
      </c>
      <c r="BW448" s="5" t="s">
        <v>96</v>
      </c>
      <c r="BX448" s="5" t="s">
        <v>96</v>
      </c>
      <c r="BY448" s="5" t="s">
        <v>96</v>
      </c>
      <c r="BZ448" s="5" t="s">
        <v>96</v>
      </c>
      <c r="CA448" s="5" t="s">
        <v>96</v>
      </c>
      <c r="CB448" s="5" t="s">
        <v>96</v>
      </c>
      <c r="CC448" s="5" t="s">
        <v>96</v>
      </c>
      <c r="CD448" s="5" t="s">
        <v>96</v>
      </c>
      <c r="CE448" s="5" t="s">
        <v>96</v>
      </c>
      <c r="CF448" s="5" t="s">
        <v>96</v>
      </c>
      <c r="CG448" s="5" t="s">
        <v>96</v>
      </c>
      <c r="CH448" s="5" t="s">
        <v>96</v>
      </c>
      <c r="CI448" s="5" t="s">
        <v>96</v>
      </c>
      <c r="CJ448" s="5" t="s">
        <v>206</v>
      </c>
      <c r="CK448" s="5" t="s">
        <v>96</v>
      </c>
      <c r="CL448" s="5" t="s">
        <v>96</v>
      </c>
      <c r="CM448" s="6" t="str" cm="1">
        <f t="array" ref="CM4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48" s="5" t="str" cm="1">
        <f t="array" ref="CN4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48" s="5" t="str" cm="1">
        <f t="array" ref="CO4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48" s="5" t="str" cm="1">
        <f t="array" ref="CP4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48" s="5" t="str" cm="1">
        <f t="array" ref="CQ44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49" spans="2:95" ht="93" x14ac:dyDescent="0.35">
      <c r="B449" s="5" t="s">
        <v>206</v>
      </c>
      <c r="C449" s="6" t="s">
        <v>6263</v>
      </c>
      <c r="D449" s="6" t="s">
        <v>924</v>
      </c>
      <c r="E449" s="6" t="s">
        <v>7407</v>
      </c>
      <c r="F449" s="5" t="s">
        <v>209</v>
      </c>
      <c r="G449" s="5" t="s">
        <v>303</v>
      </c>
      <c r="H449" s="5" t="s">
        <v>267</v>
      </c>
      <c r="I449" s="5" t="s">
        <v>267</v>
      </c>
      <c r="J449" s="5" t="s">
        <v>96</v>
      </c>
      <c r="K449" s="5" t="s">
        <v>399</v>
      </c>
      <c r="L449" s="5" t="s">
        <v>9</v>
      </c>
      <c r="M449" s="5" t="str">
        <f>IF(O449="","",
IF(O449="PM_XX_XX_XX: Undefined","PM_XX: Undefined",
INDEX(tbl_Picklist_UniclassPM[Code and Title],
MATCH((LEFT(O449,5)),tbl_Picklist_UniclassPM[Code],0))
))</f>
        <v>PM_70 : Testing, commissioning and completion information</v>
      </c>
      <c r="N449" s="5" t="str">
        <f>IF(O449="","",
IF(O449="PM_XX_XX_XX: Undefined","PM_XX_XX: Undefined",
INDEX(tbl_Picklist_UniclassPM[Code and Title],
MATCH((LEFT(O449,8)),tbl_Picklist_UniclassPM[Code],0))
))</f>
        <v>PM_70_85 : Completion information</v>
      </c>
      <c r="O449" s="5" t="s">
        <v>925</v>
      </c>
      <c r="P449" s="6" t="str" cm="1">
        <f t="array" ref="P44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49" s="6" t="str" cm="1">
        <f t="array" ref="Q44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49" s="6"/>
      <c r="S449" s="5" t="s">
        <v>96</v>
      </c>
      <c r="T449" s="6"/>
      <c r="U449" s="5" t="s">
        <v>96</v>
      </c>
      <c r="V449" s="6"/>
      <c r="W449" s="5" t="s">
        <v>96</v>
      </c>
      <c r="X449" s="6"/>
      <c r="Y449" s="5" t="s">
        <v>96</v>
      </c>
      <c r="Z449" s="6"/>
      <c r="AA449" s="5" t="s">
        <v>96</v>
      </c>
      <c r="AB449" s="6"/>
      <c r="AC449" s="5" t="s">
        <v>96</v>
      </c>
      <c r="AE449" s="5" t="s">
        <v>96</v>
      </c>
      <c r="AG449" s="5" t="s">
        <v>96</v>
      </c>
      <c r="AI449" s="5" t="s">
        <v>96</v>
      </c>
      <c r="AJ449" s="6"/>
      <c r="AK449" s="5" t="s">
        <v>96</v>
      </c>
      <c r="AM449" s="5" t="s">
        <v>96</v>
      </c>
      <c r="AO449" s="5" t="s">
        <v>96</v>
      </c>
      <c r="AQ449" s="5" t="s">
        <v>96</v>
      </c>
      <c r="AS449" s="5" t="s">
        <v>96</v>
      </c>
      <c r="AU449" s="5" t="s">
        <v>96</v>
      </c>
      <c r="AW449" s="5" t="s">
        <v>96</v>
      </c>
      <c r="AY449" s="5" t="s">
        <v>96</v>
      </c>
      <c r="BA449" s="5" t="s">
        <v>96</v>
      </c>
      <c r="BC449" s="5" t="s">
        <v>96</v>
      </c>
      <c r="BE449" s="5" t="s">
        <v>206</v>
      </c>
      <c r="BF449" s="6" t="s">
        <v>6969</v>
      </c>
      <c r="BG449" s="5" t="s">
        <v>206</v>
      </c>
      <c r="BH449" s="6" t="s">
        <v>6536</v>
      </c>
      <c r="BI449" s="5" t="s">
        <v>96</v>
      </c>
      <c r="BK449" s="6" t="str" cm="1">
        <f t="array" ref="BK44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449" s="6" t="str" cm="1">
        <f t="array" ref="BL44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449" s="5" t="s">
        <v>96</v>
      </c>
      <c r="BN449" s="5" t="s">
        <v>96</v>
      </c>
      <c r="BO449" s="5" t="s">
        <v>96</v>
      </c>
      <c r="BP449" s="5" t="s">
        <v>96</v>
      </c>
      <c r="BQ449" s="5" t="s">
        <v>96</v>
      </c>
      <c r="BR449" s="5" t="s">
        <v>206</v>
      </c>
      <c r="BS449" s="5" t="s">
        <v>96</v>
      </c>
      <c r="BT449" s="5" t="s">
        <v>96</v>
      </c>
      <c r="BU449" s="5" t="s">
        <v>96</v>
      </c>
      <c r="BV449" s="5" t="s">
        <v>96</v>
      </c>
      <c r="BW449" s="5" t="s">
        <v>96</v>
      </c>
      <c r="BX449" s="5" t="s">
        <v>96</v>
      </c>
      <c r="BY449" s="5" t="s">
        <v>96</v>
      </c>
      <c r="BZ449" s="5" t="s">
        <v>96</v>
      </c>
      <c r="CA449" s="5" t="s">
        <v>96</v>
      </c>
      <c r="CB449" s="5" t="s">
        <v>96</v>
      </c>
      <c r="CC449" s="5" t="s">
        <v>96</v>
      </c>
      <c r="CD449" s="5" t="s">
        <v>96</v>
      </c>
      <c r="CE449" s="5" t="s">
        <v>96</v>
      </c>
      <c r="CF449" s="5" t="s">
        <v>96</v>
      </c>
      <c r="CG449" s="5" t="s">
        <v>96</v>
      </c>
      <c r="CH449" s="5" t="s">
        <v>96</v>
      </c>
      <c r="CI449" s="5" t="s">
        <v>96</v>
      </c>
      <c r="CJ449" s="5" t="s">
        <v>206</v>
      </c>
      <c r="CK449" s="5" t="s">
        <v>96</v>
      </c>
      <c r="CL449" s="5" t="s">
        <v>96</v>
      </c>
      <c r="CM449" s="6" t="str" cm="1">
        <f t="array" ref="CM4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49" s="5" t="str" cm="1">
        <f t="array" ref="CN4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49" s="5" t="str" cm="1">
        <f t="array" ref="CO4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49" s="5" t="str" cm="1">
        <f t="array" ref="CP4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49" s="5" t="str" cm="1">
        <f t="array" ref="CQ44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50" spans="2:95" ht="356.5" x14ac:dyDescent="0.35">
      <c r="B450" s="5" t="s">
        <v>206</v>
      </c>
      <c r="C450" s="6" t="s">
        <v>6264</v>
      </c>
      <c r="D450" s="6" t="s">
        <v>926</v>
      </c>
      <c r="E450" s="6" t="s">
        <v>7408</v>
      </c>
      <c r="F450" s="5" t="s">
        <v>209</v>
      </c>
      <c r="G450" s="5" t="s">
        <v>303</v>
      </c>
      <c r="H450" s="5" t="s">
        <v>267</v>
      </c>
      <c r="I450" s="5" t="s">
        <v>267</v>
      </c>
      <c r="J450" s="5" t="s">
        <v>96</v>
      </c>
      <c r="K450" s="5" t="s">
        <v>399</v>
      </c>
      <c r="L450" s="5" t="s">
        <v>9</v>
      </c>
      <c r="M450" s="5" t="str">
        <f>IF(O450="","",
IF(O450="PM_XX_XX_XX: Undefined","PM_XX: Undefined",
INDEX(tbl_Picklist_UniclassPM[Code and Title],
MATCH((LEFT(O450,5)),tbl_Picklist_UniclassPM[Code],0))
))</f>
        <v>PM_70 : Testing, commissioning and completion information</v>
      </c>
      <c r="N450" s="5" t="str">
        <f>IF(O450="","",
IF(O450="PM_XX_XX_XX: Undefined","PM_XX_XX: Undefined",
INDEX(tbl_Picklist_UniclassPM[Code and Title],
MATCH((LEFT(O450,8)),tbl_Picklist_UniclassPM[Code],0))
))</f>
        <v>PM_70_85 : Completion information</v>
      </c>
      <c r="O450" s="5" t="s">
        <v>927</v>
      </c>
      <c r="P450" s="6" t="str" cm="1">
        <f t="array" ref="P45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50" s="6" t="str" cm="1">
        <f t="array" ref="Q45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50" s="6"/>
      <c r="S450" s="5" t="s">
        <v>96</v>
      </c>
      <c r="T450" s="6"/>
      <c r="U450" s="5" t="s">
        <v>96</v>
      </c>
      <c r="V450" s="6"/>
      <c r="W450" s="5" t="s">
        <v>96</v>
      </c>
      <c r="X450" s="6"/>
      <c r="Y450" s="5" t="s">
        <v>96</v>
      </c>
      <c r="Z450" s="6"/>
      <c r="AA450" s="5" t="s">
        <v>96</v>
      </c>
      <c r="AB450" s="6"/>
      <c r="AC450" s="5" t="s">
        <v>96</v>
      </c>
      <c r="AE450" s="5" t="s">
        <v>96</v>
      </c>
      <c r="AG450" s="5" t="s">
        <v>96</v>
      </c>
      <c r="AI450" s="5" t="s">
        <v>96</v>
      </c>
      <c r="AJ450" s="6"/>
      <c r="AK450" s="5" t="s">
        <v>96</v>
      </c>
      <c r="AM450" s="5" t="s">
        <v>96</v>
      </c>
      <c r="AO450" s="5" t="s">
        <v>96</v>
      </c>
      <c r="AQ450" s="5" t="s">
        <v>96</v>
      </c>
      <c r="AS450" s="5" t="s">
        <v>96</v>
      </c>
      <c r="AU450" s="5" t="s">
        <v>96</v>
      </c>
      <c r="AW450" s="5" t="s">
        <v>96</v>
      </c>
      <c r="AY450" s="5" t="s">
        <v>96</v>
      </c>
      <c r="BA450" s="5" t="s">
        <v>96</v>
      </c>
      <c r="BC450" s="5" t="s">
        <v>96</v>
      </c>
      <c r="BE450" s="5" t="s">
        <v>206</v>
      </c>
      <c r="BF450" s="6" t="s">
        <v>6738</v>
      </c>
      <c r="BG450" s="5" t="s">
        <v>206</v>
      </c>
      <c r="BH450" s="6" t="s">
        <v>6536</v>
      </c>
      <c r="BI450" s="5" t="s">
        <v>206</v>
      </c>
      <c r="BJ450" s="6" t="s">
        <v>6987</v>
      </c>
      <c r="BK450" s="6" t="str" cm="1">
        <f t="array" ref="BK45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I;
J;
K;
L;
M;
P;
Q;
R;
S;
T;
W;
X;
Z</v>
      </c>
      <c r="BL450" s="6" t="str" cm="1">
        <f t="array" ref="BL45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T : Town and Country Planning and Building Control;
W : Water Engineering;
X : Non-Discipline Specific or Not Applicable;
Z : Multiple Disciplines</v>
      </c>
      <c r="BM450" s="5" t="s">
        <v>206</v>
      </c>
      <c r="BN450" s="5" t="s">
        <v>96</v>
      </c>
      <c r="BO450" s="5" t="s">
        <v>206</v>
      </c>
      <c r="BP450" s="5" t="s">
        <v>96</v>
      </c>
      <c r="BQ450" s="5" t="s">
        <v>206</v>
      </c>
      <c r="BR450" s="5" t="s">
        <v>206</v>
      </c>
      <c r="BS450" s="5" t="s">
        <v>96</v>
      </c>
      <c r="BT450" s="5" t="s">
        <v>96</v>
      </c>
      <c r="BU450" s="5" t="s">
        <v>206</v>
      </c>
      <c r="BV450" s="5" t="s">
        <v>206</v>
      </c>
      <c r="BW450" s="5" t="s">
        <v>206</v>
      </c>
      <c r="BX450" s="5" t="s">
        <v>206</v>
      </c>
      <c r="BY450" s="5" t="s">
        <v>206</v>
      </c>
      <c r="BZ450" s="5" t="s">
        <v>96</v>
      </c>
      <c r="CA450" s="5" t="s">
        <v>96</v>
      </c>
      <c r="CB450" s="5" t="s">
        <v>206</v>
      </c>
      <c r="CC450" s="5" t="s">
        <v>206</v>
      </c>
      <c r="CD450" s="5" t="s">
        <v>206</v>
      </c>
      <c r="CE450" s="5" t="s">
        <v>206</v>
      </c>
      <c r="CF450" s="5" t="s">
        <v>206</v>
      </c>
      <c r="CG450" s="5" t="s">
        <v>96</v>
      </c>
      <c r="CH450" s="5" t="s">
        <v>96</v>
      </c>
      <c r="CI450" s="5" t="s">
        <v>206</v>
      </c>
      <c r="CJ450" s="5" t="s">
        <v>206</v>
      </c>
      <c r="CK450" s="5" t="s">
        <v>96</v>
      </c>
      <c r="CL450" s="5" t="s">
        <v>206</v>
      </c>
      <c r="CM450" s="6" t="str" cm="1">
        <f t="array" ref="CM4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50" s="5" t="str" cm="1">
        <f t="array" ref="CN4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50" s="5" t="str" cm="1">
        <f t="array" ref="CO4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50" s="5" t="str" cm="1">
        <f t="array" ref="CP4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50" s="5" t="str" cm="1">
        <f t="array" ref="CQ45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51" spans="2:95" ht="186" x14ac:dyDescent="0.35">
      <c r="B451" s="5" t="s">
        <v>206</v>
      </c>
      <c r="C451" s="6" t="s">
        <v>6265</v>
      </c>
      <c r="D451" s="6" t="s">
        <v>928</v>
      </c>
      <c r="E451" s="6" t="s">
        <v>7409</v>
      </c>
      <c r="F451" s="5" t="s">
        <v>209</v>
      </c>
      <c r="G451" s="5" t="s">
        <v>234</v>
      </c>
      <c r="H451" s="5" t="s">
        <v>676</v>
      </c>
      <c r="I451" s="5" t="s">
        <v>96</v>
      </c>
      <c r="J451" s="5" t="s">
        <v>96</v>
      </c>
      <c r="K451" s="5" t="s">
        <v>399</v>
      </c>
      <c r="L451" s="5" t="s">
        <v>213</v>
      </c>
      <c r="M451" s="5" t="str">
        <f>IF(O451="","",
IF(O451="PM_XX_XX_XX: Undefined","PM_XX: Undefined",
INDEX(tbl_Picklist_UniclassPM[Code and Title],
MATCH((LEFT(O451,5)),tbl_Picklist_UniclassPM[Code],0))
))</f>
        <v>PM_70 : Testing, commissioning and completion information</v>
      </c>
      <c r="N451" s="5" t="str">
        <f>IF(O451="","",
IF(O451="PM_XX_XX_XX: Undefined","PM_XX_XX: Undefined",
INDEX(tbl_Picklist_UniclassPM[Code and Title],
MATCH((LEFT(O451,8)),tbl_Picklist_UniclassPM[Code],0))
))</f>
        <v>PM_70_85 : Completion information</v>
      </c>
      <c r="O451" s="5" t="s">
        <v>929</v>
      </c>
      <c r="P451" s="6" t="str" cm="1">
        <f t="array" ref="P45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451" s="6" t="str" cm="1">
        <f t="array" ref="Q45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451" s="6"/>
      <c r="S451" s="5" t="s">
        <v>96</v>
      </c>
      <c r="T451" s="6"/>
      <c r="U451" s="5" t="s">
        <v>96</v>
      </c>
      <c r="V451" s="6"/>
      <c r="W451" s="5" t="s">
        <v>96</v>
      </c>
      <c r="X451" s="6"/>
      <c r="Y451" s="5" t="s">
        <v>96</v>
      </c>
      <c r="Z451" s="6"/>
      <c r="AA451" s="5" t="s">
        <v>96</v>
      </c>
      <c r="AB451" s="6"/>
      <c r="AC451" s="5" t="s">
        <v>96</v>
      </c>
      <c r="AE451" s="5" t="s">
        <v>96</v>
      </c>
      <c r="AG451" s="5" t="s">
        <v>96</v>
      </c>
      <c r="AI451" s="5" t="s">
        <v>96</v>
      </c>
      <c r="AJ451" s="6"/>
      <c r="AK451" s="5" t="s">
        <v>96</v>
      </c>
      <c r="AM451" s="5" t="s">
        <v>96</v>
      </c>
      <c r="AO451" s="5" t="s">
        <v>96</v>
      </c>
      <c r="AQ451" s="5" t="s">
        <v>96</v>
      </c>
      <c r="AS451" s="5" t="s">
        <v>96</v>
      </c>
      <c r="AU451" s="5" t="s">
        <v>96</v>
      </c>
      <c r="AW451" s="5" t="s">
        <v>96</v>
      </c>
      <c r="AY451" s="5" t="s">
        <v>96</v>
      </c>
      <c r="BA451" s="5" t="s">
        <v>96</v>
      </c>
      <c r="BC451" s="5" t="s">
        <v>96</v>
      </c>
      <c r="BE451" s="5" t="s">
        <v>206</v>
      </c>
      <c r="BF451" s="6" t="s">
        <v>6970</v>
      </c>
      <c r="BG451" s="5" t="s">
        <v>96</v>
      </c>
      <c r="BI451" s="5" t="s">
        <v>96</v>
      </c>
      <c r="BK451" s="6" t="str" cm="1">
        <f t="array" ref="BK45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451" s="6" t="str" cm="1">
        <f t="array" ref="BL45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451" s="5" t="s">
        <v>96</v>
      </c>
      <c r="BN451" s="5" t="s">
        <v>96</v>
      </c>
      <c r="BO451" s="5" t="s">
        <v>96</v>
      </c>
      <c r="BP451" s="5" t="s">
        <v>96</v>
      </c>
      <c r="BQ451" s="5" t="s">
        <v>96</v>
      </c>
      <c r="BR451" s="5" t="s">
        <v>96</v>
      </c>
      <c r="BS451" s="5" t="s">
        <v>96</v>
      </c>
      <c r="BT451" s="5" t="s">
        <v>96</v>
      </c>
      <c r="BU451" s="5" t="s">
        <v>96</v>
      </c>
      <c r="BV451" s="5" t="s">
        <v>96</v>
      </c>
      <c r="BW451" s="5" t="s">
        <v>96</v>
      </c>
      <c r="BX451" s="5" t="s">
        <v>96</v>
      </c>
      <c r="BY451" s="5" t="s">
        <v>96</v>
      </c>
      <c r="BZ451" s="5" t="s">
        <v>96</v>
      </c>
      <c r="CA451" s="5" t="s">
        <v>96</v>
      </c>
      <c r="CB451" s="5" t="s">
        <v>96</v>
      </c>
      <c r="CC451" s="5" t="s">
        <v>96</v>
      </c>
      <c r="CD451" s="5" t="s">
        <v>206</v>
      </c>
      <c r="CE451" s="5" t="s">
        <v>96</v>
      </c>
      <c r="CF451" s="5" t="s">
        <v>96</v>
      </c>
      <c r="CG451" s="5" t="s">
        <v>96</v>
      </c>
      <c r="CH451" s="5" t="s">
        <v>96</v>
      </c>
      <c r="CI451" s="5" t="s">
        <v>96</v>
      </c>
      <c r="CJ451" s="5" t="s">
        <v>206</v>
      </c>
      <c r="CK451" s="5" t="s">
        <v>96</v>
      </c>
      <c r="CL451" s="5" t="s">
        <v>96</v>
      </c>
      <c r="CM451" s="6" t="str" cm="1">
        <f t="array" ref="CM4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51" s="5" t="str" cm="1">
        <f t="array" ref="CN4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51" s="5" t="str" cm="1">
        <f t="array" ref="CO4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51" s="5" t="str" cm="1">
        <f t="array" ref="CP4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51" s="5" t="str" cm="1">
        <f t="array" ref="CQ45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52" spans="2:95" ht="124" x14ac:dyDescent="0.35">
      <c r="B452" s="5" t="s">
        <v>206</v>
      </c>
      <c r="C452" s="6" t="s">
        <v>6266</v>
      </c>
      <c r="D452" s="6" t="s">
        <v>930</v>
      </c>
      <c r="E452" s="6" t="s">
        <v>7410</v>
      </c>
      <c r="F452" s="5" t="s">
        <v>209</v>
      </c>
      <c r="G452" s="5" t="s">
        <v>234</v>
      </c>
      <c r="H452" s="5" t="s">
        <v>676</v>
      </c>
      <c r="I452" s="5" t="s">
        <v>96</v>
      </c>
      <c r="J452" s="5" t="s">
        <v>96</v>
      </c>
      <c r="K452" s="5" t="s">
        <v>399</v>
      </c>
      <c r="L452" s="5" t="s">
        <v>213</v>
      </c>
      <c r="M452" s="5" t="str">
        <f>IF(O452="","",
IF(O452="PM_XX_XX_XX: Undefined","PM_XX: Undefined",
INDEX(tbl_Picklist_UniclassPM[Code and Title],
MATCH((LEFT(O452,5)),tbl_Picklist_UniclassPM[Code],0))
))</f>
        <v>PM_70 : Testing, commissioning and completion information</v>
      </c>
      <c r="N452" s="5" t="str">
        <f>IF(O452="","",
IF(O452="PM_XX_XX_XX: Undefined","PM_XX_XX: Undefined",
INDEX(tbl_Picklist_UniclassPM[Code and Title],
MATCH((LEFT(O452,8)),tbl_Picklist_UniclassPM[Code],0))
))</f>
        <v>PM_70_85 : Completion information</v>
      </c>
      <c r="O452" s="5" t="s">
        <v>929</v>
      </c>
      <c r="P452" s="6" t="str" cm="1">
        <f t="array" ref="P45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452" s="6" t="str" cm="1">
        <f t="array" ref="Q45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452" s="6"/>
      <c r="S452" s="5" t="s">
        <v>96</v>
      </c>
      <c r="T452" s="6"/>
      <c r="U452" s="5" t="s">
        <v>96</v>
      </c>
      <c r="V452" s="6"/>
      <c r="W452" s="5" t="s">
        <v>96</v>
      </c>
      <c r="X452" s="6"/>
      <c r="Y452" s="5" t="s">
        <v>96</v>
      </c>
      <c r="Z452" s="6"/>
      <c r="AA452" s="5" t="s">
        <v>96</v>
      </c>
      <c r="AB452" s="6"/>
      <c r="AC452" s="5" t="s">
        <v>96</v>
      </c>
      <c r="AE452" s="5" t="s">
        <v>96</v>
      </c>
      <c r="AG452" s="5" t="s">
        <v>96</v>
      </c>
      <c r="AI452" s="5" t="s">
        <v>96</v>
      </c>
      <c r="AJ452" s="6"/>
      <c r="AK452" s="5" t="s">
        <v>96</v>
      </c>
      <c r="AM452" s="5" t="s">
        <v>96</v>
      </c>
      <c r="AO452" s="5" t="s">
        <v>96</v>
      </c>
      <c r="AQ452" s="5" t="s">
        <v>96</v>
      </c>
      <c r="AS452" s="5" t="s">
        <v>96</v>
      </c>
      <c r="AU452" s="5" t="s">
        <v>96</v>
      </c>
      <c r="AW452" s="5" t="s">
        <v>96</v>
      </c>
      <c r="AY452" s="5" t="s">
        <v>96</v>
      </c>
      <c r="BA452" s="5" t="s">
        <v>96</v>
      </c>
      <c r="BC452" s="5" t="s">
        <v>96</v>
      </c>
      <c r="BE452" s="5" t="s">
        <v>206</v>
      </c>
      <c r="BF452" s="6" t="s">
        <v>6971</v>
      </c>
      <c r="BG452" s="5" t="s">
        <v>96</v>
      </c>
      <c r="BI452" s="5" t="s">
        <v>96</v>
      </c>
      <c r="BK452" s="6" t="str" cm="1">
        <f t="array" ref="BK45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I;
R;
X</v>
      </c>
      <c r="BL452" s="6" t="str" cm="1">
        <f t="array" ref="BL45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I : Interior Architecture;
R : Project Management;
X : Non-Discipline Specific or Not Applicable</v>
      </c>
      <c r="BM452" s="5" t="s">
        <v>96</v>
      </c>
      <c r="BN452" s="5" t="s">
        <v>96</v>
      </c>
      <c r="BO452" s="5" t="s">
        <v>96</v>
      </c>
      <c r="BP452" s="5" t="s">
        <v>96</v>
      </c>
      <c r="BQ452" s="5" t="s">
        <v>96</v>
      </c>
      <c r="BR452" s="5" t="s">
        <v>96</v>
      </c>
      <c r="BS452" s="5" t="s">
        <v>96</v>
      </c>
      <c r="BT452" s="5" t="s">
        <v>96</v>
      </c>
      <c r="BU452" s="5" t="s">
        <v>206</v>
      </c>
      <c r="BV452" s="5" t="s">
        <v>96</v>
      </c>
      <c r="BW452" s="5" t="s">
        <v>96</v>
      </c>
      <c r="BX452" s="5" t="s">
        <v>96</v>
      </c>
      <c r="BY452" s="5" t="s">
        <v>96</v>
      </c>
      <c r="BZ452" s="5" t="s">
        <v>96</v>
      </c>
      <c r="CA452" s="5" t="s">
        <v>96</v>
      </c>
      <c r="CB452" s="5" t="s">
        <v>96</v>
      </c>
      <c r="CC452" s="5" t="s">
        <v>96</v>
      </c>
      <c r="CD452" s="5" t="s">
        <v>206</v>
      </c>
      <c r="CE452" s="5" t="s">
        <v>96</v>
      </c>
      <c r="CF452" s="5" t="s">
        <v>96</v>
      </c>
      <c r="CG452" s="5" t="s">
        <v>96</v>
      </c>
      <c r="CH452" s="5" t="s">
        <v>96</v>
      </c>
      <c r="CI452" s="5" t="s">
        <v>96</v>
      </c>
      <c r="CJ452" s="5" t="s">
        <v>206</v>
      </c>
      <c r="CK452" s="5" t="s">
        <v>96</v>
      </c>
      <c r="CL452" s="5" t="s">
        <v>96</v>
      </c>
      <c r="CM452" s="6" t="str" cm="1">
        <f t="array" ref="CM4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52" s="5" t="str" cm="1">
        <f t="array" ref="CN4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52" s="5" t="str" cm="1">
        <f t="array" ref="CO4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52" s="5" t="str" cm="1">
        <f t="array" ref="CP4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52" s="5" t="str" cm="1">
        <f t="array" ref="CQ45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53" spans="2:95" ht="108.5" x14ac:dyDescent="0.35">
      <c r="B453" s="5" t="s">
        <v>206</v>
      </c>
      <c r="C453" s="6" t="s">
        <v>6267</v>
      </c>
      <c r="D453" s="6" t="s">
        <v>931</v>
      </c>
      <c r="E453" s="6" t="s">
        <v>7411</v>
      </c>
      <c r="F453" s="5" t="s">
        <v>209</v>
      </c>
      <c r="G453" s="5" t="s">
        <v>234</v>
      </c>
      <c r="H453" s="5" t="s">
        <v>676</v>
      </c>
      <c r="I453" s="5" t="s">
        <v>96</v>
      </c>
      <c r="J453" s="5" t="s">
        <v>96</v>
      </c>
      <c r="K453" s="5" t="s">
        <v>399</v>
      </c>
      <c r="L453" s="5" t="s">
        <v>214</v>
      </c>
      <c r="M453" s="5" t="str">
        <f>IF(O453="","",
IF(O453="PM_XX_XX_XX: Undefined","PM_XX: Undefined",
INDEX(tbl_Picklist_UniclassPM[Code and Title],
MATCH((LEFT(O453,5)),tbl_Picklist_UniclassPM[Code],0))
))</f>
        <v>PM_70 : Testing, commissioning and completion information</v>
      </c>
      <c r="N453" s="5" t="str">
        <f>IF(O453="","",
IF(O453="PM_XX_XX_XX: Undefined","PM_XX_XX: Undefined",
INDEX(tbl_Picklist_UniclassPM[Code and Title],
MATCH((LEFT(O453,8)),tbl_Picklist_UniclassPM[Code],0))
))</f>
        <v>PM_70_85 : Completion information</v>
      </c>
      <c r="O453" s="5" t="s">
        <v>929</v>
      </c>
      <c r="P453" s="6" t="str" cm="1">
        <f t="array" ref="P45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453" s="6" t="str" cm="1">
        <f t="array" ref="Q45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453" s="6"/>
      <c r="S453" s="5" t="s">
        <v>96</v>
      </c>
      <c r="T453" s="6"/>
      <c r="U453" s="5" t="s">
        <v>96</v>
      </c>
      <c r="V453" s="6"/>
      <c r="W453" s="5" t="s">
        <v>96</v>
      </c>
      <c r="X453" s="6"/>
      <c r="Y453" s="5" t="s">
        <v>96</v>
      </c>
      <c r="Z453" s="6"/>
      <c r="AA453" s="5" t="s">
        <v>96</v>
      </c>
      <c r="AB453" s="6"/>
      <c r="AC453" s="5" t="s">
        <v>96</v>
      </c>
      <c r="AE453" s="5" t="s">
        <v>96</v>
      </c>
      <c r="AG453" s="5" t="s">
        <v>96</v>
      </c>
      <c r="AI453" s="5" t="s">
        <v>96</v>
      </c>
      <c r="AJ453" s="6"/>
      <c r="AK453" s="5" t="s">
        <v>96</v>
      </c>
      <c r="AM453" s="5" t="s">
        <v>96</v>
      </c>
      <c r="AO453" s="5" t="s">
        <v>96</v>
      </c>
      <c r="AQ453" s="5" t="s">
        <v>96</v>
      </c>
      <c r="AS453" s="5" t="s">
        <v>96</v>
      </c>
      <c r="AU453" s="5" t="s">
        <v>96</v>
      </c>
      <c r="AW453" s="5" t="s">
        <v>96</v>
      </c>
      <c r="AY453" s="5" t="s">
        <v>96</v>
      </c>
      <c r="BA453" s="5" t="s">
        <v>96</v>
      </c>
      <c r="BC453" s="5" t="s">
        <v>96</v>
      </c>
      <c r="BE453" s="5" t="s">
        <v>206</v>
      </c>
      <c r="BF453" s="6" t="s">
        <v>6972</v>
      </c>
      <c r="BG453" s="5" t="s">
        <v>96</v>
      </c>
      <c r="BI453" s="5" t="s">
        <v>96</v>
      </c>
      <c r="BK453" s="6" t="str" cm="1">
        <f t="array" ref="BK45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453" s="6" t="str" cm="1">
        <f t="array" ref="BL45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453" s="5" t="s">
        <v>96</v>
      </c>
      <c r="BN453" s="5" t="s">
        <v>96</v>
      </c>
      <c r="BO453" s="5" t="s">
        <v>96</v>
      </c>
      <c r="BP453" s="5" t="s">
        <v>96</v>
      </c>
      <c r="BQ453" s="5" t="s">
        <v>96</v>
      </c>
      <c r="BR453" s="5" t="s">
        <v>96</v>
      </c>
      <c r="BS453" s="5" t="s">
        <v>96</v>
      </c>
      <c r="BT453" s="5" t="s">
        <v>96</v>
      </c>
      <c r="BU453" s="5" t="s">
        <v>96</v>
      </c>
      <c r="BV453" s="5" t="s">
        <v>96</v>
      </c>
      <c r="BW453" s="5" t="s">
        <v>96</v>
      </c>
      <c r="BX453" s="5" t="s">
        <v>96</v>
      </c>
      <c r="BY453" s="5" t="s">
        <v>96</v>
      </c>
      <c r="BZ453" s="5" t="s">
        <v>96</v>
      </c>
      <c r="CA453" s="5" t="s">
        <v>96</v>
      </c>
      <c r="CB453" s="5" t="s">
        <v>96</v>
      </c>
      <c r="CC453" s="5" t="s">
        <v>96</v>
      </c>
      <c r="CD453" s="5" t="s">
        <v>206</v>
      </c>
      <c r="CE453" s="5" t="s">
        <v>96</v>
      </c>
      <c r="CF453" s="5" t="s">
        <v>96</v>
      </c>
      <c r="CG453" s="5" t="s">
        <v>96</v>
      </c>
      <c r="CH453" s="5" t="s">
        <v>96</v>
      </c>
      <c r="CI453" s="5" t="s">
        <v>96</v>
      </c>
      <c r="CJ453" s="5" t="s">
        <v>206</v>
      </c>
      <c r="CK453" s="5" t="s">
        <v>96</v>
      </c>
      <c r="CL453" s="5" t="s">
        <v>96</v>
      </c>
      <c r="CM453" s="6" t="str" cm="1">
        <f t="array" ref="CM4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53" s="5" t="str" cm="1">
        <f t="array" ref="CN4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53" s="5" t="str" cm="1">
        <f t="array" ref="CO4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53" s="5" t="str" cm="1">
        <f t="array" ref="CP4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53" s="5" t="str" cm="1">
        <f t="array" ref="CQ45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54" spans="2:95" ht="108.5" x14ac:dyDescent="0.35">
      <c r="B454" s="5" t="s">
        <v>206</v>
      </c>
      <c r="C454" s="6" t="s">
        <v>6268</v>
      </c>
      <c r="D454" s="6" t="s">
        <v>932</v>
      </c>
      <c r="E454" s="6" t="s">
        <v>7412</v>
      </c>
      <c r="F454" s="5" t="s">
        <v>209</v>
      </c>
      <c r="G454" s="5" t="s">
        <v>234</v>
      </c>
      <c r="H454" s="5" t="s">
        <v>676</v>
      </c>
      <c r="I454" s="5" t="s">
        <v>96</v>
      </c>
      <c r="J454" s="5" t="s">
        <v>96</v>
      </c>
      <c r="K454" s="5" t="s">
        <v>399</v>
      </c>
      <c r="L454" s="5" t="s">
        <v>213</v>
      </c>
      <c r="M454" s="5" t="str">
        <f>IF(O454="","",
IF(O454="PM_XX_XX_XX: Undefined","PM_XX: Undefined",
INDEX(tbl_Picklist_UniclassPM[Code and Title],
MATCH((LEFT(O454,5)),tbl_Picklist_UniclassPM[Code],0))
))</f>
        <v>PM_70 : Testing, commissioning and completion information</v>
      </c>
      <c r="N454" s="5" t="str">
        <f>IF(O454="","",
IF(O454="PM_XX_XX_XX: Undefined","PM_XX_XX: Undefined",
INDEX(tbl_Picklist_UniclassPM[Code and Title],
MATCH((LEFT(O454,8)),tbl_Picklist_UniclassPM[Code],0))
))</f>
        <v>PM_70_85 : Completion information</v>
      </c>
      <c r="O454" s="5" t="s">
        <v>929</v>
      </c>
      <c r="P454" s="6" t="str" cm="1">
        <f t="array" ref="P45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454" s="6" t="str" cm="1">
        <f t="array" ref="Q45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454" s="6"/>
      <c r="S454" s="5" t="s">
        <v>96</v>
      </c>
      <c r="T454" s="6"/>
      <c r="U454" s="5" t="s">
        <v>96</v>
      </c>
      <c r="V454" s="6"/>
      <c r="W454" s="5" t="s">
        <v>96</v>
      </c>
      <c r="X454" s="6"/>
      <c r="Y454" s="5" t="s">
        <v>96</v>
      </c>
      <c r="Z454" s="6"/>
      <c r="AA454" s="5" t="s">
        <v>96</v>
      </c>
      <c r="AB454" s="6"/>
      <c r="AC454" s="5" t="s">
        <v>96</v>
      </c>
      <c r="AE454" s="5" t="s">
        <v>96</v>
      </c>
      <c r="AG454" s="5" t="s">
        <v>96</v>
      </c>
      <c r="AI454" s="5" t="s">
        <v>96</v>
      </c>
      <c r="AJ454" s="6"/>
      <c r="AK454" s="5" t="s">
        <v>96</v>
      </c>
      <c r="AM454" s="5" t="s">
        <v>96</v>
      </c>
      <c r="AO454" s="5" t="s">
        <v>96</v>
      </c>
      <c r="AQ454" s="5" t="s">
        <v>96</v>
      </c>
      <c r="AS454" s="5" t="s">
        <v>96</v>
      </c>
      <c r="AU454" s="5" t="s">
        <v>96</v>
      </c>
      <c r="AW454" s="5" t="s">
        <v>96</v>
      </c>
      <c r="AY454" s="5" t="s">
        <v>96</v>
      </c>
      <c r="BA454" s="5" t="s">
        <v>96</v>
      </c>
      <c r="BC454" s="5" t="s">
        <v>96</v>
      </c>
      <c r="BE454" s="5" t="s">
        <v>206</v>
      </c>
      <c r="BF454" s="6" t="s">
        <v>6973</v>
      </c>
      <c r="BG454" s="5" t="s">
        <v>96</v>
      </c>
      <c r="BI454" s="5" t="s">
        <v>96</v>
      </c>
      <c r="BK454" s="6" t="str" cm="1">
        <f t="array" ref="BK45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
R;
X</v>
      </c>
      <c r="BL454" s="6" t="str" cm="1">
        <f t="array" ref="BL45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
R : Project Management;
X : Non-Discipline Specific or Not Applicable</v>
      </c>
      <c r="BM454" s="5" t="s">
        <v>96</v>
      </c>
      <c r="BN454" s="5" t="s">
        <v>96</v>
      </c>
      <c r="BO454" s="5" t="s">
        <v>96</v>
      </c>
      <c r="BP454" s="5" t="s">
        <v>96</v>
      </c>
      <c r="BQ454" s="5" t="s">
        <v>96</v>
      </c>
      <c r="BR454" s="5" t="s">
        <v>96</v>
      </c>
      <c r="BS454" s="5" t="s">
        <v>96</v>
      </c>
      <c r="BT454" s="5" t="s">
        <v>96</v>
      </c>
      <c r="BU454" s="5" t="s">
        <v>96</v>
      </c>
      <c r="BV454" s="5" t="s">
        <v>96</v>
      </c>
      <c r="BW454" s="5" t="s">
        <v>96</v>
      </c>
      <c r="BX454" s="5" t="s">
        <v>206</v>
      </c>
      <c r="BY454" s="5" t="s">
        <v>96</v>
      </c>
      <c r="BZ454" s="5" t="s">
        <v>96</v>
      </c>
      <c r="CA454" s="5" t="s">
        <v>96</v>
      </c>
      <c r="CB454" s="5" t="s">
        <v>96</v>
      </c>
      <c r="CC454" s="5" t="s">
        <v>96</v>
      </c>
      <c r="CD454" s="5" t="s">
        <v>206</v>
      </c>
      <c r="CE454" s="5" t="s">
        <v>96</v>
      </c>
      <c r="CF454" s="5" t="s">
        <v>96</v>
      </c>
      <c r="CG454" s="5" t="s">
        <v>96</v>
      </c>
      <c r="CH454" s="5" t="s">
        <v>96</v>
      </c>
      <c r="CI454" s="5" t="s">
        <v>96</v>
      </c>
      <c r="CJ454" s="5" t="s">
        <v>206</v>
      </c>
      <c r="CK454" s="5" t="s">
        <v>96</v>
      </c>
      <c r="CL454" s="5" t="s">
        <v>96</v>
      </c>
      <c r="CM454" s="6" t="str" cm="1">
        <f t="array" ref="CM4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54" s="5" t="str" cm="1">
        <f t="array" ref="CN4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54" s="5" t="str" cm="1">
        <f t="array" ref="CO4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54" s="5" t="str" cm="1">
        <f t="array" ref="CP4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54" s="5" t="str" cm="1">
        <f t="array" ref="CQ45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55" spans="2:95" ht="263.5" x14ac:dyDescent="0.35">
      <c r="B455" s="5" t="s">
        <v>206</v>
      </c>
      <c r="C455" s="6" t="s">
        <v>6319</v>
      </c>
      <c r="D455" s="6" t="s">
        <v>933</v>
      </c>
      <c r="E455" s="6" t="s">
        <v>7413</v>
      </c>
      <c r="F455" s="5" t="s">
        <v>209</v>
      </c>
      <c r="G455" s="5" t="s">
        <v>210</v>
      </c>
      <c r="H455" s="5" t="s">
        <v>223</v>
      </c>
      <c r="I455" s="5" t="s">
        <v>96</v>
      </c>
      <c r="J455" s="5" t="s">
        <v>96</v>
      </c>
      <c r="K455" s="5" t="s">
        <v>399</v>
      </c>
      <c r="L455" s="5" t="s">
        <v>9</v>
      </c>
      <c r="M455" s="5" t="str">
        <f>IF(O455="","",
IF(O455="PM_XX_XX_XX: Undefined","PM_XX: Undefined",
INDEX(tbl_Picklist_UniclassPM[Code and Title],
MATCH((LEFT(O455,5)),tbl_Picklist_UniclassPM[Code],0))
))</f>
        <v>PM_70 : Testing, commissioning and completion information</v>
      </c>
      <c r="N455" s="5" t="str">
        <f>IF(O455="","",
IF(O455="PM_XX_XX_XX: Undefined","PM_XX_XX: Undefined",
INDEX(tbl_Picklist_UniclassPM[Code and Title],
MATCH((LEFT(O455,8)),tbl_Picklist_UniclassPM[Code],0))
))</f>
        <v>PM_70_85 : Completion information</v>
      </c>
      <c r="O455" s="5" t="s">
        <v>929</v>
      </c>
      <c r="P455" s="6" t="str" cm="1">
        <f t="array" ref="P45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IE611</v>
      </c>
      <c r="Q455" s="6" t="str" cm="1">
        <f t="array" ref="Q45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IE611 : Stage submission (End of Defects/Rectification Period)</v>
      </c>
      <c r="R455" s="6"/>
      <c r="S455" s="5" t="s">
        <v>96</v>
      </c>
      <c r="T455" s="6"/>
      <c r="U455" s="5" t="s">
        <v>96</v>
      </c>
      <c r="V455" s="6"/>
      <c r="W455" s="5" t="s">
        <v>96</v>
      </c>
      <c r="X455" s="6"/>
      <c r="Y455" s="5" t="s">
        <v>96</v>
      </c>
      <c r="Z455" s="6"/>
      <c r="AA455" s="5" t="s">
        <v>96</v>
      </c>
      <c r="AB455" s="6"/>
      <c r="AC455" s="5" t="s">
        <v>96</v>
      </c>
      <c r="AE455" s="5" t="s">
        <v>96</v>
      </c>
      <c r="AG455" s="5" t="s">
        <v>96</v>
      </c>
      <c r="AI455" s="5" t="s">
        <v>96</v>
      </c>
      <c r="AJ455" s="6"/>
      <c r="AK455" s="5" t="s">
        <v>96</v>
      </c>
      <c r="AM455" s="5" t="s">
        <v>96</v>
      </c>
      <c r="AO455" s="5" t="s">
        <v>96</v>
      </c>
      <c r="AQ455" s="5" t="s">
        <v>96</v>
      </c>
      <c r="AS455" s="5" t="s">
        <v>96</v>
      </c>
      <c r="AU455" s="5" t="s">
        <v>96</v>
      </c>
      <c r="AW455" s="5" t="s">
        <v>96</v>
      </c>
      <c r="AY455" s="5" t="s">
        <v>96</v>
      </c>
      <c r="BA455" s="5" t="s">
        <v>96</v>
      </c>
      <c r="BC455" s="5" t="s">
        <v>96</v>
      </c>
      <c r="BE455" s="5" t="s">
        <v>96</v>
      </c>
      <c r="BG455" s="5" t="s">
        <v>96</v>
      </c>
      <c r="BI455" s="5" t="s">
        <v>206</v>
      </c>
      <c r="BJ455" s="6" t="s">
        <v>6745</v>
      </c>
      <c r="BK455" s="6" t="str" cm="1">
        <f t="array" ref="BK45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455" s="6" t="str" cm="1">
        <f t="array" ref="BL45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455" s="5" t="s">
        <v>96</v>
      </c>
      <c r="BN455" s="5" t="s">
        <v>96</v>
      </c>
      <c r="BO455" s="5" t="s">
        <v>96</v>
      </c>
      <c r="BP455" s="5" t="s">
        <v>96</v>
      </c>
      <c r="BQ455" s="5" t="s">
        <v>96</v>
      </c>
      <c r="BR455" s="5" t="s">
        <v>96</v>
      </c>
      <c r="BS455" s="5" t="s">
        <v>96</v>
      </c>
      <c r="BT455" s="5" t="s">
        <v>96</v>
      </c>
      <c r="BU455" s="5" t="s">
        <v>96</v>
      </c>
      <c r="BV455" s="5" t="s">
        <v>96</v>
      </c>
      <c r="BW455" s="5" t="s">
        <v>96</v>
      </c>
      <c r="BX455" s="5" t="s">
        <v>96</v>
      </c>
      <c r="BY455" s="5" t="s">
        <v>96</v>
      </c>
      <c r="BZ455" s="5" t="s">
        <v>96</v>
      </c>
      <c r="CA455" s="5" t="s">
        <v>96</v>
      </c>
      <c r="CB455" s="5" t="s">
        <v>96</v>
      </c>
      <c r="CC455" s="5" t="s">
        <v>96</v>
      </c>
      <c r="CD455" s="5" t="s">
        <v>206</v>
      </c>
      <c r="CE455" s="5" t="s">
        <v>96</v>
      </c>
      <c r="CF455" s="5" t="s">
        <v>96</v>
      </c>
      <c r="CG455" s="5" t="s">
        <v>96</v>
      </c>
      <c r="CH455" s="5" t="s">
        <v>96</v>
      </c>
      <c r="CI455" s="5" t="s">
        <v>96</v>
      </c>
      <c r="CJ455" s="5" t="s">
        <v>206</v>
      </c>
      <c r="CK455" s="5" t="s">
        <v>96</v>
      </c>
      <c r="CL455" s="5" t="s">
        <v>96</v>
      </c>
      <c r="CM455" s="6" t="str" cm="1">
        <f t="array" ref="CM4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55" s="5" t="str" cm="1">
        <f t="array" ref="CN4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55" s="5" t="str" cm="1">
        <f t="array" ref="CO4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55" s="5" t="str" cm="1">
        <f t="array" ref="CP4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55" s="5" t="str" cm="1">
        <f t="array" ref="CQ45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56" spans="2:95" ht="356.5" x14ac:dyDescent="0.35">
      <c r="B456" s="5" t="s">
        <v>206</v>
      </c>
      <c r="C456" s="6" t="s">
        <v>6043</v>
      </c>
      <c r="D456" s="6" t="s">
        <v>934</v>
      </c>
      <c r="E456" s="6" t="s">
        <v>7414</v>
      </c>
      <c r="F456" s="5" t="s">
        <v>209</v>
      </c>
      <c r="G456" s="5" t="s">
        <v>234</v>
      </c>
      <c r="H456" s="5" t="s">
        <v>235</v>
      </c>
      <c r="I456" s="5" t="s">
        <v>96</v>
      </c>
      <c r="J456" s="5" t="s">
        <v>236</v>
      </c>
      <c r="K456" s="5" t="s">
        <v>399</v>
      </c>
      <c r="L456" s="5" t="s">
        <v>213</v>
      </c>
      <c r="M456" s="5" t="str">
        <f>IF(O456="","",
IF(O456="PM_XX_XX_XX: Undefined","PM_XX: Undefined",
INDEX(tbl_Picklist_UniclassPM[Code and Title],
MATCH((LEFT(O456,5)),tbl_Picklist_UniclassPM[Code],0))
))</f>
        <v>PM_70 : Testing, commissioning and completion information</v>
      </c>
      <c r="N456" s="5" t="str">
        <f>IF(O456="","",
IF(O456="PM_XX_XX_XX: Undefined","PM_XX_XX: Undefined",
INDEX(tbl_Picklist_UniclassPM[Code and Title],
MATCH((LEFT(O456,8)),tbl_Picklist_UniclassPM[Code],0))
))</f>
        <v>PM_70_85 : Completion information</v>
      </c>
      <c r="O456" s="5" t="s">
        <v>935</v>
      </c>
      <c r="P456" s="6" t="str" cm="1">
        <f t="array" ref="P45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IE201;
IE211;
IE213;
IE221;
IE231;
IE301;
IE401;
IE501;
IE521;
IE601;
IE611</v>
      </c>
      <c r="Q456" s="6" t="str" cm="1">
        <f t="array" ref="Q45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IE201 : Stage submission (Feasibility 2);
IE211 : EBSR PITT;
IE213 : EBSR ITT;
IE221 : SBSR ITT;
IE231 : ISP;
IE301 : Planning submission for review;
IE401 : Stage submission (Contractor's Proposals);
IE501 : General;
IE521 : Stage submission (Pre-Handover);
IE601 : Post-Handover;
IE611 : Stage submission (End of Defects/Rectification Period)</v>
      </c>
      <c r="R456" s="6"/>
      <c r="S456" s="5" t="s">
        <v>96</v>
      </c>
      <c r="T456" s="6"/>
      <c r="U456" s="5" t="s">
        <v>96</v>
      </c>
      <c r="V456" s="6"/>
      <c r="W456" s="5" t="s">
        <v>96</v>
      </c>
      <c r="X456" s="6"/>
      <c r="Y456" s="5" t="s">
        <v>206</v>
      </c>
      <c r="Z456" s="6" t="s">
        <v>6765</v>
      </c>
      <c r="AA456" s="5" t="s">
        <v>96</v>
      </c>
      <c r="AB456" s="6"/>
      <c r="AC456" s="5" t="s">
        <v>206</v>
      </c>
      <c r="AD456" s="6" t="s">
        <v>6763</v>
      </c>
      <c r="AE456" s="111" t="s">
        <v>96</v>
      </c>
      <c r="AF456" s="109"/>
      <c r="AG456" s="5" t="s">
        <v>206</v>
      </c>
      <c r="AH456" s="6" t="s">
        <v>6763</v>
      </c>
      <c r="AI456" s="111" t="s">
        <v>96</v>
      </c>
      <c r="AJ456" s="109"/>
      <c r="AK456" s="5" t="s">
        <v>206</v>
      </c>
      <c r="AL456" s="6" t="s">
        <v>6763</v>
      </c>
      <c r="AM456" s="111" t="s">
        <v>96</v>
      </c>
      <c r="AN456" s="109"/>
      <c r="AO456" s="5" t="s">
        <v>206</v>
      </c>
      <c r="AP456" s="6" t="s">
        <v>6763</v>
      </c>
      <c r="AQ456" s="5" t="s">
        <v>96</v>
      </c>
      <c r="AS456" s="5" t="s">
        <v>96</v>
      </c>
      <c r="AU456" s="5" t="s">
        <v>206</v>
      </c>
      <c r="AV456" s="6" t="s">
        <v>6915</v>
      </c>
      <c r="AW456" s="5" t="s">
        <v>96</v>
      </c>
      <c r="AY456" s="5" t="s">
        <v>206</v>
      </c>
      <c r="AZ456" s="6" t="s">
        <v>6915</v>
      </c>
      <c r="BA456" s="5" t="s">
        <v>206</v>
      </c>
      <c r="BB456" s="6" t="s">
        <v>6915</v>
      </c>
      <c r="BC456" s="5" t="s">
        <v>96</v>
      </c>
      <c r="BD456" s="110"/>
      <c r="BE456" s="5" t="s">
        <v>206</v>
      </c>
      <c r="BF456" s="6" t="s">
        <v>6974</v>
      </c>
      <c r="BG456" s="5" t="s">
        <v>206</v>
      </c>
      <c r="BH456" s="6" t="s">
        <v>6915</v>
      </c>
      <c r="BI456" s="5" t="s">
        <v>206</v>
      </c>
      <c r="BJ456" s="6" t="s">
        <v>6915</v>
      </c>
      <c r="BK456" s="6" t="str" cm="1">
        <f t="array" ref="BK45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R;
X</v>
      </c>
      <c r="BL456" s="6" t="str" cm="1">
        <f t="array" ref="BL45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R : Project Management;
X : Non-Discipline Specific or Not Applicable</v>
      </c>
      <c r="BM456" s="5" t="s">
        <v>96</v>
      </c>
      <c r="BN456" s="5" t="s">
        <v>96</v>
      </c>
      <c r="BO456" s="5" t="s">
        <v>96</v>
      </c>
      <c r="BP456" s="5" t="s">
        <v>96</v>
      </c>
      <c r="BQ456" s="5" t="s">
        <v>96</v>
      </c>
      <c r="BR456" s="5" t="s">
        <v>206</v>
      </c>
      <c r="BS456" s="5" t="s">
        <v>96</v>
      </c>
      <c r="BT456" s="5" t="s">
        <v>96</v>
      </c>
      <c r="BU456" s="5" t="s">
        <v>96</v>
      </c>
      <c r="BV456" s="5" t="s">
        <v>96</v>
      </c>
      <c r="BW456" s="5" t="s">
        <v>96</v>
      </c>
      <c r="BX456" s="5" t="s">
        <v>96</v>
      </c>
      <c r="BY456" s="5" t="s">
        <v>96</v>
      </c>
      <c r="BZ456" s="5" t="s">
        <v>96</v>
      </c>
      <c r="CA456" s="5" t="s">
        <v>96</v>
      </c>
      <c r="CB456" s="5" t="s">
        <v>96</v>
      </c>
      <c r="CC456" s="5" t="s">
        <v>96</v>
      </c>
      <c r="CD456" s="5" t="s">
        <v>206</v>
      </c>
      <c r="CE456" s="5" t="s">
        <v>96</v>
      </c>
      <c r="CF456" s="5" t="s">
        <v>96</v>
      </c>
      <c r="CG456" s="5" t="s">
        <v>96</v>
      </c>
      <c r="CH456" s="5" t="s">
        <v>96</v>
      </c>
      <c r="CI456" s="5" t="s">
        <v>96</v>
      </c>
      <c r="CJ456" s="5" t="s">
        <v>206</v>
      </c>
      <c r="CK456" s="5" t="s">
        <v>96</v>
      </c>
      <c r="CL456" s="5" t="s">
        <v>96</v>
      </c>
      <c r="CM456" s="6" t="str" cm="1">
        <f t="array" ref="CM4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56" s="5" t="str" cm="1">
        <f t="array" ref="CN4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56" s="5" t="str" cm="1">
        <f t="array" ref="CO4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56" s="5" t="str" cm="1">
        <f t="array" ref="CP4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56" s="5" t="str" cm="1">
        <f t="array" ref="CQ45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57" spans="2:95" ht="263.5" x14ac:dyDescent="0.35">
      <c r="B457" s="5" t="s">
        <v>206</v>
      </c>
      <c r="C457" s="6" t="s">
        <v>6170</v>
      </c>
      <c r="D457" s="6" t="s">
        <v>936</v>
      </c>
      <c r="E457" s="6" t="s">
        <v>7415</v>
      </c>
      <c r="F457" s="5" t="s">
        <v>209</v>
      </c>
      <c r="G457" s="5" t="s">
        <v>234</v>
      </c>
      <c r="H457" s="5" t="s">
        <v>235</v>
      </c>
      <c r="I457" s="5" t="s">
        <v>96</v>
      </c>
      <c r="J457" s="5" t="s">
        <v>96</v>
      </c>
      <c r="K457" s="5" t="s">
        <v>399</v>
      </c>
      <c r="L457" s="5" t="s">
        <v>9</v>
      </c>
      <c r="M457" s="5" t="str">
        <f>IF(O457="","",
IF(O457="PM_XX_XX_XX: Undefined","PM_XX: Undefined",
INDEX(tbl_Picklist_UniclassPM[Code and Title],
MATCH((LEFT(O457,5)),tbl_Picklist_UniclassPM[Code],0))
))</f>
        <v>PM_70 : Testing, commissioning and completion information</v>
      </c>
      <c r="N457" s="5" t="str">
        <f>IF(O457="","",
IF(O457="PM_XX_XX_XX: Undefined","PM_XX_XX: Undefined",
INDEX(tbl_Picklist_UniclassPM[Code and Title],
MATCH((LEFT(O457,8)),tbl_Picklist_UniclassPM[Code],0))
))</f>
        <v>PM_70_85 : Completion information</v>
      </c>
      <c r="O457" s="5" t="s">
        <v>937</v>
      </c>
      <c r="P457" s="6" t="str" cm="1">
        <f t="array" ref="P45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IE511;
IE521;
IE601;
IE611</v>
      </c>
      <c r="Q457" s="6" t="str" cm="1">
        <f t="array" ref="Q45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IE511 : Design Submission Procedure;
IE521 : Stage submission (Pre-Handover);
IE601 : Post-Handover;
IE611 : Stage submission (End of Defects/Rectification Period)</v>
      </c>
      <c r="R457" s="6"/>
      <c r="S457" s="5" t="s">
        <v>96</v>
      </c>
      <c r="T457" s="6"/>
      <c r="U457" s="5" t="s">
        <v>96</v>
      </c>
      <c r="V457" s="6"/>
      <c r="W457" s="5" t="s">
        <v>96</v>
      </c>
      <c r="X457" s="6"/>
      <c r="Y457" s="5" t="s">
        <v>96</v>
      </c>
      <c r="Z457" s="6"/>
      <c r="AA457" s="5" t="s">
        <v>96</v>
      </c>
      <c r="AB457" s="6"/>
      <c r="AC457" s="5" t="s">
        <v>96</v>
      </c>
      <c r="AE457" s="5" t="s">
        <v>96</v>
      </c>
      <c r="AG457" s="5" t="s">
        <v>96</v>
      </c>
      <c r="AI457" s="5" t="s">
        <v>96</v>
      </c>
      <c r="AJ457" s="6"/>
      <c r="AK457" s="5" t="s">
        <v>96</v>
      </c>
      <c r="AM457" s="5" t="s">
        <v>96</v>
      </c>
      <c r="AO457" s="5" t="s">
        <v>96</v>
      </c>
      <c r="AQ457" s="5" t="s">
        <v>96</v>
      </c>
      <c r="AS457" s="5" t="s">
        <v>96</v>
      </c>
      <c r="AU457" s="5" t="s">
        <v>96</v>
      </c>
      <c r="AW457" s="5" t="s">
        <v>96</v>
      </c>
      <c r="AY457" s="5" t="s">
        <v>96</v>
      </c>
      <c r="BA457" s="5" t="s">
        <v>96</v>
      </c>
      <c r="BC457" s="5" t="s">
        <v>206</v>
      </c>
      <c r="BD457" s="6" t="s">
        <v>6947</v>
      </c>
      <c r="BE457" s="5" t="s">
        <v>206</v>
      </c>
      <c r="BF457" s="6" t="s">
        <v>6402</v>
      </c>
      <c r="BG457" s="5" t="s">
        <v>206</v>
      </c>
      <c r="BH457" s="6" t="s">
        <v>6536</v>
      </c>
      <c r="BI457" s="5" t="s">
        <v>206</v>
      </c>
      <c r="BJ457" s="6" t="s">
        <v>6364</v>
      </c>
      <c r="BK457" s="6" t="str" cm="1">
        <f t="array" ref="BK45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R;
X</v>
      </c>
      <c r="BL457" s="6" t="str" cm="1">
        <f t="array" ref="BL45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R : Project Management;
X : Non-Discipline Specific or Not Applicable</v>
      </c>
      <c r="BM457" s="5" t="s">
        <v>96</v>
      </c>
      <c r="BN457" s="5" t="s">
        <v>96</v>
      </c>
      <c r="BO457" s="5" t="s">
        <v>96</v>
      </c>
      <c r="BP457" s="5" t="s">
        <v>96</v>
      </c>
      <c r="BQ457" s="5" t="s">
        <v>96</v>
      </c>
      <c r="BR457" s="5" t="s">
        <v>206</v>
      </c>
      <c r="BS457" s="5" t="s">
        <v>96</v>
      </c>
      <c r="BT457" s="5" t="s">
        <v>96</v>
      </c>
      <c r="BU457" s="5" t="s">
        <v>96</v>
      </c>
      <c r="BV457" s="5" t="s">
        <v>96</v>
      </c>
      <c r="BW457" s="5" t="s">
        <v>96</v>
      </c>
      <c r="BX457" s="5" t="s">
        <v>96</v>
      </c>
      <c r="BY457" s="5" t="s">
        <v>96</v>
      </c>
      <c r="BZ457" s="5" t="s">
        <v>96</v>
      </c>
      <c r="CA457" s="5" t="s">
        <v>96</v>
      </c>
      <c r="CB457" s="5" t="s">
        <v>96</v>
      </c>
      <c r="CC457" s="5" t="s">
        <v>96</v>
      </c>
      <c r="CD457" s="5" t="s">
        <v>206</v>
      </c>
      <c r="CE457" s="5" t="s">
        <v>96</v>
      </c>
      <c r="CF457" s="5" t="s">
        <v>96</v>
      </c>
      <c r="CG457" s="5" t="s">
        <v>96</v>
      </c>
      <c r="CH457" s="5" t="s">
        <v>96</v>
      </c>
      <c r="CI457" s="5" t="s">
        <v>96</v>
      </c>
      <c r="CJ457" s="5" t="s">
        <v>206</v>
      </c>
      <c r="CK457" s="5" t="s">
        <v>96</v>
      </c>
      <c r="CL457" s="5" t="s">
        <v>96</v>
      </c>
      <c r="CM457" s="6" t="str" cm="1">
        <f t="array" ref="CM4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57" s="5" t="str" cm="1">
        <f t="array" ref="CN4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57" s="5" t="str" cm="1">
        <f t="array" ref="CO4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57" s="5" t="str" cm="1">
        <f t="array" ref="CP4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57" s="5" t="str" cm="1">
        <f t="array" ref="CQ45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58" spans="2:95" ht="139.5" x14ac:dyDescent="0.35">
      <c r="B458" s="5" t="s">
        <v>206</v>
      </c>
      <c r="C458" s="6" t="s">
        <v>6269</v>
      </c>
      <c r="D458" s="6" t="s">
        <v>938</v>
      </c>
      <c r="E458" s="6" t="s">
        <v>7416</v>
      </c>
      <c r="F458" s="5" t="s">
        <v>209</v>
      </c>
      <c r="G458" s="5" t="s">
        <v>939</v>
      </c>
      <c r="H458" s="5" t="s">
        <v>940</v>
      </c>
      <c r="I458" s="5" t="s">
        <v>96</v>
      </c>
      <c r="J458" s="5" t="s">
        <v>96</v>
      </c>
      <c r="K458" s="5" t="s">
        <v>399</v>
      </c>
      <c r="L458" s="5" t="s">
        <v>9</v>
      </c>
      <c r="M458" s="5" t="str">
        <f>IF(O458="","",
IF(O458="PM_XX_XX_XX: Undefined","PM_XX: Undefined",
INDEX(tbl_Picklist_UniclassPM[Code and Title],
MATCH((LEFT(O458,5)),tbl_Picklist_UniclassPM[Code],0))
))</f>
        <v>PM_70 : Testing, commissioning and completion information</v>
      </c>
      <c r="N458" s="5" t="str">
        <f>IF(O458="","",
IF(O458="PM_XX_XX_XX: Undefined","PM_XX_XX: Undefined",
INDEX(tbl_Picklist_UniclassPM[Code and Title],
MATCH((LEFT(O458,8)),tbl_Picklist_UniclassPM[Code],0))
))</f>
        <v>PM_70_85 : Completion information</v>
      </c>
      <c r="O458" s="5" t="s">
        <v>937</v>
      </c>
      <c r="P458" s="6" t="str" cm="1">
        <f t="array" ref="P45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58" s="6" t="str" cm="1">
        <f t="array" ref="Q45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58" s="6"/>
      <c r="S458" s="5" t="s">
        <v>96</v>
      </c>
      <c r="T458" s="6"/>
      <c r="U458" s="5" t="s">
        <v>96</v>
      </c>
      <c r="V458" s="6"/>
      <c r="W458" s="5" t="s">
        <v>96</v>
      </c>
      <c r="X458" s="6"/>
      <c r="Y458" s="5" t="s">
        <v>96</v>
      </c>
      <c r="Z458" s="6"/>
      <c r="AA458" s="5" t="s">
        <v>96</v>
      </c>
      <c r="AB458" s="6"/>
      <c r="AC458" s="5" t="s">
        <v>96</v>
      </c>
      <c r="AE458" s="5" t="s">
        <v>96</v>
      </c>
      <c r="AG458" s="5" t="s">
        <v>96</v>
      </c>
      <c r="AI458" s="5" t="s">
        <v>96</v>
      </c>
      <c r="AJ458" s="6"/>
      <c r="AK458" s="5" t="s">
        <v>96</v>
      </c>
      <c r="AM458" s="5" t="s">
        <v>96</v>
      </c>
      <c r="AO458" s="5" t="s">
        <v>96</v>
      </c>
      <c r="AQ458" s="5" t="s">
        <v>96</v>
      </c>
      <c r="AS458" s="5" t="s">
        <v>96</v>
      </c>
      <c r="AU458" s="5" t="s">
        <v>96</v>
      </c>
      <c r="AW458" s="5" t="s">
        <v>96</v>
      </c>
      <c r="AY458" s="5" t="s">
        <v>96</v>
      </c>
      <c r="BA458" s="5" t="s">
        <v>96</v>
      </c>
      <c r="BC458" s="5" t="s">
        <v>96</v>
      </c>
      <c r="BE458" s="5" t="s">
        <v>206</v>
      </c>
      <c r="BF458" s="6" t="s">
        <v>6975</v>
      </c>
      <c r="BG458" s="5" t="s">
        <v>206</v>
      </c>
      <c r="BH458" s="6" t="s">
        <v>6536</v>
      </c>
      <c r="BI458" s="5" t="s">
        <v>206</v>
      </c>
      <c r="BJ458" s="6" t="s">
        <v>6364</v>
      </c>
      <c r="BK458" s="6" t="str" cm="1">
        <f t="array" ref="BK45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R;
X</v>
      </c>
      <c r="BL458" s="6" t="str" cm="1">
        <f t="array" ref="BL45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R : Project Management;
X : Non-Discipline Specific or Not Applicable</v>
      </c>
      <c r="BM458" s="5" t="s">
        <v>96</v>
      </c>
      <c r="BN458" s="5" t="s">
        <v>96</v>
      </c>
      <c r="BO458" s="5" t="s">
        <v>96</v>
      </c>
      <c r="BP458" s="5" t="s">
        <v>96</v>
      </c>
      <c r="BQ458" s="5" t="s">
        <v>96</v>
      </c>
      <c r="BR458" s="5" t="s">
        <v>206</v>
      </c>
      <c r="BS458" s="5" t="s">
        <v>96</v>
      </c>
      <c r="BT458" s="5" t="s">
        <v>96</v>
      </c>
      <c r="BU458" s="5" t="s">
        <v>96</v>
      </c>
      <c r="BV458" s="5" t="s">
        <v>96</v>
      </c>
      <c r="BW458" s="5" t="s">
        <v>96</v>
      </c>
      <c r="BX458" s="5" t="s">
        <v>96</v>
      </c>
      <c r="BY458" s="5" t="s">
        <v>96</v>
      </c>
      <c r="BZ458" s="5" t="s">
        <v>96</v>
      </c>
      <c r="CA458" s="5" t="s">
        <v>96</v>
      </c>
      <c r="CB458" s="5" t="s">
        <v>96</v>
      </c>
      <c r="CC458" s="5" t="s">
        <v>96</v>
      </c>
      <c r="CD458" s="5" t="s">
        <v>206</v>
      </c>
      <c r="CE458" s="5" t="s">
        <v>96</v>
      </c>
      <c r="CF458" s="5" t="s">
        <v>96</v>
      </c>
      <c r="CG458" s="5" t="s">
        <v>96</v>
      </c>
      <c r="CH458" s="5" t="s">
        <v>96</v>
      </c>
      <c r="CI458" s="5" t="s">
        <v>96</v>
      </c>
      <c r="CJ458" s="5" t="s">
        <v>206</v>
      </c>
      <c r="CK458" s="5" t="s">
        <v>96</v>
      </c>
      <c r="CL458" s="5" t="s">
        <v>96</v>
      </c>
      <c r="CM458" s="6" t="str" cm="1">
        <f t="array" ref="CM4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58" s="5" t="str" cm="1">
        <f t="array" ref="CN4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58" s="5" t="str" cm="1">
        <f t="array" ref="CO4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58" s="5" t="str" cm="1">
        <f t="array" ref="CP4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58" s="5" t="str" cm="1">
        <f t="array" ref="CQ45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59" spans="2:95" ht="201.5" x14ac:dyDescent="0.35">
      <c r="B459" s="5" t="s">
        <v>206</v>
      </c>
      <c r="C459" s="6" t="s">
        <v>6135</v>
      </c>
      <c r="D459" s="6" t="s">
        <v>941</v>
      </c>
      <c r="E459" s="6" t="s">
        <v>7417</v>
      </c>
      <c r="F459" s="5" t="s">
        <v>209</v>
      </c>
      <c r="G459" s="5" t="s">
        <v>234</v>
      </c>
      <c r="H459" s="5" t="s">
        <v>235</v>
      </c>
      <c r="I459" s="5" t="s">
        <v>96</v>
      </c>
      <c r="J459" s="5" t="s">
        <v>96</v>
      </c>
      <c r="K459" s="5" t="s">
        <v>399</v>
      </c>
      <c r="L459" s="5" t="s">
        <v>9</v>
      </c>
      <c r="M459" s="5" t="str">
        <f>IF(O459="","",
IF(O459="PM_XX_XX_XX: Undefined","PM_XX: Undefined",
INDEX(tbl_Picklist_UniclassPM[Code and Title],
MATCH((LEFT(O459,5)),tbl_Picklist_UniclassPM[Code],0))
))</f>
        <v>PM_70 : Testing, commissioning and completion information</v>
      </c>
      <c r="N459" s="5" t="str">
        <f>IF(O459="","",
IF(O459="PM_XX_XX_XX: Undefined","PM_XX_XX: Undefined",
INDEX(tbl_Picklist_UniclassPM[Code and Title],
MATCH((LEFT(O459,8)),tbl_Picklist_UniclassPM[Code],0))
))</f>
        <v>PM_70_85 : Completion information</v>
      </c>
      <c r="O459" s="5" t="s">
        <v>942</v>
      </c>
      <c r="P459" s="6" t="str" cm="1">
        <f t="array" ref="P45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IE511</v>
      </c>
      <c r="Q459" s="6" t="str" cm="1">
        <f t="array" ref="Q45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IE511 : Design Submission Procedure</v>
      </c>
      <c r="R459" s="6"/>
      <c r="S459" s="5" t="s">
        <v>96</v>
      </c>
      <c r="T459" s="6"/>
      <c r="U459" s="5" t="s">
        <v>96</v>
      </c>
      <c r="V459" s="6"/>
      <c r="W459" s="5" t="s">
        <v>96</v>
      </c>
      <c r="X459" s="6"/>
      <c r="Y459" s="5" t="s">
        <v>96</v>
      </c>
      <c r="Z459" s="6"/>
      <c r="AA459" s="5" t="s">
        <v>96</v>
      </c>
      <c r="AB459" s="6"/>
      <c r="AC459" s="5" t="s">
        <v>96</v>
      </c>
      <c r="AE459" s="5" t="s">
        <v>96</v>
      </c>
      <c r="AG459" s="5" t="s">
        <v>96</v>
      </c>
      <c r="AI459" s="5" t="s">
        <v>96</v>
      </c>
      <c r="AJ459" s="6"/>
      <c r="AK459" s="5" t="s">
        <v>96</v>
      </c>
      <c r="AM459" s="5" t="s">
        <v>96</v>
      </c>
      <c r="AO459" s="5" t="s">
        <v>96</v>
      </c>
      <c r="AQ459" s="5" t="s">
        <v>96</v>
      </c>
      <c r="AS459" s="5" t="s">
        <v>96</v>
      </c>
      <c r="AU459" s="5" t="s">
        <v>96</v>
      </c>
      <c r="AW459" s="5" t="s">
        <v>96</v>
      </c>
      <c r="AY459" s="5" t="s">
        <v>206</v>
      </c>
      <c r="AZ459" s="6" t="s">
        <v>6939</v>
      </c>
      <c r="BA459" s="5" t="s">
        <v>96</v>
      </c>
      <c r="BC459" s="5" t="s">
        <v>206</v>
      </c>
      <c r="BD459" s="6" t="s">
        <v>6364</v>
      </c>
      <c r="BE459" s="5" t="s">
        <v>96</v>
      </c>
      <c r="BG459" s="5" t="s">
        <v>96</v>
      </c>
      <c r="BI459" s="5" t="s">
        <v>96</v>
      </c>
      <c r="BK459" s="6" t="str" cm="1">
        <f t="array" ref="BK45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R;
X</v>
      </c>
      <c r="BL459" s="6" t="str" cm="1">
        <f t="array" ref="BL45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R : Project Management;
X : Non-Discipline Specific or Not Applicable</v>
      </c>
      <c r="BM459" s="5" t="s">
        <v>96</v>
      </c>
      <c r="BN459" s="5" t="s">
        <v>96</v>
      </c>
      <c r="BO459" s="5" t="s">
        <v>96</v>
      </c>
      <c r="BP459" s="5" t="s">
        <v>96</v>
      </c>
      <c r="BQ459" s="5" t="s">
        <v>96</v>
      </c>
      <c r="BR459" s="5" t="s">
        <v>206</v>
      </c>
      <c r="BS459" s="5" t="s">
        <v>96</v>
      </c>
      <c r="BT459" s="5" t="s">
        <v>96</v>
      </c>
      <c r="BU459" s="5" t="s">
        <v>96</v>
      </c>
      <c r="BV459" s="5" t="s">
        <v>96</v>
      </c>
      <c r="BW459" s="5" t="s">
        <v>96</v>
      </c>
      <c r="BX459" s="5" t="s">
        <v>96</v>
      </c>
      <c r="BY459" s="5" t="s">
        <v>96</v>
      </c>
      <c r="BZ459" s="5" t="s">
        <v>96</v>
      </c>
      <c r="CA459" s="5" t="s">
        <v>96</v>
      </c>
      <c r="CB459" s="5" t="s">
        <v>96</v>
      </c>
      <c r="CC459" s="5" t="s">
        <v>96</v>
      </c>
      <c r="CD459" s="5" t="s">
        <v>206</v>
      </c>
      <c r="CE459" s="5" t="s">
        <v>96</v>
      </c>
      <c r="CF459" s="5" t="s">
        <v>96</v>
      </c>
      <c r="CG459" s="5" t="s">
        <v>96</v>
      </c>
      <c r="CH459" s="5" t="s">
        <v>96</v>
      </c>
      <c r="CI459" s="5" t="s">
        <v>96</v>
      </c>
      <c r="CJ459" s="5" t="s">
        <v>206</v>
      </c>
      <c r="CK459" s="5" t="s">
        <v>96</v>
      </c>
      <c r="CL459" s="5" t="s">
        <v>96</v>
      </c>
      <c r="CM459" s="6" t="str" cm="1">
        <f t="array" ref="CM4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59" s="5" t="str" cm="1">
        <f t="array" ref="CN4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59" s="5" t="str" cm="1">
        <f t="array" ref="CO4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59" s="5" t="str" cm="1">
        <f t="array" ref="CP4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59" s="5" t="str" cm="1">
        <f t="array" ref="CQ45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60" spans="2:95" ht="46.5" x14ac:dyDescent="0.35">
      <c r="B460" s="5" t="s">
        <v>206</v>
      </c>
      <c r="C460" s="6" t="s">
        <v>6270</v>
      </c>
      <c r="D460" s="6" t="s">
        <v>943</v>
      </c>
      <c r="E460" s="6" t="s">
        <v>7418</v>
      </c>
      <c r="F460" s="5" t="s">
        <v>209</v>
      </c>
      <c r="G460" s="5" t="s">
        <v>210</v>
      </c>
      <c r="H460" s="5" t="s">
        <v>223</v>
      </c>
      <c r="I460" s="5" t="s">
        <v>96</v>
      </c>
      <c r="J460" s="5" t="s">
        <v>96</v>
      </c>
      <c r="K460" s="5" t="s">
        <v>214</v>
      </c>
      <c r="L460" s="5" t="s">
        <v>9</v>
      </c>
      <c r="M460" s="5" t="str">
        <f>IF(O460="","",
IF(O460="PM_XX_XX_XX: Undefined","PM_XX: Undefined",
INDEX(tbl_Picklist_UniclassPM[Code and Title],
MATCH((LEFT(O460,5)),tbl_Picklist_UniclassPM[Code],0))
))</f>
        <v>PM_70 : Testing, commissioning and completion information</v>
      </c>
      <c r="N460" s="5" t="str">
        <f>IF(O460="","",
IF(O460="PM_XX_XX_XX: Undefined","PM_XX_XX: Undefined",
INDEX(tbl_Picklist_UniclassPM[Code and Title],
MATCH((LEFT(O460,8)),tbl_Picklist_UniclassPM[Code],0))
))</f>
        <v>PM_70_85 : Completion information</v>
      </c>
      <c r="O460" s="5" t="s">
        <v>944</v>
      </c>
      <c r="P460" s="6" t="str" cm="1">
        <f t="array" ref="P46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460" s="6" t="str" cm="1">
        <f t="array" ref="Q46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460" s="6"/>
      <c r="S460" s="5" t="s">
        <v>96</v>
      </c>
      <c r="T460" s="6"/>
      <c r="U460" s="5" t="s">
        <v>96</v>
      </c>
      <c r="V460" s="6"/>
      <c r="W460" s="5" t="s">
        <v>96</v>
      </c>
      <c r="X460" s="6"/>
      <c r="Y460" s="5" t="s">
        <v>96</v>
      </c>
      <c r="Z460" s="6"/>
      <c r="AA460" s="5" t="s">
        <v>96</v>
      </c>
      <c r="AB460" s="6"/>
      <c r="AC460" s="5" t="s">
        <v>96</v>
      </c>
      <c r="AE460" s="5" t="s">
        <v>96</v>
      </c>
      <c r="AG460" s="5" t="s">
        <v>96</v>
      </c>
      <c r="AI460" s="5" t="s">
        <v>96</v>
      </c>
      <c r="AJ460" s="6"/>
      <c r="AK460" s="5" t="s">
        <v>96</v>
      </c>
      <c r="AM460" s="5" t="s">
        <v>96</v>
      </c>
      <c r="AO460" s="5" t="s">
        <v>96</v>
      </c>
      <c r="AQ460" s="5" t="s">
        <v>96</v>
      </c>
      <c r="AS460" s="5" t="s">
        <v>96</v>
      </c>
      <c r="AU460" s="5" t="s">
        <v>96</v>
      </c>
      <c r="AW460" s="5" t="s">
        <v>96</v>
      </c>
      <c r="AY460" s="5" t="s">
        <v>96</v>
      </c>
      <c r="BA460" s="5" t="s">
        <v>96</v>
      </c>
      <c r="BC460" s="5" t="s">
        <v>96</v>
      </c>
      <c r="BE460" s="5" t="s">
        <v>206</v>
      </c>
      <c r="BF460" s="6" t="s">
        <v>6976</v>
      </c>
      <c r="BG460" s="5" t="s">
        <v>96</v>
      </c>
      <c r="BI460" s="5" t="s">
        <v>96</v>
      </c>
      <c r="BK460" s="6" t="str" cm="1">
        <f t="array" ref="BK46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460" s="6" t="str" cm="1">
        <f t="array" ref="BL46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460" s="5" t="s">
        <v>96</v>
      </c>
      <c r="BN460" s="5" t="s">
        <v>96</v>
      </c>
      <c r="BO460" s="5" t="s">
        <v>96</v>
      </c>
      <c r="BP460" s="5" t="s">
        <v>96</v>
      </c>
      <c r="BQ460" s="5" t="s">
        <v>96</v>
      </c>
      <c r="BR460" s="5" t="s">
        <v>96</v>
      </c>
      <c r="BS460" s="5" t="s">
        <v>96</v>
      </c>
      <c r="BT460" s="5" t="s">
        <v>96</v>
      </c>
      <c r="BU460" s="5" t="s">
        <v>96</v>
      </c>
      <c r="BV460" s="5" t="s">
        <v>96</v>
      </c>
      <c r="BW460" s="5" t="s">
        <v>96</v>
      </c>
      <c r="BX460" s="5" t="s">
        <v>96</v>
      </c>
      <c r="BY460" s="5" t="s">
        <v>96</v>
      </c>
      <c r="BZ460" s="5" t="s">
        <v>96</v>
      </c>
      <c r="CA460" s="5" t="s">
        <v>96</v>
      </c>
      <c r="CB460" s="5" t="s">
        <v>96</v>
      </c>
      <c r="CC460" s="5" t="s">
        <v>96</v>
      </c>
      <c r="CD460" s="5" t="s">
        <v>96</v>
      </c>
      <c r="CE460" s="5" t="s">
        <v>96</v>
      </c>
      <c r="CF460" s="5" t="s">
        <v>96</v>
      </c>
      <c r="CG460" s="5" t="s">
        <v>96</v>
      </c>
      <c r="CH460" s="5" t="s">
        <v>96</v>
      </c>
      <c r="CI460" s="5" t="s">
        <v>96</v>
      </c>
      <c r="CJ460" s="5" t="s">
        <v>206</v>
      </c>
      <c r="CK460" s="5" t="s">
        <v>96</v>
      </c>
      <c r="CL460" s="5" t="s">
        <v>96</v>
      </c>
      <c r="CM460" s="6" t="str" cm="1">
        <f t="array" ref="CM4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60" s="5" t="str" cm="1">
        <f t="array" ref="CN4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60" s="5" t="str" cm="1">
        <f t="array" ref="CO4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60" s="5" t="str" cm="1">
        <f t="array" ref="CP4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60" s="5" t="str" cm="1">
        <f t="array" ref="CQ46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61" spans="2:95" ht="77.5" x14ac:dyDescent="0.35">
      <c r="B461" s="5" t="s">
        <v>206</v>
      </c>
      <c r="C461" s="6" t="s">
        <v>6271</v>
      </c>
      <c r="D461" s="6" t="s">
        <v>945</v>
      </c>
      <c r="E461" s="6" t="s">
        <v>7419</v>
      </c>
      <c r="F461" s="5" t="s">
        <v>209</v>
      </c>
      <c r="G461" s="5" t="s">
        <v>210</v>
      </c>
      <c r="H461" s="5" t="s">
        <v>223</v>
      </c>
      <c r="I461" s="5" t="s">
        <v>96</v>
      </c>
      <c r="J461" s="5" t="s">
        <v>96</v>
      </c>
      <c r="K461" s="5" t="s">
        <v>9</v>
      </c>
      <c r="L461" s="5" t="s">
        <v>214</v>
      </c>
      <c r="M461" s="5" t="str">
        <f>IF(O461="","",
IF(O461="PM_XX_XX_XX: Undefined","PM_XX: Undefined",
INDEX(tbl_Picklist_UniclassPM[Code and Title],
MATCH((LEFT(O461,5)),tbl_Picklist_UniclassPM[Code],0))
))</f>
        <v>PM_70 : Testing, commissioning and completion information</v>
      </c>
      <c r="N461" s="5" t="str">
        <f>IF(O461="","",
IF(O461="PM_XX_XX_XX: Undefined","PM_XX_XX: Undefined",
INDEX(tbl_Picklist_UniclassPM[Code and Title],
MATCH((LEFT(O461,8)),tbl_Picklist_UniclassPM[Code],0))
))</f>
        <v>PM_70_85 : Completion information</v>
      </c>
      <c r="O461" s="5" t="s">
        <v>946</v>
      </c>
      <c r="P461" s="6" t="str" cm="1">
        <f t="array" ref="P46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461" s="6" t="str" cm="1">
        <f t="array" ref="Q46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461" s="6"/>
      <c r="S461" s="5" t="s">
        <v>96</v>
      </c>
      <c r="T461" s="6"/>
      <c r="U461" s="5" t="s">
        <v>96</v>
      </c>
      <c r="V461" s="6"/>
      <c r="W461" s="5" t="s">
        <v>96</v>
      </c>
      <c r="X461" s="6"/>
      <c r="Y461" s="5" t="s">
        <v>96</v>
      </c>
      <c r="Z461" s="6"/>
      <c r="AA461" s="5" t="s">
        <v>96</v>
      </c>
      <c r="AB461" s="6"/>
      <c r="AC461" s="5" t="s">
        <v>96</v>
      </c>
      <c r="AE461" s="5" t="s">
        <v>96</v>
      </c>
      <c r="AG461" s="5" t="s">
        <v>96</v>
      </c>
      <c r="AI461" s="5" t="s">
        <v>96</v>
      </c>
      <c r="AJ461" s="6"/>
      <c r="AK461" s="5" t="s">
        <v>96</v>
      </c>
      <c r="AM461" s="5" t="s">
        <v>96</v>
      </c>
      <c r="AO461" s="5" t="s">
        <v>96</v>
      </c>
      <c r="AQ461" s="5" t="s">
        <v>96</v>
      </c>
      <c r="AS461" s="5" t="s">
        <v>96</v>
      </c>
      <c r="AU461" s="5" t="s">
        <v>96</v>
      </c>
      <c r="AW461" s="5" t="s">
        <v>96</v>
      </c>
      <c r="AY461" s="5" t="s">
        <v>96</v>
      </c>
      <c r="BA461" s="5" t="s">
        <v>96</v>
      </c>
      <c r="BC461" s="5" t="s">
        <v>96</v>
      </c>
      <c r="BE461" s="5" t="s">
        <v>206</v>
      </c>
      <c r="BF461" s="6" t="s">
        <v>6746</v>
      </c>
      <c r="BG461" s="5" t="s">
        <v>96</v>
      </c>
      <c r="BI461" s="5" t="s">
        <v>96</v>
      </c>
      <c r="BK461" s="6" t="str" cm="1">
        <f t="array" ref="BK46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461" s="6" t="str" cm="1">
        <f t="array" ref="BL46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461" s="5" t="s">
        <v>96</v>
      </c>
      <c r="BN461" s="5" t="s">
        <v>96</v>
      </c>
      <c r="BO461" s="5" t="s">
        <v>96</v>
      </c>
      <c r="BP461" s="5" t="s">
        <v>96</v>
      </c>
      <c r="BQ461" s="5" t="s">
        <v>96</v>
      </c>
      <c r="BR461" s="5" t="s">
        <v>96</v>
      </c>
      <c r="BS461" s="5" t="s">
        <v>96</v>
      </c>
      <c r="BT461" s="5" t="s">
        <v>96</v>
      </c>
      <c r="BU461" s="5" t="s">
        <v>96</v>
      </c>
      <c r="BV461" s="5" t="s">
        <v>96</v>
      </c>
      <c r="BW461" s="5" t="s">
        <v>96</v>
      </c>
      <c r="BX461" s="5" t="s">
        <v>96</v>
      </c>
      <c r="BY461" s="5" t="s">
        <v>96</v>
      </c>
      <c r="BZ461" s="5" t="s">
        <v>96</v>
      </c>
      <c r="CA461" s="5" t="s">
        <v>96</v>
      </c>
      <c r="CB461" s="5" t="s">
        <v>96</v>
      </c>
      <c r="CC461" s="5" t="s">
        <v>96</v>
      </c>
      <c r="CD461" s="5" t="s">
        <v>206</v>
      </c>
      <c r="CE461" s="5" t="s">
        <v>96</v>
      </c>
      <c r="CF461" s="5" t="s">
        <v>96</v>
      </c>
      <c r="CG461" s="5" t="s">
        <v>96</v>
      </c>
      <c r="CH461" s="5" t="s">
        <v>96</v>
      </c>
      <c r="CI461" s="5" t="s">
        <v>96</v>
      </c>
      <c r="CJ461" s="5" t="s">
        <v>206</v>
      </c>
      <c r="CK461" s="5" t="s">
        <v>96</v>
      </c>
      <c r="CL461" s="5" t="s">
        <v>96</v>
      </c>
      <c r="CM461" s="6" t="str" cm="1">
        <f t="array" ref="CM4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61" s="5" t="str" cm="1">
        <f t="array" ref="CN4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61" s="5" t="str" cm="1">
        <f t="array" ref="CO4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61" s="5" t="str" cm="1">
        <f t="array" ref="CP4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61" s="5" t="str" cm="1">
        <f t="array" ref="CQ46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62" spans="2:95" ht="77.5" x14ac:dyDescent="0.35">
      <c r="B462" s="5" t="s">
        <v>206</v>
      </c>
      <c r="C462" s="6" t="s">
        <v>6272</v>
      </c>
      <c r="D462" s="6" t="s">
        <v>947</v>
      </c>
      <c r="E462" s="6" t="s">
        <v>7420</v>
      </c>
      <c r="F462" s="5" t="s">
        <v>209</v>
      </c>
      <c r="G462" s="5" t="s">
        <v>210</v>
      </c>
      <c r="H462" s="5" t="s">
        <v>223</v>
      </c>
      <c r="I462" s="5" t="s">
        <v>96</v>
      </c>
      <c r="J462" s="5" t="s">
        <v>96</v>
      </c>
      <c r="K462" s="5" t="s">
        <v>9</v>
      </c>
      <c r="L462" s="5" t="s">
        <v>214</v>
      </c>
      <c r="M462" s="5" t="str">
        <f>IF(O462="","",
IF(O462="PM_XX_XX_XX: Undefined","PM_XX: Undefined",
INDEX(tbl_Picklist_UniclassPM[Code and Title],
MATCH((LEFT(O462,5)),tbl_Picklist_UniclassPM[Code],0))
))</f>
        <v>PM_70 : Testing, commissioning and completion information</v>
      </c>
      <c r="N462" s="5" t="str">
        <f>IF(O462="","",
IF(O462="PM_XX_XX_XX: Undefined","PM_XX_XX: Undefined",
INDEX(tbl_Picklist_UniclassPM[Code and Title],
MATCH((LEFT(O462,8)),tbl_Picklist_UniclassPM[Code],0))
))</f>
        <v>PM_70_85 : Completion information</v>
      </c>
      <c r="O462" s="5" t="s">
        <v>946</v>
      </c>
      <c r="P462" s="6" t="str" cm="1">
        <f t="array" ref="P46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462" s="6" t="str" cm="1">
        <f t="array" ref="Q46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462" s="6"/>
      <c r="S462" s="5" t="s">
        <v>96</v>
      </c>
      <c r="T462" s="6"/>
      <c r="U462" s="5" t="s">
        <v>96</v>
      </c>
      <c r="V462" s="6"/>
      <c r="W462" s="5" t="s">
        <v>96</v>
      </c>
      <c r="X462" s="6"/>
      <c r="Y462" s="5" t="s">
        <v>96</v>
      </c>
      <c r="Z462" s="6"/>
      <c r="AA462" s="5" t="s">
        <v>96</v>
      </c>
      <c r="AB462" s="6"/>
      <c r="AC462" s="5" t="s">
        <v>96</v>
      </c>
      <c r="AE462" s="5" t="s">
        <v>96</v>
      </c>
      <c r="AG462" s="5" t="s">
        <v>96</v>
      </c>
      <c r="AI462" s="5" t="s">
        <v>96</v>
      </c>
      <c r="AJ462" s="6"/>
      <c r="AK462" s="5" t="s">
        <v>96</v>
      </c>
      <c r="AM462" s="5" t="s">
        <v>96</v>
      </c>
      <c r="AO462" s="5" t="s">
        <v>96</v>
      </c>
      <c r="AQ462" s="5" t="s">
        <v>96</v>
      </c>
      <c r="AS462" s="5" t="s">
        <v>96</v>
      </c>
      <c r="AU462" s="5" t="s">
        <v>96</v>
      </c>
      <c r="AW462" s="5" t="s">
        <v>96</v>
      </c>
      <c r="AY462" s="5" t="s">
        <v>96</v>
      </c>
      <c r="BA462" s="5" t="s">
        <v>96</v>
      </c>
      <c r="BC462" s="5" t="s">
        <v>96</v>
      </c>
      <c r="BE462" s="5" t="s">
        <v>206</v>
      </c>
      <c r="BF462" s="6" t="s">
        <v>6747</v>
      </c>
      <c r="BG462" s="5" t="s">
        <v>96</v>
      </c>
      <c r="BI462" s="5" t="s">
        <v>96</v>
      </c>
      <c r="BK462" s="6" t="str" cm="1">
        <f t="array" ref="BK46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462" s="6" t="str" cm="1">
        <f t="array" ref="BL46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462" s="5" t="s">
        <v>96</v>
      </c>
      <c r="BN462" s="5" t="s">
        <v>96</v>
      </c>
      <c r="BO462" s="5" t="s">
        <v>96</v>
      </c>
      <c r="BP462" s="5" t="s">
        <v>96</v>
      </c>
      <c r="BQ462" s="5" t="s">
        <v>96</v>
      </c>
      <c r="BR462" s="5" t="s">
        <v>96</v>
      </c>
      <c r="BS462" s="5" t="s">
        <v>96</v>
      </c>
      <c r="BT462" s="5" t="s">
        <v>96</v>
      </c>
      <c r="BU462" s="5" t="s">
        <v>96</v>
      </c>
      <c r="BV462" s="5" t="s">
        <v>96</v>
      </c>
      <c r="BW462" s="5" t="s">
        <v>96</v>
      </c>
      <c r="BX462" s="5" t="s">
        <v>96</v>
      </c>
      <c r="BY462" s="5" t="s">
        <v>96</v>
      </c>
      <c r="BZ462" s="5" t="s">
        <v>96</v>
      </c>
      <c r="CA462" s="5" t="s">
        <v>96</v>
      </c>
      <c r="CB462" s="5" t="s">
        <v>96</v>
      </c>
      <c r="CC462" s="5" t="s">
        <v>96</v>
      </c>
      <c r="CD462" s="5" t="s">
        <v>206</v>
      </c>
      <c r="CE462" s="5" t="s">
        <v>96</v>
      </c>
      <c r="CF462" s="5" t="s">
        <v>96</v>
      </c>
      <c r="CG462" s="5" t="s">
        <v>96</v>
      </c>
      <c r="CH462" s="5" t="s">
        <v>96</v>
      </c>
      <c r="CI462" s="5" t="s">
        <v>96</v>
      </c>
      <c r="CJ462" s="5" t="s">
        <v>206</v>
      </c>
      <c r="CK462" s="5" t="s">
        <v>96</v>
      </c>
      <c r="CL462" s="5" t="s">
        <v>96</v>
      </c>
      <c r="CM462" s="6" t="str" cm="1">
        <f t="array" ref="CM4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62" s="5" t="str" cm="1">
        <f t="array" ref="CN4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62" s="5" t="str" cm="1">
        <f t="array" ref="CO4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62" s="5" t="str" cm="1">
        <f t="array" ref="CP4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62" s="5" t="str" cm="1">
        <f t="array" ref="CQ46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63" spans="2:95" ht="77.5" x14ac:dyDescent="0.35">
      <c r="B463" s="5" t="s">
        <v>239</v>
      </c>
      <c r="C463" s="6" t="s">
        <v>6273</v>
      </c>
      <c r="D463" s="6" t="s">
        <v>948</v>
      </c>
      <c r="E463" s="6" t="s">
        <v>7421</v>
      </c>
      <c r="F463" s="5" t="s">
        <v>209</v>
      </c>
      <c r="G463" s="5" t="s">
        <v>210</v>
      </c>
      <c r="H463" s="5" t="s">
        <v>223</v>
      </c>
      <c r="I463" s="5" t="s">
        <v>96</v>
      </c>
      <c r="J463" s="5" t="s">
        <v>96</v>
      </c>
      <c r="K463" s="5" t="s">
        <v>9</v>
      </c>
      <c r="L463" s="5" t="s">
        <v>214</v>
      </c>
      <c r="M463" s="5" t="str">
        <f>IF(O463="","",
IF(O463="PM_XX_XX_XX: Undefined","PM_XX: Undefined",
INDEX(tbl_Picklist_UniclassPM[Code and Title],
MATCH((LEFT(O463,5)),tbl_Picklist_UniclassPM[Code],0))
))</f>
        <v>PM_70 : Testing, commissioning and completion information</v>
      </c>
      <c r="N463" s="5" t="str">
        <f>IF(O463="","",
IF(O463="PM_XX_XX_XX: Undefined","PM_XX_XX: Undefined",
INDEX(tbl_Picklist_UniclassPM[Code and Title],
MATCH((LEFT(O463,8)),tbl_Picklist_UniclassPM[Code],0))
))</f>
        <v>PM_70_85 : Completion information</v>
      </c>
      <c r="O463" s="5" t="s">
        <v>946</v>
      </c>
      <c r="P463" s="6" t="str" cm="1">
        <f t="array" ref="P46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463" s="6" t="str" cm="1">
        <f t="array" ref="Q46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463" s="6"/>
      <c r="S463" s="5" t="s">
        <v>96</v>
      </c>
      <c r="T463" s="6"/>
      <c r="U463" s="5" t="s">
        <v>96</v>
      </c>
      <c r="V463" s="6"/>
      <c r="W463" s="5" t="s">
        <v>96</v>
      </c>
      <c r="X463" s="6"/>
      <c r="Y463" s="5" t="s">
        <v>96</v>
      </c>
      <c r="Z463" s="6"/>
      <c r="AA463" s="5" t="s">
        <v>96</v>
      </c>
      <c r="AB463" s="6"/>
      <c r="AC463" s="5" t="s">
        <v>96</v>
      </c>
      <c r="AE463" s="5" t="s">
        <v>96</v>
      </c>
      <c r="AG463" s="5" t="s">
        <v>96</v>
      </c>
      <c r="AI463" s="5" t="s">
        <v>96</v>
      </c>
      <c r="AJ463" s="6"/>
      <c r="AK463" s="5" t="s">
        <v>96</v>
      </c>
      <c r="AM463" s="5" t="s">
        <v>96</v>
      </c>
      <c r="AO463" s="5" t="s">
        <v>96</v>
      </c>
      <c r="AQ463" s="5" t="s">
        <v>96</v>
      </c>
      <c r="AS463" s="5" t="s">
        <v>96</v>
      </c>
      <c r="AU463" s="5" t="s">
        <v>96</v>
      </c>
      <c r="AW463" s="5" t="s">
        <v>96</v>
      </c>
      <c r="AY463" s="5" t="s">
        <v>96</v>
      </c>
      <c r="BA463" s="5" t="s">
        <v>96</v>
      </c>
      <c r="BC463" s="5" t="s">
        <v>96</v>
      </c>
      <c r="BE463" s="5" t="s">
        <v>206</v>
      </c>
      <c r="BF463" s="6" t="s">
        <v>6748</v>
      </c>
      <c r="BG463" s="5" t="s">
        <v>96</v>
      </c>
      <c r="BI463" s="5" t="s">
        <v>96</v>
      </c>
      <c r="BK463" s="6" t="str" cm="1">
        <f t="array" ref="BK46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R;
X</v>
      </c>
      <c r="BL463" s="6" t="str" cm="1">
        <f t="array" ref="BL46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R : Project Management;
X : Non-Discipline Specific or Not Applicable</v>
      </c>
      <c r="BM463" s="5" t="s">
        <v>96</v>
      </c>
      <c r="BN463" s="5" t="s">
        <v>96</v>
      </c>
      <c r="BO463" s="5" t="s">
        <v>96</v>
      </c>
      <c r="BP463" s="5" t="s">
        <v>96</v>
      </c>
      <c r="BQ463" s="5" t="s">
        <v>96</v>
      </c>
      <c r="BR463" s="5" t="s">
        <v>96</v>
      </c>
      <c r="BS463" s="5" t="s">
        <v>96</v>
      </c>
      <c r="BT463" s="5" t="s">
        <v>96</v>
      </c>
      <c r="BU463" s="5" t="s">
        <v>96</v>
      </c>
      <c r="BV463" s="5" t="s">
        <v>96</v>
      </c>
      <c r="BW463" s="5" t="s">
        <v>96</v>
      </c>
      <c r="BX463" s="5" t="s">
        <v>96</v>
      </c>
      <c r="BY463" s="5" t="s">
        <v>96</v>
      </c>
      <c r="BZ463" s="5" t="s">
        <v>96</v>
      </c>
      <c r="CA463" s="5" t="s">
        <v>96</v>
      </c>
      <c r="CB463" s="5" t="s">
        <v>96</v>
      </c>
      <c r="CC463" s="5" t="s">
        <v>96</v>
      </c>
      <c r="CD463" s="5" t="s">
        <v>206</v>
      </c>
      <c r="CE463" s="5" t="s">
        <v>96</v>
      </c>
      <c r="CF463" s="5" t="s">
        <v>96</v>
      </c>
      <c r="CG463" s="5" t="s">
        <v>96</v>
      </c>
      <c r="CH463" s="5" t="s">
        <v>96</v>
      </c>
      <c r="CI463" s="5" t="s">
        <v>96</v>
      </c>
      <c r="CJ463" s="5" t="s">
        <v>206</v>
      </c>
      <c r="CK463" s="5" t="s">
        <v>96</v>
      </c>
      <c r="CL463" s="5" t="s">
        <v>96</v>
      </c>
      <c r="CM463" s="6" t="str" cm="1">
        <f t="array" ref="CM4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63" s="5" t="str" cm="1">
        <f t="array" ref="CN4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63" s="5" t="str" cm="1">
        <f t="array" ref="CO4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63" s="5" t="str" cm="1">
        <f t="array" ref="CP4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63" s="5" t="str" cm="1">
        <f t="array" ref="CQ46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64" spans="2:95" ht="139.5" x14ac:dyDescent="0.35">
      <c r="B464" s="5" t="s">
        <v>206</v>
      </c>
      <c r="C464" s="6" t="s">
        <v>6274</v>
      </c>
      <c r="D464" s="6" t="s">
        <v>949</v>
      </c>
      <c r="E464" s="6" t="s">
        <v>7422</v>
      </c>
      <c r="F464" s="5" t="s">
        <v>209</v>
      </c>
      <c r="G464" s="5" t="s">
        <v>303</v>
      </c>
      <c r="H464" s="5" t="s">
        <v>267</v>
      </c>
      <c r="I464" s="5" t="s">
        <v>267</v>
      </c>
      <c r="J464" s="5" t="s">
        <v>96</v>
      </c>
      <c r="K464" s="5" t="s">
        <v>399</v>
      </c>
      <c r="L464" s="5" t="s">
        <v>9</v>
      </c>
      <c r="M464" s="5" t="str">
        <f>IF(O464="","",
IF(O464="PM_XX_XX_XX: Undefined","PM_XX: Undefined",
INDEX(tbl_Picklist_UniclassPM[Code and Title],
MATCH((LEFT(O464,5)),tbl_Picklist_UniclassPM[Code],0))
))</f>
        <v>PM_70 : Testing, commissioning and completion information</v>
      </c>
      <c r="N464" s="5" t="str">
        <f>IF(O464="","",
IF(O464="PM_XX_XX_XX: Undefined","PM_XX_XX: Undefined",
INDEX(tbl_Picklist_UniclassPM[Code and Title],
MATCH((LEFT(O464,8)),tbl_Picklist_UniclassPM[Code],0))
))</f>
        <v>PM_70_90 : Record information</v>
      </c>
      <c r="O464" s="5" t="s">
        <v>950</v>
      </c>
      <c r="P464" s="6" t="str" cm="1">
        <f t="array" ref="P46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64" s="6" t="str" cm="1">
        <f t="array" ref="Q46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64" s="6"/>
      <c r="S464" s="5" t="s">
        <v>96</v>
      </c>
      <c r="T464" s="6"/>
      <c r="U464" s="5" t="s">
        <v>96</v>
      </c>
      <c r="V464" s="6"/>
      <c r="W464" s="5" t="s">
        <v>96</v>
      </c>
      <c r="X464" s="6"/>
      <c r="Y464" s="5" t="s">
        <v>96</v>
      </c>
      <c r="Z464" s="6"/>
      <c r="AA464" s="5" t="s">
        <v>96</v>
      </c>
      <c r="AB464" s="6"/>
      <c r="AC464" s="5" t="s">
        <v>96</v>
      </c>
      <c r="AE464" s="5" t="s">
        <v>96</v>
      </c>
      <c r="AG464" s="5" t="s">
        <v>96</v>
      </c>
      <c r="AI464" s="5" t="s">
        <v>96</v>
      </c>
      <c r="AJ464" s="6"/>
      <c r="AK464" s="5" t="s">
        <v>96</v>
      </c>
      <c r="AM464" s="5" t="s">
        <v>96</v>
      </c>
      <c r="AO464" s="5" t="s">
        <v>96</v>
      </c>
      <c r="AQ464" s="5" t="s">
        <v>96</v>
      </c>
      <c r="AS464" s="5" t="s">
        <v>96</v>
      </c>
      <c r="AU464" s="5" t="s">
        <v>96</v>
      </c>
      <c r="AW464" s="5" t="s">
        <v>96</v>
      </c>
      <c r="AY464" s="5" t="s">
        <v>96</v>
      </c>
      <c r="BA464" s="5" t="s">
        <v>96</v>
      </c>
      <c r="BC464" s="5" t="s">
        <v>96</v>
      </c>
      <c r="BE464" s="5" t="s">
        <v>206</v>
      </c>
      <c r="BF464" s="6" t="s">
        <v>6749</v>
      </c>
      <c r="BG464" s="5" t="s">
        <v>206</v>
      </c>
      <c r="BH464" s="6" t="s">
        <v>6536</v>
      </c>
      <c r="BI464" s="5" t="s">
        <v>206</v>
      </c>
      <c r="BJ464" s="6" t="s">
        <v>6753</v>
      </c>
      <c r="BK464" s="6" t="str" cm="1">
        <f t="array" ref="BK46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v>
      </c>
      <c r="BL464" s="6" t="str" cm="1">
        <f t="array" ref="BL46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v>
      </c>
      <c r="BM464" s="5" t="s">
        <v>206</v>
      </c>
      <c r="BN464" s="5" t="s">
        <v>96</v>
      </c>
      <c r="BO464" s="5" t="s">
        <v>96</v>
      </c>
      <c r="BP464" s="5" t="s">
        <v>96</v>
      </c>
      <c r="BQ464" s="5" t="s">
        <v>96</v>
      </c>
      <c r="BR464" s="5" t="s">
        <v>96</v>
      </c>
      <c r="BS464" s="5" t="s">
        <v>96</v>
      </c>
      <c r="BT464" s="5" t="s">
        <v>96</v>
      </c>
      <c r="BU464" s="5" t="s">
        <v>96</v>
      </c>
      <c r="BV464" s="5" t="s">
        <v>96</v>
      </c>
      <c r="BW464" s="5" t="s">
        <v>96</v>
      </c>
      <c r="BX464" s="5" t="s">
        <v>96</v>
      </c>
      <c r="BY464" s="5" t="s">
        <v>96</v>
      </c>
      <c r="BZ464" s="5" t="s">
        <v>96</v>
      </c>
      <c r="CA464" s="5" t="s">
        <v>96</v>
      </c>
      <c r="CB464" s="5" t="s">
        <v>96</v>
      </c>
      <c r="CC464" s="5" t="s">
        <v>96</v>
      </c>
      <c r="CD464" s="5" t="s">
        <v>96</v>
      </c>
      <c r="CE464" s="5" t="s">
        <v>96</v>
      </c>
      <c r="CF464" s="5" t="s">
        <v>96</v>
      </c>
      <c r="CG464" s="5" t="s">
        <v>96</v>
      </c>
      <c r="CH464" s="5" t="s">
        <v>96</v>
      </c>
      <c r="CI464" s="5" t="s">
        <v>96</v>
      </c>
      <c r="CJ464" s="5" t="s">
        <v>96</v>
      </c>
      <c r="CK464" s="5" t="s">
        <v>96</v>
      </c>
      <c r="CL464" s="5" t="s">
        <v>96</v>
      </c>
      <c r="CM464" s="6" t="str" cm="1">
        <f t="array" ref="CM4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64" s="5" t="str" cm="1">
        <f t="array" ref="CN4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64" s="5" t="str" cm="1">
        <f t="array" ref="CO4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64" s="5" t="str" cm="1">
        <f t="array" ref="CP4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64" s="5" t="str" cm="1">
        <f t="array" ref="CQ46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65" spans="2:95" ht="139.5" x14ac:dyDescent="0.35">
      <c r="B465" s="5" t="s">
        <v>206</v>
      </c>
      <c r="C465" s="6" t="s">
        <v>6275</v>
      </c>
      <c r="D465" s="6" t="s">
        <v>951</v>
      </c>
      <c r="E465" s="6" t="s">
        <v>7423</v>
      </c>
      <c r="F465" s="5" t="s">
        <v>209</v>
      </c>
      <c r="G465" s="5" t="s">
        <v>303</v>
      </c>
      <c r="H465" s="5" t="s">
        <v>267</v>
      </c>
      <c r="I465" s="5" t="s">
        <v>267</v>
      </c>
      <c r="J465" s="5" t="s">
        <v>96</v>
      </c>
      <c r="K465" s="5" t="s">
        <v>399</v>
      </c>
      <c r="L465" s="5" t="s">
        <v>9</v>
      </c>
      <c r="M465" s="5" t="str">
        <f>IF(O465="","",
IF(O465="PM_XX_XX_XX: Undefined","PM_XX: Undefined",
INDEX(tbl_Picklist_UniclassPM[Code and Title],
MATCH((LEFT(O465,5)),tbl_Picklist_UniclassPM[Code],0))
))</f>
        <v>PM_70 : Testing, commissioning and completion information</v>
      </c>
      <c r="N465" s="5" t="str">
        <f>IF(O465="","",
IF(O465="PM_XX_XX_XX: Undefined","PM_XX_XX: Undefined",
INDEX(tbl_Picklist_UniclassPM[Code and Title],
MATCH((LEFT(O465,8)),tbl_Picklist_UniclassPM[Code],0))
))</f>
        <v>PM_70_90 : Record information</v>
      </c>
      <c r="O465" s="5" t="s">
        <v>950</v>
      </c>
      <c r="P465" s="6" t="str" cm="1">
        <f t="array" ref="P46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65" s="6" t="str" cm="1">
        <f t="array" ref="Q46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65" s="6"/>
      <c r="S465" s="5" t="s">
        <v>96</v>
      </c>
      <c r="T465" s="6"/>
      <c r="U465" s="5" t="s">
        <v>96</v>
      </c>
      <c r="V465" s="6"/>
      <c r="W465" s="5" t="s">
        <v>96</v>
      </c>
      <c r="X465" s="6"/>
      <c r="Y465" s="5" t="s">
        <v>96</v>
      </c>
      <c r="Z465" s="6"/>
      <c r="AA465" s="5" t="s">
        <v>96</v>
      </c>
      <c r="AB465" s="6"/>
      <c r="AC465" s="5" t="s">
        <v>96</v>
      </c>
      <c r="AE465" s="5" t="s">
        <v>96</v>
      </c>
      <c r="AG465" s="5" t="s">
        <v>96</v>
      </c>
      <c r="AI465" s="5" t="s">
        <v>96</v>
      </c>
      <c r="AJ465" s="6"/>
      <c r="AK465" s="5" t="s">
        <v>96</v>
      </c>
      <c r="AM465" s="5" t="s">
        <v>96</v>
      </c>
      <c r="AO465" s="5" t="s">
        <v>96</v>
      </c>
      <c r="AQ465" s="5" t="s">
        <v>96</v>
      </c>
      <c r="AS465" s="5" t="s">
        <v>96</v>
      </c>
      <c r="AU465" s="5" t="s">
        <v>96</v>
      </c>
      <c r="AW465" s="5" t="s">
        <v>96</v>
      </c>
      <c r="AY465" s="5" t="s">
        <v>96</v>
      </c>
      <c r="BA465" s="5" t="s">
        <v>96</v>
      </c>
      <c r="BC465" s="5" t="s">
        <v>96</v>
      </c>
      <c r="BE465" s="5" t="s">
        <v>206</v>
      </c>
      <c r="BF465" s="6" t="s">
        <v>6750</v>
      </c>
      <c r="BG465" s="5" t="s">
        <v>206</v>
      </c>
      <c r="BH465" s="6" t="s">
        <v>6536</v>
      </c>
      <c r="BI465" s="5" t="s">
        <v>206</v>
      </c>
      <c r="BJ465" s="6" t="s">
        <v>6753</v>
      </c>
      <c r="BK465" s="6" t="str" cm="1">
        <f t="array" ref="BK46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I</v>
      </c>
      <c r="BL465" s="6" t="str" cm="1">
        <f t="array" ref="BL46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I : Interior Architecture</v>
      </c>
      <c r="BM465" s="5" t="s">
        <v>96</v>
      </c>
      <c r="BN465" s="5" t="s">
        <v>96</v>
      </c>
      <c r="BO465" s="5" t="s">
        <v>96</v>
      </c>
      <c r="BP465" s="5" t="s">
        <v>96</v>
      </c>
      <c r="BQ465" s="5" t="s">
        <v>96</v>
      </c>
      <c r="BR465" s="5" t="s">
        <v>96</v>
      </c>
      <c r="BS465" s="5" t="s">
        <v>96</v>
      </c>
      <c r="BT465" s="5" t="s">
        <v>96</v>
      </c>
      <c r="BU465" s="5" t="s">
        <v>206</v>
      </c>
      <c r="BV465" s="5" t="s">
        <v>96</v>
      </c>
      <c r="BW465" s="5" t="s">
        <v>96</v>
      </c>
      <c r="BX465" s="5" t="s">
        <v>96</v>
      </c>
      <c r="BY465" s="5" t="s">
        <v>96</v>
      </c>
      <c r="BZ465" s="5" t="s">
        <v>96</v>
      </c>
      <c r="CA465" s="5" t="s">
        <v>96</v>
      </c>
      <c r="CB465" s="5" t="s">
        <v>96</v>
      </c>
      <c r="CC465" s="5" t="s">
        <v>96</v>
      </c>
      <c r="CD465" s="5" t="s">
        <v>96</v>
      </c>
      <c r="CE465" s="5" t="s">
        <v>96</v>
      </c>
      <c r="CF465" s="5" t="s">
        <v>96</v>
      </c>
      <c r="CG465" s="5" t="s">
        <v>96</v>
      </c>
      <c r="CH465" s="5" t="s">
        <v>96</v>
      </c>
      <c r="CI465" s="5" t="s">
        <v>96</v>
      </c>
      <c r="CJ465" s="5" t="s">
        <v>96</v>
      </c>
      <c r="CK465" s="5" t="s">
        <v>96</v>
      </c>
      <c r="CL465" s="5" t="s">
        <v>96</v>
      </c>
      <c r="CM465" s="6" t="str" cm="1">
        <f t="array" ref="CM4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65" s="5" t="str" cm="1">
        <f t="array" ref="CN4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65" s="5" t="str" cm="1">
        <f t="array" ref="CO4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65" s="5" t="str" cm="1">
        <f t="array" ref="CP4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65" s="5" t="str" cm="1">
        <f t="array" ref="CQ46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66" spans="2:95" ht="139.5" x14ac:dyDescent="0.35">
      <c r="B466" s="5" t="s">
        <v>206</v>
      </c>
      <c r="C466" s="6" t="s">
        <v>6276</v>
      </c>
      <c r="D466" s="6" t="s">
        <v>952</v>
      </c>
      <c r="E466" s="6" t="s">
        <v>7424</v>
      </c>
      <c r="F466" s="5" t="s">
        <v>209</v>
      </c>
      <c r="G466" s="5" t="s">
        <v>303</v>
      </c>
      <c r="H466" s="5" t="s">
        <v>267</v>
      </c>
      <c r="I466" s="5" t="s">
        <v>267</v>
      </c>
      <c r="J466" s="5" t="s">
        <v>96</v>
      </c>
      <c r="K466" s="5" t="s">
        <v>399</v>
      </c>
      <c r="L466" s="5" t="s">
        <v>9</v>
      </c>
      <c r="M466" s="5" t="str">
        <f>IF(O466="","",
IF(O466="PM_XX_XX_XX: Undefined","PM_XX: Undefined",
INDEX(tbl_Picklist_UniclassPM[Code and Title],
MATCH((LEFT(O466,5)),tbl_Picklist_UniclassPM[Code],0))
))</f>
        <v>PM_70 : Testing, commissioning and completion information</v>
      </c>
      <c r="N466" s="5" t="str">
        <f>IF(O466="","",
IF(O466="PM_XX_XX_XX: Undefined","PM_XX_XX: Undefined",
INDEX(tbl_Picklist_UniclassPM[Code and Title],
MATCH((LEFT(O466,8)),tbl_Picklist_UniclassPM[Code],0))
))</f>
        <v>PM_70_90 : Record information</v>
      </c>
      <c r="O466" s="5" t="s">
        <v>953</v>
      </c>
      <c r="P466" s="6" t="str" cm="1">
        <f t="array" ref="P46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66" s="6" t="str" cm="1">
        <f t="array" ref="Q46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66" s="6"/>
      <c r="S466" s="5" t="s">
        <v>96</v>
      </c>
      <c r="T466" s="6"/>
      <c r="U466" s="5" t="s">
        <v>96</v>
      </c>
      <c r="V466" s="6"/>
      <c r="W466" s="5" t="s">
        <v>96</v>
      </c>
      <c r="X466" s="6"/>
      <c r="Y466" s="5" t="s">
        <v>96</v>
      </c>
      <c r="Z466" s="6"/>
      <c r="AA466" s="5" t="s">
        <v>96</v>
      </c>
      <c r="AB466" s="6"/>
      <c r="AC466" s="5" t="s">
        <v>96</v>
      </c>
      <c r="AE466" s="5" t="s">
        <v>96</v>
      </c>
      <c r="AG466" s="5" t="s">
        <v>96</v>
      </c>
      <c r="AI466" s="5" t="s">
        <v>96</v>
      </c>
      <c r="AJ466" s="6"/>
      <c r="AK466" s="5" t="s">
        <v>96</v>
      </c>
      <c r="AM466" s="5" t="s">
        <v>96</v>
      </c>
      <c r="AO466" s="5" t="s">
        <v>96</v>
      </c>
      <c r="AQ466" s="5" t="s">
        <v>96</v>
      </c>
      <c r="AS466" s="5" t="s">
        <v>96</v>
      </c>
      <c r="AU466" s="5" t="s">
        <v>96</v>
      </c>
      <c r="AW466" s="5" t="s">
        <v>96</v>
      </c>
      <c r="AY466" s="5" t="s">
        <v>96</v>
      </c>
      <c r="BA466" s="5" t="s">
        <v>96</v>
      </c>
      <c r="BC466" s="5" t="s">
        <v>96</v>
      </c>
      <c r="BE466" s="5" t="s">
        <v>206</v>
      </c>
      <c r="BF466" s="6" t="s">
        <v>6751</v>
      </c>
      <c r="BG466" s="5" t="s">
        <v>206</v>
      </c>
      <c r="BH466" s="6" t="s">
        <v>6536</v>
      </c>
      <c r="BI466" s="5" t="s">
        <v>206</v>
      </c>
      <c r="BJ466" s="6" t="s">
        <v>6753</v>
      </c>
      <c r="BK466" s="6" t="str" cm="1">
        <f t="array" ref="BK46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P;
W;
Z</v>
      </c>
      <c r="BL466" s="6" t="str" cm="1">
        <f t="array" ref="BL46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P : Public Health Engineering;
W : Water Engineering;
Z : Multiple Disciplines</v>
      </c>
      <c r="BM466" s="5" t="s">
        <v>96</v>
      </c>
      <c r="BN466" s="5" t="s">
        <v>96</v>
      </c>
      <c r="BO466" s="5" t="s">
        <v>96</v>
      </c>
      <c r="BP466" s="5" t="s">
        <v>96</v>
      </c>
      <c r="BQ466" s="5" t="s">
        <v>206</v>
      </c>
      <c r="BR466" s="5" t="s">
        <v>96</v>
      </c>
      <c r="BS466" s="5" t="s">
        <v>96</v>
      </c>
      <c r="BT466" s="5" t="s">
        <v>96</v>
      </c>
      <c r="BU466" s="5" t="s">
        <v>96</v>
      </c>
      <c r="BV466" s="5" t="s">
        <v>96</v>
      </c>
      <c r="BW466" s="5" t="s">
        <v>96</v>
      </c>
      <c r="BX466" s="5" t="s">
        <v>96</v>
      </c>
      <c r="BY466" s="5" t="s">
        <v>206</v>
      </c>
      <c r="BZ466" s="5" t="s">
        <v>96</v>
      </c>
      <c r="CA466" s="5" t="s">
        <v>96</v>
      </c>
      <c r="CB466" s="5" t="s">
        <v>206</v>
      </c>
      <c r="CC466" s="5" t="s">
        <v>96</v>
      </c>
      <c r="CD466" s="5" t="s">
        <v>96</v>
      </c>
      <c r="CE466" s="5" t="s">
        <v>96</v>
      </c>
      <c r="CF466" s="5" t="s">
        <v>96</v>
      </c>
      <c r="CG466" s="5" t="s">
        <v>96</v>
      </c>
      <c r="CH466" s="5" t="s">
        <v>96</v>
      </c>
      <c r="CI466" s="5" t="s">
        <v>206</v>
      </c>
      <c r="CJ466" s="5" t="s">
        <v>96</v>
      </c>
      <c r="CK466" s="5" t="s">
        <v>96</v>
      </c>
      <c r="CL466" s="5" t="s">
        <v>206</v>
      </c>
      <c r="CM466" s="6" t="str" cm="1">
        <f t="array" ref="CM4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66" s="5" t="str" cm="1">
        <f t="array" ref="CN4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66" s="5" t="str" cm="1">
        <f t="array" ref="CO4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66" s="5" t="str" cm="1">
        <f t="array" ref="CP4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66" s="5" t="str" cm="1">
        <f t="array" ref="CQ46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67" spans="2:95" ht="139.5" x14ac:dyDescent="0.35">
      <c r="B467" s="5" t="s">
        <v>206</v>
      </c>
      <c r="C467" s="6" t="s">
        <v>6277</v>
      </c>
      <c r="D467" s="6" t="s">
        <v>954</v>
      </c>
      <c r="E467" s="6" t="s">
        <v>7425</v>
      </c>
      <c r="F467" s="5" t="s">
        <v>209</v>
      </c>
      <c r="G467" s="5" t="s">
        <v>303</v>
      </c>
      <c r="H467" s="5" t="s">
        <v>267</v>
      </c>
      <c r="I467" s="5" t="s">
        <v>267</v>
      </c>
      <c r="J467" s="5" t="s">
        <v>96</v>
      </c>
      <c r="K467" s="5" t="s">
        <v>399</v>
      </c>
      <c r="L467" s="5" t="s">
        <v>9</v>
      </c>
      <c r="M467" s="5" t="str">
        <f>IF(O467="","",
IF(O467="PM_XX_XX_XX: Undefined","PM_XX: Undefined",
INDEX(tbl_Picklist_UniclassPM[Code and Title],
MATCH((LEFT(O467,5)),tbl_Picklist_UniclassPM[Code],0))
))</f>
        <v>PM_70 : Testing, commissioning and completion information</v>
      </c>
      <c r="N467" s="5" t="str">
        <f>IF(O467="","",
IF(O467="PM_XX_XX_XX: Undefined","PM_XX_XX: Undefined",
INDEX(tbl_Picklist_UniclassPM[Code and Title],
MATCH((LEFT(O467,8)),tbl_Picklist_UniclassPM[Code],0))
))</f>
        <v>PM_70_90 : Record information</v>
      </c>
      <c r="O467" s="5" t="s">
        <v>953</v>
      </c>
      <c r="P467" s="6" t="str" cm="1">
        <f t="array" ref="P46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67" s="6" t="str" cm="1">
        <f t="array" ref="Q46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67" s="6"/>
      <c r="S467" s="5" t="s">
        <v>96</v>
      </c>
      <c r="T467" s="6"/>
      <c r="U467" s="5" t="s">
        <v>96</v>
      </c>
      <c r="V467" s="6"/>
      <c r="W467" s="5" t="s">
        <v>96</v>
      </c>
      <c r="X467" s="6"/>
      <c r="Y467" s="5" t="s">
        <v>96</v>
      </c>
      <c r="Z467" s="6"/>
      <c r="AA467" s="5" t="s">
        <v>96</v>
      </c>
      <c r="AB467" s="6"/>
      <c r="AC467" s="5" t="s">
        <v>96</v>
      </c>
      <c r="AE467" s="5" t="s">
        <v>96</v>
      </c>
      <c r="AG467" s="5" t="s">
        <v>96</v>
      </c>
      <c r="AI467" s="5" t="s">
        <v>96</v>
      </c>
      <c r="AJ467" s="6"/>
      <c r="AK467" s="5" t="s">
        <v>96</v>
      </c>
      <c r="AM467" s="5" t="s">
        <v>96</v>
      </c>
      <c r="AO467" s="5" t="s">
        <v>96</v>
      </c>
      <c r="AQ467" s="5" t="s">
        <v>96</v>
      </c>
      <c r="AS467" s="5" t="s">
        <v>96</v>
      </c>
      <c r="AU467" s="5" t="s">
        <v>96</v>
      </c>
      <c r="AW467" s="5" t="s">
        <v>96</v>
      </c>
      <c r="AY467" s="5" t="s">
        <v>96</v>
      </c>
      <c r="BA467" s="5" t="s">
        <v>96</v>
      </c>
      <c r="BC467" s="5" t="s">
        <v>96</v>
      </c>
      <c r="BE467" s="5" t="s">
        <v>206</v>
      </c>
      <c r="BF467" s="6" t="s">
        <v>6752</v>
      </c>
      <c r="BG467" s="5" t="s">
        <v>206</v>
      </c>
      <c r="BH467" s="6" t="s">
        <v>6536</v>
      </c>
      <c r="BI467" s="5" t="s">
        <v>206</v>
      </c>
      <c r="BJ467" s="6" t="s">
        <v>6753</v>
      </c>
      <c r="BK467" s="6" t="str" cm="1">
        <f t="array" ref="BK46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O</v>
      </c>
      <c r="BL467" s="6" t="str" cm="1">
        <f t="array" ref="BL46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O : Other Discipline</v>
      </c>
      <c r="BM467" s="5" t="s">
        <v>96</v>
      </c>
      <c r="BN467" s="5" t="s">
        <v>96</v>
      </c>
      <c r="BO467" s="5" t="s">
        <v>96</v>
      </c>
      <c r="BP467" s="5" t="s">
        <v>96</v>
      </c>
      <c r="BQ467" s="5" t="s">
        <v>96</v>
      </c>
      <c r="BR467" s="5" t="s">
        <v>96</v>
      </c>
      <c r="BS467" s="5" t="s">
        <v>96</v>
      </c>
      <c r="BT467" s="5" t="s">
        <v>96</v>
      </c>
      <c r="BU467" s="5" t="s">
        <v>96</v>
      </c>
      <c r="BV467" s="5" t="s">
        <v>96</v>
      </c>
      <c r="BW467" s="5" t="s">
        <v>96</v>
      </c>
      <c r="BX467" s="5" t="s">
        <v>96</v>
      </c>
      <c r="BY467" s="5" t="s">
        <v>96</v>
      </c>
      <c r="BZ467" s="5" t="s">
        <v>96</v>
      </c>
      <c r="CA467" s="5" t="s">
        <v>206</v>
      </c>
      <c r="CB467" s="5" t="s">
        <v>96</v>
      </c>
      <c r="CC467" s="5" t="s">
        <v>96</v>
      </c>
      <c r="CD467" s="5" t="s">
        <v>96</v>
      </c>
      <c r="CE467" s="5" t="s">
        <v>96</v>
      </c>
      <c r="CF467" s="5" t="s">
        <v>96</v>
      </c>
      <c r="CG467" s="5" t="s">
        <v>96</v>
      </c>
      <c r="CH467" s="5" t="s">
        <v>96</v>
      </c>
      <c r="CI467" s="5" t="s">
        <v>96</v>
      </c>
      <c r="CJ467" s="5" t="s">
        <v>96</v>
      </c>
      <c r="CK467" s="5" t="s">
        <v>96</v>
      </c>
      <c r="CL467" s="5" t="s">
        <v>96</v>
      </c>
      <c r="CM467" s="6" t="str" cm="1">
        <f t="array" ref="CM4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67" s="5" t="str" cm="1">
        <f t="array" ref="CN4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67" s="5" t="str" cm="1">
        <f t="array" ref="CO4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67" s="5" t="str" cm="1">
        <f t="array" ref="CP4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67" s="5" t="str" cm="1">
        <f t="array" ref="CQ46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68" spans="2:95" ht="139.5" x14ac:dyDescent="0.35">
      <c r="B468" s="5" t="s">
        <v>206</v>
      </c>
      <c r="C468" s="6" t="s">
        <v>6278</v>
      </c>
      <c r="D468" s="6" t="s">
        <v>955</v>
      </c>
      <c r="E468" s="6" t="s">
        <v>7426</v>
      </c>
      <c r="F468" s="5" t="s">
        <v>209</v>
      </c>
      <c r="G468" s="5" t="s">
        <v>303</v>
      </c>
      <c r="H468" s="5" t="s">
        <v>267</v>
      </c>
      <c r="I468" s="5" t="s">
        <v>267</v>
      </c>
      <c r="J468" s="5" t="s">
        <v>96</v>
      </c>
      <c r="K468" s="5" t="s">
        <v>399</v>
      </c>
      <c r="L468" s="5" t="s">
        <v>9</v>
      </c>
      <c r="M468" s="5" t="str">
        <f>IF(O468="","",
IF(O468="PM_XX_XX_XX: Undefined","PM_XX: Undefined",
INDEX(tbl_Picklist_UniclassPM[Code and Title],
MATCH((LEFT(O468,5)),tbl_Picklist_UniclassPM[Code],0))
))</f>
        <v>PM_70 : Testing, commissioning and completion information</v>
      </c>
      <c r="N468" s="5" t="str">
        <f>IF(O468="","",
IF(O468="PM_XX_XX_XX: Undefined","PM_XX_XX: Undefined",
INDEX(tbl_Picklist_UniclassPM[Code and Title],
MATCH((LEFT(O468,8)),tbl_Picklist_UniclassPM[Code],0))
))</f>
        <v>PM_70_90 : Record information</v>
      </c>
      <c r="O468" s="5" t="s">
        <v>953</v>
      </c>
      <c r="P468" s="6" t="str" cm="1">
        <f t="array" ref="P46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68" s="6" t="str" cm="1">
        <f t="array" ref="Q46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68" s="6"/>
      <c r="S468" s="5" t="s">
        <v>96</v>
      </c>
      <c r="T468" s="6"/>
      <c r="U468" s="5" t="s">
        <v>96</v>
      </c>
      <c r="V468" s="6"/>
      <c r="W468" s="5" t="s">
        <v>96</v>
      </c>
      <c r="X468" s="6"/>
      <c r="Y468" s="5" t="s">
        <v>96</v>
      </c>
      <c r="Z468" s="6"/>
      <c r="AA468" s="5" t="s">
        <v>96</v>
      </c>
      <c r="AB468" s="6"/>
      <c r="AC468" s="5" t="s">
        <v>96</v>
      </c>
      <c r="AE468" s="5" t="s">
        <v>96</v>
      </c>
      <c r="AG468" s="5" t="s">
        <v>96</v>
      </c>
      <c r="AI468" s="5" t="s">
        <v>96</v>
      </c>
      <c r="AJ468" s="6"/>
      <c r="AK468" s="5" t="s">
        <v>96</v>
      </c>
      <c r="AM468" s="5" t="s">
        <v>96</v>
      </c>
      <c r="AO468" s="5" t="s">
        <v>96</v>
      </c>
      <c r="AQ468" s="5" t="s">
        <v>96</v>
      </c>
      <c r="AS468" s="5" t="s">
        <v>96</v>
      </c>
      <c r="AU468" s="5" t="s">
        <v>96</v>
      </c>
      <c r="AW468" s="5" t="s">
        <v>96</v>
      </c>
      <c r="AY468" s="5" t="s">
        <v>96</v>
      </c>
      <c r="BA468" s="5" t="s">
        <v>96</v>
      </c>
      <c r="BC468" s="5" t="s">
        <v>96</v>
      </c>
      <c r="BE468" s="5" t="s">
        <v>206</v>
      </c>
      <c r="BF468" s="6" t="s">
        <v>6754</v>
      </c>
      <c r="BG468" s="5" t="s">
        <v>206</v>
      </c>
      <c r="BH468" s="6" t="s">
        <v>6536</v>
      </c>
      <c r="BI468" s="5" t="s">
        <v>206</v>
      </c>
      <c r="BJ468" s="6" t="s">
        <v>6753</v>
      </c>
      <c r="BK468" s="6" t="str" cm="1">
        <f t="array" ref="BK46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468" s="6" t="str" cm="1">
        <f t="array" ref="BL46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468" s="5" t="s">
        <v>96</v>
      </c>
      <c r="BN468" s="5" t="s">
        <v>96</v>
      </c>
      <c r="BO468" s="5" t="s">
        <v>96</v>
      </c>
      <c r="BP468" s="5" t="s">
        <v>96</v>
      </c>
      <c r="BQ468" s="5" t="s">
        <v>96</v>
      </c>
      <c r="BR468" s="5" t="s">
        <v>96</v>
      </c>
      <c r="BS468" s="5" t="s">
        <v>96</v>
      </c>
      <c r="BT468" s="5" t="s">
        <v>96</v>
      </c>
      <c r="BU468" s="5" t="s">
        <v>96</v>
      </c>
      <c r="BV468" s="5" t="s">
        <v>96</v>
      </c>
      <c r="BW468" s="5" t="s">
        <v>96</v>
      </c>
      <c r="BX468" s="5" t="s">
        <v>96</v>
      </c>
      <c r="BY468" s="5" t="s">
        <v>96</v>
      </c>
      <c r="BZ468" s="5" t="s">
        <v>96</v>
      </c>
      <c r="CA468" s="5" t="s">
        <v>96</v>
      </c>
      <c r="CB468" s="5" t="s">
        <v>96</v>
      </c>
      <c r="CC468" s="5" t="s">
        <v>96</v>
      </c>
      <c r="CD468" s="5" t="s">
        <v>96</v>
      </c>
      <c r="CE468" s="5" t="s">
        <v>96</v>
      </c>
      <c r="CF468" s="5" t="s">
        <v>96</v>
      </c>
      <c r="CG468" s="5" t="s">
        <v>96</v>
      </c>
      <c r="CH468" s="5" t="s">
        <v>96</v>
      </c>
      <c r="CI468" s="5" t="s">
        <v>96</v>
      </c>
      <c r="CJ468" s="5" t="s">
        <v>206</v>
      </c>
      <c r="CK468" s="5" t="s">
        <v>96</v>
      </c>
      <c r="CL468" s="5" t="s">
        <v>96</v>
      </c>
      <c r="CM468" s="6" t="str" cm="1">
        <f t="array" ref="CM4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68" s="5" t="str" cm="1">
        <f t="array" ref="CN4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68" s="5" t="str" cm="1">
        <f t="array" ref="CO4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68" s="5" t="str" cm="1">
        <f t="array" ref="CP4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68" s="5" t="str" cm="1">
        <f t="array" ref="CQ46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69" spans="2:95" ht="139.5" x14ac:dyDescent="0.35">
      <c r="B469" s="5" t="s">
        <v>206</v>
      </c>
      <c r="C469" s="6" t="s">
        <v>6279</v>
      </c>
      <c r="D469" s="6" t="s">
        <v>956</v>
      </c>
      <c r="E469" s="6" t="s">
        <v>7427</v>
      </c>
      <c r="F469" s="5" t="s">
        <v>209</v>
      </c>
      <c r="G469" s="5" t="s">
        <v>303</v>
      </c>
      <c r="H469" s="5" t="s">
        <v>267</v>
      </c>
      <c r="I469" s="5" t="s">
        <v>267</v>
      </c>
      <c r="J469" s="5" t="s">
        <v>96</v>
      </c>
      <c r="K469" s="5" t="s">
        <v>399</v>
      </c>
      <c r="L469" s="5" t="s">
        <v>9</v>
      </c>
      <c r="M469" s="5" t="str">
        <f>IF(O469="","",
IF(O469="PM_XX_XX_XX: Undefined","PM_XX: Undefined",
INDEX(tbl_Picklist_UniclassPM[Code and Title],
MATCH((LEFT(O469,5)),tbl_Picklist_UniclassPM[Code],0))
))</f>
        <v>PM_70 : Testing, commissioning and completion information</v>
      </c>
      <c r="N469" s="5" t="str">
        <f>IF(O469="","",
IF(O469="PM_XX_XX_XX: Undefined","PM_XX_XX: Undefined",
INDEX(tbl_Picklist_UniclassPM[Code and Title],
MATCH((LEFT(O469,8)),tbl_Picklist_UniclassPM[Code],0))
))</f>
        <v>PM_70_90 : Record information</v>
      </c>
      <c r="O469" s="5" t="s">
        <v>957</v>
      </c>
      <c r="P469" s="6" t="str" cm="1">
        <f t="array" ref="P46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69" s="6" t="str" cm="1">
        <f t="array" ref="Q46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69" s="6"/>
      <c r="S469" s="5" t="s">
        <v>96</v>
      </c>
      <c r="T469" s="6"/>
      <c r="U469" s="5" t="s">
        <v>96</v>
      </c>
      <c r="V469" s="6"/>
      <c r="W469" s="5" t="s">
        <v>96</v>
      </c>
      <c r="X469" s="6"/>
      <c r="Y469" s="5" t="s">
        <v>96</v>
      </c>
      <c r="Z469" s="6"/>
      <c r="AA469" s="5" t="s">
        <v>96</v>
      </c>
      <c r="AB469" s="6"/>
      <c r="AC469" s="5" t="s">
        <v>96</v>
      </c>
      <c r="AE469" s="5" t="s">
        <v>96</v>
      </c>
      <c r="AG469" s="5" t="s">
        <v>96</v>
      </c>
      <c r="AI469" s="5" t="s">
        <v>96</v>
      </c>
      <c r="AJ469" s="6"/>
      <c r="AK469" s="5" t="s">
        <v>96</v>
      </c>
      <c r="AM469" s="5" t="s">
        <v>96</v>
      </c>
      <c r="AO469" s="5" t="s">
        <v>96</v>
      </c>
      <c r="AQ469" s="5" t="s">
        <v>96</v>
      </c>
      <c r="AS469" s="5" t="s">
        <v>96</v>
      </c>
      <c r="AU469" s="5" t="s">
        <v>96</v>
      </c>
      <c r="AW469" s="5" t="s">
        <v>96</v>
      </c>
      <c r="AY469" s="5" t="s">
        <v>96</v>
      </c>
      <c r="BA469" s="5" t="s">
        <v>96</v>
      </c>
      <c r="BC469" s="5" t="s">
        <v>96</v>
      </c>
      <c r="BE469" s="5" t="s">
        <v>206</v>
      </c>
      <c r="BF469" s="6" t="s">
        <v>6755</v>
      </c>
      <c r="BG469" s="5" t="s">
        <v>206</v>
      </c>
      <c r="BH469" s="6" t="s">
        <v>6536</v>
      </c>
      <c r="BI469" s="5" t="s">
        <v>206</v>
      </c>
      <c r="BJ469" s="6" t="s">
        <v>6753</v>
      </c>
      <c r="BK469" s="6" t="str" cm="1">
        <f t="array" ref="BK46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469" s="6" t="str" cm="1">
        <f t="array" ref="BL46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469" s="5" t="s">
        <v>96</v>
      </c>
      <c r="BN469" s="5" t="s">
        <v>96</v>
      </c>
      <c r="BO469" s="5" t="s">
        <v>96</v>
      </c>
      <c r="BP469" s="5" t="s">
        <v>96</v>
      </c>
      <c r="BQ469" s="5" t="s">
        <v>96</v>
      </c>
      <c r="BR469" s="5" t="s">
        <v>96</v>
      </c>
      <c r="BS469" s="5" t="s">
        <v>96</v>
      </c>
      <c r="BT469" s="5" t="s">
        <v>96</v>
      </c>
      <c r="BU469" s="5" t="s">
        <v>96</v>
      </c>
      <c r="BV469" s="5" t="s">
        <v>96</v>
      </c>
      <c r="BW469" s="5" t="s">
        <v>96</v>
      </c>
      <c r="BX469" s="5" t="s">
        <v>206</v>
      </c>
      <c r="BY469" s="5" t="s">
        <v>96</v>
      </c>
      <c r="BZ469" s="5" t="s">
        <v>96</v>
      </c>
      <c r="CA469" s="5" t="s">
        <v>96</v>
      </c>
      <c r="CB469" s="5" t="s">
        <v>96</v>
      </c>
      <c r="CC469" s="5" t="s">
        <v>96</v>
      </c>
      <c r="CD469" s="5" t="s">
        <v>96</v>
      </c>
      <c r="CE469" s="5" t="s">
        <v>96</v>
      </c>
      <c r="CF469" s="5" t="s">
        <v>96</v>
      </c>
      <c r="CG469" s="5" t="s">
        <v>96</v>
      </c>
      <c r="CH469" s="5" t="s">
        <v>96</v>
      </c>
      <c r="CI469" s="5" t="s">
        <v>96</v>
      </c>
      <c r="CJ469" s="5" t="s">
        <v>96</v>
      </c>
      <c r="CK469" s="5" t="s">
        <v>96</v>
      </c>
      <c r="CL469" s="5" t="s">
        <v>96</v>
      </c>
      <c r="CM469" s="6" t="str" cm="1">
        <f t="array" ref="CM4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69" s="5" t="str" cm="1">
        <f t="array" ref="CN4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69" s="5" t="str" cm="1">
        <f t="array" ref="CO4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69" s="5" t="str" cm="1">
        <f t="array" ref="CP4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69" s="5" t="str" cm="1">
        <f t="array" ref="CQ46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70" spans="2:95" ht="139.5" x14ac:dyDescent="0.35">
      <c r="B470" s="5" t="s">
        <v>206</v>
      </c>
      <c r="C470" s="6" t="s">
        <v>6280</v>
      </c>
      <c r="D470" s="6" t="s">
        <v>958</v>
      </c>
      <c r="E470" s="6" t="s">
        <v>7428</v>
      </c>
      <c r="F470" s="5" t="s">
        <v>209</v>
      </c>
      <c r="G470" s="5" t="s">
        <v>303</v>
      </c>
      <c r="H470" s="5" t="s">
        <v>267</v>
      </c>
      <c r="I470" s="5" t="s">
        <v>267</v>
      </c>
      <c r="J470" s="5" t="s">
        <v>96</v>
      </c>
      <c r="K470" s="5" t="s">
        <v>399</v>
      </c>
      <c r="L470" s="5" t="s">
        <v>9</v>
      </c>
      <c r="M470" s="5" t="str">
        <f>IF(O470="","",
IF(O470="PM_XX_XX_XX: Undefined","PM_XX: Undefined",
INDEX(tbl_Picklist_UniclassPM[Code and Title],
MATCH((LEFT(O470,5)),tbl_Picklist_UniclassPM[Code],0))
))</f>
        <v>PM_70 : Testing, commissioning and completion information</v>
      </c>
      <c r="N470" s="5" t="str">
        <f>IF(O470="","",
IF(O470="PM_XX_XX_XX: Undefined","PM_XX_XX: Undefined",
INDEX(tbl_Picklist_UniclassPM[Code and Title],
MATCH((LEFT(O470,8)),tbl_Picklist_UniclassPM[Code],0))
))</f>
        <v>PM_70_90 : Record information</v>
      </c>
      <c r="O470" s="5" t="s">
        <v>959</v>
      </c>
      <c r="P470" s="6" t="str" cm="1">
        <f t="array" ref="P47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70" s="6" t="str" cm="1">
        <f t="array" ref="Q47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70" s="6"/>
      <c r="S470" s="5" t="s">
        <v>96</v>
      </c>
      <c r="T470" s="6"/>
      <c r="U470" s="5" t="s">
        <v>96</v>
      </c>
      <c r="V470" s="6"/>
      <c r="W470" s="5" t="s">
        <v>96</v>
      </c>
      <c r="X470" s="6"/>
      <c r="Y470" s="5" t="s">
        <v>96</v>
      </c>
      <c r="Z470" s="6"/>
      <c r="AA470" s="5" t="s">
        <v>96</v>
      </c>
      <c r="AB470" s="6"/>
      <c r="AC470" s="5" t="s">
        <v>96</v>
      </c>
      <c r="AE470" s="5" t="s">
        <v>96</v>
      </c>
      <c r="AG470" s="5" t="s">
        <v>96</v>
      </c>
      <c r="AI470" s="5" t="s">
        <v>96</v>
      </c>
      <c r="AJ470" s="6"/>
      <c r="AK470" s="5" t="s">
        <v>96</v>
      </c>
      <c r="AM470" s="5" t="s">
        <v>96</v>
      </c>
      <c r="AO470" s="5" t="s">
        <v>96</v>
      </c>
      <c r="AQ470" s="5" t="s">
        <v>96</v>
      </c>
      <c r="AS470" s="5" t="s">
        <v>96</v>
      </c>
      <c r="AU470" s="5" t="s">
        <v>96</v>
      </c>
      <c r="AW470" s="5" t="s">
        <v>96</v>
      </c>
      <c r="AY470" s="5" t="s">
        <v>96</v>
      </c>
      <c r="BA470" s="5" t="s">
        <v>96</v>
      </c>
      <c r="BC470" s="5" t="s">
        <v>96</v>
      </c>
      <c r="BE470" s="5" t="s">
        <v>206</v>
      </c>
      <c r="BF470" s="6" t="s">
        <v>6756</v>
      </c>
      <c r="BG470" s="5" t="s">
        <v>206</v>
      </c>
      <c r="BH470" s="6" t="s">
        <v>6536</v>
      </c>
      <c r="BI470" s="5" t="s">
        <v>206</v>
      </c>
      <c r="BJ470" s="6" t="s">
        <v>6753</v>
      </c>
      <c r="BK470" s="6" t="str" cm="1">
        <f t="array" ref="BK47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v>
      </c>
      <c r="BL470" s="6" t="str" cm="1">
        <f t="array" ref="BL47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v>
      </c>
      <c r="BM470" s="5" t="s">
        <v>96</v>
      </c>
      <c r="BN470" s="5" t="s">
        <v>96</v>
      </c>
      <c r="BO470" s="5" t="s">
        <v>206</v>
      </c>
      <c r="BP470" s="5" t="s">
        <v>96</v>
      </c>
      <c r="BQ470" s="5" t="s">
        <v>96</v>
      </c>
      <c r="BR470" s="5" t="s">
        <v>96</v>
      </c>
      <c r="BS470" s="5" t="s">
        <v>96</v>
      </c>
      <c r="BT470" s="5" t="s">
        <v>96</v>
      </c>
      <c r="BU470" s="5" t="s">
        <v>96</v>
      </c>
      <c r="BV470" s="5" t="s">
        <v>96</v>
      </c>
      <c r="BW470" s="5" t="s">
        <v>96</v>
      </c>
      <c r="BX470" s="5" t="s">
        <v>96</v>
      </c>
      <c r="BY470" s="5" t="s">
        <v>96</v>
      </c>
      <c r="BZ470" s="5" t="s">
        <v>96</v>
      </c>
      <c r="CA470" s="5" t="s">
        <v>96</v>
      </c>
      <c r="CB470" s="5" t="s">
        <v>96</v>
      </c>
      <c r="CC470" s="5" t="s">
        <v>96</v>
      </c>
      <c r="CD470" s="5" t="s">
        <v>96</v>
      </c>
      <c r="CE470" s="5" t="s">
        <v>96</v>
      </c>
      <c r="CF470" s="5" t="s">
        <v>96</v>
      </c>
      <c r="CG470" s="5" t="s">
        <v>96</v>
      </c>
      <c r="CH470" s="5" t="s">
        <v>96</v>
      </c>
      <c r="CI470" s="5" t="s">
        <v>96</v>
      </c>
      <c r="CJ470" s="5" t="s">
        <v>96</v>
      </c>
      <c r="CK470" s="5" t="s">
        <v>96</v>
      </c>
      <c r="CL470" s="5" t="s">
        <v>96</v>
      </c>
      <c r="CM470" s="6" t="str" cm="1">
        <f t="array" ref="CM4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70" s="5" t="str" cm="1">
        <f t="array" ref="CN4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70" s="5" t="str" cm="1">
        <f t="array" ref="CO4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70" s="5" t="str" cm="1">
        <f t="array" ref="CP4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70" s="5" t="str" cm="1">
        <f t="array" ref="CQ47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71" spans="2:95" ht="139.5" x14ac:dyDescent="0.35">
      <c r="B471" s="5" t="s">
        <v>206</v>
      </c>
      <c r="C471" s="6" t="s">
        <v>6281</v>
      </c>
      <c r="D471" s="6" t="s">
        <v>960</v>
      </c>
      <c r="E471" s="6" t="s">
        <v>7429</v>
      </c>
      <c r="F471" s="5" t="s">
        <v>209</v>
      </c>
      <c r="G471" s="5" t="s">
        <v>303</v>
      </c>
      <c r="H471" s="5" t="s">
        <v>267</v>
      </c>
      <c r="I471" s="5" t="s">
        <v>267</v>
      </c>
      <c r="J471" s="5" t="s">
        <v>96</v>
      </c>
      <c r="K471" s="5" t="s">
        <v>399</v>
      </c>
      <c r="L471" s="5" t="s">
        <v>9</v>
      </c>
      <c r="M471" s="5" t="str">
        <f>IF(O471="","",
IF(O471="PM_XX_XX_XX: Undefined","PM_XX: Undefined",
INDEX(tbl_Picklist_UniclassPM[Code and Title],
MATCH((LEFT(O471,5)),tbl_Picklist_UniclassPM[Code],0))
))</f>
        <v>PM_70 : Testing, commissioning and completion information</v>
      </c>
      <c r="N471" s="5" t="str">
        <f>IF(O471="","",
IF(O471="PM_XX_XX_XX: Undefined","PM_XX_XX: Undefined",
INDEX(tbl_Picklist_UniclassPM[Code and Title],
MATCH((LEFT(O471,8)),tbl_Picklist_UniclassPM[Code],0))
))</f>
        <v>PM_70_90 : Record information</v>
      </c>
      <c r="O471" s="5" t="s">
        <v>961</v>
      </c>
      <c r="P471" s="6" t="str" cm="1">
        <f t="array" ref="P47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71" s="6" t="str" cm="1">
        <f t="array" ref="Q47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71" s="6"/>
      <c r="S471" s="5" t="s">
        <v>96</v>
      </c>
      <c r="T471" s="6"/>
      <c r="U471" s="5" t="s">
        <v>96</v>
      </c>
      <c r="V471" s="6"/>
      <c r="W471" s="5" t="s">
        <v>96</v>
      </c>
      <c r="X471" s="6"/>
      <c r="Y471" s="5" t="s">
        <v>96</v>
      </c>
      <c r="Z471" s="6"/>
      <c r="AA471" s="5" t="s">
        <v>96</v>
      </c>
      <c r="AB471" s="6"/>
      <c r="AC471" s="5" t="s">
        <v>96</v>
      </c>
      <c r="AE471" s="5" t="s">
        <v>96</v>
      </c>
      <c r="AG471" s="5" t="s">
        <v>96</v>
      </c>
      <c r="AI471" s="5" t="s">
        <v>96</v>
      </c>
      <c r="AJ471" s="6"/>
      <c r="AK471" s="5" t="s">
        <v>96</v>
      </c>
      <c r="AM471" s="5" t="s">
        <v>96</v>
      </c>
      <c r="AO471" s="5" t="s">
        <v>96</v>
      </c>
      <c r="AQ471" s="5" t="s">
        <v>96</v>
      </c>
      <c r="AS471" s="5" t="s">
        <v>96</v>
      </c>
      <c r="AU471" s="5" t="s">
        <v>96</v>
      </c>
      <c r="AW471" s="5" t="s">
        <v>96</v>
      </c>
      <c r="AY471" s="5" t="s">
        <v>96</v>
      </c>
      <c r="BA471" s="5" t="s">
        <v>96</v>
      </c>
      <c r="BC471" s="5" t="s">
        <v>96</v>
      </c>
      <c r="BE471" s="5" t="s">
        <v>206</v>
      </c>
      <c r="BF471" s="6" t="s">
        <v>6757</v>
      </c>
      <c r="BG471" s="5" t="s">
        <v>206</v>
      </c>
      <c r="BH471" s="6" t="s">
        <v>6536</v>
      </c>
      <c r="BI471" s="5" t="s">
        <v>206</v>
      </c>
      <c r="BJ471" s="6" t="s">
        <v>6753</v>
      </c>
      <c r="BK471" s="6" t="str" cm="1">
        <f t="array" ref="BK47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v>
      </c>
      <c r="BL471" s="6" t="str" cm="1">
        <f t="array" ref="BL47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v>
      </c>
      <c r="BM471" s="5" t="s">
        <v>96</v>
      </c>
      <c r="BN471" s="5" t="s">
        <v>96</v>
      </c>
      <c r="BO471" s="5" t="s">
        <v>96</v>
      </c>
      <c r="BP471" s="5" t="s">
        <v>96</v>
      </c>
      <c r="BQ471" s="5" t="s">
        <v>96</v>
      </c>
      <c r="BR471" s="5" t="s">
        <v>96</v>
      </c>
      <c r="BS471" s="5" t="s">
        <v>96</v>
      </c>
      <c r="BT471" s="5" t="s">
        <v>96</v>
      </c>
      <c r="BU471" s="5" t="s">
        <v>96</v>
      </c>
      <c r="BV471" s="5" t="s">
        <v>96</v>
      </c>
      <c r="BW471" s="5" t="s">
        <v>96</v>
      </c>
      <c r="BX471" s="5" t="s">
        <v>96</v>
      </c>
      <c r="BY471" s="5" t="s">
        <v>96</v>
      </c>
      <c r="BZ471" s="5" t="s">
        <v>96</v>
      </c>
      <c r="CA471" s="5" t="s">
        <v>96</v>
      </c>
      <c r="CB471" s="5" t="s">
        <v>96</v>
      </c>
      <c r="CC471" s="5" t="s">
        <v>96</v>
      </c>
      <c r="CD471" s="5" t="s">
        <v>96</v>
      </c>
      <c r="CE471" s="5" t="s">
        <v>96</v>
      </c>
      <c r="CF471" s="5" t="s">
        <v>206</v>
      </c>
      <c r="CG471" s="5" t="s">
        <v>96</v>
      </c>
      <c r="CH471" s="5" t="s">
        <v>96</v>
      </c>
      <c r="CI471" s="5" t="s">
        <v>96</v>
      </c>
      <c r="CJ471" s="5" t="s">
        <v>96</v>
      </c>
      <c r="CK471" s="5" t="s">
        <v>96</v>
      </c>
      <c r="CL471" s="5" t="s">
        <v>96</v>
      </c>
      <c r="CM471" s="6" t="str" cm="1">
        <f t="array" ref="CM4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71" s="5" t="str" cm="1">
        <f t="array" ref="CN4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71" s="5" t="str" cm="1">
        <f t="array" ref="CO4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71" s="5" t="str" cm="1">
        <f t="array" ref="CP4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71" s="5" t="str" cm="1">
        <f t="array" ref="CQ47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72" spans="2:95" ht="279" x14ac:dyDescent="0.35">
      <c r="B472" s="5" t="s">
        <v>206</v>
      </c>
      <c r="C472" s="6" t="s">
        <v>6282</v>
      </c>
      <c r="D472" s="6" t="s">
        <v>962</v>
      </c>
      <c r="E472" s="6" t="s">
        <v>7430</v>
      </c>
      <c r="F472" s="5" t="s">
        <v>209</v>
      </c>
      <c r="G472" s="5" t="s">
        <v>210</v>
      </c>
      <c r="H472" s="5" t="s">
        <v>223</v>
      </c>
      <c r="I472" s="5" t="s">
        <v>96</v>
      </c>
      <c r="J472" s="5" t="s">
        <v>96</v>
      </c>
      <c r="K472" s="5" t="s">
        <v>399</v>
      </c>
      <c r="L472" s="5" t="s">
        <v>9</v>
      </c>
      <c r="M472" s="5" t="str">
        <f>IF(O472="","",
IF(O472="PM_XX_XX_XX: Undefined","PM_XX: Undefined",
INDEX(tbl_Picklist_UniclassPM[Code and Title],
MATCH((LEFT(O472,5)),tbl_Picklist_UniclassPM[Code],0))
))</f>
        <v>PM_70 : Testing, commissioning and completion information</v>
      </c>
      <c r="N472" s="5" t="str">
        <f>IF(O472="","",
IF(O472="PM_XX_XX_XX: Undefined","PM_XX_XX: Undefined",
INDEX(tbl_Picklist_UniclassPM[Code and Title],
MATCH((LEFT(O472,8)),tbl_Picklist_UniclassPM[Code],0))
))</f>
        <v>PM_70_95 : Project assurance information</v>
      </c>
      <c r="O472" s="5" t="s">
        <v>963</v>
      </c>
      <c r="P472" s="6" t="str" cm="1">
        <f t="array" ref="P47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v>
      </c>
      <c r="Q472" s="6" t="str" cm="1">
        <f t="array" ref="Q47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v>
      </c>
      <c r="R472" s="6"/>
      <c r="S472" s="5" t="s">
        <v>96</v>
      </c>
      <c r="T472" s="6"/>
      <c r="U472" s="5" t="s">
        <v>96</v>
      </c>
      <c r="V472" s="6"/>
      <c r="W472" s="5" t="s">
        <v>96</v>
      </c>
      <c r="X472" s="6"/>
      <c r="Y472" s="5" t="s">
        <v>96</v>
      </c>
      <c r="Z472" s="6"/>
      <c r="AA472" s="5" t="s">
        <v>96</v>
      </c>
      <c r="AB472" s="6"/>
      <c r="AC472" s="5" t="s">
        <v>96</v>
      </c>
      <c r="AE472" s="5" t="s">
        <v>96</v>
      </c>
      <c r="AG472" s="5" t="s">
        <v>96</v>
      </c>
      <c r="AI472" s="5" t="s">
        <v>96</v>
      </c>
      <c r="AJ472" s="6"/>
      <c r="AK472" s="5" t="s">
        <v>96</v>
      </c>
      <c r="AM472" s="5" t="s">
        <v>96</v>
      </c>
      <c r="AO472" s="5" t="s">
        <v>96</v>
      </c>
      <c r="AQ472" s="5" t="s">
        <v>96</v>
      </c>
      <c r="AS472" s="5" t="s">
        <v>96</v>
      </c>
      <c r="AU472" s="5" t="s">
        <v>96</v>
      </c>
      <c r="AW472" s="5" t="s">
        <v>96</v>
      </c>
      <c r="AY472" s="5" t="s">
        <v>96</v>
      </c>
      <c r="BA472" s="5" t="s">
        <v>96</v>
      </c>
      <c r="BC472" s="5" t="s">
        <v>96</v>
      </c>
      <c r="BE472" s="5" t="s">
        <v>206</v>
      </c>
      <c r="BF472" s="6" t="s">
        <v>6977</v>
      </c>
      <c r="BG472" s="5" t="s">
        <v>96</v>
      </c>
      <c r="BH472" s="106"/>
      <c r="BI472" s="5" t="s">
        <v>96</v>
      </c>
      <c r="BJ472" s="106"/>
      <c r="BK472" s="6" t="str" cm="1">
        <f t="array" ref="BK47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I;
J;
K;
L;
M;
P;
Q;
R;
S;
W;
X;
Z</v>
      </c>
      <c r="BL472" s="6" t="str" cm="1">
        <f t="array" ref="BL47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Z : Multiple Disciplines</v>
      </c>
      <c r="BM472" s="5" t="s">
        <v>206</v>
      </c>
      <c r="BN472" s="5" t="s">
        <v>96</v>
      </c>
      <c r="BO472" s="5" t="s">
        <v>206</v>
      </c>
      <c r="BP472" s="5" t="s">
        <v>96</v>
      </c>
      <c r="BQ472" s="5" t="s">
        <v>206</v>
      </c>
      <c r="BR472" s="5" t="s">
        <v>96</v>
      </c>
      <c r="BS472" s="5" t="s">
        <v>96</v>
      </c>
      <c r="BT472" s="5" t="s">
        <v>96</v>
      </c>
      <c r="BU472" s="5" t="s">
        <v>206</v>
      </c>
      <c r="BV472" s="5" t="s">
        <v>206</v>
      </c>
      <c r="BW472" s="5" t="s">
        <v>206</v>
      </c>
      <c r="BX472" s="5" t="s">
        <v>206</v>
      </c>
      <c r="BY472" s="5" t="s">
        <v>206</v>
      </c>
      <c r="BZ472" s="5" t="s">
        <v>96</v>
      </c>
      <c r="CA472" s="5" t="s">
        <v>96</v>
      </c>
      <c r="CB472" s="5" t="s">
        <v>206</v>
      </c>
      <c r="CC472" s="5" t="s">
        <v>206</v>
      </c>
      <c r="CD472" s="5" t="s">
        <v>206</v>
      </c>
      <c r="CE472" s="5" t="s">
        <v>206</v>
      </c>
      <c r="CF472" s="5" t="s">
        <v>96</v>
      </c>
      <c r="CG472" s="5" t="s">
        <v>96</v>
      </c>
      <c r="CH472" s="5" t="s">
        <v>96</v>
      </c>
      <c r="CI472" s="5" t="s">
        <v>206</v>
      </c>
      <c r="CJ472" s="5" t="s">
        <v>206</v>
      </c>
      <c r="CK472" s="5" t="s">
        <v>96</v>
      </c>
      <c r="CL472" s="5" t="s">
        <v>206</v>
      </c>
      <c r="CM472" s="6" t="str" cm="1">
        <f t="array" ref="CM4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72" s="5" t="str" cm="1">
        <f t="array" ref="CN4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72" s="5" t="str" cm="1">
        <f t="array" ref="CO4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72" s="5" t="str" cm="1">
        <f t="array" ref="CP4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72" s="5" t="str" cm="1">
        <f t="array" ref="CQ47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73" spans="2:95" ht="124" x14ac:dyDescent="0.35">
      <c r="B473" s="5" t="s">
        <v>206</v>
      </c>
      <c r="C473" s="6" t="s">
        <v>6283</v>
      </c>
      <c r="D473" s="6" t="s">
        <v>964</v>
      </c>
      <c r="E473" s="6" t="s">
        <v>7431</v>
      </c>
      <c r="F473" s="5" t="s">
        <v>209</v>
      </c>
      <c r="G473" s="5" t="s">
        <v>234</v>
      </c>
      <c r="H473" s="5" t="s">
        <v>417</v>
      </c>
      <c r="I473" s="5" t="s">
        <v>96</v>
      </c>
      <c r="J473" s="5" t="s">
        <v>96</v>
      </c>
      <c r="K473" s="5" t="s">
        <v>399</v>
      </c>
      <c r="L473" s="5" t="s">
        <v>9</v>
      </c>
      <c r="M473" s="5" t="str">
        <f>IF(O473="","",
IF(O473="PM_XX_XX_XX: Undefined","PM_XX: Undefined",
INDEX(tbl_Picklist_UniclassPM[Code and Title],
MATCH((LEFT(O473,5)),tbl_Picklist_UniclassPM[Code],0))
))</f>
        <v>PM_70 : Testing, commissioning and completion information</v>
      </c>
      <c r="N473" s="5" t="str">
        <f>IF(O473="","",
IF(O473="PM_XX_XX_XX: Undefined","PM_XX_XX: Undefined",
INDEX(tbl_Picklist_UniclassPM[Code and Title],
MATCH((LEFT(O473,8)),tbl_Picklist_UniclassPM[Code],0))
))</f>
        <v>PM_70_95 : Project assurance information</v>
      </c>
      <c r="O473" s="5" t="s">
        <v>965</v>
      </c>
      <c r="P473" s="6" t="str" cm="1">
        <f t="array" ref="P47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73" s="6" t="str" cm="1">
        <f t="array" ref="Q47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73" s="6"/>
      <c r="S473" s="5" t="s">
        <v>96</v>
      </c>
      <c r="T473" s="6"/>
      <c r="U473" s="5" t="s">
        <v>96</v>
      </c>
      <c r="V473" s="6"/>
      <c r="W473" s="5" t="s">
        <v>96</v>
      </c>
      <c r="X473" s="6"/>
      <c r="Y473" s="5" t="s">
        <v>96</v>
      </c>
      <c r="Z473" s="6"/>
      <c r="AA473" s="5" t="s">
        <v>96</v>
      </c>
      <c r="AB473" s="6"/>
      <c r="AC473" s="5" t="s">
        <v>96</v>
      </c>
      <c r="AE473" s="5" t="s">
        <v>96</v>
      </c>
      <c r="AG473" s="5" t="s">
        <v>96</v>
      </c>
      <c r="AI473" s="5" t="s">
        <v>96</v>
      </c>
      <c r="AJ473" s="6"/>
      <c r="AK473" s="5" t="s">
        <v>96</v>
      </c>
      <c r="AM473" s="5" t="s">
        <v>96</v>
      </c>
      <c r="AO473" s="5" t="s">
        <v>96</v>
      </c>
      <c r="AQ473" s="5" t="s">
        <v>96</v>
      </c>
      <c r="AS473" s="5" t="s">
        <v>96</v>
      </c>
      <c r="AU473" s="5" t="s">
        <v>96</v>
      </c>
      <c r="AW473" s="5" t="s">
        <v>96</v>
      </c>
      <c r="AY473" s="5" t="s">
        <v>96</v>
      </c>
      <c r="BA473" s="5" t="s">
        <v>96</v>
      </c>
      <c r="BC473" s="5" t="s">
        <v>96</v>
      </c>
      <c r="BE473" s="5" t="s">
        <v>206</v>
      </c>
      <c r="BF473" s="6" t="s">
        <v>6761</v>
      </c>
      <c r="BG473" s="5" t="s">
        <v>206</v>
      </c>
      <c r="BH473" s="6" t="s">
        <v>6536</v>
      </c>
      <c r="BI473" s="5" t="s">
        <v>206</v>
      </c>
      <c r="BJ473" s="6" t="s">
        <v>6753</v>
      </c>
      <c r="BK473" s="6" t="str" cm="1">
        <f t="array" ref="BK47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K</v>
      </c>
      <c r="BL473" s="6" t="str" cm="1">
        <f t="array" ref="BL47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K : Fire Engineering</v>
      </c>
      <c r="BM473" s="5" t="s">
        <v>206</v>
      </c>
      <c r="BN473" s="5" t="s">
        <v>96</v>
      </c>
      <c r="BO473" s="5" t="s">
        <v>96</v>
      </c>
      <c r="BP473" s="5" t="s">
        <v>96</v>
      </c>
      <c r="BQ473" s="5" t="s">
        <v>96</v>
      </c>
      <c r="BR473" s="5" t="s">
        <v>96</v>
      </c>
      <c r="BS473" s="5" t="s">
        <v>96</v>
      </c>
      <c r="BT473" s="5" t="s">
        <v>96</v>
      </c>
      <c r="BU473" s="5" t="s">
        <v>96</v>
      </c>
      <c r="BV473" s="5" t="s">
        <v>96</v>
      </c>
      <c r="BW473" s="5" t="s">
        <v>206</v>
      </c>
      <c r="BX473" s="5" t="s">
        <v>96</v>
      </c>
      <c r="BY473" s="5" t="s">
        <v>96</v>
      </c>
      <c r="BZ473" s="5" t="s">
        <v>96</v>
      </c>
      <c r="CA473" s="5" t="s">
        <v>96</v>
      </c>
      <c r="CB473" s="5" t="s">
        <v>96</v>
      </c>
      <c r="CC473" s="5" t="s">
        <v>96</v>
      </c>
      <c r="CD473" s="5" t="s">
        <v>96</v>
      </c>
      <c r="CE473" s="5" t="s">
        <v>96</v>
      </c>
      <c r="CF473" s="5" t="s">
        <v>96</v>
      </c>
      <c r="CG473" s="5" t="s">
        <v>96</v>
      </c>
      <c r="CH473" s="5" t="s">
        <v>96</v>
      </c>
      <c r="CI473" s="5" t="s">
        <v>96</v>
      </c>
      <c r="CJ473" s="5" t="s">
        <v>96</v>
      </c>
      <c r="CK473" s="5" t="s">
        <v>96</v>
      </c>
      <c r="CL473" s="5" t="s">
        <v>96</v>
      </c>
      <c r="CM473" s="6" t="str" cm="1">
        <f t="array" ref="CM4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73" s="5" t="str" cm="1">
        <f t="array" ref="CN4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73" s="5" t="str" cm="1">
        <f t="array" ref="CO4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73" s="5" t="str" cm="1">
        <f t="array" ref="CP4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73" s="5" t="str" cm="1">
        <f t="array" ref="CQ47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74" spans="2:95" ht="124" x14ac:dyDescent="0.35">
      <c r="B474" s="5" t="s">
        <v>206</v>
      </c>
      <c r="C474" s="6" t="s">
        <v>6284</v>
      </c>
      <c r="D474" s="6" t="s">
        <v>966</v>
      </c>
      <c r="E474" s="6" t="s">
        <v>7431</v>
      </c>
      <c r="F474" s="5" t="s">
        <v>209</v>
      </c>
      <c r="G474" s="5" t="s">
        <v>234</v>
      </c>
      <c r="H474" s="5" t="s">
        <v>417</v>
      </c>
      <c r="I474" s="5" t="s">
        <v>96</v>
      </c>
      <c r="J474" s="5" t="s">
        <v>96</v>
      </c>
      <c r="K474" s="5" t="s">
        <v>399</v>
      </c>
      <c r="L474" s="5" t="s">
        <v>9</v>
      </c>
      <c r="M474" s="5" t="str">
        <f>IF(O474="","",
IF(O474="PM_XX_XX_XX: Undefined","PM_XX: Undefined",
INDEX(tbl_Picklist_UniclassPM[Code and Title],
MATCH((LEFT(O474,5)),tbl_Picklist_UniclassPM[Code],0))
))</f>
        <v>PM_70 : Testing, commissioning and completion information</v>
      </c>
      <c r="N474" s="5" t="str">
        <f>IF(O474="","",
IF(O474="PM_XX_XX_XX: Undefined","PM_XX_XX: Undefined",
INDEX(tbl_Picklist_UniclassPM[Code and Title],
MATCH((LEFT(O474,8)),tbl_Picklist_UniclassPM[Code],0))
))</f>
        <v>PM_70_95 : Project assurance information</v>
      </c>
      <c r="O474" s="5" t="s">
        <v>965</v>
      </c>
      <c r="P474" s="6" t="str" cm="1">
        <f t="array" ref="P47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74" s="6" t="str" cm="1">
        <f t="array" ref="Q47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74" s="6"/>
      <c r="S474" s="5" t="s">
        <v>96</v>
      </c>
      <c r="T474" s="6"/>
      <c r="U474" s="5" t="s">
        <v>96</v>
      </c>
      <c r="V474" s="6"/>
      <c r="W474" s="5" t="s">
        <v>96</v>
      </c>
      <c r="X474" s="6"/>
      <c r="Y474" s="5" t="s">
        <v>96</v>
      </c>
      <c r="Z474" s="6"/>
      <c r="AA474" s="5" t="s">
        <v>96</v>
      </c>
      <c r="AB474" s="6"/>
      <c r="AC474" s="5" t="s">
        <v>96</v>
      </c>
      <c r="AE474" s="5" t="s">
        <v>96</v>
      </c>
      <c r="AG474" s="5" t="s">
        <v>96</v>
      </c>
      <c r="AI474" s="5" t="s">
        <v>96</v>
      </c>
      <c r="AJ474" s="6"/>
      <c r="AK474" s="5" t="s">
        <v>96</v>
      </c>
      <c r="AM474" s="5" t="s">
        <v>96</v>
      </c>
      <c r="AO474" s="5" t="s">
        <v>96</v>
      </c>
      <c r="AQ474" s="5" t="s">
        <v>96</v>
      </c>
      <c r="AS474" s="5" t="s">
        <v>96</v>
      </c>
      <c r="AU474" s="5" t="s">
        <v>96</v>
      </c>
      <c r="AW474" s="5" t="s">
        <v>96</v>
      </c>
      <c r="AY474" s="5" t="s">
        <v>96</v>
      </c>
      <c r="BA474" s="5" t="s">
        <v>96</v>
      </c>
      <c r="BC474" s="5" t="s">
        <v>96</v>
      </c>
      <c r="BE474" s="5" t="s">
        <v>206</v>
      </c>
      <c r="BF474" s="6" t="s">
        <v>6761</v>
      </c>
      <c r="BG474" s="5" t="s">
        <v>206</v>
      </c>
      <c r="BH474" s="6" t="s">
        <v>6536</v>
      </c>
      <c r="BI474" s="5" t="s">
        <v>206</v>
      </c>
      <c r="BJ474" s="6" t="s">
        <v>6753</v>
      </c>
      <c r="BK474" s="6" t="str" cm="1">
        <f t="array" ref="BK47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I;
K</v>
      </c>
      <c r="BL474" s="6" t="str" cm="1">
        <f t="array" ref="BL47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I : Interior Architecture;
K : Fire Engineering</v>
      </c>
      <c r="BM474" s="5" t="s">
        <v>96</v>
      </c>
      <c r="BN474" s="5" t="s">
        <v>96</v>
      </c>
      <c r="BO474" s="5" t="s">
        <v>96</v>
      </c>
      <c r="BP474" s="5" t="s">
        <v>96</v>
      </c>
      <c r="BQ474" s="5" t="s">
        <v>96</v>
      </c>
      <c r="BR474" s="5" t="s">
        <v>96</v>
      </c>
      <c r="BS474" s="5" t="s">
        <v>96</v>
      </c>
      <c r="BT474" s="5" t="s">
        <v>96</v>
      </c>
      <c r="BU474" s="5" t="s">
        <v>206</v>
      </c>
      <c r="BV474" s="5" t="s">
        <v>96</v>
      </c>
      <c r="BW474" s="5" t="s">
        <v>206</v>
      </c>
      <c r="BX474" s="5" t="s">
        <v>96</v>
      </c>
      <c r="BY474" s="5" t="s">
        <v>96</v>
      </c>
      <c r="BZ474" s="5" t="s">
        <v>96</v>
      </c>
      <c r="CA474" s="5" t="s">
        <v>96</v>
      </c>
      <c r="CB474" s="5" t="s">
        <v>96</v>
      </c>
      <c r="CC474" s="5" t="s">
        <v>96</v>
      </c>
      <c r="CD474" s="5" t="s">
        <v>96</v>
      </c>
      <c r="CE474" s="5" t="s">
        <v>96</v>
      </c>
      <c r="CF474" s="5" t="s">
        <v>96</v>
      </c>
      <c r="CG474" s="5" t="s">
        <v>96</v>
      </c>
      <c r="CH474" s="5" t="s">
        <v>96</v>
      </c>
      <c r="CI474" s="5" t="s">
        <v>96</v>
      </c>
      <c r="CJ474" s="5" t="s">
        <v>96</v>
      </c>
      <c r="CK474" s="5" t="s">
        <v>96</v>
      </c>
      <c r="CL474" s="5" t="s">
        <v>96</v>
      </c>
      <c r="CM474" s="6" t="str" cm="1">
        <f t="array" ref="CM4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74" s="5" t="str" cm="1">
        <f t="array" ref="CN4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74" s="5" t="str" cm="1">
        <f t="array" ref="CO4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74" s="5" t="str" cm="1">
        <f t="array" ref="CP4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74" s="5" t="str" cm="1">
        <f t="array" ref="CQ47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75" spans="2:95" ht="124" x14ac:dyDescent="0.35">
      <c r="B475" s="5" t="s">
        <v>206</v>
      </c>
      <c r="C475" s="6" t="s">
        <v>6285</v>
      </c>
      <c r="D475" s="6" t="s">
        <v>967</v>
      </c>
      <c r="E475" s="6" t="s">
        <v>7431</v>
      </c>
      <c r="F475" s="5" t="s">
        <v>209</v>
      </c>
      <c r="G475" s="5" t="s">
        <v>234</v>
      </c>
      <c r="H475" s="5" t="s">
        <v>417</v>
      </c>
      <c r="I475" s="5" t="s">
        <v>96</v>
      </c>
      <c r="J475" s="5" t="s">
        <v>96</v>
      </c>
      <c r="K475" s="5" t="s">
        <v>399</v>
      </c>
      <c r="L475" s="5" t="s">
        <v>9</v>
      </c>
      <c r="M475" s="5" t="str">
        <f>IF(O475="","",
IF(O475="PM_XX_XX_XX: Undefined","PM_XX: Undefined",
INDEX(tbl_Picklist_UniclassPM[Code and Title],
MATCH((LEFT(O475,5)),tbl_Picklist_UniclassPM[Code],0))
))</f>
        <v>PM_70 : Testing, commissioning and completion information</v>
      </c>
      <c r="N475" s="5" t="str">
        <f>IF(O475="","",
IF(O475="PM_XX_XX_XX: Undefined","PM_XX_XX: Undefined",
INDEX(tbl_Picklist_UniclassPM[Code and Title],
MATCH((LEFT(O475,8)),tbl_Picklist_UniclassPM[Code],0))
))</f>
        <v>PM_70_95 : Project assurance information</v>
      </c>
      <c r="O475" s="5" t="s">
        <v>965</v>
      </c>
      <c r="P475" s="6" t="str" cm="1">
        <f t="array" ref="P47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75" s="6" t="str" cm="1">
        <f t="array" ref="Q47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75" s="6"/>
      <c r="S475" s="5" t="s">
        <v>96</v>
      </c>
      <c r="T475" s="6"/>
      <c r="U475" s="5" t="s">
        <v>96</v>
      </c>
      <c r="V475" s="6"/>
      <c r="W475" s="5" t="s">
        <v>96</v>
      </c>
      <c r="X475" s="6"/>
      <c r="Y475" s="5" t="s">
        <v>96</v>
      </c>
      <c r="Z475" s="6"/>
      <c r="AA475" s="5" t="s">
        <v>96</v>
      </c>
      <c r="AB475" s="6"/>
      <c r="AC475" s="5" t="s">
        <v>96</v>
      </c>
      <c r="AE475" s="5" t="s">
        <v>96</v>
      </c>
      <c r="AG475" s="5" t="s">
        <v>96</v>
      </c>
      <c r="AI475" s="5" t="s">
        <v>96</v>
      </c>
      <c r="AJ475" s="6"/>
      <c r="AK475" s="5" t="s">
        <v>96</v>
      </c>
      <c r="AM475" s="5" t="s">
        <v>96</v>
      </c>
      <c r="AO475" s="5" t="s">
        <v>96</v>
      </c>
      <c r="AQ475" s="5" t="s">
        <v>96</v>
      </c>
      <c r="AS475" s="5" t="s">
        <v>96</v>
      </c>
      <c r="AU475" s="5" t="s">
        <v>96</v>
      </c>
      <c r="AW475" s="5" t="s">
        <v>96</v>
      </c>
      <c r="AY475" s="5" t="s">
        <v>96</v>
      </c>
      <c r="BA475" s="5" t="s">
        <v>96</v>
      </c>
      <c r="BC475" s="5" t="s">
        <v>96</v>
      </c>
      <c r="BE475" s="5" t="s">
        <v>206</v>
      </c>
      <c r="BF475" s="6" t="s">
        <v>6761</v>
      </c>
      <c r="BG475" s="5" t="s">
        <v>206</v>
      </c>
      <c r="BH475" s="6" t="s">
        <v>6536</v>
      </c>
      <c r="BI475" s="5" t="s">
        <v>206</v>
      </c>
      <c r="BJ475" s="6" t="s">
        <v>6753</v>
      </c>
      <c r="BK475" s="6" t="str" cm="1">
        <f t="array" ref="BK47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K;
M;
P;
W;
Z</v>
      </c>
      <c r="BL475" s="6" t="str" cm="1">
        <f t="array" ref="BL47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K : Fire Engineering;
M : Mechanical Engineering;
P : Public Health Engineering;
W : Water Engineering;
Z : Multiple Disciplines</v>
      </c>
      <c r="BM475" s="5" t="s">
        <v>96</v>
      </c>
      <c r="BN475" s="5" t="s">
        <v>96</v>
      </c>
      <c r="BO475" s="5" t="s">
        <v>96</v>
      </c>
      <c r="BP475" s="5" t="s">
        <v>96</v>
      </c>
      <c r="BQ475" s="5" t="s">
        <v>206</v>
      </c>
      <c r="BR475" s="5" t="s">
        <v>96</v>
      </c>
      <c r="BS475" s="5" t="s">
        <v>96</v>
      </c>
      <c r="BT475" s="5" t="s">
        <v>96</v>
      </c>
      <c r="BU475" s="5" t="s">
        <v>96</v>
      </c>
      <c r="BV475" s="5" t="s">
        <v>96</v>
      </c>
      <c r="BW475" s="5" t="s">
        <v>206</v>
      </c>
      <c r="BX475" s="5" t="s">
        <v>96</v>
      </c>
      <c r="BY475" s="5" t="s">
        <v>206</v>
      </c>
      <c r="BZ475" s="5" t="s">
        <v>96</v>
      </c>
      <c r="CA475" s="5" t="s">
        <v>96</v>
      </c>
      <c r="CB475" s="5" t="s">
        <v>206</v>
      </c>
      <c r="CC475" s="5" t="s">
        <v>96</v>
      </c>
      <c r="CD475" s="5" t="s">
        <v>96</v>
      </c>
      <c r="CE475" s="5" t="s">
        <v>96</v>
      </c>
      <c r="CF475" s="5" t="s">
        <v>96</v>
      </c>
      <c r="CG475" s="5" t="s">
        <v>96</v>
      </c>
      <c r="CH475" s="5" t="s">
        <v>96</v>
      </c>
      <c r="CI475" s="5" t="s">
        <v>206</v>
      </c>
      <c r="CJ475" s="5" t="s">
        <v>96</v>
      </c>
      <c r="CK475" s="5" t="s">
        <v>96</v>
      </c>
      <c r="CL475" s="5" t="s">
        <v>206</v>
      </c>
      <c r="CM475" s="6" t="str" cm="1">
        <f t="array" ref="CM4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75" s="5" t="str" cm="1">
        <f t="array" ref="CN4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75" s="5" t="str" cm="1">
        <f t="array" ref="CO4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75" s="5" t="str" cm="1">
        <f t="array" ref="CP4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75" s="5" t="str" cm="1">
        <f t="array" ref="CQ47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76" spans="2:95" ht="124" x14ac:dyDescent="0.35">
      <c r="B476" s="5" t="s">
        <v>206</v>
      </c>
      <c r="C476" s="6" t="s">
        <v>6286</v>
      </c>
      <c r="D476" s="6" t="s">
        <v>968</v>
      </c>
      <c r="E476" s="6" t="s">
        <v>7431</v>
      </c>
      <c r="F476" s="5" t="s">
        <v>209</v>
      </c>
      <c r="G476" s="5" t="s">
        <v>234</v>
      </c>
      <c r="H476" s="5" t="s">
        <v>417</v>
      </c>
      <c r="I476" s="5" t="s">
        <v>96</v>
      </c>
      <c r="J476" s="5" t="s">
        <v>96</v>
      </c>
      <c r="K476" s="5" t="s">
        <v>399</v>
      </c>
      <c r="L476" s="5" t="s">
        <v>9</v>
      </c>
      <c r="M476" s="5" t="str">
        <f>IF(O476="","",
IF(O476="PM_XX_XX_XX: Undefined","PM_XX: Undefined",
INDEX(tbl_Picklist_UniclassPM[Code and Title],
MATCH((LEFT(O476,5)),tbl_Picklist_UniclassPM[Code],0))
))</f>
        <v>PM_70 : Testing, commissioning and completion information</v>
      </c>
      <c r="N476" s="5" t="str">
        <f>IF(O476="","",
IF(O476="PM_XX_XX_XX: Undefined","PM_XX_XX: Undefined",
INDEX(tbl_Picklist_UniclassPM[Code and Title],
MATCH((LEFT(O476,8)),tbl_Picklist_UniclassPM[Code],0))
))</f>
        <v>PM_70_95 : Project assurance information</v>
      </c>
      <c r="O476" s="5" t="s">
        <v>965</v>
      </c>
      <c r="P476" s="6" t="str" cm="1">
        <f t="array" ref="P47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76" s="6" t="str" cm="1">
        <f t="array" ref="Q47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76" s="6"/>
      <c r="S476" s="5" t="s">
        <v>96</v>
      </c>
      <c r="T476" s="6"/>
      <c r="U476" s="5" t="s">
        <v>96</v>
      </c>
      <c r="V476" s="6"/>
      <c r="W476" s="5" t="s">
        <v>96</v>
      </c>
      <c r="X476" s="6"/>
      <c r="Y476" s="5" t="s">
        <v>96</v>
      </c>
      <c r="Z476" s="6"/>
      <c r="AA476" s="5" t="s">
        <v>96</v>
      </c>
      <c r="AB476" s="6"/>
      <c r="AC476" s="5" t="s">
        <v>96</v>
      </c>
      <c r="AE476" s="5" t="s">
        <v>96</v>
      </c>
      <c r="AG476" s="5" t="s">
        <v>96</v>
      </c>
      <c r="AI476" s="5" t="s">
        <v>96</v>
      </c>
      <c r="AJ476" s="6"/>
      <c r="AK476" s="5" t="s">
        <v>96</v>
      </c>
      <c r="AM476" s="5" t="s">
        <v>96</v>
      </c>
      <c r="AO476" s="5" t="s">
        <v>96</v>
      </c>
      <c r="AQ476" s="5" t="s">
        <v>96</v>
      </c>
      <c r="AS476" s="5" t="s">
        <v>96</v>
      </c>
      <c r="AU476" s="5" t="s">
        <v>96</v>
      </c>
      <c r="AW476" s="5" t="s">
        <v>96</v>
      </c>
      <c r="AY476" s="5" t="s">
        <v>96</v>
      </c>
      <c r="BA476" s="5" t="s">
        <v>96</v>
      </c>
      <c r="BC476" s="5" t="s">
        <v>96</v>
      </c>
      <c r="BE476" s="5" t="s">
        <v>206</v>
      </c>
      <c r="BF476" s="6" t="s">
        <v>6761</v>
      </c>
      <c r="BG476" s="5" t="s">
        <v>206</v>
      </c>
      <c r="BH476" s="6" t="s">
        <v>6536</v>
      </c>
      <c r="BI476" s="5" t="s">
        <v>206</v>
      </c>
      <c r="BJ476" s="6" t="s">
        <v>6753</v>
      </c>
      <c r="BK476" s="6" t="str" cm="1">
        <f t="array" ref="BK47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I;
K;
M</v>
      </c>
      <c r="BL476" s="6" t="str" cm="1">
        <f t="array" ref="BL47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I : Interior Architecture;
K : Fire Engineering;
M : Mechanical Engineering</v>
      </c>
      <c r="BM476" s="5" t="s">
        <v>96</v>
      </c>
      <c r="BN476" s="5" t="s">
        <v>96</v>
      </c>
      <c r="BO476" s="5" t="s">
        <v>96</v>
      </c>
      <c r="BP476" s="5" t="s">
        <v>96</v>
      </c>
      <c r="BQ476" s="5" t="s">
        <v>96</v>
      </c>
      <c r="BR476" s="5" t="s">
        <v>96</v>
      </c>
      <c r="BS476" s="5" t="s">
        <v>96</v>
      </c>
      <c r="BT476" s="5" t="s">
        <v>96</v>
      </c>
      <c r="BU476" s="5" t="s">
        <v>206</v>
      </c>
      <c r="BV476" s="5" t="s">
        <v>96</v>
      </c>
      <c r="BW476" s="5" t="s">
        <v>206</v>
      </c>
      <c r="BX476" s="5" t="s">
        <v>96</v>
      </c>
      <c r="BY476" s="5" t="s">
        <v>206</v>
      </c>
      <c r="BZ476" s="5" t="s">
        <v>96</v>
      </c>
      <c r="CA476" s="5" t="s">
        <v>96</v>
      </c>
      <c r="CB476" s="5" t="s">
        <v>96</v>
      </c>
      <c r="CC476" s="5" t="s">
        <v>96</v>
      </c>
      <c r="CD476" s="5" t="s">
        <v>96</v>
      </c>
      <c r="CE476" s="5" t="s">
        <v>96</v>
      </c>
      <c r="CF476" s="5" t="s">
        <v>96</v>
      </c>
      <c r="CG476" s="5" t="s">
        <v>96</v>
      </c>
      <c r="CH476" s="5" t="s">
        <v>96</v>
      </c>
      <c r="CI476" s="5" t="s">
        <v>96</v>
      </c>
      <c r="CJ476" s="5" t="s">
        <v>96</v>
      </c>
      <c r="CK476" s="5" t="s">
        <v>96</v>
      </c>
      <c r="CL476" s="5" t="s">
        <v>96</v>
      </c>
      <c r="CM476" s="6" t="str" cm="1">
        <f t="array" ref="CM4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76" s="5" t="str" cm="1">
        <f t="array" ref="CN4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76" s="5" t="str" cm="1">
        <f t="array" ref="CO4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76" s="5" t="str" cm="1">
        <f t="array" ref="CP4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76" s="5" t="str" cm="1">
        <f t="array" ref="CQ47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77" spans="2:95" ht="151" customHeight="1" x14ac:dyDescent="0.35">
      <c r="B477" s="5" t="s">
        <v>206</v>
      </c>
      <c r="C477" s="6" t="s">
        <v>6287</v>
      </c>
      <c r="D477" s="6" t="s">
        <v>969</v>
      </c>
      <c r="E477" s="6" t="s">
        <v>7431</v>
      </c>
      <c r="F477" s="5" t="s">
        <v>209</v>
      </c>
      <c r="G477" s="5" t="s">
        <v>234</v>
      </c>
      <c r="H477" s="5" t="s">
        <v>417</v>
      </c>
      <c r="I477" s="5" t="s">
        <v>96</v>
      </c>
      <c r="J477" s="5" t="s">
        <v>96</v>
      </c>
      <c r="K477" s="5" t="s">
        <v>399</v>
      </c>
      <c r="L477" s="5" t="s">
        <v>9</v>
      </c>
      <c r="M477" s="5" t="str">
        <f>IF(O477="","",
IF(O477="PM_XX_XX_XX: Undefined","PM_XX: Undefined",
INDEX(tbl_Picklist_UniclassPM[Code and Title],
MATCH((LEFT(O477,5)),tbl_Picklist_UniclassPM[Code],0))
))</f>
        <v>PM_70 : Testing, commissioning and completion information</v>
      </c>
      <c r="N477" s="5" t="str">
        <f>IF(O477="","",
IF(O477="PM_XX_XX_XX: Undefined","PM_XX_XX: Undefined",
INDEX(tbl_Picklist_UniclassPM[Code and Title],
MATCH((LEFT(O477,8)),tbl_Picklist_UniclassPM[Code],0))
))</f>
        <v>PM_70_95 : Project assurance information</v>
      </c>
      <c r="O477" s="5" t="s">
        <v>965</v>
      </c>
      <c r="P477" s="6" t="str" cm="1">
        <f t="array" ref="P47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77" s="6" t="str" cm="1">
        <f t="array" ref="Q47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77" s="6"/>
      <c r="S477" s="5" t="s">
        <v>96</v>
      </c>
      <c r="T477" s="6"/>
      <c r="U477" s="5" t="s">
        <v>96</v>
      </c>
      <c r="V477" s="6"/>
      <c r="W477" s="5" t="s">
        <v>96</v>
      </c>
      <c r="X477" s="6"/>
      <c r="Y477" s="5" t="s">
        <v>96</v>
      </c>
      <c r="Z477" s="6"/>
      <c r="AA477" s="5" t="s">
        <v>96</v>
      </c>
      <c r="AB477" s="6"/>
      <c r="AC477" s="5" t="s">
        <v>96</v>
      </c>
      <c r="AE477" s="5" t="s">
        <v>96</v>
      </c>
      <c r="AG477" s="5" t="s">
        <v>96</v>
      </c>
      <c r="AI477" s="5" t="s">
        <v>96</v>
      </c>
      <c r="AJ477" s="6"/>
      <c r="AK477" s="5" t="s">
        <v>96</v>
      </c>
      <c r="AM477" s="5" t="s">
        <v>96</v>
      </c>
      <c r="AO477" s="5" t="s">
        <v>96</v>
      </c>
      <c r="AQ477" s="5" t="s">
        <v>96</v>
      </c>
      <c r="AS477" s="5" t="s">
        <v>96</v>
      </c>
      <c r="AU477" s="5" t="s">
        <v>96</v>
      </c>
      <c r="AW477" s="5" t="s">
        <v>96</v>
      </c>
      <c r="AY477" s="5" t="s">
        <v>96</v>
      </c>
      <c r="BA477" s="5" t="s">
        <v>96</v>
      </c>
      <c r="BC477" s="5" t="s">
        <v>96</v>
      </c>
      <c r="BE477" s="5" t="s">
        <v>206</v>
      </c>
      <c r="BF477" s="6" t="s">
        <v>6761</v>
      </c>
      <c r="BG477" s="5" t="s">
        <v>206</v>
      </c>
      <c r="BH477" s="6" t="s">
        <v>6536</v>
      </c>
      <c r="BI477" s="5" t="s">
        <v>206</v>
      </c>
      <c r="BJ477" s="6" t="s">
        <v>6753</v>
      </c>
      <c r="BK477" s="6" t="str" cm="1">
        <f t="array" ref="BK47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477" s="6" t="str" cm="1">
        <f t="array" ref="BL47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477" s="5" t="s">
        <v>96</v>
      </c>
      <c r="BN477" s="5" t="s">
        <v>96</v>
      </c>
      <c r="BO477" s="5" t="s">
        <v>96</v>
      </c>
      <c r="BP477" s="5" t="s">
        <v>96</v>
      </c>
      <c r="BQ477" s="5" t="s">
        <v>96</v>
      </c>
      <c r="BR477" s="5" t="s">
        <v>96</v>
      </c>
      <c r="BS477" s="5" t="s">
        <v>96</v>
      </c>
      <c r="BT477" s="5" t="s">
        <v>96</v>
      </c>
      <c r="BU477" s="5" t="s">
        <v>96</v>
      </c>
      <c r="BV477" s="5" t="s">
        <v>96</v>
      </c>
      <c r="BW477" s="5" t="s">
        <v>96</v>
      </c>
      <c r="BX477" s="5" t="s">
        <v>96</v>
      </c>
      <c r="BY477" s="5" t="s">
        <v>96</v>
      </c>
      <c r="BZ477" s="5" t="s">
        <v>96</v>
      </c>
      <c r="CA477" s="5" t="s">
        <v>96</v>
      </c>
      <c r="CB477" s="5" t="s">
        <v>96</v>
      </c>
      <c r="CC477" s="5" t="s">
        <v>96</v>
      </c>
      <c r="CD477" s="5" t="s">
        <v>96</v>
      </c>
      <c r="CE477" s="5" t="s">
        <v>96</v>
      </c>
      <c r="CF477" s="5" t="s">
        <v>96</v>
      </c>
      <c r="CG477" s="5" t="s">
        <v>96</v>
      </c>
      <c r="CH477" s="5" t="s">
        <v>96</v>
      </c>
      <c r="CI477" s="5" t="s">
        <v>96</v>
      </c>
      <c r="CJ477" s="5" t="s">
        <v>206</v>
      </c>
      <c r="CK477" s="5" t="s">
        <v>96</v>
      </c>
      <c r="CL477" s="5" t="s">
        <v>96</v>
      </c>
      <c r="CM477" s="6" t="str" cm="1">
        <f t="array" ref="CM4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77" s="5" t="str" cm="1">
        <f t="array" ref="CN4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77" s="5" t="str" cm="1">
        <f t="array" ref="CO4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77" s="5" t="str" cm="1">
        <f t="array" ref="CP4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77" s="5" t="str" cm="1">
        <f t="array" ref="CQ47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78" spans="2:95" ht="170.15" customHeight="1" x14ac:dyDescent="0.35">
      <c r="B478" s="5" t="s">
        <v>206</v>
      </c>
      <c r="C478" s="6" t="s">
        <v>6288</v>
      </c>
      <c r="D478" s="6" t="s">
        <v>970</v>
      </c>
      <c r="E478" s="6" t="s">
        <v>7431</v>
      </c>
      <c r="F478" s="5" t="s">
        <v>209</v>
      </c>
      <c r="G478" s="5" t="s">
        <v>234</v>
      </c>
      <c r="H478" s="5" t="s">
        <v>417</v>
      </c>
      <c r="I478" s="5" t="s">
        <v>96</v>
      </c>
      <c r="J478" s="5" t="s">
        <v>96</v>
      </c>
      <c r="K478" s="5" t="s">
        <v>399</v>
      </c>
      <c r="L478" s="5" t="s">
        <v>9</v>
      </c>
      <c r="M478" s="5" t="str">
        <f>IF(O478="","",
IF(O478="PM_XX_XX_XX: Undefined","PM_XX: Undefined",
INDEX(tbl_Picklist_UniclassPM[Code and Title],
MATCH((LEFT(O478,5)),tbl_Picklist_UniclassPM[Code],0))
))</f>
        <v>PM_70 : Testing, commissioning and completion information</v>
      </c>
      <c r="N478" s="5" t="str">
        <f>IF(O478="","",
IF(O478="PM_XX_XX_XX: Undefined","PM_XX_XX: Undefined",
INDEX(tbl_Picklist_UniclassPM[Code and Title],
MATCH((LEFT(O478,8)),tbl_Picklist_UniclassPM[Code],0))
))</f>
        <v>PM_70_95 : Project assurance information</v>
      </c>
      <c r="O478" s="5" t="s">
        <v>965</v>
      </c>
      <c r="P478" s="6" t="str" cm="1">
        <f t="array" ref="P47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78" s="6" t="str" cm="1">
        <f t="array" ref="Q47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78" s="6"/>
      <c r="S478" s="5" t="s">
        <v>96</v>
      </c>
      <c r="T478" s="6"/>
      <c r="U478" s="5" t="s">
        <v>96</v>
      </c>
      <c r="V478" s="6"/>
      <c r="W478" s="5" t="s">
        <v>96</v>
      </c>
      <c r="X478" s="6"/>
      <c r="Y478" s="5" t="s">
        <v>96</v>
      </c>
      <c r="Z478" s="6"/>
      <c r="AA478" s="5" t="s">
        <v>96</v>
      </c>
      <c r="AB478" s="6"/>
      <c r="AC478" s="5" t="s">
        <v>96</v>
      </c>
      <c r="AE478" s="5" t="s">
        <v>96</v>
      </c>
      <c r="AG478" s="5" t="s">
        <v>96</v>
      </c>
      <c r="AI478" s="5" t="s">
        <v>96</v>
      </c>
      <c r="AJ478" s="6"/>
      <c r="AK478" s="5" t="s">
        <v>96</v>
      </c>
      <c r="AM478" s="5" t="s">
        <v>96</v>
      </c>
      <c r="AO478" s="5" t="s">
        <v>96</v>
      </c>
      <c r="AQ478" s="5" t="s">
        <v>96</v>
      </c>
      <c r="AS478" s="5" t="s">
        <v>96</v>
      </c>
      <c r="AU478" s="5" t="s">
        <v>96</v>
      </c>
      <c r="AW478" s="5" t="s">
        <v>96</v>
      </c>
      <c r="AY478" s="5" t="s">
        <v>96</v>
      </c>
      <c r="BA478" s="5" t="s">
        <v>96</v>
      </c>
      <c r="BC478" s="5" t="s">
        <v>96</v>
      </c>
      <c r="BE478" s="5" t="s">
        <v>206</v>
      </c>
      <c r="BF478" s="6" t="s">
        <v>6761</v>
      </c>
      <c r="BG478" s="5" t="s">
        <v>206</v>
      </c>
      <c r="BH478" s="6" t="s">
        <v>6536</v>
      </c>
      <c r="BI478" s="5" t="s">
        <v>206</v>
      </c>
      <c r="BJ478" s="6" t="s">
        <v>6753</v>
      </c>
      <c r="BK478" s="6" t="str" cm="1">
        <f t="array" ref="BK47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L</v>
      </c>
      <c r="BL478" s="6" t="str" cm="1">
        <f t="array" ref="BL47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L : Landscape Architecture</v>
      </c>
      <c r="BM478" s="5" t="s">
        <v>96</v>
      </c>
      <c r="BN478" s="5" t="s">
        <v>96</v>
      </c>
      <c r="BO478" s="5" t="s">
        <v>96</v>
      </c>
      <c r="BP478" s="5" t="s">
        <v>96</v>
      </c>
      <c r="BQ478" s="5" t="s">
        <v>96</v>
      </c>
      <c r="BR478" s="5" t="s">
        <v>96</v>
      </c>
      <c r="BS478" s="5" t="s">
        <v>96</v>
      </c>
      <c r="BT478" s="5" t="s">
        <v>96</v>
      </c>
      <c r="BU478" s="5" t="s">
        <v>96</v>
      </c>
      <c r="BV478" s="5" t="s">
        <v>96</v>
      </c>
      <c r="BW478" s="5" t="s">
        <v>96</v>
      </c>
      <c r="BX478" s="5" t="s">
        <v>206</v>
      </c>
      <c r="BY478" s="5" t="s">
        <v>96</v>
      </c>
      <c r="BZ478" s="5" t="s">
        <v>96</v>
      </c>
      <c r="CA478" s="5" t="s">
        <v>96</v>
      </c>
      <c r="CB478" s="5" t="s">
        <v>96</v>
      </c>
      <c r="CC478" s="5" t="s">
        <v>96</v>
      </c>
      <c r="CD478" s="5" t="s">
        <v>96</v>
      </c>
      <c r="CE478" s="5" t="s">
        <v>96</v>
      </c>
      <c r="CF478" s="5" t="s">
        <v>96</v>
      </c>
      <c r="CG478" s="5" t="s">
        <v>96</v>
      </c>
      <c r="CH478" s="5" t="s">
        <v>96</v>
      </c>
      <c r="CI478" s="5" t="s">
        <v>96</v>
      </c>
      <c r="CJ478" s="5" t="s">
        <v>96</v>
      </c>
      <c r="CK478" s="5" t="s">
        <v>96</v>
      </c>
      <c r="CL478" s="5" t="s">
        <v>96</v>
      </c>
      <c r="CM478" s="6" t="str" cm="1">
        <f t="array" ref="CM4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78" s="5" t="str" cm="1">
        <f t="array" ref="CN4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78" s="5" t="str" cm="1">
        <f t="array" ref="CO4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78" s="5" t="str" cm="1">
        <f t="array" ref="CP4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78" s="5" t="str" cm="1">
        <f t="array" ref="CQ47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79" spans="2:95" ht="124" x14ac:dyDescent="0.35">
      <c r="B479" s="5" t="s">
        <v>206</v>
      </c>
      <c r="C479" s="6" t="s">
        <v>6289</v>
      </c>
      <c r="D479" s="6" t="s">
        <v>971</v>
      </c>
      <c r="E479" s="6" t="s">
        <v>7431</v>
      </c>
      <c r="F479" s="5" t="s">
        <v>209</v>
      </c>
      <c r="G479" s="5" t="s">
        <v>234</v>
      </c>
      <c r="H479" s="5" t="s">
        <v>417</v>
      </c>
      <c r="I479" s="5" t="s">
        <v>96</v>
      </c>
      <c r="J479" s="5" t="s">
        <v>96</v>
      </c>
      <c r="K479" s="5" t="s">
        <v>399</v>
      </c>
      <c r="L479" s="5" t="s">
        <v>9</v>
      </c>
      <c r="M479" s="5" t="str">
        <f>IF(O479="","",
IF(O479="PM_XX_XX_XX: Undefined","PM_XX: Undefined",
INDEX(tbl_Picklist_UniclassPM[Code and Title],
MATCH((LEFT(O479,5)),tbl_Picklist_UniclassPM[Code],0))
))</f>
        <v>PM_70 : Testing, commissioning and completion information</v>
      </c>
      <c r="N479" s="5" t="str">
        <f>IF(O479="","",
IF(O479="PM_XX_XX_XX: Undefined","PM_XX_XX: Undefined",
INDEX(tbl_Picklist_UniclassPM[Code and Title],
MATCH((LEFT(O479,8)),tbl_Picklist_UniclassPM[Code],0))
))</f>
        <v>PM_70_95 : Project assurance information</v>
      </c>
      <c r="O479" s="5" t="s">
        <v>965</v>
      </c>
      <c r="P479" s="6" t="str" cm="1">
        <f t="array" ref="P47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79" s="6" t="str" cm="1">
        <f t="array" ref="Q47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79" s="6"/>
      <c r="S479" s="5" t="s">
        <v>96</v>
      </c>
      <c r="T479" s="6"/>
      <c r="U479" s="5" t="s">
        <v>96</v>
      </c>
      <c r="V479" s="6"/>
      <c r="W479" s="5" t="s">
        <v>96</v>
      </c>
      <c r="X479" s="6"/>
      <c r="Y479" s="5" t="s">
        <v>96</v>
      </c>
      <c r="Z479" s="6"/>
      <c r="AA479" s="5" t="s">
        <v>96</v>
      </c>
      <c r="AB479" s="6"/>
      <c r="AC479" s="5" t="s">
        <v>96</v>
      </c>
      <c r="AE479" s="5" t="s">
        <v>96</v>
      </c>
      <c r="AG479" s="5" t="s">
        <v>96</v>
      </c>
      <c r="AI479" s="5" t="s">
        <v>96</v>
      </c>
      <c r="AJ479" s="6"/>
      <c r="AK479" s="5" t="s">
        <v>96</v>
      </c>
      <c r="AM479" s="5" t="s">
        <v>96</v>
      </c>
      <c r="AO479" s="5" t="s">
        <v>96</v>
      </c>
      <c r="AQ479" s="5" t="s">
        <v>96</v>
      </c>
      <c r="AS479" s="5" t="s">
        <v>96</v>
      </c>
      <c r="AU479" s="5" t="s">
        <v>96</v>
      </c>
      <c r="AW479" s="5" t="s">
        <v>96</v>
      </c>
      <c r="AY479" s="5" t="s">
        <v>96</v>
      </c>
      <c r="BA479" s="5" t="s">
        <v>96</v>
      </c>
      <c r="BC479" s="5" t="s">
        <v>96</v>
      </c>
      <c r="BE479" s="5" t="s">
        <v>206</v>
      </c>
      <c r="BF479" s="6" t="s">
        <v>6761</v>
      </c>
      <c r="BG479" s="5" t="s">
        <v>206</v>
      </c>
      <c r="BH479" s="6" t="s">
        <v>6536</v>
      </c>
      <c r="BI479" s="5" t="s">
        <v>206</v>
      </c>
      <c r="BJ479" s="6" t="s">
        <v>6753</v>
      </c>
      <c r="BK479" s="6" t="str" cm="1">
        <f t="array" ref="BK47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K</v>
      </c>
      <c r="BL479" s="6" t="str" cm="1">
        <f t="array" ref="BL47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K : Fire Engineering</v>
      </c>
      <c r="BM479" s="5" t="s">
        <v>96</v>
      </c>
      <c r="BN479" s="5" t="s">
        <v>96</v>
      </c>
      <c r="BO479" s="5" t="s">
        <v>206</v>
      </c>
      <c r="BP479" s="5" t="s">
        <v>96</v>
      </c>
      <c r="BQ479" s="5" t="s">
        <v>96</v>
      </c>
      <c r="BR479" s="5" t="s">
        <v>96</v>
      </c>
      <c r="BS479" s="5" t="s">
        <v>96</v>
      </c>
      <c r="BT479" s="5" t="s">
        <v>96</v>
      </c>
      <c r="BU479" s="5" t="s">
        <v>96</v>
      </c>
      <c r="BV479" s="5" t="s">
        <v>96</v>
      </c>
      <c r="BW479" s="5" t="s">
        <v>206</v>
      </c>
      <c r="BX479" s="5" t="s">
        <v>96</v>
      </c>
      <c r="BY479" s="5" t="s">
        <v>96</v>
      </c>
      <c r="BZ479" s="5" t="s">
        <v>96</v>
      </c>
      <c r="CA479" s="5" t="s">
        <v>96</v>
      </c>
      <c r="CB479" s="5" t="s">
        <v>96</v>
      </c>
      <c r="CC479" s="5" t="s">
        <v>96</v>
      </c>
      <c r="CD479" s="5" t="s">
        <v>96</v>
      </c>
      <c r="CE479" s="5" t="s">
        <v>96</v>
      </c>
      <c r="CF479" s="5" t="s">
        <v>96</v>
      </c>
      <c r="CG479" s="5" t="s">
        <v>96</v>
      </c>
      <c r="CH479" s="5" t="s">
        <v>96</v>
      </c>
      <c r="CI479" s="5" t="s">
        <v>96</v>
      </c>
      <c r="CJ479" s="5" t="s">
        <v>96</v>
      </c>
      <c r="CK479" s="5" t="s">
        <v>96</v>
      </c>
      <c r="CL479" s="5" t="s">
        <v>96</v>
      </c>
      <c r="CM479" s="6" t="str" cm="1">
        <f t="array" ref="CM4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79" s="5" t="str" cm="1">
        <f t="array" ref="CN4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79" s="5" t="str" cm="1">
        <f t="array" ref="CO4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79" s="5" t="str" cm="1">
        <f t="array" ref="CP4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79" s="5" t="str" cm="1">
        <f t="array" ref="CQ47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80" spans="2:95" ht="124" x14ac:dyDescent="0.35">
      <c r="B480" s="5" t="s">
        <v>206</v>
      </c>
      <c r="C480" s="6" t="s">
        <v>6290</v>
      </c>
      <c r="D480" s="6" t="s">
        <v>972</v>
      </c>
      <c r="E480" s="6" t="s">
        <v>7431</v>
      </c>
      <c r="F480" s="5" t="s">
        <v>209</v>
      </c>
      <c r="G480" s="5" t="s">
        <v>234</v>
      </c>
      <c r="H480" s="5" t="s">
        <v>417</v>
      </c>
      <c r="I480" s="5" t="s">
        <v>96</v>
      </c>
      <c r="J480" s="5" t="s">
        <v>96</v>
      </c>
      <c r="K480" s="5" t="s">
        <v>399</v>
      </c>
      <c r="L480" s="5" t="s">
        <v>9</v>
      </c>
      <c r="M480" s="5" t="str">
        <f>IF(O480="","",
IF(O480="PM_XX_XX_XX: Undefined","PM_XX: Undefined",
INDEX(tbl_Picklist_UniclassPM[Code and Title],
MATCH((LEFT(O480,5)),tbl_Picklist_UniclassPM[Code],0))
))</f>
        <v>PM_70 : Testing, commissioning and completion information</v>
      </c>
      <c r="N480" s="5" t="str">
        <f>IF(O480="","",
IF(O480="PM_XX_XX_XX: Undefined","PM_XX_XX: Undefined",
INDEX(tbl_Picklist_UniclassPM[Code and Title],
MATCH((LEFT(O480,8)),tbl_Picklist_UniclassPM[Code],0))
))</f>
        <v>PM_70_95 : Project assurance information</v>
      </c>
      <c r="O480" s="5" t="s">
        <v>965</v>
      </c>
      <c r="P480" s="6" t="str" cm="1">
        <f t="array" ref="P48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80" s="6" t="str" cm="1">
        <f t="array" ref="Q48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80" s="6"/>
      <c r="S480" s="5" t="s">
        <v>96</v>
      </c>
      <c r="T480" s="6"/>
      <c r="U480" s="5" t="s">
        <v>96</v>
      </c>
      <c r="V480" s="6"/>
      <c r="W480" s="5" t="s">
        <v>96</v>
      </c>
      <c r="X480" s="6"/>
      <c r="Y480" s="5" t="s">
        <v>96</v>
      </c>
      <c r="Z480" s="6"/>
      <c r="AA480" s="5" t="s">
        <v>96</v>
      </c>
      <c r="AB480" s="6"/>
      <c r="AC480" s="5" t="s">
        <v>96</v>
      </c>
      <c r="AE480" s="5" t="s">
        <v>96</v>
      </c>
      <c r="AG480" s="5" t="s">
        <v>96</v>
      </c>
      <c r="AI480" s="5" t="s">
        <v>96</v>
      </c>
      <c r="AJ480" s="6"/>
      <c r="AK480" s="5" t="s">
        <v>96</v>
      </c>
      <c r="AM480" s="5" t="s">
        <v>96</v>
      </c>
      <c r="AO480" s="5" t="s">
        <v>96</v>
      </c>
      <c r="AQ480" s="5" t="s">
        <v>96</v>
      </c>
      <c r="AS480" s="5" t="s">
        <v>96</v>
      </c>
      <c r="AU480" s="5" t="s">
        <v>96</v>
      </c>
      <c r="AW480" s="5" t="s">
        <v>96</v>
      </c>
      <c r="AY480" s="5" t="s">
        <v>96</v>
      </c>
      <c r="BA480" s="5" t="s">
        <v>96</v>
      </c>
      <c r="BC480" s="5" t="s">
        <v>96</v>
      </c>
      <c r="BE480" s="5" t="s">
        <v>206</v>
      </c>
      <c r="BF480" s="6" t="s">
        <v>6761</v>
      </c>
      <c r="BG480" s="5" t="s">
        <v>206</v>
      </c>
      <c r="BH480" s="6" t="s">
        <v>6536</v>
      </c>
      <c r="BI480" s="5" t="s">
        <v>206</v>
      </c>
      <c r="BJ480" s="6" t="s">
        <v>6753</v>
      </c>
      <c r="BK480" s="6" t="str" cm="1">
        <f t="array" ref="BK48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K;
T</v>
      </c>
      <c r="BL480" s="6" t="str" cm="1">
        <f t="array" ref="BL48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K : Fire Engineering;
T : Town and Country Planning and Building Control</v>
      </c>
      <c r="BM480" s="5" t="s">
        <v>96</v>
      </c>
      <c r="BN480" s="5" t="s">
        <v>96</v>
      </c>
      <c r="BO480" s="5" t="s">
        <v>96</v>
      </c>
      <c r="BP480" s="5" t="s">
        <v>96</v>
      </c>
      <c r="BQ480" s="5" t="s">
        <v>96</v>
      </c>
      <c r="BR480" s="5" t="s">
        <v>96</v>
      </c>
      <c r="BS480" s="5" t="s">
        <v>96</v>
      </c>
      <c r="BT480" s="5" t="s">
        <v>96</v>
      </c>
      <c r="BU480" s="5" t="s">
        <v>96</v>
      </c>
      <c r="BV480" s="5" t="s">
        <v>96</v>
      </c>
      <c r="BW480" s="5" t="s">
        <v>206</v>
      </c>
      <c r="BX480" s="5" t="s">
        <v>96</v>
      </c>
      <c r="BY480" s="5" t="s">
        <v>96</v>
      </c>
      <c r="BZ480" s="5" t="s">
        <v>96</v>
      </c>
      <c r="CA480" s="5" t="s">
        <v>96</v>
      </c>
      <c r="CB480" s="5" t="s">
        <v>96</v>
      </c>
      <c r="CC480" s="5" t="s">
        <v>96</v>
      </c>
      <c r="CD480" s="5" t="s">
        <v>96</v>
      </c>
      <c r="CE480" s="5" t="s">
        <v>96</v>
      </c>
      <c r="CF480" s="5" t="s">
        <v>206</v>
      </c>
      <c r="CG480" s="5" t="s">
        <v>96</v>
      </c>
      <c r="CH480" s="5" t="s">
        <v>96</v>
      </c>
      <c r="CI480" s="5" t="s">
        <v>96</v>
      </c>
      <c r="CJ480" s="5" t="s">
        <v>96</v>
      </c>
      <c r="CK480" s="5" t="s">
        <v>96</v>
      </c>
      <c r="CL480" s="5" t="s">
        <v>96</v>
      </c>
      <c r="CM480" s="6" t="str" cm="1">
        <f t="array" ref="CM4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80" s="5" t="str" cm="1">
        <f t="array" ref="CN4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80" s="5" t="str" cm="1">
        <f t="array" ref="CO4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80" s="5" t="str" cm="1">
        <f t="array" ref="CP4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80" s="5" t="str" cm="1">
        <f t="array" ref="CQ48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81" spans="2:95" ht="155.15" customHeight="1" x14ac:dyDescent="0.35">
      <c r="B481" s="5" t="s">
        <v>206</v>
      </c>
      <c r="C481" s="6" t="s">
        <v>6291</v>
      </c>
      <c r="D481" s="6" t="s">
        <v>973</v>
      </c>
      <c r="E481" s="6" t="s">
        <v>7432</v>
      </c>
      <c r="F481" s="5" t="s">
        <v>209</v>
      </c>
      <c r="G481" s="5" t="s">
        <v>210</v>
      </c>
      <c r="H481" s="5" t="s">
        <v>417</v>
      </c>
      <c r="I481" s="5" t="s">
        <v>96</v>
      </c>
      <c r="J481" s="5" t="s">
        <v>96</v>
      </c>
      <c r="K481" s="5" t="s">
        <v>399</v>
      </c>
      <c r="L481" s="5" t="s">
        <v>9</v>
      </c>
      <c r="M481" s="5" t="str">
        <f>IF(O481="","",
IF(O481="PM_XX_XX_XX: Undefined","PM_XX: Undefined",
INDEX(tbl_Picklist_UniclassPM[Code and Title],
MATCH((LEFT(O481,5)),tbl_Picklist_UniclassPM[Code],0))
))</f>
        <v>PM_70 : Testing, commissioning and completion information</v>
      </c>
      <c r="N481" s="5" t="str">
        <f>IF(O481="","",
IF(O481="PM_XX_XX_XX: Undefined","PM_XX_XX: Undefined",
INDEX(tbl_Picklist_UniclassPM[Code and Title],
MATCH((LEFT(O481,8)),tbl_Picklist_UniclassPM[Code],0))
))</f>
        <v>PM_70_95 : Project assurance information</v>
      </c>
      <c r="O481" s="5" t="s">
        <v>974</v>
      </c>
      <c r="P481" s="6" t="str" cm="1">
        <f t="array" ref="P48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81" s="6" t="str" cm="1">
        <f t="array" ref="Q48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81" s="6"/>
      <c r="S481" s="5" t="s">
        <v>96</v>
      </c>
      <c r="T481" s="6"/>
      <c r="U481" s="5" t="s">
        <v>96</v>
      </c>
      <c r="V481" s="6"/>
      <c r="W481" s="5" t="s">
        <v>96</v>
      </c>
      <c r="X481" s="6"/>
      <c r="Y481" s="5" t="s">
        <v>96</v>
      </c>
      <c r="Z481" s="6"/>
      <c r="AA481" s="5" t="s">
        <v>96</v>
      </c>
      <c r="AB481" s="6"/>
      <c r="AC481" s="5" t="s">
        <v>96</v>
      </c>
      <c r="AE481" s="5" t="s">
        <v>96</v>
      </c>
      <c r="AG481" s="5" t="s">
        <v>96</v>
      </c>
      <c r="AI481" s="5" t="s">
        <v>96</v>
      </c>
      <c r="AJ481" s="6"/>
      <c r="AK481" s="5" t="s">
        <v>96</v>
      </c>
      <c r="AM481" s="5" t="s">
        <v>96</v>
      </c>
      <c r="AO481" s="5" t="s">
        <v>96</v>
      </c>
      <c r="AQ481" s="5" t="s">
        <v>96</v>
      </c>
      <c r="AS481" s="5" t="s">
        <v>96</v>
      </c>
      <c r="AU481" s="5" t="s">
        <v>96</v>
      </c>
      <c r="AW481" s="5" t="s">
        <v>96</v>
      </c>
      <c r="AY481" s="5" t="s">
        <v>96</v>
      </c>
      <c r="BA481" s="5" t="s">
        <v>96</v>
      </c>
      <c r="BC481" s="5" t="s">
        <v>96</v>
      </c>
      <c r="BE481" s="5" t="s">
        <v>206</v>
      </c>
      <c r="BF481" s="6" t="s">
        <v>6766</v>
      </c>
      <c r="BG481" s="5" t="s">
        <v>206</v>
      </c>
      <c r="BH481" s="6" t="s">
        <v>6536</v>
      </c>
      <c r="BI481" s="5" t="s">
        <v>206</v>
      </c>
      <c r="BK481" s="6" t="str" cm="1">
        <f t="array" ref="BK48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481" s="6" t="str" cm="1">
        <f t="array" ref="BL48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481" s="5" t="s">
        <v>96</v>
      </c>
      <c r="BN481" s="5" t="s">
        <v>96</v>
      </c>
      <c r="BO481" s="5" t="s">
        <v>96</v>
      </c>
      <c r="BP481" s="5" t="s">
        <v>96</v>
      </c>
      <c r="BQ481" s="5" t="s">
        <v>96</v>
      </c>
      <c r="BR481" s="5" t="s">
        <v>96</v>
      </c>
      <c r="BS481" s="5" t="s">
        <v>96</v>
      </c>
      <c r="BT481" s="5" t="s">
        <v>96</v>
      </c>
      <c r="BU481" s="5" t="s">
        <v>96</v>
      </c>
      <c r="BV481" s="5" t="s">
        <v>96</v>
      </c>
      <c r="BW481" s="5" t="s">
        <v>96</v>
      </c>
      <c r="BX481" s="5" t="s">
        <v>96</v>
      </c>
      <c r="BY481" s="5" t="s">
        <v>96</v>
      </c>
      <c r="BZ481" s="5" t="s">
        <v>96</v>
      </c>
      <c r="CA481" s="5" t="s">
        <v>96</v>
      </c>
      <c r="CB481" s="5" t="s">
        <v>96</v>
      </c>
      <c r="CC481" s="5" t="s">
        <v>96</v>
      </c>
      <c r="CD481" s="5" t="s">
        <v>96</v>
      </c>
      <c r="CE481" s="5" t="s">
        <v>96</v>
      </c>
      <c r="CF481" s="5" t="s">
        <v>96</v>
      </c>
      <c r="CG481" s="5" t="s">
        <v>96</v>
      </c>
      <c r="CH481" s="5" t="s">
        <v>96</v>
      </c>
      <c r="CI481" s="5" t="s">
        <v>96</v>
      </c>
      <c r="CJ481" s="5" t="s">
        <v>206</v>
      </c>
      <c r="CK481" s="5" t="s">
        <v>96</v>
      </c>
      <c r="CL481" s="5" t="s">
        <v>96</v>
      </c>
      <c r="CM481" s="6" t="str" cm="1">
        <f t="array" ref="CM4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81" s="5" t="str" cm="1">
        <f t="array" ref="CN4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81" s="5" t="str" cm="1">
        <f t="array" ref="CO4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81" s="5" t="str" cm="1">
        <f t="array" ref="CP4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81" s="5" t="str" cm="1">
        <f t="array" ref="CQ48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82" spans="2:95" ht="124" x14ac:dyDescent="0.35">
      <c r="B482" s="5" t="s">
        <v>206</v>
      </c>
      <c r="C482" s="6" t="s">
        <v>6292</v>
      </c>
      <c r="D482" s="6" t="s">
        <v>975</v>
      </c>
      <c r="E482" s="6" t="s">
        <v>7433</v>
      </c>
      <c r="F482" s="5" t="s">
        <v>209</v>
      </c>
      <c r="G482" s="5" t="s">
        <v>210</v>
      </c>
      <c r="H482" s="5" t="s">
        <v>223</v>
      </c>
      <c r="I482" s="5" t="s">
        <v>96</v>
      </c>
      <c r="J482" s="5" t="s">
        <v>96</v>
      </c>
      <c r="K482" s="5" t="s">
        <v>399</v>
      </c>
      <c r="L482" s="5" t="s">
        <v>9</v>
      </c>
      <c r="M482" s="5" t="str">
        <f>IF(O482="","",
IF(O482="PM_XX_XX_XX: Undefined","PM_XX: Undefined",
INDEX(tbl_Picklist_UniclassPM[Code and Title],
MATCH((LEFT(O482,5)),tbl_Picklist_UniclassPM[Code],0))
))</f>
        <v>PM_80 : Asset management information</v>
      </c>
      <c r="N482" s="5" t="str">
        <f>IF(O482="","",
IF(O482="PM_XX_XX_XX: Undefined","PM_XX_XX: Undefined",
INDEX(tbl_Picklist_UniclassPM[Code and Title],
MATCH((LEFT(O482,8)),tbl_Picklist_UniclassPM[Code],0))
))</f>
        <v>PM_80_10 : Asset strategy, planning and management information</v>
      </c>
      <c r="O482" s="5" t="s">
        <v>976</v>
      </c>
      <c r="P482" s="6" t="str" cm="1">
        <f t="array" ref="P48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82" s="6" t="str" cm="1">
        <f t="array" ref="Q48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82" s="6"/>
      <c r="S482" s="5" t="s">
        <v>96</v>
      </c>
      <c r="T482" s="6"/>
      <c r="U482" s="5" t="s">
        <v>96</v>
      </c>
      <c r="V482" s="6"/>
      <c r="W482" s="5" t="s">
        <v>96</v>
      </c>
      <c r="X482" s="6"/>
      <c r="Y482" s="5" t="s">
        <v>96</v>
      </c>
      <c r="Z482" s="6"/>
      <c r="AA482" s="5" t="s">
        <v>96</v>
      </c>
      <c r="AB482" s="6"/>
      <c r="AC482" s="5" t="s">
        <v>96</v>
      </c>
      <c r="AE482" s="5" t="s">
        <v>96</v>
      </c>
      <c r="AG482" s="5" t="s">
        <v>96</v>
      </c>
      <c r="AI482" s="5" t="s">
        <v>96</v>
      </c>
      <c r="AJ482" s="6"/>
      <c r="AK482" s="5" t="s">
        <v>96</v>
      </c>
      <c r="AM482" s="5" t="s">
        <v>96</v>
      </c>
      <c r="AO482" s="5" t="s">
        <v>96</v>
      </c>
      <c r="AQ482" s="5" t="s">
        <v>96</v>
      </c>
      <c r="AS482" s="5" t="s">
        <v>96</v>
      </c>
      <c r="AU482" s="5" t="s">
        <v>96</v>
      </c>
      <c r="AW482" s="5" t="s">
        <v>96</v>
      </c>
      <c r="AY482" s="5" t="s">
        <v>96</v>
      </c>
      <c r="BA482" s="5" t="s">
        <v>96</v>
      </c>
      <c r="BC482" s="5" t="s">
        <v>96</v>
      </c>
      <c r="BE482" s="5" t="s">
        <v>206</v>
      </c>
      <c r="BF482" s="6" t="s">
        <v>6767</v>
      </c>
      <c r="BG482" s="5" t="s">
        <v>206</v>
      </c>
      <c r="BH482" s="6" t="s">
        <v>6536</v>
      </c>
      <c r="BI482" s="5" t="s">
        <v>206</v>
      </c>
      <c r="BJ482" s="6" t="s">
        <v>6364</v>
      </c>
      <c r="BK482" s="6" t="str" cm="1">
        <f t="array" ref="BK48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
Z</v>
      </c>
      <c r="BL482" s="6" t="str" cm="1">
        <f t="array" ref="BL48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
Z : Multiple Disciplines</v>
      </c>
      <c r="BM482" s="5" t="s">
        <v>96</v>
      </c>
      <c r="BN482" s="5" t="s">
        <v>96</v>
      </c>
      <c r="BO482" s="5" t="s">
        <v>96</v>
      </c>
      <c r="BP482" s="5" t="s">
        <v>96</v>
      </c>
      <c r="BQ482" s="5" t="s">
        <v>96</v>
      </c>
      <c r="BR482" s="5" t="s">
        <v>206</v>
      </c>
      <c r="BS482" s="5" t="s">
        <v>96</v>
      </c>
      <c r="BT482" s="5" t="s">
        <v>96</v>
      </c>
      <c r="BU482" s="5" t="s">
        <v>96</v>
      </c>
      <c r="BV482" s="5" t="s">
        <v>96</v>
      </c>
      <c r="BW482" s="5" t="s">
        <v>96</v>
      </c>
      <c r="BX482" s="5" t="s">
        <v>96</v>
      </c>
      <c r="BY482" s="5" t="s">
        <v>96</v>
      </c>
      <c r="BZ482" s="5" t="s">
        <v>96</v>
      </c>
      <c r="CA482" s="5" t="s">
        <v>96</v>
      </c>
      <c r="CB482" s="5" t="s">
        <v>96</v>
      </c>
      <c r="CC482" s="5" t="s">
        <v>96</v>
      </c>
      <c r="CD482" s="5" t="s">
        <v>96</v>
      </c>
      <c r="CE482" s="5" t="s">
        <v>96</v>
      </c>
      <c r="CF482" s="5" t="s">
        <v>96</v>
      </c>
      <c r="CG482" s="5" t="s">
        <v>96</v>
      </c>
      <c r="CH482" s="5" t="s">
        <v>96</v>
      </c>
      <c r="CI482" s="5" t="s">
        <v>96</v>
      </c>
      <c r="CJ482" s="5" t="s">
        <v>206</v>
      </c>
      <c r="CK482" s="5" t="s">
        <v>96</v>
      </c>
      <c r="CL482" s="5" t="s">
        <v>206</v>
      </c>
      <c r="CM482" s="6" t="str" cm="1">
        <f t="array" ref="CM4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82" s="5" t="str" cm="1">
        <f t="array" ref="CN4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82" s="5" t="str" cm="1">
        <f t="array" ref="CO4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82" s="5" t="str" cm="1">
        <f t="array" ref="CP4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82" s="5" t="str" cm="1">
        <f t="array" ref="CQ48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83" spans="2:95" ht="263.5" x14ac:dyDescent="0.35">
      <c r="B483" s="5" t="s">
        <v>206</v>
      </c>
      <c r="C483" s="6" t="s">
        <v>6293</v>
      </c>
      <c r="D483" s="6" t="s">
        <v>977</v>
      </c>
      <c r="E483" s="6" t="s">
        <v>7434</v>
      </c>
      <c r="F483" s="5" t="s">
        <v>209</v>
      </c>
      <c r="G483" s="5" t="s">
        <v>210</v>
      </c>
      <c r="H483" s="5" t="s">
        <v>223</v>
      </c>
      <c r="I483" s="5" t="s">
        <v>96</v>
      </c>
      <c r="J483" s="5" t="s">
        <v>96</v>
      </c>
      <c r="K483" s="5" t="s">
        <v>399</v>
      </c>
      <c r="L483" s="5" t="s">
        <v>9</v>
      </c>
      <c r="M483" s="5" t="str">
        <f>IF(O483="","",
IF(O483="PM_XX_XX_XX: Undefined","PM_XX: Undefined",
INDEX(tbl_Picklist_UniclassPM[Code and Title],
MATCH((LEFT(O483,5)),tbl_Picklist_UniclassPM[Code],0))
))</f>
        <v>PM_80 : Asset management information</v>
      </c>
      <c r="N483" s="5" t="str">
        <f>IF(O483="","",
IF(O483="PM_XX_XX_XX: Undefined","PM_XX_XX: Undefined",
INDEX(tbl_Picklist_UniclassPM[Code and Title],
MATCH((LEFT(O483,8)),tbl_Picklist_UniclassPM[Code],0))
))</f>
        <v>PM_80_10 : Asset strategy, planning and management information</v>
      </c>
      <c r="O483" s="5" t="s">
        <v>976</v>
      </c>
      <c r="P483" s="6" t="str" cm="1">
        <f t="array" ref="P48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83" s="6" t="str" cm="1">
        <f t="array" ref="Q48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83" s="6"/>
      <c r="S483" s="5" t="s">
        <v>96</v>
      </c>
      <c r="T483" s="6"/>
      <c r="U483" s="5" t="s">
        <v>96</v>
      </c>
      <c r="V483" s="6"/>
      <c r="W483" s="5" t="s">
        <v>96</v>
      </c>
      <c r="X483" s="6"/>
      <c r="Y483" s="5" t="s">
        <v>96</v>
      </c>
      <c r="Z483" s="6"/>
      <c r="AA483" s="5" t="s">
        <v>96</v>
      </c>
      <c r="AB483" s="6"/>
      <c r="AC483" s="5" t="s">
        <v>96</v>
      </c>
      <c r="AE483" s="5" t="s">
        <v>96</v>
      </c>
      <c r="AG483" s="5" t="s">
        <v>96</v>
      </c>
      <c r="AI483" s="5" t="s">
        <v>96</v>
      </c>
      <c r="AJ483" s="6"/>
      <c r="AK483" s="5" t="s">
        <v>96</v>
      </c>
      <c r="AM483" s="5" t="s">
        <v>96</v>
      </c>
      <c r="AO483" s="5" t="s">
        <v>96</v>
      </c>
      <c r="AQ483" s="5" t="s">
        <v>96</v>
      </c>
      <c r="AS483" s="5" t="s">
        <v>96</v>
      </c>
      <c r="AU483" s="5" t="s">
        <v>96</v>
      </c>
      <c r="AW483" s="5" t="s">
        <v>96</v>
      </c>
      <c r="AY483" s="5" t="s">
        <v>96</v>
      </c>
      <c r="BA483" s="5" t="s">
        <v>96</v>
      </c>
      <c r="BC483" s="5" t="s">
        <v>96</v>
      </c>
      <c r="BE483" s="5" t="s">
        <v>206</v>
      </c>
      <c r="BF483" s="6" t="s">
        <v>6978</v>
      </c>
      <c r="BG483" s="5" t="s">
        <v>206</v>
      </c>
      <c r="BH483" s="6" t="s">
        <v>6536</v>
      </c>
      <c r="BI483" s="5" t="s">
        <v>206</v>
      </c>
      <c r="BJ483" s="6" t="s">
        <v>6364</v>
      </c>
      <c r="BK483" s="6" t="str" cm="1">
        <f t="array" ref="BK48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
Z</v>
      </c>
      <c r="BL483" s="6" t="str" cm="1">
        <f t="array" ref="BL48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
Z : Multiple Disciplines</v>
      </c>
      <c r="BM483" s="5" t="s">
        <v>96</v>
      </c>
      <c r="BN483" s="5" t="s">
        <v>96</v>
      </c>
      <c r="BO483" s="5" t="s">
        <v>96</v>
      </c>
      <c r="BP483" s="5" t="s">
        <v>96</v>
      </c>
      <c r="BQ483" s="5" t="s">
        <v>96</v>
      </c>
      <c r="BR483" s="5" t="s">
        <v>206</v>
      </c>
      <c r="BS483" s="5" t="s">
        <v>96</v>
      </c>
      <c r="BT483" s="5" t="s">
        <v>96</v>
      </c>
      <c r="BU483" s="5" t="s">
        <v>96</v>
      </c>
      <c r="BV483" s="5" t="s">
        <v>96</v>
      </c>
      <c r="BW483" s="5" t="s">
        <v>96</v>
      </c>
      <c r="BX483" s="5" t="s">
        <v>96</v>
      </c>
      <c r="BY483" s="5" t="s">
        <v>96</v>
      </c>
      <c r="BZ483" s="5" t="s">
        <v>96</v>
      </c>
      <c r="CA483" s="5" t="s">
        <v>96</v>
      </c>
      <c r="CB483" s="5" t="s">
        <v>96</v>
      </c>
      <c r="CC483" s="5" t="s">
        <v>96</v>
      </c>
      <c r="CD483" s="5" t="s">
        <v>96</v>
      </c>
      <c r="CE483" s="5" t="s">
        <v>96</v>
      </c>
      <c r="CF483" s="5" t="s">
        <v>96</v>
      </c>
      <c r="CG483" s="5" t="s">
        <v>96</v>
      </c>
      <c r="CH483" s="5" t="s">
        <v>96</v>
      </c>
      <c r="CI483" s="5" t="s">
        <v>96</v>
      </c>
      <c r="CJ483" s="5" t="s">
        <v>206</v>
      </c>
      <c r="CK483" s="5" t="s">
        <v>96</v>
      </c>
      <c r="CL483" s="5" t="s">
        <v>206</v>
      </c>
      <c r="CM483" s="6" t="str" cm="1">
        <f t="array" ref="CM4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83" s="5" t="str" cm="1">
        <f t="array" ref="CN4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83" s="5" t="str" cm="1">
        <f t="array" ref="CO4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83" s="5" t="str" cm="1">
        <f t="array" ref="CP4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83" s="5" t="str" cm="1">
        <f t="array" ref="CQ48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84" spans="2:95" ht="409.5" x14ac:dyDescent="0.35">
      <c r="B484" s="5" t="s">
        <v>206</v>
      </c>
      <c r="C484" s="6" t="s">
        <v>6074</v>
      </c>
      <c r="D484" s="6" t="s">
        <v>978</v>
      </c>
      <c r="E484" s="6" t="s">
        <v>7435</v>
      </c>
      <c r="F484" s="5" t="s">
        <v>443</v>
      </c>
      <c r="G484" s="5" t="s">
        <v>234</v>
      </c>
      <c r="H484" s="5" t="s">
        <v>235</v>
      </c>
      <c r="I484" s="5" t="s">
        <v>96</v>
      </c>
      <c r="J484" s="5" t="s">
        <v>96</v>
      </c>
      <c r="K484" s="5" t="s">
        <v>399</v>
      </c>
      <c r="L484" s="5" t="s">
        <v>9</v>
      </c>
      <c r="M484" s="5" t="str">
        <f>IF(O484="","",
IF(O484="PM_XX_XX_XX: Undefined","PM_XX: Undefined",
INDEX(tbl_Picklist_UniclassPM[Code and Title],
MATCH((LEFT(O484,5)),tbl_Picklist_UniclassPM[Code],0))
))</f>
        <v>PM_80 : Asset management information</v>
      </c>
      <c r="N484" s="5" t="str">
        <f>IF(O484="","",
IF(O484="PM_XX_XX_XX: Undefined","PM_XX_XX: Undefined",
INDEX(tbl_Picklist_UniclassPM[Code and Title],
MATCH((LEFT(O484,8)),tbl_Picklist_UniclassPM[Code],0))
))</f>
        <v>PM_80_10 : Asset strategy, planning and management information</v>
      </c>
      <c r="O484" s="5" t="s">
        <v>979</v>
      </c>
      <c r="P484" s="6" t="str" cm="1">
        <f t="array" ref="P48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IE311;
IE401;
IE521;
IE601</v>
      </c>
      <c r="Q484" s="6" t="str" cm="1">
        <f t="array" ref="Q48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IE311 : Remaining stage submission;
IE401 : Stage submission (Contractor's Proposals);
IE521 : Stage submission (Pre-Handover);
IE601 : Post-Handover</v>
      </c>
      <c r="R484" s="6"/>
      <c r="S484" s="5" t="s">
        <v>96</v>
      </c>
      <c r="T484" s="6"/>
      <c r="U484" s="5" t="s">
        <v>96</v>
      </c>
      <c r="V484" s="6"/>
      <c r="W484" s="5" t="s">
        <v>96</v>
      </c>
      <c r="X484" s="6"/>
      <c r="Y484" s="5" t="s">
        <v>96</v>
      </c>
      <c r="Z484" s="6"/>
      <c r="AA484" s="5" t="s">
        <v>96</v>
      </c>
      <c r="AB484" s="6"/>
      <c r="AC484" s="5" t="s">
        <v>96</v>
      </c>
      <c r="AE484" s="5" t="s">
        <v>96</v>
      </c>
      <c r="AG484" s="5" t="s">
        <v>96</v>
      </c>
      <c r="AI484" s="5" t="s">
        <v>96</v>
      </c>
      <c r="AJ484" s="6"/>
      <c r="AK484" s="5" t="s">
        <v>96</v>
      </c>
      <c r="AM484" s="5" t="s">
        <v>96</v>
      </c>
      <c r="AO484" s="5" t="s">
        <v>96</v>
      </c>
      <c r="AQ484" s="5" t="s">
        <v>96</v>
      </c>
      <c r="AS484" s="5" t="s">
        <v>96</v>
      </c>
      <c r="AU484" s="5" t="s">
        <v>96</v>
      </c>
      <c r="AW484" s="5" t="s">
        <v>206</v>
      </c>
      <c r="AX484" s="6" t="s">
        <v>6768</v>
      </c>
      <c r="AY484" s="5" t="s">
        <v>206</v>
      </c>
      <c r="AZ484" s="6" t="s">
        <v>6769</v>
      </c>
      <c r="BA484" s="5" t="s">
        <v>96</v>
      </c>
      <c r="BC484" s="5" t="s">
        <v>96</v>
      </c>
      <c r="BE484" s="5" t="s">
        <v>206</v>
      </c>
      <c r="BF484" s="6" t="s">
        <v>6770</v>
      </c>
      <c r="BG484" s="5" t="s">
        <v>206</v>
      </c>
      <c r="BH484" s="6" t="s">
        <v>6771</v>
      </c>
      <c r="BI484" s="5" t="s">
        <v>96</v>
      </c>
      <c r="BK484" s="6" t="str" cm="1">
        <f t="array" ref="BK48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I;
J;
K;
L;
M;
P;
Q;
R;
S;
W;
X;
Z</v>
      </c>
      <c r="BL484" s="6" t="str" cm="1">
        <f t="array" ref="BL48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I : Interior Architecture;
J : Acoustic Engineering;
K : Fire Engineering;
L : Landscape Architecture;
M : Mechanical Engineering;
P : Public Health Engineering;
Q : Quantity Surveying / Cost Consultancy;
R : Project Management;
S : Structural Engineering;
W : Water Engineering;
X : Non-Discipline Specific or Not Applicable;
Z : Multiple Disciplines</v>
      </c>
      <c r="BM484" s="5" t="s">
        <v>206</v>
      </c>
      <c r="BN484" s="5" t="s">
        <v>96</v>
      </c>
      <c r="BO484" s="5" t="s">
        <v>206</v>
      </c>
      <c r="BP484" s="5" t="s">
        <v>96</v>
      </c>
      <c r="BQ484" s="5" t="s">
        <v>206</v>
      </c>
      <c r="BR484" s="5" t="s">
        <v>206</v>
      </c>
      <c r="BS484" s="5" t="s">
        <v>96</v>
      </c>
      <c r="BT484" s="5" t="s">
        <v>96</v>
      </c>
      <c r="BU484" s="5" t="s">
        <v>206</v>
      </c>
      <c r="BV484" s="5" t="s">
        <v>206</v>
      </c>
      <c r="BW484" s="5" t="s">
        <v>206</v>
      </c>
      <c r="BX484" s="5" t="s">
        <v>206</v>
      </c>
      <c r="BY484" s="5" t="s">
        <v>206</v>
      </c>
      <c r="BZ484" s="5" t="s">
        <v>96</v>
      </c>
      <c r="CA484" s="5" t="s">
        <v>96</v>
      </c>
      <c r="CB484" s="5" t="s">
        <v>206</v>
      </c>
      <c r="CC484" s="5" t="s">
        <v>206</v>
      </c>
      <c r="CD484" s="5" t="s">
        <v>206</v>
      </c>
      <c r="CE484" s="5" t="s">
        <v>206</v>
      </c>
      <c r="CF484" s="5" t="s">
        <v>96</v>
      </c>
      <c r="CG484" s="5" t="s">
        <v>96</v>
      </c>
      <c r="CH484" s="5" t="s">
        <v>96</v>
      </c>
      <c r="CI484" s="5" t="s">
        <v>206</v>
      </c>
      <c r="CJ484" s="5" t="s">
        <v>206</v>
      </c>
      <c r="CK484" s="5" t="s">
        <v>96</v>
      </c>
      <c r="CL484" s="5" t="s">
        <v>206</v>
      </c>
      <c r="CM484" s="6" t="str" cm="1">
        <f t="array" ref="CM4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84" s="5" t="str" cm="1">
        <f t="array" ref="CN4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84" s="5" t="str" cm="1">
        <f t="array" ref="CO4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84" s="5" t="str" cm="1">
        <f t="array" ref="CP4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84" s="5" t="str" cm="1">
        <f t="array" ref="CQ48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85" spans="2:95" ht="248" x14ac:dyDescent="0.35">
      <c r="B485" s="5" t="s">
        <v>206</v>
      </c>
      <c r="C485" s="6" t="s">
        <v>6294</v>
      </c>
      <c r="D485" s="6" t="s">
        <v>980</v>
      </c>
      <c r="E485" s="6" t="s">
        <v>7436</v>
      </c>
      <c r="F485" s="5" t="s">
        <v>209</v>
      </c>
      <c r="G485" s="5" t="s">
        <v>210</v>
      </c>
      <c r="H485" s="5" t="s">
        <v>325</v>
      </c>
      <c r="I485" s="5" t="s">
        <v>96</v>
      </c>
      <c r="J485" s="5" t="s">
        <v>96</v>
      </c>
      <c r="K485" s="5" t="s">
        <v>399</v>
      </c>
      <c r="L485" s="5" t="s">
        <v>9</v>
      </c>
      <c r="M485" s="5" t="str">
        <f>IF(O485="","",
IF(O485="PM_XX_XX_XX: Undefined","PM_XX: Undefined",
INDEX(tbl_Picklist_UniclassPM[Code and Title],
MATCH((LEFT(O485,5)),tbl_Picklist_UniclassPM[Code],0))
))</f>
        <v>PM_80 : Asset management information</v>
      </c>
      <c r="N485" s="5" t="str">
        <f>IF(O485="","",
IF(O485="PM_XX_XX_XX: Undefined","PM_XX_XX: Undefined",
INDEX(tbl_Picklist_UniclassPM[Code and Title],
MATCH((LEFT(O485,8)),tbl_Picklist_UniclassPM[Code],0))
))</f>
        <v>PM_80_10 : Asset strategy, planning and management information</v>
      </c>
      <c r="O485" s="5" t="s">
        <v>981</v>
      </c>
      <c r="P485" s="6" t="str" cm="1">
        <f t="array" ref="P48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85" s="6" t="str" cm="1">
        <f t="array" ref="Q48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85" s="6"/>
      <c r="S485" s="5" t="s">
        <v>96</v>
      </c>
      <c r="T485" s="6"/>
      <c r="U485" s="5" t="s">
        <v>96</v>
      </c>
      <c r="V485" s="6"/>
      <c r="W485" s="5" t="s">
        <v>96</v>
      </c>
      <c r="X485" s="6"/>
      <c r="Y485" s="5" t="s">
        <v>96</v>
      </c>
      <c r="Z485" s="6"/>
      <c r="AA485" s="5" t="s">
        <v>96</v>
      </c>
      <c r="AB485" s="6"/>
      <c r="AC485" s="5" t="s">
        <v>96</v>
      </c>
      <c r="AE485" s="5" t="s">
        <v>96</v>
      </c>
      <c r="AG485" s="5" t="s">
        <v>96</v>
      </c>
      <c r="AI485" s="5" t="s">
        <v>96</v>
      </c>
      <c r="AJ485" s="6"/>
      <c r="AK485" s="5" t="s">
        <v>96</v>
      </c>
      <c r="AM485" s="5" t="s">
        <v>96</v>
      </c>
      <c r="AO485" s="5" t="s">
        <v>96</v>
      </c>
      <c r="AQ485" s="5" t="s">
        <v>96</v>
      </c>
      <c r="AS485" s="5" t="s">
        <v>96</v>
      </c>
      <c r="AU485" s="5" t="s">
        <v>96</v>
      </c>
      <c r="AW485" s="5" t="s">
        <v>96</v>
      </c>
      <c r="AY485" s="5" t="s">
        <v>96</v>
      </c>
      <c r="BA485" s="5" t="s">
        <v>96</v>
      </c>
      <c r="BC485" s="5" t="s">
        <v>96</v>
      </c>
      <c r="BE485" s="5" t="s">
        <v>206</v>
      </c>
      <c r="BF485" s="6" t="s">
        <v>6772</v>
      </c>
      <c r="BG485" s="5" t="s">
        <v>206</v>
      </c>
      <c r="BH485" s="6" t="s">
        <v>6536</v>
      </c>
      <c r="BI485" s="5" t="s">
        <v>206</v>
      </c>
      <c r="BJ485" s="6" t="s">
        <v>6364</v>
      </c>
      <c r="BK485" s="6" t="str" cm="1">
        <f t="array" ref="BK48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F;
M;
P;
Z</v>
      </c>
      <c r="BL485" s="6" t="str" cm="1">
        <f t="array" ref="BL48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F : Facilities/Asset Management;
M : Mechanical Engineering;
P : Public Health Engineering;
Z : Multiple Disciplines</v>
      </c>
      <c r="BM485" s="5" t="s">
        <v>96</v>
      </c>
      <c r="BN485" s="5" t="s">
        <v>96</v>
      </c>
      <c r="BO485" s="5" t="s">
        <v>96</v>
      </c>
      <c r="BP485" s="5" t="s">
        <v>96</v>
      </c>
      <c r="BQ485" s="5" t="s">
        <v>206</v>
      </c>
      <c r="BR485" s="5" t="s">
        <v>206</v>
      </c>
      <c r="BS485" s="5" t="s">
        <v>96</v>
      </c>
      <c r="BT485" s="5" t="s">
        <v>96</v>
      </c>
      <c r="BU485" s="5" t="s">
        <v>96</v>
      </c>
      <c r="BV485" s="5" t="s">
        <v>96</v>
      </c>
      <c r="BW485" s="5" t="s">
        <v>96</v>
      </c>
      <c r="BX485" s="5" t="s">
        <v>96</v>
      </c>
      <c r="BY485" s="5" t="s">
        <v>206</v>
      </c>
      <c r="BZ485" s="5" t="s">
        <v>96</v>
      </c>
      <c r="CA485" s="5" t="s">
        <v>96</v>
      </c>
      <c r="CB485" s="5" t="s">
        <v>206</v>
      </c>
      <c r="CC485" s="5" t="s">
        <v>96</v>
      </c>
      <c r="CD485" s="5" t="s">
        <v>96</v>
      </c>
      <c r="CE485" s="5" t="s">
        <v>96</v>
      </c>
      <c r="CF485" s="5" t="s">
        <v>96</v>
      </c>
      <c r="CG485" s="5" t="s">
        <v>96</v>
      </c>
      <c r="CH485" s="5" t="s">
        <v>96</v>
      </c>
      <c r="CI485" s="5" t="s">
        <v>96</v>
      </c>
      <c r="CJ485" s="5" t="s">
        <v>96</v>
      </c>
      <c r="CK485" s="5" t="s">
        <v>96</v>
      </c>
      <c r="CL485" s="5" t="s">
        <v>206</v>
      </c>
      <c r="CM485" s="6" t="str" cm="1">
        <f t="array" ref="CM4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85" s="5" t="str" cm="1">
        <f t="array" ref="CN4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85" s="5" t="str" cm="1">
        <f t="array" ref="CO4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85" s="5" t="str" cm="1">
        <f t="array" ref="CP4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85" s="5" t="str" cm="1">
        <f t="array" ref="CQ48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86" spans="2:95" ht="139.5" x14ac:dyDescent="0.35">
      <c r="B486" s="5" t="s">
        <v>206</v>
      </c>
      <c r="C486" s="6" t="s">
        <v>6295</v>
      </c>
      <c r="D486" s="6" t="s">
        <v>982</v>
      </c>
      <c r="E486" s="6" t="s">
        <v>7437</v>
      </c>
      <c r="F486" s="5" t="s">
        <v>209</v>
      </c>
      <c r="G486" s="5" t="s">
        <v>96</v>
      </c>
      <c r="H486" s="5" t="s">
        <v>319</v>
      </c>
      <c r="I486" s="5" t="s">
        <v>96</v>
      </c>
      <c r="J486" s="5" t="s">
        <v>96</v>
      </c>
      <c r="K486" s="5" t="s">
        <v>399</v>
      </c>
      <c r="L486" s="5" t="s">
        <v>9</v>
      </c>
      <c r="M486" s="5" t="str">
        <f>IF(O486="","",
IF(O486="PM_XX_XX_XX: Undefined","PM_XX: Undefined",
INDEX(tbl_Picklist_UniclassPM[Code and Title],
MATCH((LEFT(O486,5)),tbl_Picklist_UniclassPM[Code],0))
))</f>
        <v>PM_80 : Asset management information</v>
      </c>
      <c r="N486" s="5" t="str">
        <f>IF(O486="","",
IF(O486="PM_XX_XX_XX: Undefined","PM_XX_XX: Undefined",
INDEX(tbl_Picklist_UniclassPM[Code and Title],
MATCH((LEFT(O486,8)),tbl_Picklist_UniclassPM[Code],0))
))</f>
        <v>PM_80_10 : Asset strategy, planning and management information</v>
      </c>
      <c r="O486" s="5" t="s">
        <v>981</v>
      </c>
      <c r="P486" s="6" t="str" cm="1">
        <f t="array" ref="P48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86" s="6" t="str" cm="1">
        <f t="array" ref="Q48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86" s="6"/>
      <c r="S486" s="5" t="s">
        <v>96</v>
      </c>
      <c r="T486" s="6"/>
      <c r="U486" s="5" t="s">
        <v>96</v>
      </c>
      <c r="V486" s="6"/>
      <c r="W486" s="5" t="s">
        <v>96</v>
      </c>
      <c r="X486" s="6"/>
      <c r="Y486" s="5" t="s">
        <v>96</v>
      </c>
      <c r="Z486" s="6"/>
      <c r="AA486" s="5" t="s">
        <v>96</v>
      </c>
      <c r="AB486" s="6"/>
      <c r="AC486" s="5" t="s">
        <v>96</v>
      </c>
      <c r="AE486" s="5" t="s">
        <v>96</v>
      </c>
      <c r="AG486" s="5" t="s">
        <v>96</v>
      </c>
      <c r="AI486" s="5" t="s">
        <v>96</v>
      </c>
      <c r="AJ486" s="6"/>
      <c r="AK486" s="5" t="s">
        <v>96</v>
      </c>
      <c r="AM486" s="5" t="s">
        <v>96</v>
      </c>
      <c r="AO486" s="5" t="s">
        <v>96</v>
      </c>
      <c r="AQ486" s="5" t="s">
        <v>96</v>
      </c>
      <c r="AS486" s="5" t="s">
        <v>96</v>
      </c>
      <c r="AU486" s="5" t="s">
        <v>96</v>
      </c>
      <c r="AW486" s="5" t="s">
        <v>96</v>
      </c>
      <c r="AY486" s="5" t="s">
        <v>96</v>
      </c>
      <c r="BA486" s="5" t="s">
        <v>96</v>
      </c>
      <c r="BC486" s="5" t="s">
        <v>96</v>
      </c>
      <c r="BE486" s="5" t="s">
        <v>206</v>
      </c>
      <c r="BF486" s="6" t="s">
        <v>6773</v>
      </c>
      <c r="BG486" s="5" t="s">
        <v>206</v>
      </c>
      <c r="BH486" s="6" t="s">
        <v>6536</v>
      </c>
      <c r="BI486" s="5" t="s">
        <v>206</v>
      </c>
      <c r="BJ486" s="6" t="s">
        <v>6364</v>
      </c>
      <c r="BK486" s="6" t="str" cm="1">
        <f t="array" ref="BK48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F;
M;
P;
Z</v>
      </c>
      <c r="BL486" s="6" t="str" cm="1">
        <f t="array" ref="BL48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F : Facilities/Asset Management;
M : Mechanical Engineering;
P : Public Health Engineering;
Z : Multiple Disciplines</v>
      </c>
      <c r="BM486" s="5" t="s">
        <v>96</v>
      </c>
      <c r="BN486" s="5" t="s">
        <v>96</v>
      </c>
      <c r="BO486" s="5" t="s">
        <v>96</v>
      </c>
      <c r="BP486" s="5" t="s">
        <v>96</v>
      </c>
      <c r="BQ486" s="5" t="s">
        <v>206</v>
      </c>
      <c r="BR486" s="5" t="s">
        <v>206</v>
      </c>
      <c r="BS486" s="5" t="s">
        <v>96</v>
      </c>
      <c r="BT486" s="5" t="s">
        <v>96</v>
      </c>
      <c r="BU486" s="5" t="s">
        <v>96</v>
      </c>
      <c r="BV486" s="5" t="s">
        <v>96</v>
      </c>
      <c r="BW486" s="5" t="s">
        <v>96</v>
      </c>
      <c r="BX486" s="5" t="s">
        <v>96</v>
      </c>
      <c r="BY486" s="5" t="s">
        <v>206</v>
      </c>
      <c r="BZ486" s="5" t="s">
        <v>96</v>
      </c>
      <c r="CA486" s="5" t="s">
        <v>96</v>
      </c>
      <c r="CB486" s="5" t="s">
        <v>206</v>
      </c>
      <c r="CC486" s="5" t="s">
        <v>96</v>
      </c>
      <c r="CD486" s="5" t="s">
        <v>96</v>
      </c>
      <c r="CE486" s="5" t="s">
        <v>96</v>
      </c>
      <c r="CF486" s="5" t="s">
        <v>96</v>
      </c>
      <c r="CG486" s="5" t="s">
        <v>96</v>
      </c>
      <c r="CH486" s="5" t="s">
        <v>96</v>
      </c>
      <c r="CI486" s="5" t="s">
        <v>96</v>
      </c>
      <c r="CJ486" s="5" t="s">
        <v>96</v>
      </c>
      <c r="CK486" s="5" t="s">
        <v>96</v>
      </c>
      <c r="CL486" s="5" t="s">
        <v>206</v>
      </c>
      <c r="CM486" s="6" t="str" cm="1">
        <f t="array" ref="CM4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86" s="5" t="str" cm="1">
        <f t="array" ref="CN4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86" s="5" t="str" cm="1">
        <f t="array" ref="CO4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86" s="5" t="str" cm="1">
        <f t="array" ref="CP4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86" s="5" t="str" cm="1">
        <f t="array" ref="CQ48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87" spans="2:95" ht="124" x14ac:dyDescent="0.35">
      <c r="B487" s="5" t="s">
        <v>206</v>
      </c>
      <c r="C487" s="6" t="s">
        <v>6296</v>
      </c>
      <c r="D487" s="6" t="s">
        <v>983</v>
      </c>
      <c r="E487" s="6" t="s">
        <v>7438</v>
      </c>
      <c r="F487" s="5" t="s">
        <v>209</v>
      </c>
      <c r="G487" s="5" t="s">
        <v>210</v>
      </c>
      <c r="H487" s="5" t="s">
        <v>223</v>
      </c>
      <c r="I487" s="5" t="s">
        <v>96</v>
      </c>
      <c r="J487" s="5" t="s">
        <v>96</v>
      </c>
      <c r="K487" s="5" t="s">
        <v>399</v>
      </c>
      <c r="L487" s="5" t="s">
        <v>9</v>
      </c>
      <c r="M487" s="5" t="str">
        <f>IF(O487="","",
IF(O487="PM_XX_XX_XX: Undefined","PM_XX: Undefined",
INDEX(tbl_Picklist_UniclassPM[Code and Title],
MATCH((LEFT(O487,5)),tbl_Picklist_UniclassPM[Code],0))
))</f>
        <v>PM_80 : Asset management information</v>
      </c>
      <c r="N487" s="5" t="str">
        <f>IF(O487="","",
IF(O487="PM_XX_XX_XX: Undefined","PM_XX_XX: Undefined",
INDEX(tbl_Picklist_UniclassPM[Code and Title],
MATCH((LEFT(O487,8)),tbl_Picklist_UniclassPM[Code],0))
))</f>
        <v>PM_80_10 : Asset strategy, planning and management information</v>
      </c>
      <c r="O487" s="5" t="s">
        <v>984</v>
      </c>
      <c r="P487" s="6" t="str" cm="1">
        <f t="array" ref="P48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87" s="6" t="str" cm="1">
        <f t="array" ref="Q48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87" s="6"/>
      <c r="S487" s="5" t="s">
        <v>96</v>
      </c>
      <c r="T487" s="6"/>
      <c r="U487" s="5" t="s">
        <v>96</v>
      </c>
      <c r="V487" s="6"/>
      <c r="W487" s="5" t="s">
        <v>96</v>
      </c>
      <c r="X487" s="6"/>
      <c r="Y487" s="5" t="s">
        <v>96</v>
      </c>
      <c r="Z487" s="6"/>
      <c r="AA487" s="5" t="s">
        <v>96</v>
      </c>
      <c r="AB487" s="6"/>
      <c r="AC487" s="5" t="s">
        <v>96</v>
      </c>
      <c r="AE487" s="5" t="s">
        <v>96</v>
      </c>
      <c r="AG487" s="5" t="s">
        <v>96</v>
      </c>
      <c r="AI487" s="5" t="s">
        <v>96</v>
      </c>
      <c r="AJ487" s="6"/>
      <c r="AK487" s="5" t="s">
        <v>96</v>
      </c>
      <c r="AM487" s="5" t="s">
        <v>96</v>
      </c>
      <c r="AO487" s="5" t="s">
        <v>96</v>
      </c>
      <c r="AQ487" s="5" t="s">
        <v>96</v>
      </c>
      <c r="AS487" s="5" t="s">
        <v>96</v>
      </c>
      <c r="AU487" s="5" t="s">
        <v>96</v>
      </c>
      <c r="AW487" s="5" t="s">
        <v>96</v>
      </c>
      <c r="AY487" s="5" t="s">
        <v>96</v>
      </c>
      <c r="BA487" s="5" t="s">
        <v>96</v>
      </c>
      <c r="BC487" s="5" t="s">
        <v>96</v>
      </c>
      <c r="BE487" s="5" t="s">
        <v>206</v>
      </c>
      <c r="BF487" s="6" t="s">
        <v>6774</v>
      </c>
      <c r="BG487" s="5" t="s">
        <v>206</v>
      </c>
      <c r="BH487" s="6" t="s">
        <v>6536</v>
      </c>
      <c r="BI487" s="5" t="s">
        <v>206</v>
      </c>
      <c r="BJ487" s="6" t="s">
        <v>6364</v>
      </c>
      <c r="BK487" s="6" t="str" cm="1">
        <f t="array" ref="BK48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v>
      </c>
      <c r="BL487" s="6" t="str" cm="1">
        <f t="array" ref="BL48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v>
      </c>
      <c r="BM487" s="5" t="s">
        <v>96</v>
      </c>
      <c r="BN487" s="5" t="s">
        <v>96</v>
      </c>
      <c r="BO487" s="5" t="s">
        <v>96</v>
      </c>
      <c r="BP487" s="5" t="s">
        <v>96</v>
      </c>
      <c r="BQ487" s="5" t="s">
        <v>96</v>
      </c>
      <c r="BR487" s="5" t="s">
        <v>206</v>
      </c>
      <c r="BS487" s="5" t="s">
        <v>96</v>
      </c>
      <c r="BT487" s="5" t="s">
        <v>96</v>
      </c>
      <c r="BU487" s="5" t="s">
        <v>96</v>
      </c>
      <c r="BV487" s="5" t="s">
        <v>96</v>
      </c>
      <c r="BW487" s="5" t="s">
        <v>96</v>
      </c>
      <c r="BX487" s="5" t="s">
        <v>96</v>
      </c>
      <c r="BY487" s="5" t="s">
        <v>96</v>
      </c>
      <c r="BZ487" s="5" t="s">
        <v>96</v>
      </c>
      <c r="CA487" s="5" t="s">
        <v>96</v>
      </c>
      <c r="CB487" s="5" t="s">
        <v>96</v>
      </c>
      <c r="CC487" s="5" t="s">
        <v>96</v>
      </c>
      <c r="CD487" s="5" t="s">
        <v>96</v>
      </c>
      <c r="CE487" s="5" t="s">
        <v>96</v>
      </c>
      <c r="CF487" s="5" t="s">
        <v>96</v>
      </c>
      <c r="CG487" s="5" t="s">
        <v>96</v>
      </c>
      <c r="CH487" s="5" t="s">
        <v>96</v>
      </c>
      <c r="CI487" s="5" t="s">
        <v>96</v>
      </c>
      <c r="CJ487" s="5" t="s">
        <v>96</v>
      </c>
      <c r="CK487" s="5" t="s">
        <v>96</v>
      </c>
      <c r="CL487" s="5" t="s">
        <v>96</v>
      </c>
      <c r="CM487" s="6" t="str" cm="1">
        <f t="array" ref="CM4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87" s="5" t="str" cm="1">
        <f t="array" ref="CN4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87" s="5" t="str" cm="1">
        <f t="array" ref="CO4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87" s="5" t="str" cm="1">
        <f t="array" ref="CP4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87" s="5" t="str" cm="1">
        <f t="array" ref="CQ48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88" spans="2:95" ht="124" x14ac:dyDescent="0.35">
      <c r="B488" s="5" t="s">
        <v>206</v>
      </c>
      <c r="C488" s="6" t="s">
        <v>6297</v>
      </c>
      <c r="D488" s="6" t="s">
        <v>985</v>
      </c>
      <c r="E488" s="6" t="s">
        <v>7439</v>
      </c>
      <c r="F488" s="5" t="s">
        <v>209</v>
      </c>
      <c r="G488" s="5" t="s">
        <v>210</v>
      </c>
      <c r="H488" s="5" t="s">
        <v>223</v>
      </c>
      <c r="I488" s="5" t="s">
        <v>96</v>
      </c>
      <c r="J488" s="5" t="s">
        <v>96</v>
      </c>
      <c r="K488" s="5" t="s">
        <v>399</v>
      </c>
      <c r="L488" s="5" t="s">
        <v>9</v>
      </c>
      <c r="M488" s="5" t="str">
        <f>IF(O488="","",
IF(O488="PM_XX_XX_XX: Undefined","PM_XX: Undefined",
INDEX(tbl_Picklist_UniclassPM[Code and Title],
MATCH((LEFT(O488,5)),tbl_Picklist_UniclassPM[Code],0))
))</f>
        <v>PM_80 : Asset management information</v>
      </c>
      <c r="N488" s="5" t="str">
        <f>IF(O488="","",
IF(O488="PM_XX_XX_XX: Undefined","PM_XX_XX: Undefined",
INDEX(tbl_Picklist_UniclassPM[Code and Title],
MATCH((LEFT(O488,8)),tbl_Picklist_UniclassPM[Code],0))
))</f>
        <v>PM_80_10 : Asset strategy, planning and management information</v>
      </c>
      <c r="O488" s="5" t="s">
        <v>986</v>
      </c>
      <c r="P488" s="6" t="str" cm="1">
        <f t="array" ref="P48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88" s="6" t="str" cm="1">
        <f t="array" ref="Q48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88" s="6"/>
      <c r="S488" s="5" t="s">
        <v>96</v>
      </c>
      <c r="T488" s="6"/>
      <c r="U488" s="5" t="s">
        <v>96</v>
      </c>
      <c r="V488" s="6"/>
      <c r="W488" s="5" t="s">
        <v>96</v>
      </c>
      <c r="X488" s="6"/>
      <c r="Y488" s="5" t="s">
        <v>96</v>
      </c>
      <c r="Z488" s="6"/>
      <c r="AA488" s="5" t="s">
        <v>96</v>
      </c>
      <c r="AB488" s="6"/>
      <c r="AC488" s="5" t="s">
        <v>96</v>
      </c>
      <c r="AE488" s="5" t="s">
        <v>96</v>
      </c>
      <c r="AG488" s="5" t="s">
        <v>96</v>
      </c>
      <c r="AI488" s="5" t="s">
        <v>96</v>
      </c>
      <c r="AJ488" s="6"/>
      <c r="AK488" s="5" t="s">
        <v>96</v>
      </c>
      <c r="AM488" s="5" t="s">
        <v>96</v>
      </c>
      <c r="AO488" s="5" t="s">
        <v>96</v>
      </c>
      <c r="AQ488" s="5" t="s">
        <v>96</v>
      </c>
      <c r="AS488" s="5" t="s">
        <v>96</v>
      </c>
      <c r="AU488" s="5" t="s">
        <v>96</v>
      </c>
      <c r="AW488" s="5" t="s">
        <v>96</v>
      </c>
      <c r="AY488" s="5" t="s">
        <v>96</v>
      </c>
      <c r="BA488" s="5" t="s">
        <v>96</v>
      </c>
      <c r="BC488" s="5" t="s">
        <v>96</v>
      </c>
      <c r="BE488" s="5" t="s">
        <v>206</v>
      </c>
      <c r="BF488" s="6" t="s">
        <v>6775</v>
      </c>
      <c r="BG488" s="5" t="s">
        <v>206</v>
      </c>
      <c r="BH488" s="6" t="s">
        <v>6536</v>
      </c>
      <c r="BI488" s="5" t="s">
        <v>206</v>
      </c>
      <c r="BJ488" s="6" t="s">
        <v>6364</v>
      </c>
      <c r="BK488" s="6" t="str" cm="1">
        <f t="array" ref="BK48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v>
      </c>
      <c r="BL488" s="6" t="str" cm="1">
        <f t="array" ref="BL48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v>
      </c>
      <c r="BM488" s="5" t="s">
        <v>96</v>
      </c>
      <c r="BN488" s="5" t="s">
        <v>96</v>
      </c>
      <c r="BO488" s="5" t="s">
        <v>96</v>
      </c>
      <c r="BP488" s="5" t="s">
        <v>96</v>
      </c>
      <c r="BQ488" s="5" t="s">
        <v>96</v>
      </c>
      <c r="BR488" s="5" t="s">
        <v>206</v>
      </c>
      <c r="BS488" s="5" t="s">
        <v>96</v>
      </c>
      <c r="BT488" s="5" t="s">
        <v>96</v>
      </c>
      <c r="BU488" s="5" t="s">
        <v>96</v>
      </c>
      <c r="BV488" s="5" t="s">
        <v>96</v>
      </c>
      <c r="BW488" s="5" t="s">
        <v>96</v>
      </c>
      <c r="BX488" s="5" t="s">
        <v>96</v>
      </c>
      <c r="BY488" s="5" t="s">
        <v>96</v>
      </c>
      <c r="BZ488" s="5" t="s">
        <v>96</v>
      </c>
      <c r="CA488" s="5" t="s">
        <v>96</v>
      </c>
      <c r="CB488" s="5" t="s">
        <v>96</v>
      </c>
      <c r="CC488" s="5" t="s">
        <v>96</v>
      </c>
      <c r="CD488" s="5" t="s">
        <v>96</v>
      </c>
      <c r="CE488" s="5" t="s">
        <v>96</v>
      </c>
      <c r="CF488" s="5" t="s">
        <v>96</v>
      </c>
      <c r="CG488" s="5" t="s">
        <v>96</v>
      </c>
      <c r="CH488" s="5" t="s">
        <v>96</v>
      </c>
      <c r="CI488" s="5" t="s">
        <v>96</v>
      </c>
      <c r="CJ488" s="5" t="s">
        <v>96</v>
      </c>
      <c r="CK488" s="5" t="s">
        <v>96</v>
      </c>
      <c r="CL488" s="5" t="s">
        <v>96</v>
      </c>
      <c r="CM488" s="6" t="str" cm="1">
        <f t="array" ref="CM4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88" s="5" t="str" cm="1">
        <f t="array" ref="CN4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88" s="5" t="str" cm="1">
        <f t="array" ref="CO4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88" s="5" t="str" cm="1">
        <f t="array" ref="CP4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88" s="5" t="str" cm="1">
        <f t="array" ref="CQ48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89" spans="2:95" ht="409.5" x14ac:dyDescent="0.35">
      <c r="B489" s="5" t="s">
        <v>206</v>
      </c>
      <c r="C489" s="6" t="s">
        <v>6044</v>
      </c>
      <c r="D489" s="6" t="s">
        <v>987</v>
      </c>
      <c r="E489" s="6" t="s">
        <v>7440</v>
      </c>
      <c r="F489" s="5" t="s">
        <v>209</v>
      </c>
      <c r="G489" s="5" t="s">
        <v>210</v>
      </c>
      <c r="H489" s="5" t="s">
        <v>325</v>
      </c>
      <c r="I489" s="5" t="s">
        <v>96</v>
      </c>
      <c r="J489" s="5" t="s">
        <v>96</v>
      </c>
      <c r="K489" s="5" t="s">
        <v>399</v>
      </c>
      <c r="L489" s="5" t="s">
        <v>9</v>
      </c>
      <c r="M489" s="5" t="str">
        <f>IF(O489="","",
IF(O489="PM_XX_XX_XX: Undefined","PM_XX: Undefined",
INDEX(tbl_Picklist_UniclassPM[Code and Title],
MATCH((LEFT(O489,5)),tbl_Picklist_UniclassPM[Code],0))
))</f>
        <v>PM_80 : Asset management information</v>
      </c>
      <c r="N489" s="5" t="str">
        <f>IF(O489="","",
IF(O489="PM_XX_XX_XX: Undefined","PM_XX_XX: Undefined",
INDEX(tbl_Picklist_UniclassPM[Code and Title],
MATCH((LEFT(O489,8)),tbl_Picklist_UniclassPM[Code],0))
))</f>
        <v>PM_80_10 : Asset strategy, planning and management information</v>
      </c>
      <c r="O489" s="5" t="s">
        <v>988</v>
      </c>
      <c r="P489" s="6" t="str" cm="1">
        <f t="array" ref="P48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IE301;
IE401;
IE521;
IE601;
IE611</v>
      </c>
      <c r="Q489" s="6" t="str" cm="1">
        <f t="array" ref="Q48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IE301 : Planning submission for review;
IE401 : Stage submission (Contractor's Proposals);
IE521 : Stage submission (Pre-Handover);
IE601 : Post-Handover;
IE611 : Stage submission (End of Defects/Rectification Period)</v>
      </c>
      <c r="R489" s="6"/>
      <c r="S489" s="5" t="s">
        <v>96</v>
      </c>
      <c r="T489" s="6"/>
      <c r="U489" s="5" t="s">
        <v>96</v>
      </c>
      <c r="V489" s="6"/>
      <c r="W489" s="5" t="s">
        <v>96</v>
      </c>
      <c r="X489" s="6"/>
      <c r="Y489" s="5" t="s">
        <v>96</v>
      </c>
      <c r="Z489" s="6"/>
      <c r="AA489" s="5" t="s">
        <v>96</v>
      </c>
      <c r="AB489" s="6"/>
      <c r="AC489" s="5" t="s">
        <v>96</v>
      </c>
      <c r="AE489" s="5" t="s">
        <v>96</v>
      </c>
      <c r="AG489" s="5" t="s">
        <v>96</v>
      </c>
      <c r="AI489" s="5" t="s">
        <v>96</v>
      </c>
      <c r="AJ489" s="6"/>
      <c r="AK489" s="5" t="s">
        <v>96</v>
      </c>
      <c r="AM489" s="5" t="s">
        <v>96</v>
      </c>
      <c r="AO489" s="5" t="s">
        <v>96</v>
      </c>
      <c r="AQ489" s="5" t="s">
        <v>96</v>
      </c>
      <c r="AS489" s="5" t="s">
        <v>96</v>
      </c>
      <c r="AU489" s="5" t="s">
        <v>206</v>
      </c>
      <c r="AV489" s="6" t="s">
        <v>6916</v>
      </c>
      <c r="AW489" s="5" t="s">
        <v>96</v>
      </c>
      <c r="AY489" s="5" t="s">
        <v>206</v>
      </c>
      <c r="AZ489" s="6" t="s">
        <v>6364</v>
      </c>
      <c r="BA489" s="5" t="s">
        <v>96</v>
      </c>
      <c r="BC489" s="5" t="s">
        <v>96</v>
      </c>
      <c r="BE489" s="5" t="s">
        <v>206</v>
      </c>
      <c r="BF489" s="6" t="s">
        <v>6402</v>
      </c>
      <c r="BG489" s="5" t="s">
        <v>206</v>
      </c>
      <c r="BH489" s="6" t="s">
        <v>6536</v>
      </c>
      <c r="BI489" s="5" t="s">
        <v>206</v>
      </c>
      <c r="BJ489" s="6" t="s">
        <v>6364</v>
      </c>
      <c r="BK489" s="6" t="str" cm="1">
        <f t="array" ref="BK48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L</v>
      </c>
      <c r="BL489" s="6" t="str" cm="1">
        <f t="array" ref="BL48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L : Landscape Architecture</v>
      </c>
      <c r="BM489" s="5" t="s">
        <v>96</v>
      </c>
      <c r="BN489" s="5" t="s">
        <v>96</v>
      </c>
      <c r="BO489" s="5" t="s">
        <v>96</v>
      </c>
      <c r="BP489" s="5" t="s">
        <v>96</v>
      </c>
      <c r="BQ489" s="5" t="s">
        <v>96</v>
      </c>
      <c r="BR489" s="5" t="s">
        <v>206</v>
      </c>
      <c r="BS489" s="5" t="s">
        <v>96</v>
      </c>
      <c r="BT489" s="5" t="s">
        <v>96</v>
      </c>
      <c r="BU489" s="5" t="s">
        <v>96</v>
      </c>
      <c r="BV489" s="5" t="s">
        <v>96</v>
      </c>
      <c r="BW489" s="5" t="s">
        <v>96</v>
      </c>
      <c r="BX489" s="5" t="s">
        <v>206</v>
      </c>
      <c r="BY489" s="5" t="s">
        <v>96</v>
      </c>
      <c r="BZ489" s="5" t="s">
        <v>96</v>
      </c>
      <c r="CA489" s="5" t="s">
        <v>96</v>
      </c>
      <c r="CB489" s="5" t="s">
        <v>96</v>
      </c>
      <c r="CC489" s="5" t="s">
        <v>96</v>
      </c>
      <c r="CD489" s="5" t="s">
        <v>96</v>
      </c>
      <c r="CE489" s="5" t="s">
        <v>96</v>
      </c>
      <c r="CF489" s="5" t="s">
        <v>96</v>
      </c>
      <c r="CG489" s="5" t="s">
        <v>96</v>
      </c>
      <c r="CH489" s="5" t="s">
        <v>96</v>
      </c>
      <c r="CI489" s="5" t="s">
        <v>96</v>
      </c>
      <c r="CJ489" s="5" t="s">
        <v>96</v>
      </c>
      <c r="CK489" s="5" t="s">
        <v>96</v>
      </c>
      <c r="CL489" s="5" t="s">
        <v>96</v>
      </c>
      <c r="CM489" s="6" t="str" cm="1">
        <f t="array" ref="CM4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89" s="5" t="str" cm="1">
        <f t="array" ref="CN4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89" s="5" t="str" cm="1">
        <f t="array" ref="CO4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89" s="5" t="str" cm="1">
        <f t="array" ref="CP4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89" s="5" t="str" cm="1">
        <f t="array" ref="CQ48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90" spans="2:95" ht="325.5" x14ac:dyDescent="0.35">
      <c r="B490" s="5" t="s">
        <v>206</v>
      </c>
      <c r="C490" s="6" t="s">
        <v>6298</v>
      </c>
      <c r="D490" s="6" t="s">
        <v>989</v>
      </c>
      <c r="E490" s="6" t="s">
        <v>7465</v>
      </c>
      <c r="F490" s="5" t="s">
        <v>209</v>
      </c>
      <c r="G490" s="5" t="s">
        <v>210</v>
      </c>
      <c r="H490" s="5" t="s">
        <v>325</v>
      </c>
      <c r="I490" s="5" t="s">
        <v>96</v>
      </c>
      <c r="J490" s="5" t="s">
        <v>96</v>
      </c>
      <c r="K490" s="5" t="s">
        <v>399</v>
      </c>
      <c r="L490" s="5" t="s">
        <v>9</v>
      </c>
      <c r="M490" s="5" t="str">
        <f>IF(O490="","",
IF(O490="PM_XX_XX_XX: Undefined","PM_XX: Undefined",
INDEX(tbl_Picklist_UniclassPM[Code and Title],
MATCH((LEFT(O490,5)),tbl_Picklist_UniclassPM[Code],0))
))</f>
        <v>PM_80 : Asset management information</v>
      </c>
      <c r="N490" s="5" t="str">
        <f>IF(O490="","",
IF(O490="PM_XX_XX_XX: Undefined","PM_XX_XX: Undefined",
INDEX(tbl_Picklist_UniclassPM[Code and Title],
MATCH((LEFT(O490,8)),tbl_Picklist_UniclassPM[Code],0))
))</f>
        <v>PM_80_10 : Asset strategy, planning and management information</v>
      </c>
      <c r="O490" s="5" t="s">
        <v>990</v>
      </c>
      <c r="P490" s="6" t="str" cm="1">
        <f t="array" ref="P49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90" s="6" t="str" cm="1">
        <f t="array" ref="Q49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90" s="6" t="s">
        <v>7466</v>
      </c>
      <c r="S490" s="5" t="s">
        <v>96</v>
      </c>
      <c r="T490" s="6"/>
      <c r="U490" s="5" t="s">
        <v>96</v>
      </c>
      <c r="V490" s="6"/>
      <c r="W490" s="5" t="s">
        <v>96</v>
      </c>
      <c r="X490" s="6"/>
      <c r="Y490" s="5" t="s">
        <v>96</v>
      </c>
      <c r="Z490" s="6"/>
      <c r="AA490" s="5" t="s">
        <v>96</v>
      </c>
      <c r="AB490" s="6"/>
      <c r="AC490" s="5" t="s">
        <v>96</v>
      </c>
      <c r="AE490" s="5" t="s">
        <v>96</v>
      </c>
      <c r="AG490" s="5" t="s">
        <v>96</v>
      </c>
      <c r="AI490" s="5" t="s">
        <v>96</v>
      </c>
      <c r="AJ490" s="6"/>
      <c r="AK490" s="5" t="s">
        <v>96</v>
      </c>
      <c r="AM490" s="5" t="s">
        <v>96</v>
      </c>
      <c r="AO490" s="5" t="s">
        <v>96</v>
      </c>
      <c r="AQ490" s="5" t="s">
        <v>96</v>
      </c>
      <c r="AS490" s="5" t="s">
        <v>96</v>
      </c>
      <c r="AU490" s="5" t="s">
        <v>96</v>
      </c>
      <c r="AW490" s="5" t="s">
        <v>96</v>
      </c>
      <c r="AY490" s="5" t="s">
        <v>96</v>
      </c>
      <c r="BA490" s="5" t="s">
        <v>96</v>
      </c>
      <c r="BC490" s="5" t="s">
        <v>96</v>
      </c>
      <c r="BE490" s="5" t="s">
        <v>206</v>
      </c>
      <c r="BF490" s="6" t="s">
        <v>6979</v>
      </c>
      <c r="BG490" s="5" t="s">
        <v>206</v>
      </c>
      <c r="BH490" s="6" t="s">
        <v>6536</v>
      </c>
      <c r="BI490" s="5" t="s">
        <v>206</v>
      </c>
      <c r="BJ490" s="6" t="s">
        <v>6364</v>
      </c>
      <c r="BK490" s="6" t="str" cm="1">
        <f t="array" ref="BK49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K;
L;
M;
P;
W;
X;
Z</v>
      </c>
      <c r="BL490" s="6" t="str" cm="1">
        <f t="array" ref="BL49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K : Fire Engineering;
L : Landscape Architecture;
M : Mechanical Engineering;
P : Public Health Engineering;
W : Water Engineering;
X : Non-Discipline Specific or Not Applicable;
Z : Multiple Disciplines</v>
      </c>
      <c r="BM490" s="5" t="s">
        <v>206</v>
      </c>
      <c r="BN490" s="5" t="s">
        <v>96</v>
      </c>
      <c r="BO490" s="5" t="s">
        <v>206</v>
      </c>
      <c r="BP490" s="5" t="s">
        <v>96</v>
      </c>
      <c r="BQ490" s="5" t="s">
        <v>206</v>
      </c>
      <c r="BR490" s="5" t="s">
        <v>206</v>
      </c>
      <c r="BS490" s="5" t="s">
        <v>96</v>
      </c>
      <c r="BT490" s="5" t="s">
        <v>96</v>
      </c>
      <c r="BU490" s="5" t="s">
        <v>96</v>
      </c>
      <c r="BV490" s="5" t="s">
        <v>96</v>
      </c>
      <c r="BW490" s="5" t="s">
        <v>206</v>
      </c>
      <c r="BX490" s="5" t="s">
        <v>206</v>
      </c>
      <c r="BY490" s="5" t="s">
        <v>206</v>
      </c>
      <c r="BZ490" s="5" t="s">
        <v>96</v>
      </c>
      <c r="CA490" s="5" t="s">
        <v>96</v>
      </c>
      <c r="CB490" s="5" t="s">
        <v>206</v>
      </c>
      <c r="CC490" s="5" t="s">
        <v>96</v>
      </c>
      <c r="CD490" s="5" t="s">
        <v>96</v>
      </c>
      <c r="CE490" s="5" t="s">
        <v>96</v>
      </c>
      <c r="CF490" s="5" t="s">
        <v>96</v>
      </c>
      <c r="CG490" s="5" t="s">
        <v>96</v>
      </c>
      <c r="CH490" s="5" t="s">
        <v>96</v>
      </c>
      <c r="CI490" s="5" t="s">
        <v>206</v>
      </c>
      <c r="CJ490" s="5" t="s">
        <v>206</v>
      </c>
      <c r="CK490" s="5" t="s">
        <v>96</v>
      </c>
      <c r="CL490" s="5" t="s">
        <v>206</v>
      </c>
      <c r="CM490" s="6" t="str" cm="1">
        <f t="array" ref="CM4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90" s="5" t="str" cm="1">
        <f t="array" ref="CN4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90" s="5" t="str" cm="1">
        <f t="array" ref="CO4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90" s="5" t="str" cm="1">
        <f t="array" ref="CP4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90" s="5" t="str" cm="1">
        <f t="array" ref="CQ49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91" spans="2:95" ht="139.5" x14ac:dyDescent="0.35">
      <c r="B491" s="5" t="s">
        <v>206</v>
      </c>
      <c r="C491" s="6" t="s">
        <v>6299</v>
      </c>
      <c r="D491" s="6" t="s">
        <v>991</v>
      </c>
      <c r="E491" s="6" t="s">
        <v>7441</v>
      </c>
      <c r="F491" s="5" t="s">
        <v>209</v>
      </c>
      <c r="G491" s="5" t="s">
        <v>234</v>
      </c>
      <c r="H491" s="5" t="s">
        <v>417</v>
      </c>
      <c r="I491" s="5" t="s">
        <v>96</v>
      </c>
      <c r="J491" s="5" t="s">
        <v>96</v>
      </c>
      <c r="K491" s="5" t="s">
        <v>399</v>
      </c>
      <c r="L491" s="5" t="s">
        <v>9</v>
      </c>
      <c r="M491" s="5" t="str">
        <f>IF(O491="","",
IF(O491="PM_XX_XX_XX: Undefined","PM_XX: Undefined",
INDEX(tbl_Picklist_UniclassPM[Code and Title],
MATCH((LEFT(O491,5)),tbl_Picklist_UniclassPM[Code],0))
))</f>
        <v>PM_80 : Asset management information</v>
      </c>
      <c r="N491" s="5" t="str">
        <f>IF(O491="","",
IF(O491="PM_XX_XX_XX: Undefined","PM_XX_XX: Undefined",
INDEX(tbl_Picklist_UniclassPM[Code and Title],
MATCH((LEFT(O491,8)),tbl_Picklist_UniclassPM[Code],0))
))</f>
        <v>PM_80_10 : Asset strategy, planning and management information</v>
      </c>
      <c r="O491" s="5" t="s">
        <v>992</v>
      </c>
      <c r="P491" s="6" t="str" cm="1">
        <f t="array" ref="P49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91" s="6" t="str" cm="1">
        <f t="array" ref="Q49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91" s="6"/>
      <c r="S491" s="5" t="s">
        <v>96</v>
      </c>
      <c r="T491" s="6"/>
      <c r="U491" s="5" t="s">
        <v>96</v>
      </c>
      <c r="V491" s="6"/>
      <c r="W491" s="5" t="s">
        <v>96</v>
      </c>
      <c r="X491" s="6"/>
      <c r="Y491" s="5" t="s">
        <v>96</v>
      </c>
      <c r="Z491" s="6"/>
      <c r="AA491" s="5" t="s">
        <v>96</v>
      </c>
      <c r="AB491" s="6"/>
      <c r="AC491" s="5" t="s">
        <v>96</v>
      </c>
      <c r="AE491" s="5" t="s">
        <v>96</v>
      </c>
      <c r="AG491" s="5" t="s">
        <v>96</v>
      </c>
      <c r="AI491" s="5" t="s">
        <v>96</v>
      </c>
      <c r="AJ491" s="6"/>
      <c r="AK491" s="5" t="s">
        <v>96</v>
      </c>
      <c r="AM491" s="5" t="s">
        <v>96</v>
      </c>
      <c r="AO491" s="5" t="s">
        <v>96</v>
      </c>
      <c r="AQ491" s="5" t="s">
        <v>96</v>
      </c>
      <c r="AS491" s="5" t="s">
        <v>96</v>
      </c>
      <c r="AU491" s="5" t="s">
        <v>96</v>
      </c>
      <c r="AW491" s="5" t="s">
        <v>96</v>
      </c>
      <c r="AY491" s="5" t="s">
        <v>96</v>
      </c>
      <c r="BA491" s="5" t="s">
        <v>96</v>
      </c>
      <c r="BC491" s="5" t="s">
        <v>96</v>
      </c>
      <c r="BE491" s="5" t="s">
        <v>206</v>
      </c>
      <c r="BF491" s="6" t="s">
        <v>6980</v>
      </c>
      <c r="BG491" s="5" t="s">
        <v>206</v>
      </c>
      <c r="BH491" s="6" t="s">
        <v>6536</v>
      </c>
      <c r="BI491" s="5" t="s">
        <v>206</v>
      </c>
      <c r="BJ491" s="6" t="s">
        <v>6364</v>
      </c>
      <c r="BK491" s="6" t="str" cm="1">
        <f t="array" ref="BK49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M;
X;
Z</v>
      </c>
      <c r="BL491" s="6" t="str" cm="1">
        <f t="array" ref="BL49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M : Mechanical Engineering;
X : Non-Discipline Specific or Not Applicable;
Z : Multiple Disciplines</v>
      </c>
      <c r="BM491" s="5" t="s">
        <v>96</v>
      </c>
      <c r="BN491" s="5" t="s">
        <v>96</v>
      </c>
      <c r="BO491" s="5" t="s">
        <v>96</v>
      </c>
      <c r="BP491" s="5" t="s">
        <v>96</v>
      </c>
      <c r="BQ491" s="5" t="s">
        <v>206</v>
      </c>
      <c r="BR491" s="5" t="s">
        <v>96</v>
      </c>
      <c r="BS491" s="5" t="s">
        <v>96</v>
      </c>
      <c r="BT491" s="5" t="s">
        <v>96</v>
      </c>
      <c r="BU491" s="5" t="s">
        <v>96</v>
      </c>
      <c r="BV491" s="5" t="s">
        <v>96</v>
      </c>
      <c r="BW491" s="5" t="s">
        <v>96</v>
      </c>
      <c r="BX491" s="5" t="s">
        <v>96</v>
      </c>
      <c r="BY491" s="5" t="s">
        <v>206</v>
      </c>
      <c r="BZ491" s="5" t="s">
        <v>96</v>
      </c>
      <c r="CA491" s="5" t="s">
        <v>96</v>
      </c>
      <c r="CB491" s="5" t="s">
        <v>96</v>
      </c>
      <c r="CC491" s="5" t="s">
        <v>96</v>
      </c>
      <c r="CD491" s="5" t="s">
        <v>96</v>
      </c>
      <c r="CE491" s="5" t="s">
        <v>96</v>
      </c>
      <c r="CF491" s="5" t="s">
        <v>96</v>
      </c>
      <c r="CG491" s="5" t="s">
        <v>96</v>
      </c>
      <c r="CH491" s="5" t="s">
        <v>96</v>
      </c>
      <c r="CI491" s="5" t="s">
        <v>96</v>
      </c>
      <c r="CJ491" s="5" t="s">
        <v>206</v>
      </c>
      <c r="CK491" s="5" t="s">
        <v>96</v>
      </c>
      <c r="CL491" s="5" t="s">
        <v>206</v>
      </c>
      <c r="CM491" s="6" t="str" cm="1">
        <f t="array" ref="CM4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91" s="5" t="str" cm="1">
        <f t="array" ref="CN4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91" s="5" t="str" cm="1">
        <f t="array" ref="CO4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91" s="5" t="str" cm="1">
        <f t="array" ref="CP4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91" s="5" t="str" cm="1">
        <f t="array" ref="CQ49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92" spans="2:95" ht="217" x14ac:dyDescent="0.35">
      <c r="B492" s="5" t="s">
        <v>206</v>
      </c>
      <c r="C492" s="6" t="s">
        <v>6315</v>
      </c>
      <c r="D492" s="6" t="s">
        <v>993</v>
      </c>
      <c r="E492" s="6" t="s">
        <v>7442</v>
      </c>
      <c r="F492" s="5" t="s">
        <v>209</v>
      </c>
      <c r="G492" s="5" t="s">
        <v>210</v>
      </c>
      <c r="H492" s="5" t="s">
        <v>325</v>
      </c>
      <c r="I492" s="5" t="s">
        <v>96</v>
      </c>
      <c r="J492" s="5" t="s">
        <v>96</v>
      </c>
      <c r="K492" s="5" t="s">
        <v>399</v>
      </c>
      <c r="L492" s="5" t="s">
        <v>9</v>
      </c>
      <c r="M492" s="5" t="str">
        <f>IF(O492="","",
IF(O492="PM_XX_XX_XX: Undefined","PM_XX: Undefined",
INDEX(tbl_Picklist_UniclassPM[Code and Title],
MATCH((LEFT(O492,5)),tbl_Picklist_UniclassPM[Code],0))
))</f>
        <v>PM_80 : Asset management information</v>
      </c>
      <c r="N492" s="5" t="str">
        <f>IF(O492="","",
IF(O492="PM_XX_XX_XX: Undefined","PM_XX_XX: Undefined",
INDEX(tbl_Picklist_UniclassPM[Code and Title],
MATCH((LEFT(O492,8)),tbl_Picklist_UniclassPM[Code],0))
))</f>
        <v>PM_80_10 : Asset strategy, planning and management information</v>
      </c>
      <c r="O492" s="5" t="s">
        <v>994</v>
      </c>
      <c r="P492" s="6" t="str" cm="1">
        <f t="array" ref="P49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IE601;
IE611</v>
      </c>
      <c r="Q492" s="6" t="str" cm="1">
        <f t="array" ref="Q49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IE601 : Post-Handover;
IE611 : Stage submission (End of Defects/Rectification Period)</v>
      </c>
      <c r="R492" s="6"/>
      <c r="S492" s="5" t="s">
        <v>96</v>
      </c>
      <c r="T492" s="6"/>
      <c r="U492" s="5" t="s">
        <v>96</v>
      </c>
      <c r="V492" s="6"/>
      <c r="W492" s="5" t="s">
        <v>96</v>
      </c>
      <c r="X492" s="6"/>
      <c r="Y492" s="5" t="s">
        <v>96</v>
      </c>
      <c r="Z492" s="6"/>
      <c r="AA492" s="5" t="s">
        <v>96</v>
      </c>
      <c r="AB492" s="6"/>
      <c r="AC492" s="5" t="s">
        <v>96</v>
      </c>
      <c r="AE492" s="5" t="s">
        <v>96</v>
      </c>
      <c r="AG492" s="5" t="s">
        <v>96</v>
      </c>
      <c r="AI492" s="5" t="s">
        <v>96</v>
      </c>
      <c r="AJ492" s="6"/>
      <c r="AK492" s="5" t="s">
        <v>96</v>
      </c>
      <c r="AM492" s="5" t="s">
        <v>96</v>
      </c>
      <c r="AO492" s="5" t="s">
        <v>96</v>
      </c>
      <c r="AQ492" s="5" t="s">
        <v>96</v>
      </c>
      <c r="AS492" s="5" t="s">
        <v>96</v>
      </c>
      <c r="AU492" s="5" t="s">
        <v>96</v>
      </c>
      <c r="AW492" s="5" t="s">
        <v>96</v>
      </c>
      <c r="AY492" s="5" t="s">
        <v>96</v>
      </c>
      <c r="BA492" s="5" t="s">
        <v>96</v>
      </c>
      <c r="BC492" s="5" t="s">
        <v>96</v>
      </c>
      <c r="BE492" s="5" t="s">
        <v>96</v>
      </c>
      <c r="BG492" s="5" t="s">
        <v>206</v>
      </c>
      <c r="BH492" s="6" t="s">
        <v>6985</v>
      </c>
      <c r="BI492" s="5" t="s">
        <v>206</v>
      </c>
      <c r="BJ492" s="6" t="s">
        <v>6988</v>
      </c>
      <c r="BK492" s="6" t="str" cm="1">
        <f t="array" ref="BK49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A;
C;
E;
F;
K;
L;
M;
P;
W;
X;
Z</v>
      </c>
      <c r="BL492" s="6" t="str" cm="1">
        <f t="array" ref="BL49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A : Architecture;
C : Civil Engineering;
E : Electrical Engineering;
F : Facilities/Asset Management;
K : Fire Engineering;
L : Landscape Architecture;
M : Mechanical Engineering;
P : Public Health Engineering;
W : Water Engineering;
X : Non-Discipline Specific or Not Applicable;
Z : Multiple Disciplines</v>
      </c>
      <c r="BM492" s="5" t="s">
        <v>206</v>
      </c>
      <c r="BN492" s="5" t="s">
        <v>96</v>
      </c>
      <c r="BO492" s="5" t="s">
        <v>206</v>
      </c>
      <c r="BP492" s="5" t="s">
        <v>96</v>
      </c>
      <c r="BQ492" s="5" t="s">
        <v>206</v>
      </c>
      <c r="BR492" s="5" t="s">
        <v>206</v>
      </c>
      <c r="BS492" s="5" t="s">
        <v>96</v>
      </c>
      <c r="BT492" s="5" t="s">
        <v>96</v>
      </c>
      <c r="BU492" s="5" t="s">
        <v>96</v>
      </c>
      <c r="BV492" s="5" t="s">
        <v>96</v>
      </c>
      <c r="BW492" s="5" t="s">
        <v>206</v>
      </c>
      <c r="BX492" s="5" t="s">
        <v>206</v>
      </c>
      <c r="BY492" s="5" t="s">
        <v>206</v>
      </c>
      <c r="BZ492" s="5" t="s">
        <v>96</v>
      </c>
      <c r="CA492" s="5" t="s">
        <v>96</v>
      </c>
      <c r="CB492" s="5" t="s">
        <v>206</v>
      </c>
      <c r="CC492" s="5" t="s">
        <v>96</v>
      </c>
      <c r="CD492" s="5" t="s">
        <v>96</v>
      </c>
      <c r="CE492" s="5" t="s">
        <v>96</v>
      </c>
      <c r="CF492" s="5" t="s">
        <v>96</v>
      </c>
      <c r="CG492" s="5" t="s">
        <v>96</v>
      </c>
      <c r="CH492" s="5" t="s">
        <v>96</v>
      </c>
      <c r="CI492" s="5" t="s">
        <v>206</v>
      </c>
      <c r="CJ492" s="5" t="s">
        <v>206</v>
      </c>
      <c r="CK492" s="5" t="s">
        <v>96</v>
      </c>
      <c r="CL492" s="5" t="s">
        <v>206</v>
      </c>
      <c r="CM492" s="6" t="str" cm="1">
        <f t="array" ref="CM4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92" s="5" t="str" cm="1">
        <f t="array" ref="CN4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92" s="5" t="str" cm="1">
        <f t="array" ref="CO4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92" s="5" t="str" cm="1">
        <f t="array" ref="CP4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92" s="5" t="str" cm="1">
        <f t="array" ref="CQ49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93" spans="2:95" ht="31" x14ac:dyDescent="0.35">
      <c r="B493" s="5" t="s">
        <v>206</v>
      </c>
      <c r="C493" s="6" t="s">
        <v>6320</v>
      </c>
      <c r="D493" s="6" t="s">
        <v>995</v>
      </c>
      <c r="E493" s="6" t="s">
        <v>7443</v>
      </c>
      <c r="F493" s="5" t="s">
        <v>209</v>
      </c>
      <c r="G493" s="5" t="s">
        <v>210</v>
      </c>
      <c r="H493" s="5" t="s">
        <v>223</v>
      </c>
      <c r="I493" s="5" t="s">
        <v>96</v>
      </c>
      <c r="J493" s="5" t="s">
        <v>96</v>
      </c>
      <c r="K493" s="5" t="s">
        <v>399</v>
      </c>
      <c r="L493" s="5" t="s">
        <v>213</v>
      </c>
      <c r="M493" s="5" t="str">
        <f>IF(O493="","",
IF(O493="PM_XX_XX_XX: Undefined","PM_XX: Undefined",
INDEX(tbl_Picklist_UniclassPM[Code and Title],
MATCH((LEFT(O493,5)),tbl_Picklist_UniclassPM[Code],0))
))</f>
        <v>PM_80 : Asset management information</v>
      </c>
      <c r="N493" s="5" t="str">
        <f>IF(O493="","",
IF(O493="PM_XX_XX_XX: Undefined","PM_XX_XX: Undefined",
INDEX(tbl_Picklist_UniclassPM[Code and Title],
MATCH((LEFT(O493,8)),tbl_Picklist_UniclassPM[Code],0))
))</f>
        <v>PM_80_10 : Asset strategy, planning and management information</v>
      </c>
      <c r="O493" s="5" t="s">
        <v>994</v>
      </c>
      <c r="P493" s="6" t="str" cm="1">
        <f t="array" ref="P49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IE611</v>
      </c>
      <c r="Q493" s="6" t="str" cm="1">
        <f t="array" ref="Q49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IE611 : Stage submission (End of Defects/Rectification Period)</v>
      </c>
      <c r="R493" s="6"/>
      <c r="S493" s="5" t="s">
        <v>96</v>
      </c>
      <c r="T493" s="6"/>
      <c r="U493" s="5" t="s">
        <v>96</v>
      </c>
      <c r="V493" s="6"/>
      <c r="W493" s="5" t="s">
        <v>96</v>
      </c>
      <c r="X493" s="6"/>
      <c r="Y493" s="5" t="s">
        <v>96</v>
      </c>
      <c r="Z493" s="6"/>
      <c r="AA493" s="5" t="s">
        <v>96</v>
      </c>
      <c r="AB493" s="6"/>
      <c r="AC493" s="5" t="s">
        <v>96</v>
      </c>
      <c r="AE493" s="5" t="s">
        <v>96</v>
      </c>
      <c r="AG493" s="5" t="s">
        <v>96</v>
      </c>
      <c r="AI493" s="5" t="s">
        <v>96</v>
      </c>
      <c r="AJ493" s="6"/>
      <c r="AK493" s="5" t="s">
        <v>96</v>
      </c>
      <c r="AM493" s="5" t="s">
        <v>96</v>
      </c>
      <c r="AO493" s="5" t="s">
        <v>96</v>
      </c>
      <c r="AQ493" s="5" t="s">
        <v>96</v>
      </c>
      <c r="AS493" s="5" t="s">
        <v>96</v>
      </c>
      <c r="AU493" s="5" t="s">
        <v>96</v>
      </c>
      <c r="AW493" s="5" t="s">
        <v>96</v>
      </c>
      <c r="AY493" s="5" t="s">
        <v>96</v>
      </c>
      <c r="BA493" s="5" t="s">
        <v>96</v>
      </c>
      <c r="BC493" s="5" t="s">
        <v>96</v>
      </c>
      <c r="BE493" s="5" t="s">
        <v>96</v>
      </c>
      <c r="BG493" s="5" t="s">
        <v>96</v>
      </c>
      <c r="BI493" s="5" t="s">
        <v>206</v>
      </c>
      <c r="BJ493" s="6" t="s">
        <v>6786</v>
      </c>
      <c r="BK493" s="6" t="str" cm="1">
        <f t="array" ref="BK49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
      </c>
      <c r="BL493" s="6" t="str" cm="1">
        <f t="array" ref="BL49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
      </c>
      <c r="CM493" s="6" t="str" cm="1">
        <f t="array" ref="CM4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93" s="5" t="str" cm="1">
        <f t="array" ref="CN4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93" s="5" t="str" cm="1">
        <f t="array" ref="CO4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93" s="5" t="str" cm="1">
        <f t="array" ref="CP4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93" s="5" t="str" cm="1">
        <f t="array" ref="CQ49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94" spans="2:95" ht="124" x14ac:dyDescent="0.35">
      <c r="B494" s="5" t="s">
        <v>206</v>
      </c>
      <c r="C494" s="6" t="s">
        <v>6300</v>
      </c>
      <c r="D494" s="6" t="s">
        <v>996</v>
      </c>
      <c r="E494" s="6" t="s">
        <v>7444</v>
      </c>
      <c r="F494" s="5" t="s">
        <v>209</v>
      </c>
      <c r="G494" s="5" t="s">
        <v>210</v>
      </c>
      <c r="H494" s="5" t="s">
        <v>223</v>
      </c>
      <c r="I494" s="5" t="s">
        <v>96</v>
      </c>
      <c r="J494" s="5" t="s">
        <v>96</v>
      </c>
      <c r="K494" s="5" t="s">
        <v>399</v>
      </c>
      <c r="L494" s="5" t="s">
        <v>9</v>
      </c>
      <c r="M494" s="5" t="str">
        <f>IF(O494="","",
IF(O494="PM_XX_XX_XX: Undefined","PM_XX: Undefined",
INDEX(tbl_Picklist_UniclassPM[Code and Title],
MATCH((LEFT(O494,5)),tbl_Picklist_UniclassPM[Code],0))
))</f>
        <v>PM_80 : Asset management information</v>
      </c>
      <c r="N494" s="5" t="str">
        <f>IF(O494="","",
IF(O494="PM_XX_XX_XX: Undefined","PM_XX_XX: Undefined",
INDEX(tbl_Picklist_UniclassPM[Code and Title],
MATCH((LEFT(O494,8)),tbl_Picklist_UniclassPM[Code],0))
))</f>
        <v>PM_80_10 : Asset strategy, planning and management information</v>
      </c>
      <c r="O494" s="5" t="s">
        <v>997</v>
      </c>
      <c r="P494" s="6" t="str" cm="1">
        <f t="array" ref="P49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94" s="6" t="str" cm="1">
        <f t="array" ref="Q49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94" s="6"/>
      <c r="S494" s="5" t="s">
        <v>96</v>
      </c>
      <c r="T494" s="6"/>
      <c r="U494" s="5" t="s">
        <v>96</v>
      </c>
      <c r="V494" s="6"/>
      <c r="W494" s="5" t="s">
        <v>96</v>
      </c>
      <c r="X494" s="6"/>
      <c r="Y494" s="5" t="s">
        <v>96</v>
      </c>
      <c r="Z494" s="6"/>
      <c r="AA494" s="5" t="s">
        <v>96</v>
      </c>
      <c r="AB494" s="6"/>
      <c r="AC494" s="5" t="s">
        <v>96</v>
      </c>
      <c r="AE494" s="5" t="s">
        <v>96</v>
      </c>
      <c r="AG494" s="5" t="s">
        <v>96</v>
      </c>
      <c r="AI494" s="5" t="s">
        <v>96</v>
      </c>
      <c r="AJ494" s="6"/>
      <c r="AK494" s="5" t="s">
        <v>96</v>
      </c>
      <c r="AM494" s="5" t="s">
        <v>96</v>
      </c>
      <c r="AO494" s="5" t="s">
        <v>96</v>
      </c>
      <c r="AQ494" s="5" t="s">
        <v>96</v>
      </c>
      <c r="AS494" s="5" t="s">
        <v>96</v>
      </c>
      <c r="AU494" s="5" t="s">
        <v>96</v>
      </c>
      <c r="AW494" s="5" t="s">
        <v>96</v>
      </c>
      <c r="AY494" s="5" t="s">
        <v>96</v>
      </c>
      <c r="BA494" s="5" t="s">
        <v>96</v>
      </c>
      <c r="BC494" s="5" t="s">
        <v>96</v>
      </c>
      <c r="BE494" s="5" t="s">
        <v>206</v>
      </c>
      <c r="BF494" s="6" t="s">
        <v>6787</v>
      </c>
      <c r="BG494" s="5" t="s">
        <v>206</v>
      </c>
      <c r="BH494" s="6" t="s">
        <v>6536</v>
      </c>
      <c r="BI494" s="5" t="s">
        <v>206</v>
      </c>
      <c r="BJ494" s="6" t="s">
        <v>6364</v>
      </c>
      <c r="BK494" s="6" t="str" cm="1">
        <f t="array" ref="BK49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C;
T;
W</v>
      </c>
      <c r="BL494" s="6" t="str" cm="1">
        <f t="array" ref="BL49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C : Civil Engineering;
T : Town and Country Planning and Building Control;
W : Water Engineering</v>
      </c>
      <c r="BM494" s="5" t="s">
        <v>96</v>
      </c>
      <c r="BN494" s="5" t="s">
        <v>96</v>
      </c>
      <c r="BO494" s="5" t="s">
        <v>206</v>
      </c>
      <c r="BP494" s="5" t="s">
        <v>96</v>
      </c>
      <c r="BQ494" s="5" t="s">
        <v>96</v>
      </c>
      <c r="BR494" s="5" t="s">
        <v>96</v>
      </c>
      <c r="BS494" s="5" t="s">
        <v>96</v>
      </c>
      <c r="BT494" s="5" t="s">
        <v>96</v>
      </c>
      <c r="BU494" s="5" t="s">
        <v>96</v>
      </c>
      <c r="BV494" s="5" t="s">
        <v>96</v>
      </c>
      <c r="BW494" s="5" t="s">
        <v>96</v>
      </c>
      <c r="BX494" s="5" t="s">
        <v>96</v>
      </c>
      <c r="BY494" s="5" t="s">
        <v>96</v>
      </c>
      <c r="BZ494" s="5" t="s">
        <v>96</v>
      </c>
      <c r="CA494" s="5" t="s">
        <v>96</v>
      </c>
      <c r="CB494" s="5" t="s">
        <v>96</v>
      </c>
      <c r="CC494" s="5" t="s">
        <v>96</v>
      </c>
      <c r="CD494" s="5" t="s">
        <v>96</v>
      </c>
      <c r="CE494" s="5" t="s">
        <v>96</v>
      </c>
      <c r="CF494" s="5" t="s">
        <v>206</v>
      </c>
      <c r="CG494" s="5" t="s">
        <v>96</v>
      </c>
      <c r="CH494" s="5" t="s">
        <v>96</v>
      </c>
      <c r="CI494" s="5" t="s">
        <v>206</v>
      </c>
      <c r="CJ494" s="5" t="s">
        <v>96</v>
      </c>
      <c r="CK494" s="5" t="s">
        <v>96</v>
      </c>
      <c r="CL494" s="5" t="s">
        <v>96</v>
      </c>
      <c r="CM494" s="6" t="str" cm="1">
        <f t="array" ref="CM4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94" s="5" t="str" cm="1">
        <f t="array" ref="CN4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94" s="5" t="str" cm="1">
        <f t="array" ref="CO4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94" s="5" t="str" cm="1">
        <f t="array" ref="CP4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94" s="5" t="str" cm="1">
        <f t="array" ref="CQ49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95" spans="2:95" ht="124" x14ac:dyDescent="0.35">
      <c r="B495" s="5" t="s">
        <v>206</v>
      </c>
      <c r="C495" s="6" t="s">
        <v>6301</v>
      </c>
      <c r="D495" s="6" t="s">
        <v>998</v>
      </c>
      <c r="E495" s="6" t="s">
        <v>7445</v>
      </c>
      <c r="F495" s="5" t="s">
        <v>209</v>
      </c>
      <c r="G495" s="5" t="s">
        <v>234</v>
      </c>
      <c r="H495" s="5" t="s">
        <v>417</v>
      </c>
      <c r="I495" s="5" t="s">
        <v>96</v>
      </c>
      <c r="J495" s="5" t="s">
        <v>96</v>
      </c>
      <c r="K495" s="5" t="s">
        <v>399</v>
      </c>
      <c r="L495" s="5" t="s">
        <v>9</v>
      </c>
      <c r="M495" s="5" t="str">
        <f>IF(O495="","",
IF(O495="PM_XX_XX_XX: Undefined","PM_XX: Undefined",
INDEX(tbl_Picklist_UniclassPM[Code and Title],
MATCH((LEFT(O495,5)),tbl_Picklist_UniclassPM[Code],0))
))</f>
        <v>PM_80 : Asset management information</v>
      </c>
      <c r="N495" s="5" t="str">
        <f>IF(O495="","",
IF(O495="PM_XX_XX_XX: Undefined","PM_XX_XX: Undefined",
INDEX(tbl_Picklist_UniclassPM[Code and Title],
MATCH((LEFT(O495,8)),tbl_Picklist_UniclassPM[Code],0))
))</f>
        <v>PM_80_10 : Asset strategy, planning and management information</v>
      </c>
      <c r="O495" s="5" t="s">
        <v>999</v>
      </c>
      <c r="P495" s="6" t="str" cm="1">
        <f t="array" ref="P495">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95" s="6" t="str" cm="1">
        <f t="array" ref="Q495">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95" s="6"/>
      <c r="S495" s="5" t="s">
        <v>96</v>
      </c>
      <c r="T495" s="6"/>
      <c r="U495" s="5" t="s">
        <v>96</v>
      </c>
      <c r="V495" s="6"/>
      <c r="W495" s="5" t="s">
        <v>96</v>
      </c>
      <c r="X495" s="6"/>
      <c r="Y495" s="5" t="s">
        <v>96</v>
      </c>
      <c r="Z495" s="6"/>
      <c r="AA495" s="5" t="s">
        <v>96</v>
      </c>
      <c r="AB495" s="6"/>
      <c r="AC495" s="5" t="s">
        <v>96</v>
      </c>
      <c r="AE495" s="5" t="s">
        <v>96</v>
      </c>
      <c r="AG495" s="5" t="s">
        <v>96</v>
      </c>
      <c r="AI495" s="5" t="s">
        <v>96</v>
      </c>
      <c r="AJ495" s="6"/>
      <c r="AK495" s="5" t="s">
        <v>96</v>
      </c>
      <c r="AM495" s="5" t="s">
        <v>96</v>
      </c>
      <c r="AO495" s="5" t="s">
        <v>96</v>
      </c>
      <c r="AQ495" s="5" t="s">
        <v>96</v>
      </c>
      <c r="AS495" s="5" t="s">
        <v>96</v>
      </c>
      <c r="AU495" s="5" t="s">
        <v>96</v>
      </c>
      <c r="AW495" s="5" t="s">
        <v>96</v>
      </c>
      <c r="AY495" s="5" t="s">
        <v>96</v>
      </c>
      <c r="BA495" s="5" t="s">
        <v>96</v>
      </c>
      <c r="BC495" s="5" t="s">
        <v>96</v>
      </c>
      <c r="BE495" s="5" t="s">
        <v>206</v>
      </c>
      <c r="BF495" s="6" t="s">
        <v>6788</v>
      </c>
      <c r="BG495" s="5" t="s">
        <v>206</v>
      </c>
      <c r="BH495" s="6" t="s">
        <v>6536</v>
      </c>
      <c r="BI495" s="5" t="s">
        <v>206</v>
      </c>
      <c r="BJ495" s="6" t="s">
        <v>6364</v>
      </c>
      <c r="BK495" s="6" t="str" cm="1">
        <f t="array" ref="BK49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495" s="6" t="str" cm="1">
        <f t="array" ref="BL495">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495" s="5" t="s">
        <v>96</v>
      </c>
      <c r="BN495" s="5" t="s">
        <v>96</v>
      </c>
      <c r="BO495" s="5" t="s">
        <v>96</v>
      </c>
      <c r="BP495" s="5" t="s">
        <v>96</v>
      </c>
      <c r="BQ495" s="5" t="s">
        <v>96</v>
      </c>
      <c r="BR495" s="5" t="s">
        <v>96</v>
      </c>
      <c r="BS495" s="5" t="s">
        <v>96</v>
      </c>
      <c r="BT495" s="5" t="s">
        <v>96</v>
      </c>
      <c r="BU495" s="5" t="s">
        <v>96</v>
      </c>
      <c r="BV495" s="5" t="s">
        <v>96</v>
      </c>
      <c r="BW495" s="5" t="s">
        <v>96</v>
      </c>
      <c r="BX495" s="5" t="s">
        <v>96</v>
      </c>
      <c r="BY495" s="5" t="s">
        <v>96</v>
      </c>
      <c r="BZ495" s="5" t="s">
        <v>96</v>
      </c>
      <c r="CA495" s="5" t="s">
        <v>96</v>
      </c>
      <c r="CB495" s="5" t="s">
        <v>96</v>
      </c>
      <c r="CC495" s="5" t="s">
        <v>96</v>
      </c>
      <c r="CD495" s="5" t="s">
        <v>96</v>
      </c>
      <c r="CE495" s="5" t="s">
        <v>96</v>
      </c>
      <c r="CF495" s="5" t="s">
        <v>96</v>
      </c>
      <c r="CG495" s="5" t="s">
        <v>96</v>
      </c>
      <c r="CH495" s="5" t="s">
        <v>96</v>
      </c>
      <c r="CI495" s="5" t="s">
        <v>96</v>
      </c>
      <c r="CJ495" s="5" t="s">
        <v>206</v>
      </c>
      <c r="CK495" s="5" t="s">
        <v>96</v>
      </c>
      <c r="CL495" s="5" t="s">
        <v>96</v>
      </c>
      <c r="CM495" s="6" t="str" cm="1">
        <f t="array" ref="CM4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95" s="5" t="str" cm="1">
        <f t="array" ref="CN4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95" s="5" t="str" cm="1">
        <f t="array" ref="CO4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95" s="5" t="str" cm="1">
        <f t="array" ref="CP4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95" s="5" t="str" cm="1">
        <f t="array" ref="CQ495">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96" spans="2:95" ht="124" x14ac:dyDescent="0.35">
      <c r="B496" s="5" t="s">
        <v>206</v>
      </c>
      <c r="C496" s="6" t="s">
        <v>6302</v>
      </c>
      <c r="D496" s="6" t="s">
        <v>1000</v>
      </c>
      <c r="E496" s="6" t="s">
        <v>7446</v>
      </c>
      <c r="F496" s="5" t="s">
        <v>209</v>
      </c>
      <c r="G496" s="5" t="s">
        <v>96</v>
      </c>
      <c r="H496" s="5" t="s">
        <v>319</v>
      </c>
      <c r="I496" s="5" t="s">
        <v>96</v>
      </c>
      <c r="J496" s="5" t="s">
        <v>96</v>
      </c>
      <c r="K496" s="5" t="s">
        <v>399</v>
      </c>
      <c r="L496" s="5" t="s">
        <v>9</v>
      </c>
      <c r="M496" s="5" t="str">
        <f>IF(O496="","",
IF(O496="PM_XX_XX_XX: Undefined","PM_XX: Undefined",
INDEX(tbl_Picklist_UniclassPM[Code and Title],
MATCH((LEFT(O496,5)),tbl_Picklist_UniclassPM[Code],0))
))</f>
        <v>PM_80 : Asset management information</v>
      </c>
      <c r="N496" s="5" t="str">
        <f>IF(O496="","",
IF(O496="PM_XX_XX_XX: Undefined","PM_XX_XX: Undefined",
INDEX(tbl_Picklist_UniclassPM[Code and Title],
MATCH((LEFT(O496,8)),tbl_Picklist_UniclassPM[Code],0))
))</f>
        <v>PM_80_10 : Asset strategy, planning and management information</v>
      </c>
      <c r="O496" s="5" t="s">
        <v>999</v>
      </c>
      <c r="P496" s="6" t="str" cm="1">
        <f t="array" ref="P496">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96" s="6" t="str" cm="1">
        <f t="array" ref="Q496">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96" s="6"/>
      <c r="S496" s="5" t="s">
        <v>96</v>
      </c>
      <c r="T496" s="6"/>
      <c r="U496" s="5" t="s">
        <v>96</v>
      </c>
      <c r="V496" s="6"/>
      <c r="W496" s="5" t="s">
        <v>96</v>
      </c>
      <c r="X496" s="6"/>
      <c r="Y496" s="5" t="s">
        <v>96</v>
      </c>
      <c r="Z496" s="6"/>
      <c r="AA496" s="5" t="s">
        <v>96</v>
      </c>
      <c r="AB496" s="6"/>
      <c r="AC496" s="5" t="s">
        <v>96</v>
      </c>
      <c r="AE496" s="5" t="s">
        <v>96</v>
      </c>
      <c r="AG496" s="5" t="s">
        <v>96</v>
      </c>
      <c r="AI496" s="5" t="s">
        <v>96</v>
      </c>
      <c r="AJ496" s="6"/>
      <c r="AK496" s="5" t="s">
        <v>96</v>
      </c>
      <c r="AM496" s="5" t="s">
        <v>96</v>
      </c>
      <c r="AO496" s="5" t="s">
        <v>96</v>
      </c>
      <c r="AQ496" s="5" t="s">
        <v>96</v>
      </c>
      <c r="AS496" s="5" t="s">
        <v>96</v>
      </c>
      <c r="AU496" s="5" t="s">
        <v>96</v>
      </c>
      <c r="AW496" s="5" t="s">
        <v>96</v>
      </c>
      <c r="AY496" s="5" t="s">
        <v>96</v>
      </c>
      <c r="BA496" s="5" t="s">
        <v>96</v>
      </c>
      <c r="BC496" s="5" t="s">
        <v>96</v>
      </c>
      <c r="BE496" s="5" t="s">
        <v>206</v>
      </c>
      <c r="BF496" s="6" t="s">
        <v>6789</v>
      </c>
      <c r="BG496" s="5" t="s">
        <v>206</v>
      </c>
      <c r="BH496" s="6" t="s">
        <v>6536</v>
      </c>
      <c r="BI496" s="5" t="s">
        <v>206</v>
      </c>
      <c r="BJ496" s="6" t="s">
        <v>6364</v>
      </c>
      <c r="BK496" s="6" t="str" cm="1">
        <f t="array" ref="BK49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496" s="6" t="str" cm="1">
        <f t="array" ref="BL496">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496" s="5" t="s">
        <v>96</v>
      </c>
      <c r="BN496" s="5" t="s">
        <v>96</v>
      </c>
      <c r="BO496" s="5" t="s">
        <v>96</v>
      </c>
      <c r="BP496" s="5" t="s">
        <v>96</v>
      </c>
      <c r="BQ496" s="5" t="s">
        <v>96</v>
      </c>
      <c r="BR496" s="5" t="s">
        <v>96</v>
      </c>
      <c r="BS496" s="5" t="s">
        <v>96</v>
      </c>
      <c r="BT496" s="5" t="s">
        <v>96</v>
      </c>
      <c r="BU496" s="5" t="s">
        <v>96</v>
      </c>
      <c r="BV496" s="5" t="s">
        <v>96</v>
      </c>
      <c r="BW496" s="5" t="s">
        <v>96</v>
      </c>
      <c r="BX496" s="5" t="s">
        <v>96</v>
      </c>
      <c r="BY496" s="5" t="s">
        <v>96</v>
      </c>
      <c r="BZ496" s="5" t="s">
        <v>96</v>
      </c>
      <c r="CA496" s="5" t="s">
        <v>96</v>
      </c>
      <c r="CB496" s="5" t="s">
        <v>96</v>
      </c>
      <c r="CC496" s="5" t="s">
        <v>96</v>
      </c>
      <c r="CD496" s="5" t="s">
        <v>96</v>
      </c>
      <c r="CE496" s="5" t="s">
        <v>96</v>
      </c>
      <c r="CF496" s="5" t="s">
        <v>96</v>
      </c>
      <c r="CG496" s="5" t="s">
        <v>96</v>
      </c>
      <c r="CH496" s="5" t="s">
        <v>96</v>
      </c>
      <c r="CI496" s="5" t="s">
        <v>96</v>
      </c>
      <c r="CJ496" s="5" t="s">
        <v>206</v>
      </c>
      <c r="CK496" s="5" t="s">
        <v>96</v>
      </c>
      <c r="CL496" s="5" t="s">
        <v>96</v>
      </c>
      <c r="CM496" s="6" t="str" cm="1">
        <f t="array" ref="CM4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96" s="5" t="str" cm="1">
        <f t="array" ref="CN4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96" s="5" t="str" cm="1">
        <f t="array" ref="CO4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96" s="5" t="str" cm="1">
        <f t="array" ref="CP4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96" s="5" t="str" cm="1">
        <f t="array" ref="CQ496">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97" spans="2:95" ht="155" x14ac:dyDescent="0.35">
      <c r="B497" s="5" t="s">
        <v>206</v>
      </c>
      <c r="C497" s="6" t="s">
        <v>6303</v>
      </c>
      <c r="D497" s="6" t="s">
        <v>1001</v>
      </c>
      <c r="E497" s="6" t="s">
        <v>7447</v>
      </c>
      <c r="F497" s="5" t="s">
        <v>209</v>
      </c>
      <c r="G497" s="5" t="s">
        <v>234</v>
      </c>
      <c r="H497" s="5" t="s">
        <v>417</v>
      </c>
      <c r="I497" s="5" t="s">
        <v>96</v>
      </c>
      <c r="J497" s="5" t="s">
        <v>96</v>
      </c>
      <c r="K497" s="5" t="s">
        <v>399</v>
      </c>
      <c r="L497" s="5" t="s">
        <v>9</v>
      </c>
      <c r="M497" s="5" t="str">
        <f>IF(O497="","",
IF(O497="PM_XX_XX_XX: Undefined","PM_XX: Undefined",
INDEX(tbl_Picklist_UniclassPM[Code and Title],
MATCH((LEFT(O497,5)),tbl_Picklist_UniclassPM[Code],0))
))</f>
        <v>PM_80 : Asset management information</v>
      </c>
      <c r="N497" s="5" t="str">
        <f>IF(O497="","",
IF(O497="PM_XX_XX_XX: Undefined","PM_XX_XX: Undefined",
INDEX(tbl_Picklist_UniclassPM[Code and Title],
MATCH((LEFT(O497,8)),tbl_Picklist_UniclassPM[Code],0))
))</f>
        <v>PM_80_30 : Asset life cycle cost information</v>
      </c>
      <c r="O497" s="5" t="s">
        <v>1002</v>
      </c>
      <c r="P497" s="6" t="str" cm="1">
        <f t="array" ref="P497">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v>
      </c>
      <c r="Q497" s="6" t="str" cm="1">
        <f t="array" ref="Q497">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v>
      </c>
      <c r="R497" s="6"/>
      <c r="S497" s="5" t="s">
        <v>96</v>
      </c>
      <c r="T497" s="6"/>
      <c r="U497" s="5" t="s">
        <v>96</v>
      </c>
      <c r="V497" s="6"/>
      <c r="W497" s="5" t="s">
        <v>96</v>
      </c>
      <c r="X497" s="6"/>
      <c r="Y497" s="5" t="s">
        <v>96</v>
      </c>
      <c r="Z497" s="6"/>
      <c r="AA497" s="5" t="s">
        <v>96</v>
      </c>
      <c r="AB497" s="6"/>
      <c r="AC497" s="5" t="s">
        <v>96</v>
      </c>
      <c r="AE497" s="5" t="s">
        <v>96</v>
      </c>
      <c r="AG497" s="5" t="s">
        <v>96</v>
      </c>
      <c r="AI497" s="5" t="s">
        <v>96</v>
      </c>
      <c r="AJ497" s="6"/>
      <c r="AK497" s="5" t="s">
        <v>96</v>
      </c>
      <c r="AM497" s="5" t="s">
        <v>96</v>
      </c>
      <c r="AO497" s="5" t="s">
        <v>96</v>
      </c>
      <c r="AQ497" s="5" t="s">
        <v>96</v>
      </c>
      <c r="AS497" s="5" t="s">
        <v>96</v>
      </c>
      <c r="AU497" s="5" t="s">
        <v>96</v>
      </c>
      <c r="AW497" s="5" t="s">
        <v>96</v>
      </c>
      <c r="AY497" s="5" t="s">
        <v>96</v>
      </c>
      <c r="BA497" s="5" t="s">
        <v>96</v>
      </c>
      <c r="BC497" s="5" t="s">
        <v>96</v>
      </c>
      <c r="BE497" s="5" t="s">
        <v>206</v>
      </c>
      <c r="BF497" s="6" t="s">
        <v>6790</v>
      </c>
      <c r="BG497" s="5" t="s">
        <v>206</v>
      </c>
      <c r="BH497" s="6" t="s">
        <v>6536</v>
      </c>
      <c r="BI497" s="5" t="s">
        <v>96</v>
      </c>
      <c r="BK497" s="6" t="str" cm="1">
        <f t="array" ref="BK49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F;
M;
P;
W;
X;
Z</v>
      </c>
      <c r="BL497" s="6" t="str" cm="1">
        <f t="array" ref="BL497">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F : Facilities/Asset Management;
M : Mechanical Engineering;
P : Public Health Engineering;
W : Water Engineering;
X : Non-Discipline Specific or Not Applicable;
Z : Multiple Disciplines</v>
      </c>
      <c r="BM497" s="5" t="s">
        <v>96</v>
      </c>
      <c r="BN497" s="5" t="s">
        <v>96</v>
      </c>
      <c r="BO497" s="5" t="s">
        <v>96</v>
      </c>
      <c r="BP497" s="5" t="s">
        <v>96</v>
      </c>
      <c r="BQ497" s="5" t="s">
        <v>206</v>
      </c>
      <c r="BR497" s="5" t="s">
        <v>206</v>
      </c>
      <c r="BS497" s="5" t="s">
        <v>96</v>
      </c>
      <c r="BT497" s="5" t="s">
        <v>96</v>
      </c>
      <c r="BU497" s="5" t="s">
        <v>96</v>
      </c>
      <c r="BV497" s="5" t="s">
        <v>96</v>
      </c>
      <c r="BW497" s="5" t="s">
        <v>96</v>
      </c>
      <c r="BX497" s="5" t="s">
        <v>96</v>
      </c>
      <c r="BY497" s="5" t="s">
        <v>206</v>
      </c>
      <c r="BZ497" s="5" t="s">
        <v>96</v>
      </c>
      <c r="CA497" s="5" t="s">
        <v>96</v>
      </c>
      <c r="CB497" s="5" t="s">
        <v>206</v>
      </c>
      <c r="CC497" s="5" t="s">
        <v>96</v>
      </c>
      <c r="CD497" s="5" t="s">
        <v>96</v>
      </c>
      <c r="CE497" s="5" t="s">
        <v>96</v>
      </c>
      <c r="CF497" s="5" t="s">
        <v>96</v>
      </c>
      <c r="CG497" s="5" t="s">
        <v>96</v>
      </c>
      <c r="CH497" s="5" t="s">
        <v>96</v>
      </c>
      <c r="CI497" s="5" t="s">
        <v>206</v>
      </c>
      <c r="CJ497" s="5" t="s">
        <v>206</v>
      </c>
      <c r="CK497" s="5" t="s">
        <v>96</v>
      </c>
      <c r="CL497" s="5" t="s">
        <v>206</v>
      </c>
      <c r="CM497" s="6" t="str" cm="1">
        <f t="array" ref="CM4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97" s="5" t="str" cm="1">
        <f t="array" ref="CN4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97" s="5" t="str" cm="1">
        <f t="array" ref="CO4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97" s="5" t="str" cm="1">
        <f t="array" ref="CP4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97" s="5" t="str" cm="1">
        <f t="array" ref="CQ497">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98" spans="2:95" ht="263.5" x14ac:dyDescent="0.35">
      <c r="B498" s="5" t="s">
        <v>206</v>
      </c>
      <c r="C498" s="6" t="s">
        <v>6304</v>
      </c>
      <c r="D498" s="6" t="s">
        <v>1003</v>
      </c>
      <c r="E498" s="6" t="s">
        <v>7448</v>
      </c>
      <c r="F498" s="5" t="s">
        <v>209</v>
      </c>
      <c r="G498" s="5" t="s">
        <v>210</v>
      </c>
      <c r="H498" s="5" t="s">
        <v>223</v>
      </c>
      <c r="I498" s="5" t="s">
        <v>96</v>
      </c>
      <c r="J498" s="5" t="s">
        <v>96</v>
      </c>
      <c r="K498" s="5" t="s">
        <v>399</v>
      </c>
      <c r="L498" s="5" t="s">
        <v>9</v>
      </c>
      <c r="M498" s="5" t="str">
        <f>IF(O498="","",
IF(O498="PM_XX_XX_XX: Undefined","PM_XX: Undefined",
INDEX(tbl_Picklist_UniclassPM[Code and Title],
MATCH((LEFT(O498,5)),tbl_Picklist_UniclassPM[Code],0))
))</f>
        <v>PM_80 : Asset management information</v>
      </c>
      <c r="N498" s="5" t="str">
        <f>IF(O498="","",
IF(O498="PM_XX_XX_XX: Undefined","PM_XX_XX: Undefined",
INDEX(tbl_Picklist_UniclassPM[Code and Title],
MATCH((LEFT(O498,8)),tbl_Picklist_UniclassPM[Code],0))
))</f>
        <v>PM_80_30 : Asset life cycle cost information</v>
      </c>
      <c r="O498" s="5" t="s">
        <v>1004</v>
      </c>
      <c r="P498" s="6" t="str" cm="1">
        <f t="array" ref="P498">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498" s="6" t="str" cm="1">
        <f t="array" ref="Q498">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498" s="6"/>
      <c r="S498" s="5" t="s">
        <v>96</v>
      </c>
      <c r="T498" s="6"/>
      <c r="U498" s="5" t="s">
        <v>96</v>
      </c>
      <c r="V498" s="6"/>
      <c r="W498" s="5" t="s">
        <v>96</v>
      </c>
      <c r="X498" s="6"/>
      <c r="Y498" s="5" t="s">
        <v>96</v>
      </c>
      <c r="Z498" s="6"/>
      <c r="AA498" s="5" t="s">
        <v>96</v>
      </c>
      <c r="AB498" s="6"/>
      <c r="AC498" s="5" t="s">
        <v>96</v>
      </c>
      <c r="AE498" s="5" t="s">
        <v>96</v>
      </c>
      <c r="AG498" s="5" t="s">
        <v>96</v>
      </c>
      <c r="AI498" s="5" t="s">
        <v>96</v>
      </c>
      <c r="AJ498" s="6"/>
      <c r="AK498" s="5" t="s">
        <v>96</v>
      </c>
      <c r="AM498" s="5" t="s">
        <v>96</v>
      </c>
      <c r="AO498" s="5" t="s">
        <v>96</v>
      </c>
      <c r="AQ498" s="5" t="s">
        <v>96</v>
      </c>
      <c r="AS498" s="5" t="s">
        <v>96</v>
      </c>
      <c r="AU498" s="5" t="s">
        <v>96</v>
      </c>
      <c r="AW498" s="5" t="s">
        <v>96</v>
      </c>
      <c r="AY498" s="5" t="s">
        <v>96</v>
      </c>
      <c r="BA498" s="5" t="s">
        <v>96</v>
      </c>
      <c r="BC498" s="5" t="s">
        <v>96</v>
      </c>
      <c r="BE498" s="5" t="s">
        <v>206</v>
      </c>
      <c r="BF498" s="6" t="s">
        <v>6981</v>
      </c>
      <c r="BG498" s="5" t="s">
        <v>206</v>
      </c>
      <c r="BH498" s="6" t="s">
        <v>6536</v>
      </c>
      <c r="BI498" s="5" t="s">
        <v>206</v>
      </c>
      <c r="BJ498" s="6" t="s">
        <v>6364</v>
      </c>
      <c r="BK498" s="6" t="str" cm="1">
        <f t="array" ref="BK49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E;
F;
M;
P;
W;
X;
Z</v>
      </c>
      <c r="BL498" s="6" t="str" cm="1">
        <f t="array" ref="BL498">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E : Electrical Engineering;
F : Facilities/Asset Management;
M : Mechanical Engineering;
P : Public Health Engineering;
W : Water Engineering;
X : Non-Discipline Specific or Not Applicable;
Z : Multiple Disciplines</v>
      </c>
      <c r="BM498" s="5" t="s">
        <v>96</v>
      </c>
      <c r="BN498" s="5" t="s">
        <v>96</v>
      </c>
      <c r="BO498" s="5" t="s">
        <v>96</v>
      </c>
      <c r="BP498" s="5" t="s">
        <v>96</v>
      </c>
      <c r="BQ498" s="5" t="s">
        <v>206</v>
      </c>
      <c r="BR498" s="5" t="s">
        <v>206</v>
      </c>
      <c r="BS498" s="5" t="s">
        <v>96</v>
      </c>
      <c r="BT498" s="5" t="s">
        <v>96</v>
      </c>
      <c r="BU498" s="5" t="s">
        <v>96</v>
      </c>
      <c r="BV498" s="5" t="s">
        <v>96</v>
      </c>
      <c r="BW498" s="5" t="s">
        <v>96</v>
      </c>
      <c r="BX498" s="5" t="s">
        <v>96</v>
      </c>
      <c r="BY498" s="5" t="s">
        <v>206</v>
      </c>
      <c r="BZ498" s="5" t="s">
        <v>96</v>
      </c>
      <c r="CA498" s="5" t="s">
        <v>96</v>
      </c>
      <c r="CB498" s="5" t="s">
        <v>206</v>
      </c>
      <c r="CC498" s="5" t="s">
        <v>96</v>
      </c>
      <c r="CD498" s="5" t="s">
        <v>96</v>
      </c>
      <c r="CE498" s="5" t="s">
        <v>96</v>
      </c>
      <c r="CF498" s="5" t="s">
        <v>96</v>
      </c>
      <c r="CG498" s="5" t="s">
        <v>96</v>
      </c>
      <c r="CH498" s="5" t="s">
        <v>96</v>
      </c>
      <c r="CI498" s="5" t="s">
        <v>206</v>
      </c>
      <c r="CJ498" s="5" t="s">
        <v>206</v>
      </c>
      <c r="CK498" s="5" t="s">
        <v>96</v>
      </c>
      <c r="CL498" s="5" t="s">
        <v>206</v>
      </c>
      <c r="CM498" s="6" t="str" cm="1">
        <f t="array" ref="CM4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98" s="5" t="str" cm="1">
        <f t="array" ref="CN4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98" s="5" t="str" cm="1">
        <f t="array" ref="CO4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98" s="5" t="str" cm="1">
        <f t="array" ref="CP4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98" s="5" t="str" cm="1">
        <f t="array" ref="CQ498">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499" spans="2:95" ht="217" x14ac:dyDescent="0.35">
      <c r="B499" s="5" t="s">
        <v>206</v>
      </c>
      <c r="C499" s="6" t="s">
        <v>6136</v>
      </c>
      <c r="D499" s="6" t="s">
        <v>1005</v>
      </c>
      <c r="E499" s="6" t="s">
        <v>7449</v>
      </c>
      <c r="F499" s="5" t="s">
        <v>209</v>
      </c>
      <c r="G499" s="5" t="s">
        <v>210</v>
      </c>
      <c r="H499" s="5" t="s">
        <v>223</v>
      </c>
      <c r="I499" s="5" t="s">
        <v>96</v>
      </c>
      <c r="J499" s="5" t="s">
        <v>212</v>
      </c>
      <c r="K499" s="5" t="s">
        <v>399</v>
      </c>
      <c r="L499" s="5" t="s">
        <v>214</v>
      </c>
      <c r="M499" s="5" t="str">
        <f>IF(O499="","",
IF(O499="PM_XX_XX_XX: Undefined","PM_XX: Undefined",
INDEX(tbl_Picklist_UniclassPM[Code and Title],
MATCH((LEFT(O499,5)),tbl_Picklist_UniclassPM[Code],0))
))</f>
        <v>PM_80 : Asset management information</v>
      </c>
      <c r="N499" s="5" t="str">
        <f>IF(O499="","",
IF(O499="PM_XX_XX_XX: Undefined","PM_XX_XX: Undefined",
INDEX(tbl_Picklist_UniclassPM[Code and Title],
MATCH((LEFT(O499,8)),tbl_Picklist_UniclassPM[Code],0))
))</f>
        <v>PM_80_45 : Personnel information</v>
      </c>
      <c r="O499" s="5" t="s">
        <v>1006</v>
      </c>
      <c r="P499" s="6" t="str" cm="1">
        <f t="array" ref="P499">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IE401;
IE521;
IE601;
IE611</v>
      </c>
      <c r="Q499" s="6" t="str" cm="1">
        <f t="array" ref="Q499">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IE401 : Stage submission (Contractor's Proposals);
IE521 : Stage submission (Pre-Handover);
IE601 : Post-Handover;
IE611 : Stage submission (End of Defects/Rectification Period)</v>
      </c>
      <c r="R499" s="6"/>
      <c r="S499" s="5" t="s">
        <v>96</v>
      </c>
      <c r="T499" s="6"/>
      <c r="U499" s="5" t="s">
        <v>96</v>
      </c>
      <c r="V499" s="6"/>
      <c r="W499" s="5" t="s">
        <v>96</v>
      </c>
      <c r="X499" s="6"/>
      <c r="Y499" s="5" t="s">
        <v>96</v>
      </c>
      <c r="Z499" s="6"/>
      <c r="AA499" s="5" t="s">
        <v>96</v>
      </c>
      <c r="AB499" s="6"/>
      <c r="AC499" s="5" t="s">
        <v>96</v>
      </c>
      <c r="AE499" s="5" t="s">
        <v>96</v>
      </c>
      <c r="AG499" s="5" t="s">
        <v>96</v>
      </c>
      <c r="AI499" s="5" t="s">
        <v>96</v>
      </c>
      <c r="AJ499" s="6"/>
      <c r="AK499" s="5" t="s">
        <v>96</v>
      </c>
      <c r="AM499" s="5" t="s">
        <v>96</v>
      </c>
      <c r="AO499" s="5" t="s">
        <v>96</v>
      </c>
      <c r="AQ499" s="5" t="s">
        <v>96</v>
      </c>
      <c r="AS499" s="5" t="s">
        <v>96</v>
      </c>
      <c r="AU499" s="5" t="s">
        <v>96</v>
      </c>
      <c r="AW499" s="5" t="s">
        <v>96</v>
      </c>
      <c r="AY499" s="5" t="s">
        <v>206</v>
      </c>
      <c r="AZ499" s="6" t="s">
        <v>6792</v>
      </c>
      <c r="BA499" s="5" t="s">
        <v>96</v>
      </c>
      <c r="BC499" s="5" t="s">
        <v>96</v>
      </c>
      <c r="BE499" s="5" t="s">
        <v>206</v>
      </c>
      <c r="BF499" s="6" t="s">
        <v>6791</v>
      </c>
      <c r="BG499" s="5" t="s">
        <v>206</v>
      </c>
      <c r="BH499" s="6" t="s">
        <v>6536</v>
      </c>
      <c r="BI499" s="5" t="s">
        <v>206</v>
      </c>
      <c r="BJ499" s="6" t="s">
        <v>6364</v>
      </c>
      <c r="BK499" s="6" t="str" cm="1">
        <f t="array" ref="BK49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499" s="6" t="str" cm="1">
        <f t="array" ref="BL499">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499" s="5" t="s">
        <v>96</v>
      </c>
      <c r="BN499" s="5" t="s">
        <v>96</v>
      </c>
      <c r="BO499" s="5" t="s">
        <v>96</v>
      </c>
      <c r="BP499" s="5" t="s">
        <v>96</v>
      </c>
      <c r="BQ499" s="5" t="s">
        <v>96</v>
      </c>
      <c r="BR499" s="5" t="s">
        <v>96</v>
      </c>
      <c r="BS499" s="5" t="s">
        <v>96</v>
      </c>
      <c r="BT499" s="5" t="s">
        <v>96</v>
      </c>
      <c r="BU499" s="5" t="s">
        <v>96</v>
      </c>
      <c r="BV499" s="5" t="s">
        <v>96</v>
      </c>
      <c r="BW499" s="5" t="s">
        <v>96</v>
      </c>
      <c r="BX499" s="5" t="s">
        <v>96</v>
      </c>
      <c r="BY499" s="5" t="s">
        <v>96</v>
      </c>
      <c r="BZ499" s="5" t="s">
        <v>96</v>
      </c>
      <c r="CA499" s="5" t="s">
        <v>96</v>
      </c>
      <c r="CB499" s="5" t="s">
        <v>96</v>
      </c>
      <c r="CC499" s="5" t="s">
        <v>96</v>
      </c>
      <c r="CD499" s="5" t="s">
        <v>96</v>
      </c>
      <c r="CE499" s="5" t="s">
        <v>96</v>
      </c>
      <c r="CF499" s="5" t="s">
        <v>206</v>
      </c>
      <c r="CG499" s="5" t="s">
        <v>96</v>
      </c>
      <c r="CH499" s="5" t="s">
        <v>96</v>
      </c>
      <c r="CI499" s="5" t="s">
        <v>96</v>
      </c>
      <c r="CJ499" s="5" t="s">
        <v>206</v>
      </c>
      <c r="CK499" s="5" t="s">
        <v>96</v>
      </c>
      <c r="CL499" s="5" t="s">
        <v>96</v>
      </c>
      <c r="CM499" s="6" t="str" cm="1">
        <f t="array" ref="CM4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499" s="5" t="str" cm="1">
        <f t="array" ref="CN4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499" s="5" t="str" cm="1">
        <f t="array" ref="CO4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499" s="5" t="str" cm="1">
        <f t="array" ref="CP4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499" s="5" t="str" cm="1">
        <f t="array" ref="CQ499">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00" spans="2:95" ht="139.5" x14ac:dyDescent="0.35">
      <c r="B500" s="5" t="s">
        <v>206</v>
      </c>
      <c r="C500" s="6" t="s">
        <v>6305</v>
      </c>
      <c r="D500" s="6" t="s">
        <v>1007</v>
      </c>
      <c r="E500" s="6" t="s">
        <v>7450</v>
      </c>
      <c r="F500" s="5" t="s">
        <v>209</v>
      </c>
      <c r="G500" s="5" t="s">
        <v>210</v>
      </c>
      <c r="H500" s="5" t="s">
        <v>223</v>
      </c>
      <c r="I500" s="5" t="s">
        <v>96</v>
      </c>
      <c r="J500" s="5" t="s">
        <v>212</v>
      </c>
      <c r="K500" s="5" t="s">
        <v>399</v>
      </c>
      <c r="L500" s="5" t="s">
        <v>214</v>
      </c>
      <c r="M500" s="5" t="str">
        <f>IF(O500="","",
IF(O500="PM_XX_XX_XX: Undefined","PM_XX: Undefined",
INDEX(tbl_Picklist_UniclassPM[Code and Title],
MATCH((LEFT(O500,5)),tbl_Picklist_UniclassPM[Code],0))
))</f>
        <v>PM_80 : Asset management information</v>
      </c>
      <c r="N500" s="5" t="str">
        <f>IF(O500="","",
IF(O500="PM_XX_XX_XX: Undefined","PM_XX_XX: Undefined",
INDEX(tbl_Picklist_UniclassPM[Code and Title],
MATCH((LEFT(O500,8)),tbl_Picklist_UniclassPM[Code],0))
))</f>
        <v>PM_80_45 : Personnel information</v>
      </c>
      <c r="O500" s="5" t="s">
        <v>1006</v>
      </c>
      <c r="P500" s="6" t="str" cm="1">
        <f t="array" ref="P500">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500" s="6" t="str" cm="1">
        <f t="array" ref="Q500">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500" s="6"/>
      <c r="S500" s="5" t="s">
        <v>96</v>
      </c>
      <c r="T500" s="6"/>
      <c r="U500" s="5" t="s">
        <v>96</v>
      </c>
      <c r="V500" s="6"/>
      <c r="W500" s="5" t="s">
        <v>96</v>
      </c>
      <c r="X500" s="6"/>
      <c r="Y500" s="5" t="s">
        <v>96</v>
      </c>
      <c r="Z500" s="6"/>
      <c r="AA500" s="5" t="s">
        <v>96</v>
      </c>
      <c r="AB500" s="6"/>
      <c r="AC500" s="5" t="s">
        <v>96</v>
      </c>
      <c r="AE500" s="5" t="s">
        <v>96</v>
      </c>
      <c r="AG500" s="5" t="s">
        <v>96</v>
      </c>
      <c r="AI500" s="5" t="s">
        <v>96</v>
      </c>
      <c r="AJ500" s="6"/>
      <c r="AK500" s="5" t="s">
        <v>96</v>
      </c>
      <c r="AM500" s="5" t="s">
        <v>96</v>
      </c>
      <c r="AO500" s="5" t="s">
        <v>96</v>
      </c>
      <c r="AQ500" s="5" t="s">
        <v>96</v>
      </c>
      <c r="AS500" s="5" t="s">
        <v>96</v>
      </c>
      <c r="AU500" s="5" t="s">
        <v>96</v>
      </c>
      <c r="AW500" s="5" t="s">
        <v>96</v>
      </c>
      <c r="AY500" s="5" t="s">
        <v>96</v>
      </c>
      <c r="BA500" s="5" t="s">
        <v>96</v>
      </c>
      <c r="BC500" s="5" t="s">
        <v>96</v>
      </c>
      <c r="BE500" s="5" t="s">
        <v>206</v>
      </c>
      <c r="BF500" s="6" t="s">
        <v>6793</v>
      </c>
      <c r="BG500" s="5" t="s">
        <v>206</v>
      </c>
      <c r="BH500" s="6" t="s">
        <v>6536</v>
      </c>
      <c r="BI500" s="5" t="s">
        <v>206</v>
      </c>
      <c r="BJ500" s="6" t="s">
        <v>6364</v>
      </c>
      <c r="BK500" s="6" t="str" cm="1">
        <f t="array" ref="BK50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T;
X</v>
      </c>
      <c r="BL500" s="6" t="str" cm="1">
        <f t="array" ref="BL500">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T : Town and Country Planning and Building Control;
X : Non-Discipline Specific or Not Applicable</v>
      </c>
      <c r="BM500" s="5" t="s">
        <v>96</v>
      </c>
      <c r="BN500" s="5" t="s">
        <v>96</v>
      </c>
      <c r="BO500" s="5" t="s">
        <v>96</v>
      </c>
      <c r="BP500" s="5" t="s">
        <v>96</v>
      </c>
      <c r="BQ500" s="5" t="s">
        <v>96</v>
      </c>
      <c r="BR500" s="5" t="s">
        <v>96</v>
      </c>
      <c r="BS500" s="5" t="s">
        <v>96</v>
      </c>
      <c r="BT500" s="5" t="s">
        <v>96</v>
      </c>
      <c r="BU500" s="5" t="s">
        <v>96</v>
      </c>
      <c r="BV500" s="5" t="s">
        <v>96</v>
      </c>
      <c r="BW500" s="5" t="s">
        <v>96</v>
      </c>
      <c r="BX500" s="5" t="s">
        <v>96</v>
      </c>
      <c r="BY500" s="5" t="s">
        <v>96</v>
      </c>
      <c r="BZ500" s="5" t="s">
        <v>96</v>
      </c>
      <c r="CA500" s="5" t="s">
        <v>96</v>
      </c>
      <c r="CB500" s="5" t="s">
        <v>96</v>
      </c>
      <c r="CC500" s="5" t="s">
        <v>96</v>
      </c>
      <c r="CD500" s="5" t="s">
        <v>96</v>
      </c>
      <c r="CE500" s="5" t="s">
        <v>96</v>
      </c>
      <c r="CF500" s="5" t="s">
        <v>206</v>
      </c>
      <c r="CG500" s="5" t="s">
        <v>96</v>
      </c>
      <c r="CH500" s="5" t="s">
        <v>96</v>
      </c>
      <c r="CI500" s="5" t="s">
        <v>96</v>
      </c>
      <c r="CJ500" s="5" t="s">
        <v>206</v>
      </c>
      <c r="CK500" s="5" t="s">
        <v>96</v>
      </c>
      <c r="CL500" s="5" t="s">
        <v>96</v>
      </c>
      <c r="CM500" s="6" t="str" cm="1">
        <f t="array" ref="CM5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00" s="5" t="str" cm="1">
        <f t="array" ref="CN5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00" s="5" t="str" cm="1">
        <f t="array" ref="CO5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00" s="5" t="str" cm="1">
        <f t="array" ref="CP5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00" s="5" t="str" cm="1">
        <f t="array" ref="CQ500">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01" spans="2:95" ht="155" x14ac:dyDescent="0.35">
      <c r="B501" s="5" t="s">
        <v>206</v>
      </c>
      <c r="C501" s="6" t="s">
        <v>6306</v>
      </c>
      <c r="D501" s="6" t="s">
        <v>1008</v>
      </c>
      <c r="E501" s="6" t="s">
        <v>7451</v>
      </c>
      <c r="F501" s="5" t="s">
        <v>209</v>
      </c>
      <c r="G501" s="5" t="s">
        <v>210</v>
      </c>
      <c r="H501" s="5" t="s">
        <v>223</v>
      </c>
      <c r="I501" s="5" t="s">
        <v>96</v>
      </c>
      <c r="J501" s="5" t="s">
        <v>212</v>
      </c>
      <c r="K501" s="5" t="s">
        <v>399</v>
      </c>
      <c r="L501" s="5" t="s">
        <v>6</v>
      </c>
      <c r="M501" s="5" t="str">
        <f>IF(O501="","",
IF(O501="PM_XX_XX_XX: Undefined","PM_XX: Undefined",
INDEX(tbl_Picklist_UniclassPM[Code and Title],
MATCH((LEFT(O501,5)),tbl_Picklist_UniclassPM[Code],0))
))</f>
        <v>PM_80 : Asset management information</v>
      </c>
      <c r="N501" s="5" t="str">
        <f>IF(O501="","",
IF(O501="PM_XX_XX_XX: Undefined","PM_XX_XX: Undefined",
INDEX(tbl_Picklist_UniclassPM[Code and Title],
MATCH((LEFT(O501,8)),tbl_Picklist_UniclassPM[Code],0))
))</f>
        <v>PM_80_45 : Personnel information</v>
      </c>
      <c r="O501" s="5" t="s">
        <v>1006</v>
      </c>
      <c r="P501" s="6" t="str" cm="1">
        <f t="array" ref="P501">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501" s="6" t="str" cm="1">
        <f t="array" ref="Q501">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501" s="6"/>
      <c r="S501" s="5" t="s">
        <v>96</v>
      </c>
      <c r="T501" s="6"/>
      <c r="U501" s="5" t="s">
        <v>96</v>
      </c>
      <c r="V501" s="6"/>
      <c r="W501" s="5" t="s">
        <v>96</v>
      </c>
      <c r="X501" s="6"/>
      <c r="Y501" s="5" t="s">
        <v>96</v>
      </c>
      <c r="Z501" s="6"/>
      <c r="AA501" s="5" t="s">
        <v>96</v>
      </c>
      <c r="AB501" s="6"/>
      <c r="AC501" s="5" t="s">
        <v>96</v>
      </c>
      <c r="AE501" s="5" t="s">
        <v>96</v>
      </c>
      <c r="AG501" s="5" t="s">
        <v>96</v>
      </c>
      <c r="AI501" s="5" t="s">
        <v>96</v>
      </c>
      <c r="AJ501" s="6"/>
      <c r="AK501" s="5" t="s">
        <v>96</v>
      </c>
      <c r="AM501" s="5" t="s">
        <v>96</v>
      </c>
      <c r="AO501" s="5" t="s">
        <v>96</v>
      </c>
      <c r="AQ501" s="5" t="s">
        <v>96</v>
      </c>
      <c r="AS501" s="5" t="s">
        <v>96</v>
      </c>
      <c r="AU501" s="5" t="s">
        <v>96</v>
      </c>
      <c r="AW501" s="5" t="s">
        <v>96</v>
      </c>
      <c r="AY501" s="5" t="s">
        <v>96</v>
      </c>
      <c r="BA501" s="5" t="s">
        <v>96</v>
      </c>
      <c r="BC501" s="5" t="s">
        <v>96</v>
      </c>
      <c r="BE501" s="5" t="s">
        <v>206</v>
      </c>
      <c r="BF501" s="6" t="s">
        <v>6794</v>
      </c>
      <c r="BG501" s="5" t="s">
        <v>206</v>
      </c>
      <c r="BH501" s="6" t="s">
        <v>6536</v>
      </c>
      <c r="BI501" s="5" t="s">
        <v>206</v>
      </c>
      <c r="BJ501" s="6" t="s">
        <v>6364</v>
      </c>
      <c r="BK501" s="6" t="str" cm="1">
        <f t="array" ref="BK50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X</v>
      </c>
      <c r="BL501" s="6" t="str" cm="1">
        <f t="array" ref="BL501">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X : Non-Discipline Specific or Not Applicable</v>
      </c>
      <c r="BM501" s="5" t="s">
        <v>96</v>
      </c>
      <c r="BN501" s="5" t="s">
        <v>96</v>
      </c>
      <c r="BO501" s="5" t="s">
        <v>96</v>
      </c>
      <c r="BP501" s="5" t="s">
        <v>96</v>
      </c>
      <c r="BQ501" s="5" t="s">
        <v>96</v>
      </c>
      <c r="BR501" s="5" t="s">
        <v>96</v>
      </c>
      <c r="BS501" s="5" t="s">
        <v>96</v>
      </c>
      <c r="BT501" s="5" t="s">
        <v>96</v>
      </c>
      <c r="BU501" s="5" t="s">
        <v>96</v>
      </c>
      <c r="BV501" s="5" t="s">
        <v>96</v>
      </c>
      <c r="BW501" s="5" t="s">
        <v>96</v>
      </c>
      <c r="BX501" s="5" t="s">
        <v>96</v>
      </c>
      <c r="BY501" s="5" t="s">
        <v>96</v>
      </c>
      <c r="BZ501" s="5" t="s">
        <v>96</v>
      </c>
      <c r="CA501" s="5" t="s">
        <v>96</v>
      </c>
      <c r="CB501" s="5" t="s">
        <v>96</v>
      </c>
      <c r="CC501" s="5" t="s">
        <v>96</v>
      </c>
      <c r="CD501" s="5" t="s">
        <v>96</v>
      </c>
      <c r="CE501" s="5" t="s">
        <v>96</v>
      </c>
      <c r="CF501" s="5" t="s">
        <v>96</v>
      </c>
      <c r="CG501" s="5" t="s">
        <v>96</v>
      </c>
      <c r="CH501" s="5" t="s">
        <v>96</v>
      </c>
      <c r="CI501" s="5" t="s">
        <v>96</v>
      </c>
      <c r="CJ501" s="5" t="s">
        <v>206</v>
      </c>
      <c r="CK501" s="5" t="s">
        <v>96</v>
      </c>
      <c r="CL501" s="5" t="s">
        <v>96</v>
      </c>
      <c r="CM501" s="6" t="str" cm="1">
        <f t="array" ref="CM5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01" s="5" t="str" cm="1">
        <f t="array" ref="CN5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01" s="5" t="str" cm="1">
        <f t="array" ref="CO5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01" s="5" t="str" cm="1">
        <f t="array" ref="CP5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01" s="5" t="str" cm="1">
        <f t="array" ref="CQ501">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02" spans="2:95" ht="232.5" x14ac:dyDescent="0.35">
      <c r="B502" s="5" t="s">
        <v>206</v>
      </c>
      <c r="C502" s="6" t="s">
        <v>6307</v>
      </c>
      <c r="D502" s="6" t="s">
        <v>1009</v>
      </c>
      <c r="E502" s="6" t="s">
        <v>7452</v>
      </c>
      <c r="F502" s="5" t="s">
        <v>209</v>
      </c>
      <c r="G502" s="5" t="s">
        <v>234</v>
      </c>
      <c r="H502" s="5" t="s">
        <v>235</v>
      </c>
      <c r="I502" s="5" t="s">
        <v>96</v>
      </c>
      <c r="J502" s="5" t="s">
        <v>96</v>
      </c>
      <c r="K502" s="5" t="s">
        <v>399</v>
      </c>
      <c r="L502" s="5" t="s">
        <v>9</v>
      </c>
      <c r="M502" s="5" t="str">
        <f>IF(O502="","",
IF(O502="PM_XX_XX_XX: Undefined","PM_XX: Undefined",
INDEX(tbl_Picklist_UniclassPM[Code and Title],
MATCH((LEFT(O502,5)),tbl_Picklist_UniclassPM[Code],0))
))</f>
        <v>PM_80 : Asset management information</v>
      </c>
      <c r="N502" s="5" t="str">
        <f>IF(O502="","",
IF(O502="PM_XX_XX_XX: Undefined","PM_XX_XX: Undefined",
INDEX(tbl_Picklist_UniclassPM[Code and Title],
MATCH((LEFT(O502,8)),tbl_Picklist_UniclassPM[Code],0))
))</f>
        <v>PM_80_60 : Asset risk management information</v>
      </c>
      <c r="O502" s="5" t="s">
        <v>1010</v>
      </c>
      <c r="P502" s="6" t="str" cm="1">
        <f t="array" ref="P502">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502" s="6" t="str" cm="1">
        <f t="array" ref="Q502">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502" s="6"/>
      <c r="S502" s="5" t="s">
        <v>96</v>
      </c>
      <c r="T502" s="6"/>
      <c r="U502" s="5" t="s">
        <v>96</v>
      </c>
      <c r="V502" s="6"/>
      <c r="W502" s="5" t="s">
        <v>96</v>
      </c>
      <c r="X502" s="6"/>
      <c r="Y502" s="5" t="s">
        <v>96</v>
      </c>
      <c r="Z502" s="6"/>
      <c r="AA502" s="5" t="s">
        <v>96</v>
      </c>
      <c r="AB502" s="6"/>
      <c r="AC502" s="5" t="s">
        <v>96</v>
      </c>
      <c r="AE502" s="5" t="s">
        <v>96</v>
      </c>
      <c r="AG502" s="5" t="s">
        <v>96</v>
      </c>
      <c r="AI502" s="5" t="s">
        <v>96</v>
      </c>
      <c r="AJ502" s="6"/>
      <c r="AK502" s="5" t="s">
        <v>96</v>
      </c>
      <c r="AM502" s="5" t="s">
        <v>96</v>
      </c>
      <c r="AO502" s="5" t="s">
        <v>96</v>
      </c>
      <c r="AQ502" s="5" t="s">
        <v>96</v>
      </c>
      <c r="AS502" s="5" t="s">
        <v>96</v>
      </c>
      <c r="AU502" s="5" t="s">
        <v>96</v>
      </c>
      <c r="AW502" s="5" t="s">
        <v>96</v>
      </c>
      <c r="AY502" s="5" t="s">
        <v>96</v>
      </c>
      <c r="BA502" s="5" t="s">
        <v>96</v>
      </c>
      <c r="BC502" s="5" t="s">
        <v>96</v>
      </c>
      <c r="BE502" s="5" t="s">
        <v>206</v>
      </c>
      <c r="BF502" s="6" t="s">
        <v>6795</v>
      </c>
      <c r="BG502" s="5" t="s">
        <v>206</v>
      </c>
      <c r="BH502" s="6" t="s">
        <v>6536</v>
      </c>
      <c r="BI502" s="5" t="s">
        <v>206</v>
      </c>
      <c r="BJ502" s="6" t="s">
        <v>6364</v>
      </c>
      <c r="BK502" s="6" t="str" cm="1">
        <f t="array" ref="BK50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K;
M;
P;
Z</v>
      </c>
      <c r="BL502" s="6" t="str" cm="1">
        <f t="array" ref="BL502">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K : Fire Engineering;
M : Mechanical Engineering;
P : Public Health Engineering;
Z : Multiple Disciplines</v>
      </c>
      <c r="BM502" s="5" t="s">
        <v>96</v>
      </c>
      <c r="BN502" s="5" t="s">
        <v>96</v>
      </c>
      <c r="BO502" s="5" t="s">
        <v>96</v>
      </c>
      <c r="BP502" s="5" t="s">
        <v>96</v>
      </c>
      <c r="BQ502" s="5" t="s">
        <v>96</v>
      </c>
      <c r="BR502" s="5" t="s">
        <v>206</v>
      </c>
      <c r="BS502" s="5" t="s">
        <v>96</v>
      </c>
      <c r="BT502" s="5" t="s">
        <v>96</v>
      </c>
      <c r="BU502" s="5" t="s">
        <v>96</v>
      </c>
      <c r="BV502" s="5" t="s">
        <v>96</v>
      </c>
      <c r="BW502" s="5" t="s">
        <v>206</v>
      </c>
      <c r="BX502" s="5" t="s">
        <v>96</v>
      </c>
      <c r="BY502" s="5" t="s">
        <v>206</v>
      </c>
      <c r="BZ502" s="5" t="s">
        <v>96</v>
      </c>
      <c r="CA502" s="5" t="s">
        <v>96</v>
      </c>
      <c r="CB502" s="5" t="s">
        <v>206</v>
      </c>
      <c r="CC502" s="5" t="s">
        <v>96</v>
      </c>
      <c r="CD502" s="5" t="s">
        <v>96</v>
      </c>
      <c r="CE502" s="5" t="s">
        <v>96</v>
      </c>
      <c r="CF502" s="5" t="s">
        <v>96</v>
      </c>
      <c r="CG502" s="5" t="s">
        <v>96</v>
      </c>
      <c r="CH502" s="5" t="s">
        <v>96</v>
      </c>
      <c r="CI502" s="5" t="s">
        <v>96</v>
      </c>
      <c r="CJ502" s="5" t="s">
        <v>96</v>
      </c>
      <c r="CK502" s="5" t="s">
        <v>96</v>
      </c>
      <c r="CL502" s="5" t="s">
        <v>206</v>
      </c>
      <c r="CM502" s="6" t="str" cm="1">
        <f t="array" ref="CM5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02" s="5" t="str" cm="1">
        <f t="array" ref="CN5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02" s="5" t="str" cm="1">
        <f t="array" ref="CO5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02" s="5" t="str" cm="1">
        <f t="array" ref="CP5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02" s="5" t="str" cm="1">
        <f t="array" ref="CQ502">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03" spans="2:95" ht="186" x14ac:dyDescent="0.35">
      <c r="B503" s="5" t="s">
        <v>239</v>
      </c>
      <c r="C503" s="6" t="s">
        <v>6308</v>
      </c>
      <c r="D503" s="6" t="s">
        <v>1011</v>
      </c>
      <c r="E503" s="6" t="s">
        <v>7453</v>
      </c>
      <c r="F503" s="5" t="s">
        <v>209</v>
      </c>
      <c r="G503" s="5" t="s">
        <v>210</v>
      </c>
      <c r="H503" s="5" t="s">
        <v>325</v>
      </c>
      <c r="I503" s="5" t="s">
        <v>96</v>
      </c>
      <c r="J503" s="5" t="s">
        <v>96</v>
      </c>
      <c r="K503" s="5" t="s">
        <v>399</v>
      </c>
      <c r="L503" s="5" t="s">
        <v>9</v>
      </c>
      <c r="M503" s="5" t="str">
        <f>IF(O503="","",
IF(O503="PM_XX_XX_XX: Undefined","PM_XX: Undefined",
INDEX(tbl_Picklist_UniclassPM[Code and Title],
MATCH((LEFT(O503,5)),tbl_Picklist_UniclassPM[Code],0))
))</f>
        <v>PM_80 : Asset management information</v>
      </c>
      <c r="N503" s="5" t="str">
        <f>IF(O503="","",
IF(O503="PM_XX_XX_XX: Undefined","PM_XX_XX: Undefined",
INDEX(tbl_Picklist_UniclassPM[Code and Title],
MATCH((LEFT(O503,8)),tbl_Picklist_UniclassPM[Code],0))
))</f>
        <v>PM_80_60 : Asset risk management information</v>
      </c>
      <c r="O503" s="5" t="s">
        <v>1012</v>
      </c>
      <c r="P503" s="6" t="str" cm="1">
        <f t="array" ref="P503">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503" s="6" t="str" cm="1">
        <f t="array" ref="Q503">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503" s="6"/>
      <c r="S503" s="5" t="s">
        <v>96</v>
      </c>
      <c r="T503" s="6"/>
      <c r="U503" s="5" t="s">
        <v>96</v>
      </c>
      <c r="V503" s="6"/>
      <c r="W503" s="5" t="s">
        <v>96</v>
      </c>
      <c r="X503" s="6"/>
      <c r="Y503" s="5" t="s">
        <v>96</v>
      </c>
      <c r="Z503" s="6"/>
      <c r="AA503" s="5" t="s">
        <v>96</v>
      </c>
      <c r="AB503" s="6"/>
      <c r="AC503" s="5" t="s">
        <v>96</v>
      </c>
      <c r="AE503" s="5" t="s">
        <v>96</v>
      </c>
      <c r="AG503" s="5" t="s">
        <v>96</v>
      </c>
      <c r="AI503" s="5" t="s">
        <v>96</v>
      </c>
      <c r="AJ503" s="6"/>
      <c r="AK503" s="5" t="s">
        <v>96</v>
      </c>
      <c r="AM503" s="5" t="s">
        <v>96</v>
      </c>
      <c r="AO503" s="5" t="s">
        <v>96</v>
      </c>
      <c r="AQ503" s="5" t="s">
        <v>96</v>
      </c>
      <c r="AS503" s="5" t="s">
        <v>96</v>
      </c>
      <c r="AU503" s="5" t="s">
        <v>96</v>
      </c>
      <c r="AW503" s="5" t="s">
        <v>96</v>
      </c>
      <c r="AY503" s="5" t="s">
        <v>96</v>
      </c>
      <c r="BA503" s="5" t="s">
        <v>96</v>
      </c>
      <c r="BC503" s="5" t="s">
        <v>96</v>
      </c>
      <c r="BE503" s="5" t="s">
        <v>206</v>
      </c>
      <c r="BF503" s="6" t="s">
        <v>6796</v>
      </c>
      <c r="BG503" s="5" t="s">
        <v>206</v>
      </c>
      <c r="BH503" s="6" t="s">
        <v>6536</v>
      </c>
      <c r="BI503" s="5" t="s">
        <v>206</v>
      </c>
      <c r="BJ503" s="6" t="s">
        <v>6364</v>
      </c>
      <c r="BK503" s="6" t="str" cm="1">
        <f t="array" ref="BK50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B;
F;
X</v>
      </c>
      <c r="BL503" s="6" t="str" cm="1">
        <f t="array" ref="BL503">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B : Building Surveyor;
F : Facilities/Asset Management;
X : Non-Discipline Specific or Not Applicable</v>
      </c>
      <c r="BM503" s="5" t="s">
        <v>96</v>
      </c>
      <c r="BN503" s="5" t="s">
        <v>206</v>
      </c>
      <c r="BO503" s="5" t="s">
        <v>96</v>
      </c>
      <c r="BP503" s="5" t="s">
        <v>96</v>
      </c>
      <c r="BQ503" s="5" t="s">
        <v>96</v>
      </c>
      <c r="BR503" s="5" t="s">
        <v>206</v>
      </c>
      <c r="BS503" s="5" t="s">
        <v>96</v>
      </c>
      <c r="BT503" s="5" t="s">
        <v>96</v>
      </c>
      <c r="BU503" s="5" t="s">
        <v>96</v>
      </c>
      <c r="BV503" s="5" t="s">
        <v>96</v>
      </c>
      <c r="BW503" s="5" t="s">
        <v>96</v>
      </c>
      <c r="BX503" s="5" t="s">
        <v>96</v>
      </c>
      <c r="BY503" s="5" t="s">
        <v>96</v>
      </c>
      <c r="BZ503" s="5" t="s">
        <v>96</v>
      </c>
      <c r="CA503" s="5" t="s">
        <v>96</v>
      </c>
      <c r="CB503" s="5" t="s">
        <v>96</v>
      </c>
      <c r="CC503" s="5" t="s">
        <v>96</v>
      </c>
      <c r="CD503" s="5" t="s">
        <v>96</v>
      </c>
      <c r="CE503" s="5" t="s">
        <v>96</v>
      </c>
      <c r="CF503" s="5" t="s">
        <v>96</v>
      </c>
      <c r="CG503" s="5" t="s">
        <v>96</v>
      </c>
      <c r="CH503" s="5" t="s">
        <v>96</v>
      </c>
      <c r="CI503" s="5" t="s">
        <v>96</v>
      </c>
      <c r="CJ503" s="5" t="s">
        <v>206</v>
      </c>
      <c r="CK503" s="5" t="s">
        <v>96</v>
      </c>
      <c r="CL503" s="5" t="s">
        <v>96</v>
      </c>
      <c r="CM503" s="6" t="str" cm="1">
        <f t="array" ref="CM5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03" s="5" t="str" cm="1">
        <f t="array" ref="CN5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03" s="5" t="str" cm="1">
        <f t="array" ref="CO5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03" s="5" t="str" cm="1">
        <f t="array" ref="CP5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03" s="5" t="str" cm="1">
        <f t="array" ref="CQ503">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04" spans="2:95" ht="155" x14ac:dyDescent="0.35">
      <c r="B504" s="5" t="s">
        <v>206</v>
      </c>
      <c r="C504" s="6" t="s">
        <v>6309</v>
      </c>
      <c r="D504" s="6" t="s">
        <v>1013</v>
      </c>
      <c r="E504" s="6" t="s">
        <v>7454</v>
      </c>
      <c r="F504" s="5" t="s">
        <v>209</v>
      </c>
      <c r="G504" s="5" t="s">
        <v>234</v>
      </c>
      <c r="H504" s="5" t="s">
        <v>235</v>
      </c>
      <c r="I504" s="5" t="s">
        <v>96</v>
      </c>
      <c r="J504" s="5" t="s">
        <v>96</v>
      </c>
      <c r="K504" s="5" t="s">
        <v>399</v>
      </c>
      <c r="L504" s="5" t="s">
        <v>9</v>
      </c>
      <c r="M504" s="5" t="str">
        <f>IF(O504="","",
IF(O504="PM_XX_XX_XX: Undefined","PM_XX: Undefined",
INDEX(tbl_Picklist_UniclassPM[Code and Title],
MATCH((LEFT(O504,5)),tbl_Picklist_UniclassPM[Code],0))
))</f>
        <v>PM_80 : Asset management information</v>
      </c>
      <c r="N504" s="5" t="str">
        <f>IF(O504="","",
IF(O504="PM_XX_XX_XX: Undefined","PM_XX_XX: Undefined",
INDEX(tbl_Picklist_UniclassPM[Code and Title],
MATCH((LEFT(O504,8)),tbl_Picklist_UniclassPM[Code],0))
))</f>
        <v>PM_80_60 : Asset risk management information</v>
      </c>
      <c r="O504" s="5" t="s">
        <v>1014</v>
      </c>
      <c r="P504" s="6" t="str" cm="1">
        <f t="array" ref="P504">_xlfn.LET(
    _xlpm.Numbers,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_xlfn.TEXTJOIN(";
", TRUE, IF(_xlpm.Values="YES", _xlpm.Numbers, ""))
)</f>
        <v>IE521;
IE601;
IE611</v>
      </c>
      <c r="Q504" s="6" t="str" cm="1">
        <f t="array" ref="Q504">_xlfn.LET(
    _xlpm.Codes, CHOOSE(_xlfn.SEQUENCE(22),
        "IE001",
        "IE101","IE102",
        "IE201","IE202","IE211","IE212","IE213","IE214","IE221","IE222","IE231","IE232","IE241",
        "IE301","IE311",
        "IE401",
        "IE501","IE511","IE521",
        "IE601","IE611"),
    _xlpm.Values, CHOOSE(_xlfn.SEQUENCE(22),
        tbl_01_Documentation[[#This Row],[IE001]],
        tbl_01_Documentation[[#This Row],[IE101]],tbl_01_Documentation[[#This Row],[IE102]],
        tbl_01_Documentation[[#This Row],[IE201]],tbl_01_Documentation[[#This Row],[IE202]],tbl_01_Documentation[[#This Row],[IE211]],tbl_01_Documentation[[#This Row],[IE212]],tbl_01_Documentation[[#This Row],[IE213]],tbl_01_Documentation[[#This Row],[IE214]],tbl_01_Documentation[[#This Row],[IE221]],tbl_01_Documentation[[#This Row],[IE222]],tbl_01_Documentation[[#This Row],[IE231]],tbl_01_Documentation[[#This Row],[IE232]],tbl_01_Documentation[[#This Row],[IE241]],
        tbl_01_Documentation[[#This Row],[IE301]],tbl_01_Documentation[[#This Row],[IE311]],
        tbl_01_Documentation[[#This Row],[IE401]],
        tbl_01_Documentation[[#This Row],[IE501]],tbl_01_Documentation[[#This Row],[IE511]],tbl_01_Documentation[[#This Row],[IE521]],
        tbl_01_Documentation[[#This Row],[IE601]],tbl_01_Documentation[[#This Row],[IE611]]),
    _xlpm.Lookups, IFERROR(INDEX(
        tbl_Picklist_InformationExchange[],
        MATCH(_xlpm.Codes,tbl_Picklist_InformationExchange[Code],0),
        MATCH("Code and Title", tbl_Picklist_InformationExchange[#Headers],0)),
        ""),
    _xlfn.TEXTJOIN(";
", TRUE, IF(_xlpm.Values="YES", _xlpm.Lookups, ""))
)</f>
        <v>IE521 : Stage submission (Pre-Handover);
IE601 : Post-Handover;
IE611 : Stage submission (End of Defects/Rectification Period)</v>
      </c>
      <c r="R504" s="6"/>
      <c r="S504" s="5" t="s">
        <v>96</v>
      </c>
      <c r="T504" s="6"/>
      <c r="U504" s="5" t="s">
        <v>96</v>
      </c>
      <c r="V504" s="6"/>
      <c r="W504" s="5" t="s">
        <v>96</v>
      </c>
      <c r="X504" s="6"/>
      <c r="Y504" s="5" t="s">
        <v>96</v>
      </c>
      <c r="Z504" s="6"/>
      <c r="AA504" s="5" t="s">
        <v>96</v>
      </c>
      <c r="AB504" s="6"/>
      <c r="AC504" s="5" t="s">
        <v>96</v>
      </c>
      <c r="AE504" s="5" t="s">
        <v>96</v>
      </c>
      <c r="AG504" s="5" t="s">
        <v>96</v>
      </c>
      <c r="AI504" s="5" t="s">
        <v>96</v>
      </c>
      <c r="AJ504" s="6"/>
      <c r="AK504" s="5" t="s">
        <v>96</v>
      </c>
      <c r="AM504" s="5" t="s">
        <v>96</v>
      </c>
      <c r="AO504" s="5" t="s">
        <v>96</v>
      </c>
      <c r="AQ504" s="5" t="s">
        <v>96</v>
      </c>
      <c r="AS504" s="5" t="s">
        <v>96</v>
      </c>
      <c r="AU504" s="5" t="s">
        <v>96</v>
      </c>
      <c r="AW504" s="5" t="s">
        <v>96</v>
      </c>
      <c r="AY504" s="5" t="s">
        <v>96</v>
      </c>
      <c r="BA504" s="5" t="s">
        <v>96</v>
      </c>
      <c r="BC504" s="5" t="s">
        <v>96</v>
      </c>
      <c r="BE504" s="5" t="s">
        <v>206</v>
      </c>
      <c r="BF504" s="6" t="s">
        <v>6797</v>
      </c>
      <c r="BG504" s="5" t="s">
        <v>206</v>
      </c>
      <c r="BH504" s="6" t="s">
        <v>6536</v>
      </c>
      <c r="BI504" s="5" t="s">
        <v>206</v>
      </c>
      <c r="BJ504" s="6" t="s">
        <v>6753</v>
      </c>
      <c r="BK504" s="6" t="str" cm="1">
        <f t="array" ref="BK50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_xlfn.TEXTJOIN(";
", TRUE, IF(_xlpm.Values="YES", _xlpm.Letters, ""))
)</f>
        <v>F;
X</v>
      </c>
      <c r="BL504" s="6" t="str" cm="1">
        <f t="array" ref="BL504">_xlfn.LET(
    _xlpm.Letters, CHOOSE(_xlfn.SEQUENCE(26),"A","B","C","D","E","F","G","H","I","J","K","L","M","N","O","P","Q","R","S","T","U","V","W","X","Y","Z"),
    _xlpm.Values, CHOOSE(_xlfn.SEQUENCE(26),tbl_01_Documentation[[#This Row],[A]],tbl_01_Documentation[[#This Row],[B]],tbl_01_Documentation[[#This Row],[C]],tbl_01_Documentation[[#This Row],[D]],tbl_01_Documentation[[#This Row],[E]],tbl_01_Documentation[[#This Row],[F]],tbl_01_Documentation[[#This Row],[G]],tbl_01_Documentation[[#This Row],[H]],tbl_01_Documentation[[#This Row],[I]],tbl_01_Documentation[[#This Row],[J]],tbl_01_Documentation[[#This Row],[K]],tbl_01_Documentation[[#This Row],[L]],tbl_01_Documentation[[#This Row],[M]],tbl_01_Documentation[[#This Row],[N]],tbl_01_Documentation[[#This Row],[O]],tbl_01_Documentation[[#This Row],[P]],tbl_01_Documentation[[#This Row],[Q]],tbl_01_Documentation[[#This Row],[R]],tbl_01_Documentation[[#This Row],[S]],tbl_01_Documentation[[#This Row],[T]],tbl_01_Documentation[[#This Row],[U]],tbl_01_Documentation[[#This Row],[V]],tbl_01_Documentation[[#This Row],[W]],tbl_01_Documentation[[#This Row],[X]],tbl_01_Documentation[[#This Row],[Y]],tbl_01_Documentation[[#This Row],[Z]]),
    _xlpm.Lookups, IFERROR(INDEX(
    tbl_Picklist_Discipline[],
    MATCH(_xlpm.Letters,tbl_Picklist_Discipline[Code],0),
    MATCH("Code and Title", tbl_Picklist_Discipline[#Headers],0)),""),
    _xlfn.TEXTJOIN(";
", TRUE, IF(_xlpm.Values="YES", _xlpm.Lookups, ""))
)</f>
        <v>F : Facilities/Asset Management;
X : Non-Discipline Specific or Not Applicable</v>
      </c>
      <c r="BM504" s="5" t="s">
        <v>96</v>
      </c>
      <c r="BN504" s="5" t="s">
        <v>96</v>
      </c>
      <c r="BO504" s="5" t="s">
        <v>96</v>
      </c>
      <c r="BP504" s="5" t="s">
        <v>96</v>
      </c>
      <c r="BQ504" s="5" t="s">
        <v>96</v>
      </c>
      <c r="BR504" s="5" t="s">
        <v>206</v>
      </c>
      <c r="BS504" s="5" t="s">
        <v>96</v>
      </c>
      <c r="BT504" s="5" t="s">
        <v>96</v>
      </c>
      <c r="BU504" s="5" t="s">
        <v>96</v>
      </c>
      <c r="BV504" s="5" t="s">
        <v>96</v>
      </c>
      <c r="BW504" s="5" t="s">
        <v>96</v>
      </c>
      <c r="BX504" s="5" t="s">
        <v>96</v>
      </c>
      <c r="BY504" s="5" t="s">
        <v>96</v>
      </c>
      <c r="BZ504" s="5" t="s">
        <v>96</v>
      </c>
      <c r="CA504" s="5" t="s">
        <v>96</v>
      </c>
      <c r="CB504" s="5" t="s">
        <v>96</v>
      </c>
      <c r="CC504" s="5" t="s">
        <v>96</v>
      </c>
      <c r="CD504" s="5" t="s">
        <v>96</v>
      </c>
      <c r="CE504" s="5" t="s">
        <v>96</v>
      </c>
      <c r="CF504" s="5" t="s">
        <v>96</v>
      </c>
      <c r="CG504" s="5" t="s">
        <v>96</v>
      </c>
      <c r="CH504" s="5" t="s">
        <v>96</v>
      </c>
      <c r="CI504" s="5" t="s">
        <v>96</v>
      </c>
      <c r="CJ504" s="5" t="s">
        <v>206</v>
      </c>
      <c r="CK504" s="5" t="s">
        <v>96</v>
      </c>
      <c r="CL504" s="5" t="s">
        <v>96</v>
      </c>
      <c r="CM504" s="6" t="str" cm="1">
        <f t="array" ref="CM5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_xlpm.AllEmpty, COUNTA(_xlpm.Values)=0,
    _xlpm.RGroup, "R : " &amp; _xlfn.TEXTJOIN("; ", TRUE, IF(_xlpm.Values="R", _xlpm.Numbers, "")),
    _xlpm.AGroup, "A : " &amp; _xlfn.TEXTJOIN("; ", TRUE, IF(_xlpm.Values="A", _xlpm.Numbers, "")),
    _xlpm.SGroup, "S : " &amp; _xlfn.TEXTJOIN("; ", TRUE, IF(_xlpm.Values="S", _xlpm.Numbers, "")),
    _xlpm.CGroup, "C : " &amp; _xlfn.TEXTJOIN("; ", TRUE, IF(_xlpm.Values="C", _xlpm.Numbers, "")),
    _xlpm.IGroup, "I : " &amp; _xlfn.TEXTJOIN("; ", TRUE, IF(_xlpm.Values="I", _xlpm.Numbers, "")),
    _xlpm.Result, _xlfn.TEXTJOIN(CHAR(10), TRUE,
        IF(_xlpm.RGroup="R : ", "", _xlpm.RGroup),
        IF(_xlpm.AGroup="A : ", "", _xlpm.AGroup),
        IF(_xlpm.SGroup="S : ", "", _xlpm.SGroup),
        IF(_xlpm.CGroup="C : ", "", _xlpm.CGroup),
        IF(_xlpm.IGroup="I : ", "", _xlpm.IGroup)
    ),
    IF(_xlpm.AllEmpty, "", _xlpm.Result)
)</f>
        <v/>
      </c>
      <c r="CN504" s="5" t="str" cm="1">
        <f t="array" ref="CN5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IF(_xlpm.Values="R", _xlpm.Numbers, ""),
    _xlfn.TEXTJOIN("; ", TRUE, _xlpm.FilteredNumbers)
)</f>
        <v/>
      </c>
      <c r="CO504" s="5" t="str" cm="1">
        <f t="array" ref="CO5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IF(_xlpm.Values="A", _xlpm.Numbers, ""),
    _xlfn.TEXTJOIN("; ", TRUE, _xlpm.FilteredNumbers)
)</f>
        <v/>
      </c>
      <c r="CP504" s="5" t="str" cm="1">
        <f t="array" ref="CP5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IF(_xlpm.Values="C", _xlpm.Numbers, ""),
    _xlfn.TEXTJOIN("; ", TRUE, _xlpm.FilteredNumbers)
)</f>
        <v/>
      </c>
      <c r="CQ504" s="5" t="str" cm="1">
        <f t="array" ref="CQ504">_xlfn.LET(
    _xlpm.Numbers, CHOOSE(_xlfn.SEQUENCE(20),
        "TT01","TT02","TT03","TT04","TT05","TT06","TT07","TT08","TT09","TT10",
        "TT11","TT12","TT13","TT14","TT15","TT16","TT17","TT18","TT19","TT20"),
    _xlpm.Values, CHOOSE(_xlfn.SEQUENCE(20),
        tbl_01_Documentation[[#This Row],[TT01]],tbl_01_Documentation[[#This Row],[TT02]],tbl_01_Documentation[[#This Row],[TT03]],tbl_01_Documentation[[#This Row],[TT04]],tbl_01_Documentation[[#This Row],[TT05]],tbl_01_Documentation[[#This Row],[TT06]],tbl_01_Documentation[[#This Row],[TT07]],tbl_01_Documentation[[#This Row],[TT08]],tbl_01_Documentation[[#This Row],[TT09]],tbl_01_Documentation[[#This Row],[TT10]],
        tbl_01_Documentation[[#This Row],[TT11]],tbl_01_Documentation[[#This Row],[TT12]],tbl_01_Documentation[[#This Row],[TT13]],tbl_01_Documentation[[#This Row],[TT14]],tbl_01_Documentation[[#This Row],[TT15]],tbl_01_Documentation[[#This Row],[TT16]],tbl_01_Documentation[[#This Row],[TT17]],tbl_01_Documentation[[#This Row],[TT18]],tbl_01_Documentation[[#This Row],[TT19]],tbl_01_Documentation[[#This Row],[TT20]]),
    _xlpm.FilteredNumbers, IF(_xlpm.Values="I", _xlpm.Numbers, ""),
    _xlfn.TEXTJOIN("; ", TRUE, _xlpm.FilteredNumbers)
)</f>
        <v/>
      </c>
    </row>
    <row r="505" spans="2:95" x14ac:dyDescent="0.35">
      <c r="B505" s="5"/>
      <c r="C505" s="6"/>
      <c r="F505" s="5"/>
      <c r="G505" s="5"/>
      <c r="H505" s="5"/>
      <c r="I505" s="5"/>
      <c r="J505" s="5"/>
      <c r="K505" s="5"/>
      <c r="P505" s="6"/>
      <c r="S505" s="5"/>
      <c r="T505" s="6"/>
      <c r="U505" s="5"/>
      <c r="V505" s="6"/>
      <c r="W505" s="5"/>
      <c r="X505" s="6"/>
      <c r="Y505" s="5"/>
      <c r="Z505" s="6"/>
      <c r="AA505" s="5"/>
      <c r="AB505" s="6"/>
      <c r="AI505" s="5"/>
      <c r="AJ505" s="6"/>
    </row>
    <row r="506" spans="2:95" x14ac:dyDescent="0.35">
      <c r="B506" s="5"/>
      <c r="C506" s="6"/>
      <c r="F506" s="5"/>
      <c r="G506" s="5"/>
      <c r="H506" s="5"/>
      <c r="I506" s="5"/>
      <c r="J506" s="5"/>
      <c r="K506" s="5"/>
      <c r="P506" s="6"/>
      <c r="S506" s="5"/>
      <c r="T506" s="6"/>
      <c r="U506" s="5"/>
      <c r="V506" s="6"/>
      <c r="W506" s="5"/>
      <c r="X506" s="6"/>
      <c r="Y506" s="5"/>
      <c r="Z506" s="6"/>
      <c r="AA506" s="5"/>
      <c r="AB506" s="6"/>
      <c r="AI506" s="5"/>
      <c r="AJ506" s="6"/>
    </row>
    <row r="507" spans="2:95" x14ac:dyDescent="0.35">
      <c r="B507" s="5"/>
      <c r="C507" s="6"/>
      <c r="F507" s="5"/>
      <c r="G507" s="5"/>
      <c r="H507" s="5"/>
      <c r="I507" s="5"/>
      <c r="J507" s="5"/>
      <c r="K507" s="5"/>
      <c r="P507" s="6"/>
      <c r="S507" s="5"/>
      <c r="T507" s="6"/>
      <c r="U507" s="5"/>
      <c r="V507" s="6"/>
      <c r="W507" s="5"/>
      <c r="X507" s="6"/>
      <c r="Y507" s="5"/>
      <c r="Z507" s="6"/>
      <c r="AA507" s="5"/>
      <c r="AB507" s="6"/>
      <c r="AI507" s="5"/>
      <c r="AJ507" s="6"/>
    </row>
    <row r="508" spans="2:95" x14ac:dyDescent="0.35">
      <c r="B508" s="5"/>
      <c r="C508" s="6"/>
      <c r="F508" s="5"/>
      <c r="G508" s="5"/>
      <c r="H508" s="5"/>
      <c r="I508" s="5"/>
      <c r="J508" s="5"/>
      <c r="K508" s="5"/>
      <c r="P508" s="6"/>
      <c r="S508" s="5"/>
      <c r="T508" s="6"/>
      <c r="U508" s="5"/>
      <c r="V508" s="6"/>
      <c r="W508" s="5"/>
      <c r="X508" s="6"/>
      <c r="Y508" s="5"/>
      <c r="Z508" s="6"/>
      <c r="AA508" s="5"/>
      <c r="AB508" s="6"/>
      <c r="AI508" s="5"/>
      <c r="AJ508" s="6"/>
    </row>
    <row r="509" spans="2:95" x14ac:dyDescent="0.35">
      <c r="B509" s="5"/>
      <c r="C509" s="6"/>
      <c r="F509" s="5"/>
      <c r="G509" s="5"/>
      <c r="H509" s="5"/>
      <c r="I509" s="5"/>
      <c r="J509" s="5"/>
      <c r="K509" s="5"/>
      <c r="P509" s="6"/>
      <c r="S509" s="5"/>
      <c r="T509" s="6"/>
      <c r="U509" s="5"/>
      <c r="V509" s="6"/>
      <c r="W509" s="5"/>
      <c r="X509" s="6"/>
      <c r="Y509" s="5"/>
      <c r="Z509" s="6"/>
      <c r="AA509" s="5"/>
      <c r="AB509" s="6"/>
      <c r="AI509" s="5"/>
      <c r="AJ509" s="6"/>
    </row>
    <row r="510" spans="2:95" x14ac:dyDescent="0.35">
      <c r="B510" s="5"/>
      <c r="C510" s="6"/>
      <c r="F510" s="5"/>
      <c r="G510" s="5"/>
      <c r="H510" s="5"/>
      <c r="I510" s="5"/>
      <c r="J510" s="5"/>
      <c r="K510" s="5"/>
      <c r="P510" s="6"/>
      <c r="S510" s="5"/>
      <c r="T510" s="6"/>
      <c r="U510" s="5"/>
      <c r="V510" s="6"/>
      <c r="W510" s="5"/>
      <c r="X510" s="6"/>
      <c r="Y510" s="5"/>
      <c r="Z510" s="6"/>
      <c r="AA510" s="5"/>
      <c r="AB510" s="6"/>
      <c r="AI510" s="5"/>
      <c r="AJ510" s="6"/>
    </row>
    <row r="511" spans="2:95" x14ac:dyDescent="0.35">
      <c r="B511" s="5"/>
      <c r="C511" s="6"/>
      <c r="F511" s="5"/>
      <c r="G511" s="5"/>
      <c r="H511" s="5"/>
      <c r="I511" s="5"/>
      <c r="J511" s="5"/>
      <c r="K511" s="5"/>
      <c r="P511" s="6"/>
      <c r="S511" s="5"/>
      <c r="T511" s="6"/>
      <c r="U511" s="5"/>
      <c r="V511" s="6"/>
      <c r="W511" s="5"/>
      <c r="X511" s="6"/>
      <c r="Y511" s="5"/>
      <c r="Z511" s="6"/>
      <c r="AA511" s="5"/>
      <c r="AB511" s="6"/>
      <c r="AI511" s="5"/>
      <c r="AJ511" s="6"/>
    </row>
    <row r="512" spans="2:95" x14ac:dyDescent="0.35">
      <c r="B512" s="5"/>
      <c r="C512" s="6"/>
      <c r="F512" s="5"/>
      <c r="G512" s="5"/>
      <c r="H512" s="5"/>
      <c r="I512" s="5"/>
      <c r="J512" s="5"/>
      <c r="K512" s="5"/>
      <c r="P512" s="6"/>
      <c r="S512" s="5"/>
      <c r="T512" s="6"/>
      <c r="U512" s="5"/>
      <c r="V512" s="6"/>
      <c r="W512" s="5"/>
      <c r="X512" s="6"/>
      <c r="Y512" s="5"/>
      <c r="Z512" s="6"/>
      <c r="AA512" s="5"/>
      <c r="AB512" s="6"/>
      <c r="AI512" s="5"/>
      <c r="AJ512" s="6"/>
    </row>
    <row r="513" spans="2:36" x14ac:dyDescent="0.35">
      <c r="B513" s="5"/>
      <c r="C513" s="6"/>
      <c r="F513" s="5"/>
      <c r="G513" s="5"/>
      <c r="H513" s="5"/>
      <c r="I513" s="5"/>
      <c r="J513" s="5"/>
      <c r="K513" s="5"/>
      <c r="P513" s="6"/>
      <c r="S513" s="5"/>
      <c r="T513" s="6"/>
      <c r="U513" s="5"/>
      <c r="V513" s="6"/>
      <c r="W513" s="5"/>
      <c r="X513" s="6"/>
      <c r="Y513" s="5"/>
      <c r="Z513" s="6"/>
      <c r="AA513" s="5"/>
      <c r="AB513" s="6"/>
      <c r="AI513" s="5"/>
      <c r="AJ513" s="6"/>
    </row>
    <row r="514" spans="2:36" x14ac:dyDescent="0.35">
      <c r="B514" s="5"/>
      <c r="C514" s="6"/>
      <c r="F514" s="5"/>
      <c r="G514" s="5"/>
      <c r="H514" s="5"/>
      <c r="I514" s="5"/>
      <c r="J514" s="5"/>
      <c r="K514" s="5"/>
      <c r="P514" s="6"/>
      <c r="S514" s="5"/>
      <c r="T514" s="6"/>
      <c r="U514" s="5"/>
      <c r="V514" s="6"/>
      <c r="W514" s="5"/>
      <c r="X514" s="6"/>
      <c r="Y514" s="5"/>
      <c r="Z514" s="6"/>
      <c r="AA514" s="5"/>
      <c r="AB514" s="6"/>
      <c r="AI514" s="5"/>
      <c r="AJ514" s="6"/>
    </row>
    <row r="515" spans="2:36" x14ac:dyDescent="0.35">
      <c r="B515" s="5"/>
      <c r="C515" s="6"/>
      <c r="F515" s="5"/>
      <c r="G515" s="5"/>
      <c r="H515" s="5"/>
      <c r="I515" s="5"/>
      <c r="J515" s="5"/>
      <c r="K515" s="5"/>
      <c r="P515" s="6"/>
      <c r="S515" s="5"/>
      <c r="T515" s="6"/>
      <c r="U515" s="5"/>
      <c r="V515" s="6"/>
      <c r="W515" s="5"/>
      <c r="X515" s="6"/>
      <c r="Y515" s="5"/>
      <c r="Z515" s="6"/>
      <c r="AA515" s="5"/>
      <c r="AB515" s="6"/>
      <c r="AI515" s="5"/>
      <c r="AJ515" s="6"/>
    </row>
    <row r="516" spans="2:36" x14ac:dyDescent="0.35">
      <c r="B516" s="5"/>
      <c r="C516" s="6"/>
      <c r="F516" s="5"/>
      <c r="G516" s="5"/>
      <c r="H516" s="5"/>
      <c r="I516" s="5"/>
      <c r="J516" s="5"/>
      <c r="K516" s="5"/>
      <c r="P516" s="6"/>
      <c r="S516" s="5"/>
      <c r="T516" s="6"/>
      <c r="U516" s="5"/>
      <c r="V516" s="6"/>
      <c r="W516" s="5"/>
      <c r="X516" s="6"/>
      <c r="Y516" s="5"/>
      <c r="Z516" s="6"/>
      <c r="AA516" s="5"/>
      <c r="AB516" s="6"/>
      <c r="AI516" s="5"/>
      <c r="AJ516" s="6"/>
    </row>
    <row r="517" spans="2:36" x14ac:dyDescent="0.35">
      <c r="B517" s="5"/>
      <c r="C517" s="6"/>
      <c r="F517" s="5"/>
      <c r="G517" s="5"/>
      <c r="H517" s="5"/>
      <c r="I517" s="5"/>
      <c r="J517" s="5"/>
      <c r="K517" s="5"/>
      <c r="P517" s="6"/>
      <c r="S517" s="5"/>
      <c r="T517" s="6"/>
      <c r="U517" s="5"/>
      <c r="V517" s="6"/>
      <c r="W517" s="5"/>
      <c r="X517" s="6"/>
      <c r="Y517" s="5"/>
      <c r="Z517" s="6"/>
      <c r="AA517" s="5"/>
      <c r="AB517" s="6"/>
      <c r="AI517" s="5"/>
      <c r="AJ517" s="6"/>
    </row>
    <row r="518" spans="2:36" x14ac:dyDescent="0.35">
      <c r="B518" s="5"/>
      <c r="C518" s="6"/>
      <c r="F518" s="5"/>
      <c r="G518" s="5"/>
      <c r="H518" s="5"/>
      <c r="I518" s="5"/>
      <c r="J518" s="5"/>
      <c r="K518" s="5"/>
      <c r="P518" s="6"/>
      <c r="S518" s="5"/>
      <c r="T518" s="6"/>
      <c r="U518" s="5"/>
      <c r="V518" s="6"/>
      <c r="W518" s="5"/>
      <c r="X518" s="6"/>
      <c r="Y518" s="5"/>
      <c r="Z518" s="6"/>
      <c r="AA518" s="5"/>
      <c r="AB518" s="6"/>
      <c r="AI518" s="5"/>
      <c r="AJ518" s="6"/>
    </row>
    <row r="519" spans="2:36" x14ac:dyDescent="0.35">
      <c r="B519" s="5"/>
      <c r="C519" s="6"/>
      <c r="F519" s="5"/>
      <c r="G519" s="5"/>
      <c r="H519" s="5"/>
      <c r="I519" s="5"/>
      <c r="J519" s="5"/>
      <c r="K519" s="5"/>
      <c r="P519" s="6"/>
      <c r="S519" s="5"/>
      <c r="T519" s="6"/>
      <c r="U519" s="5"/>
      <c r="V519" s="6"/>
      <c r="W519" s="5"/>
      <c r="X519" s="6"/>
      <c r="Y519" s="5"/>
      <c r="Z519" s="6"/>
      <c r="AA519" s="5"/>
      <c r="AB519" s="6"/>
      <c r="AI519" s="5"/>
      <c r="AJ519" s="6"/>
    </row>
    <row r="520" spans="2:36" x14ac:dyDescent="0.35">
      <c r="B520" s="5"/>
      <c r="C520" s="6"/>
      <c r="F520" s="5"/>
      <c r="G520" s="5"/>
      <c r="H520" s="5"/>
      <c r="I520" s="5"/>
      <c r="J520" s="5"/>
      <c r="K520" s="5"/>
      <c r="P520" s="6"/>
      <c r="S520" s="5"/>
      <c r="T520" s="6"/>
      <c r="U520" s="5"/>
      <c r="V520" s="6"/>
      <c r="W520" s="5"/>
      <c r="X520" s="6"/>
      <c r="Y520" s="5"/>
      <c r="Z520" s="6"/>
      <c r="AA520" s="5"/>
      <c r="AB520" s="6"/>
      <c r="AI520" s="5"/>
      <c r="AJ520" s="6"/>
    </row>
    <row r="521" spans="2:36" x14ac:dyDescent="0.35">
      <c r="B521" s="5"/>
      <c r="C521" s="6"/>
      <c r="F521" s="5"/>
      <c r="G521" s="5"/>
      <c r="H521" s="5"/>
      <c r="I521" s="5"/>
      <c r="J521" s="5"/>
      <c r="K521" s="5"/>
      <c r="P521" s="6"/>
      <c r="S521" s="5"/>
      <c r="T521" s="6"/>
      <c r="U521" s="5"/>
      <c r="V521" s="6"/>
      <c r="W521" s="5"/>
      <c r="X521" s="6"/>
      <c r="Y521" s="5"/>
      <c r="Z521" s="6"/>
      <c r="AA521" s="5"/>
      <c r="AB521" s="6"/>
      <c r="AI521" s="5"/>
      <c r="AJ521" s="6"/>
    </row>
    <row r="522" spans="2:36" x14ac:dyDescent="0.35">
      <c r="B522" s="5"/>
      <c r="C522" s="6"/>
      <c r="F522" s="5"/>
      <c r="G522" s="5"/>
      <c r="H522" s="5"/>
      <c r="I522" s="5"/>
      <c r="J522" s="5"/>
      <c r="K522" s="5"/>
      <c r="P522" s="6"/>
      <c r="S522" s="5"/>
      <c r="T522" s="6"/>
      <c r="U522" s="5"/>
      <c r="V522" s="6"/>
      <c r="W522" s="5"/>
      <c r="X522" s="6"/>
      <c r="Y522" s="5"/>
      <c r="Z522" s="6"/>
      <c r="AA522" s="5"/>
      <c r="AB522" s="6"/>
      <c r="AI522" s="5"/>
      <c r="AJ522" s="6"/>
    </row>
    <row r="523" spans="2:36" x14ac:dyDescent="0.35">
      <c r="B523" s="5"/>
      <c r="C523" s="6"/>
      <c r="F523" s="5"/>
      <c r="G523" s="5"/>
      <c r="H523" s="5"/>
      <c r="I523" s="5"/>
      <c r="J523" s="5"/>
      <c r="K523" s="5"/>
      <c r="P523" s="6"/>
      <c r="S523" s="5"/>
      <c r="T523" s="6"/>
      <c r="U523" s="5"/>
      <c r="V523" s="6"/>
      <c r="W523" s="5"/>
      <c r="X523" s="6"/>
      <c r="Y523" s="5"/>
      <c r="Z523" s="6"/>
      <c r="AA523" s="5"/>
      <c r="AB523" s="6"/>
      <c r="AI523" s="5"/>
      <c r="AJ523" s="6"/>
    </row>
    <row r="524" spans="2:36" x14ac:dyDescent="0.35">
      <c r="B524" s="5"/>
      <c r="C524" s="6"/>
      <c r="F524" s="5"/>
      <c r="G524" s="5"/>
      <c r="H524" s="5"/>
      <c r="I524" s="5"/>
      <c r="J524" s="5"/>
      <c r="K524" s="5"/>
      <c r="P524" s="6"/>
      <c r="S524" s="5"/>
      <c r="T524" s="6"/>
      <c r="U524" s="5"/>
      <c r="V524" s="6"/>
      <c r="W524" s="5"/>
      <c r="X524" s="6"/>
      <c r="Y524" s="5"/>
      <c r="Z524" s="6"/>
      <c r="AA524" s="5"/>
      <c r="AB524" s="6"/>
      <c r="AI524" s="5"/>
      <c r="AJ524" s="6"/>
    </row>
    <row r="525" spans="2:36" x14ac:dyDescent="0.35">
      <c r="B525" s="5"/>
      <c r="C525" s="6"/>
      <c r="F525" s="5"/>
      <c r="G525" s="5"/>
      <c r="H525" s="5"/>
      <c r="I525" s="5"/>
      <c r="J525" s="5"/>
      <c r="K525" s="5"/>
      <c r="P525" s="6"/>
      <c r="S525" s="5"/>
      <c r="T525" s="6"/>
      <c r="U525" s="5"/>
      <c r="V525" s="6"/>
      <c r="W525" s="5"/>
      <c r="X525" s="6"/>
      <c r="Y525" s="5"/>
      <c r="Z525" s="6"/>
      <c r="AA525" s="5"/>
      <c r="AB525" s="6"/>
      <c r="AI525" s="5"/>
      <c r="AJ525" s="6"/>
    </row>
    <row r="526" spans="2:36" x14ac:dyDescent="0.35">
      <c r="B526" s="5"/>
      <c r="C526" s="6"/>
      <c r="F526" s="5"/>
      <c r="G526" s="5"/>
      <c r="H526" s="5"/>
      <c r="I526" s="5"/>
      <c r="J526" s="5"/>
      <c r="K526" s="5"/>
      <c r="P526" s="6"/>
      <c r="S526" s="5"/>
      <c r="T526" s="6"/>
      <c r="U526" s="5"/>
      <c r="V526" s="6"/>
      <c r="W526" s="5"/>
      <c r="X526" s="6"/>
      <c r="Y526" s="5"/>
      <c r="Z526" s="6"/>
      <c r="AA526" s="5"/>
      <c r="AB526" s="6"/>
      <c r="AI526" s="5"/>
      <c r="AJ526" s="6"/>
    </row>
    <row r="527" spans="2:36" x14ac:dyDescent="0.35">
      <c r="B527" s="5"/>
      <c r="C527" s="6"/>
      <c r="F527" s="5"/>
      <c r="G527" s="5"/>
      <c r="H527" s="5"/>
      <c r="I527" s="5"/>
      <c r="J527" s="5"/>
      <c r="K527" s="5"/>
      <c r="P527" s="6"/>
      <c r="S527" s="5"/>
      <c r="T527" s="6"/>
      <c r="U527" s="5"/>
      <c r="V527" s="6"/>
      <c r="W527" s="5"/>
      <c r="X527" s="6"/>
      <c r="Y527" s="5"/>
      <c r="Z527" s="6"/>
      <c r="AA527" s="5"/>
      <c r="AB527" s="6"/>
      <c r="AI527" s="5"/>
      <c r="AJ527" s="6"/>
    </row>
    <row r="528" spans="2:36" x14ac:dyDescent="0.35">
      <c r="B528" s="5"/>
      <c r="C528" s="6"/>
      <c r="F528" s="5"/>
      <c r="G528" s="5"/>
      <c r="H528" s="5"/>
      <c r="I528" s="5"/>
      <c r="J528" s="5"/>
      <c r="K528" s="5"/>
      <c r="P528" s="6"/>
      <c r="S528" s="5"/>
      <c r="T528" s="6"/>
      <c r="U528" s="5"/>
      <c r="V528" s="6"/>
      <c r="W528" s="5"/>
      <c r="X528" s="6"/>
      <c r="Y528" s="5"/>
      <c r="Z528" s="6"/>
      <c r="AA528" s="5"/>
      <c r="AB528" s="6"/>
      <c r="AI528" s="5"/>
      <c r="AJ528" s="6"/>
    </row>
  </sheetData>
  <phoneticPr fontId="22" type="noConversion"/>
  <conditionalFormatting sqref="B1:B1048576">
    <cfRule type="expression" dxfId="154" priority="418">
      <formula>ISNUMBER(SEARCH("YES",INDIRECT("tbl_01_Documentation[@REQ]")))</formula>
    </cfRule>
    <cfRule type="expression" dxfId="153" priority="416">
      <formula>ISNUMBER(SEARCH("NO",INDIRECT("tbl_01_Documentation[@REQ]")))</formula>
    </cfRule>
    <cfRule type="expression" dxfId="152" priority="417">
      <formula>ISNUMBER(SEARCH("TBC",INDIRECT("tbl_01_Documentation[@REQ]")))</formula>
    </cfRule>
  </conditionalFormatting>
  <conditionalFormatting sqref="B1:DK1048576">
    <cfRule type="cellIs" dxfId="151" priority="380" operator="equal">
      <formula>"n/a"</formula>
    </cfRule>
  </conditionalFormatting>
  <conditionalFormatting sqref="D1:E1048576 M1:O1048576">
    <cfRule type="expression" dxfId="150" priority="363">
      <formula>ISNUMBER(SEARCH("PM_50",INDIRECT("tbl_01_Documentation[@Uniclass PM Level 3 classification]")))</formula>
    </cfRule>
    <cfRule type="expression" dxfId="149" priority="21">
      <formula>ISNUMBER(SEARCH("PM_80",INDIRECT("tbl_01_Documentation[@Uniclass PM Level 3 classification]")))</formula>
    </cfRule>
    <cfRule type="expression" dxfId="148" priority="350">
      <formula>ISNUMBER(SEARCH("PM_70",INDIRECT("tbl_01_Documentation[@Uniclass PM Level 3 classification]")))</formula>
    </cfRule>
    <cfRule type="expression" dxfId="147" priority="352">
      <formula>ISNUMBER(SEARCH("PM_60",INDIRECT("tbl_01_Documentation[@Uniclass PM Level 3 classification]")))</formula>
    </cfRule>
    <cfRule type="expression" dxfId="146" priority="362">
      <formula>ISNUMBER(SEARCH("PM_55",INDIRECT("tbl_01_Documentation[@Uniclass PM Level 3 classification]")))</formula>
    </cfRule>
    <cfRule type="expression" dxfId="145" priority="364">
      <formula>ISNUMBER(SEARCH("PM_40",INDIRECT("tbl_01_Documentation[@Uniclass PM Level 3 classification]")))</formula>
    </cfRule>
    <cfRule type="expression" dxfId="144" priority="365">
      <formula>ISNUMBER(SEARCH("PM_35",INDIRECT("tbl_01_Documentation[@Uniclass PM Level 3 classification]")))</formula>
    </cfRule>
    <cfRule type="expression" dxfId="143" priority="366">
      <formula>ISNUMBER(SEARCH("PM_30",INDIRECT("tbl_01_Documentation[@Uniclass PM Level 3 classification]")))</formula>
    </cfRule>
    <cfRule type="expression" dxfId="142" priority="367">
      <formula>ISNUMBER(SEARCH("PM_1",INDIRECT("tbl_01_Documentation[@Uniclass PM Level 3 classification]")))</formula>
    </cfRule>
  </conditionalFormatting>
  <conditionalFormatting sqref="F1:F1048576">
    <cfRule type="expression" dxfId="141" priority="404">
      <formula>INDIRECT("tbl_01_Documentation[@Structure]")="Unstructured"</formula>
    </cfRule>
    <cfRule type="expression" dxfId="140" priority="405">
      <formula>INDIRECT("tbl_01_Documentation[@Structure]")="Structured"</formula>
    </cfRule>
  </conditionalFormatting>
  <conditionalFormatting sqref="G1:H1048576">
    <cfRule type="expression" dxfId="139" priority="400">
      <formula>INDIRECT("tbl_01_Documentation[@Form of information]")="L : List"</formula>
    </cfRule>
    <cfRule type="expression" dxfId="138" priority="399">
      <formula>INDIRECT("tbl_01_Documentation[@Form of information]")="M : Model"</formula>
    </cfRule>
    <cfRule type="expression" dxfId="137" priority="397">
      <formula>INDIRECT("tbl_01_Documentation[@Form of information]")="V : Video/Audio"</formula>
    </cfRule>
    <cfRule type="expression" dxfId="136" priority="398">
      <formula>INDIRECT("tbl_01_Documentation[@Form of information]")="T : Textual"</formula>
    </cfRule>
    <cfRule type="expression" dxfId="135" priority="396">
      <formula>INDIRECT("tbl_01_Documentation[@Form of information]")="Z : Multiple"</formula>
    </cfRule>
    <cfRule type="expression" dxfId="134" priority="401">
      <formula>INDIRECT("tbl_01_Documentation[@Form of information]")="I : Image"</formula>
    </cfRule>
    <cfRule type="expression" dxfId="133" priority="402">
      <formula>INDIRECT("tbl_01_Documentation[@Form of information]")="G : Diagram"</formula>
    </cfRule>
    <cfRule type="expression" dxfId="132" priority="403">
      <formula>INDIRECT("tbl_01_Documentation[@Form of information]")="D : Drawing"</formula>
    </cfRule>
  </conditionalFormatting>
  <conditionalFormatting sqref="I1 J1:J1048576">
    <cfRule type="expression" dxfId="131" priority="395">
      <formula>ISNUMBER(SEARCH("YES",INDIRECT("tbl_01_Documentation[@Shared resources]")))</formula>
    </cfRule>
    <cfRule type="expression" dxfId="130" priority="392">
      <formula>ISNUMBER(SEARCH("Guidance",INDIRECT("tbl_01_Documentation[@Shared resources]")))</formula>
    </cfRule>
    <cfRule type="expression" dxfId="129" priority="391">
      <formula>ISNUMBER(SEARCH("Survey Scope",INDIRECT("tbl_01_Documentation[@Shared resources]")))</formula>
    </cfRule>
  </conditionalFormatting>
  <conditionalFormatting sqref="K1:K1048576">
    <cfRule type="expression" dxfId="128" priority="387">
      <formula>ISNUMBER(SEARCH("Responsible Body (RB)",INDIRECT("tbl_01_Documentation[@Receiving Party]")))</formula>
    </cfRule>
    <cfRule type="expression" dxfId="127" priority="390">
      <formula>ISNUMBER(SEARCH("Employer",INDIRECT("tbl_01_Documentation[@Receiving Party]")))</formula>
    </cfRule>
    <cfRule type="expression" dxfId="126" priority="388">
      <formula>ISNUMBER(SEARCH("Contractor",INDIRECT("tbl_01_Documentation[@Receiving Party]")))</formula>
    </cfRule>
    <cfRule type="expression" dxfId="125" priority="386">
      <formula>ISNUMBER(SEARCH("Project Team (All)",INDIRECT("tbl_01_Documentation[@Receiving Party]")))</formula>
    </cfRule>
  </conditionalFormatting>
  <conditionalFormatting sqref="L1:L1048576">
    <cfRule type="expression" dxfId="124" priority="385">
      <formula>ISNUMBER(SEARCH("Employer",INDIRECT("tbl_01_Documentation[@Delivering Party]")))</formula>
    </cfRule>
    <cfRule type="expression" dxfId="123" priority="381">
      <formula>ISNUMBER(SEARCH("Project Team (All)",INDIRECT("tbl_01_Documentation[@Delivering Party]")))</formula>
    </cfRule>
    <cfRule type="expression" dxfId="122" priority="382">
      <formula>ISNUMBER(SEARCH("Responsible Body (RB)",INDIRECT("tbl_01_Documentation[@Delivering Party]")))</formula>
    </cfRule>
    <cfRule type="expression" dxfId="121" priority="383">
      <formula>ISNUMBER(SEARCH("Contractor",INDIRECT("tbl_01_Documentation[@Delivering Party]")))</formula>
    </cfRule>
  </conditionalFormatting>
  <conditionalFormatting sqref="S1:T1048576">
    <cfRule type="cellIs" dxfId="120" priority="378" operator="equal">
      <formula>"YES"</formula>
    </cfRule>
  </conditionalFormatting>
  <conditionalFormatting sqref="U1:X1048576">
    <cfRule type="cellIs" dxfId="119" priority="377" operator="equal">
      <formula>"YES"</formula>
    </cfRule>
  </conditionalFormatting>
  <conditionalFormatting sqref="Y1:AT1048576">
    <cfRule type="cellIs" dxfId="118" priority="375" operator="equal">
      <formula>"YES"</formula>
    </cfRule>
  </conditionalFormatting>
  <conditionalFormatting sqref="AU1:AX1048576 AJ112:AJ114">
    <cfRule type="cellIs" dxfId="117" priority="1" operator="equal">
      <formula>"YES"</formula>
    </cfRule>
  </conditionalFormatting>
  <conditionalFormatting sqref="AY1:AZ1048576">
    <cfRule type="cellIs" dxfId="116" priority="370" operator="equal">
      <formula>"YES"</formula>
    </cfRule>
  </conditionalFormatting>
  <conditionalFormatting sqref="BA1:BF1048576">
    <cfRule type="cellIs" dxfId="115" priority="369" operator="equal">
      <formula>"YES"</formula>
    </cfRule>
  </conditionalFormatting>
  <conditionalFormatting sqref="BB456">
    <cfRule type="cellIs" dxfId="114" priority="10" operator="equal">
      <formula>"YES"</formula>
    </cfRule>
  </conditionalFormatting>
  <conditionalFormatting sqref="BG1:BJ1048576">
    <cfRule type="cellIs" dxfId="113" priority="368" operator="equal">
      <formula>"YES"</formula>
    </cfRule>
  </conditionalFormatting>
  <conditionalFormatting sqref="BH456">
    <cfRule type="cellIs" dxfId="112" priority="9" operator="equal">
      <formula>"YES"</formula>
    </cfRule>
    <cfRule type="cellIs" dxfId="111" priority="7" operator="equal">
      <formula>"YES"</formula>
    </cfRule>
  </conditionalFormatting>
  <conditionalFormatting sqref="BJ456">
    <cfRule type="cellIs" dxfId="110" priority="6" operator="equal">
      <formula>"YES"</formula>
    </cfRule>
    <cfRule type="cellIs" dxfId="109" priority="4" operator="equal">
      <formula>"YES"</formula>
    </cfRule>
  </conditionalFormatting>
  <conditionalFormatting sqref="BK1:DK1048576">
    <cfRule type="cellIs" dxfId="108" priority="379" operator="equal">
      <formula>"YES"</formula>
    </cfRule>
  </conditionalFormatting>
  <dataValidations count="13">
    <dataValidation type="list" allowBlank="1" showInputMessage="1" showErrorMessage="1" sqref="BM2:CL2" xr:uid="{CEE5810F-CA7D-4C3B-A510-290B869D497F}">
      <formula1>PL_Discipline_Code</formula1>
    </dataValidation>
    <dataValidation type="list" allowBlank="1" showInputMessage="1" showErrorMessage="1" sqref="CM505:DK528 Y3:Y528 AC3:AC528 AQ3:AQ528 AO3:AO528 AI3:AI528 AM3:AM528 AS3:AS528 AG3:AG528 U3:U528 AK3:AK528 BA3:BA528 S3:S528 AA3:AA528 W3:W528 AE3:AE528 BI3:BI528 AU3:AU528 AW3:AW528 AY3:AY528 BG3:BG528 BE3:BE528 BC3:BC528 BM3:CL528" xr:uid="{E0F667CE-E1E6-4A3D-BA9A-170A3CF66C4B}">
      <formula1>PL_InformationExchange</formula1>
    </dataValidation>
    <dataValidation type="list" allowBlank="1" showInputMessage="1" showErrorMessage="1" sqref="O3:O504" xr:uid="{7F292086-96A0-4E83-8F67-DDE81F4A7695}">
      <formula1>PL_UniclassPM_Level3Title</formula1>
    </dataValidation>
    <dataValidation type="list" allowBlank="1" showInputMessage="1" showErrorMessage="1" sqref="H3:H504" xr:uid="{48843061-AA19-49AE-8988-86FA3CB8B040}">
      <formula1>PL_ExchangeFormat</formula1>
    </dataValidation>
    <dataValidation type="list" allowBlank="1" showInputMessage="1" showErrorMessage="1" sqref="K3:L504" xr:uid="{05335DD5-8051-4554-918D-5537A2E8B867}">
      <formula1>PL_Party</formula1>
    </dataValidation>
    <dataValidation type="list" allowBlank="1" showInputMessage="1" showErrorMessage="1" sqref="F3:F504" xr:uid="{5CDFD652-E51D-4360-BCFC-304AAE31DFC8}">
      <formula1>PL_Structure</formula1>
    </dataValidation>
    <dataValidation type="list" allowBlank="1" showInputMessage="1" showErrorMessage="1" sqref="B3:B504" xr:uid="{29FE0005-C668-49F8-9ED1-918EBEA6FCDE}">
      <formula1>PL_RequiredForProject</formula1>
    </dataValidation>
    <dataValidation type="list" allowBlank="1" showInputMessage="1" showErrorMessage="1" sqref="I4:I504" xr:uid="{E04FCAD7-D977-4979-9D37-AE673B91DE4C}">
      <formula1>PL_Scale</formula1>
    </dataValidation>
    <dataValidation type="list" allowBlank="1" showInputMessage="1" showErrorMessage="1" sqref="G3:G504" xr:uid="{221A15C8-B54F-44CE-88DF-E29EEA0FB99D}">
      <formula1>PL_FormOfInformation_CodeAndDescription</formula1>
    </dataValidation>
    <dataValidation type="list" allowBlank="1" showInputMessage="1" showErrorMessage="1" sqref="F3:F504" xr:uid="{116829B4-7865-490F-AC99-6F40E56F7B81}">
      <formula1>PL_InformationRequirementParent</formula1>
    </dataValidation>
    <dataValidation type="list" allowBlank="1" showInputMessage="1" showErrorMessage="1" sqref="B3:B504" xr:uid="{4F1175FE-7C4C-4927-836E-7ED341F7EE88}">
      <formula1>PL_FormOfInformation_Code</formula1>
    </dataValidation>
    <dataValidation type="list" allowBlank="1" showInputMessage="1" showErrorMessage="1" sqref="B3:B504 J3:J528" xr:uid="{3EE8AB13-953A-4CB5-804F-B1887FDA5B84}">
      <formula1>PL_SupportingResources</formula1>
    </dataValidation>
    <dataValidation type="list" allowBlank="1" showInputMessage="1" showErrorMessage="1" sqref="CR3:DK504" xr:uid="{676E59F1-9889-41D8-9B16-6618CA3BD24D}">
      <formula1>PL_RACI_Code</formula1>
    </dataValidation>
  </dataValidations>
  <pageMargins left="0.25" right="0.25" top="0.75" bottom="0.75" header="0.3" footer="0.3"/>
  <pageSetup paperSize="9" scale="10" fitToHeight="0"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4461-1211-49A2-9FAA-411D02FD907A}">
  <sheetPr>
    <tabColor rgb="FFCFDCE3"/>
  </sheetPr>
  <dimension ref="B1:GC293"/>
  <sheetViews>
    <sheetView showGridLines="0" zoomScaleNormal="100" workbookViewId="0"/>
  </sheetViews>
  <sheetFormatPr defaultColWidth="9.1796875" defaultRowHeight="15.5" x14ac:dyDescent="0.35"/>
  <cols>
    <col min="1" max="2" width="5.7265625" style="43" customWidth="1"/>
    <col min="3" max="3" width="32.26953125" style="43" bestFit="1" customWidth="1"/>
    <col min="4" max="4" width="62.453125" style="44" customWidth="1"/>
    <col min="5" max="6" width="30.7265625" style="43" customWidth="1"/>
    <col min="7" max="26" width="20.7265625" style="44" customWidth="1"/>
    <col min="27" max="16384" width="9.1796875" style="43"/>
  </cols>
  <sheetData>
    <row r="1" spans="2:26" ht="30" customHeight="1" x14ac:dyDescent="0.35">
      <c r="B1" s="55" t="s">
        <v>1015</v>
      </c>
      <c r="C1" s="73"/>
      <c r="D1" s="84"/>
      <c r="E1" s="73"/>
      <c r="F1" s="73"/>
      <c r="G1" s="84"/>
      <c r="H1" s="84"/>
      <c r="I1" s="84"/>
      <c r="J1" s="84"/>
      <c r="K1" s="84"/>
      <c r="L1" s="84"/>
      <c r="M1" s="84"/>
      <c r="N1" s="84"/>
      <c r="O1" s="84"/>
      <c r="P1" s="84"/>
      <c r="Q1" s="84"/>
      <c r="R1" s="84"/>
      <c r="S1" s="84"/>
      <c r="T1" s="84"/>
      <c r="U1" s="84"/>
      <c r="V1" s="84"/>
      <c r="W1" s="84"/>
      <c r="X1" s="84"/>
      <c r="Y1" s="84"/>
      <c r="Z1" s="84"/>
    </row>
    <row r="2" spans="2:26" s="46" customFormat="1" ht="30" customHeight="1" x14ac:dyDescent="0.35">
      <c r="B2" s="74" t="s">
        <v>89</v>
      </c>
      <c r="C2" s="74" t="s">
        <v>1016</v>
      </c>
      <c r="D2" s="74" t="s">
        <v>1017</v>
      </c>
      <c r="E2" s="74" t="s">
        <v>1018</v>
      </c>
      <c r="F2" s="74" t="s">
        <v>1019</v>
      </c>
      <c r="G2" s="85" t="s">
        <v>1020</v>
      </c>
      <c r="H2" s="85" t="s">
        <v>1021</v>
      </c>
      <c r="I2" s="85" t="s">
        <v>1022</v>
      </c>
      <c r="J2" s="85" t="s">
        <v>1023</v>
      </c>
      <c r="K2" s="85" t="s">
        <v>1024</v>
      </c>
      <c r="L2" s="86" t="s">
        <v>1025</v>
      </c>
      <c r="M2" s="86" t="s">
        <v>1026</v>
      </c>
      <c r="N2" s="86" t="s">
        <v>1027</v>
      </c>
      <c r="O2" s="86" t="s">
        <v>1028</v>
      </c>
      <c r="P2" s="86" t="s">
        <v>1029</v>
      </c>
      <c r="Q2" s="87" t="s">
        <v>1030</v>
      </c>
      <c r="R2" s="87" t="s">
        <v>1031</v>
      </c>
      <c r="S2" s="87" t="s">
        <v>1032</v>
      </c>
      <c r="T2" s="87" t="s">
        <v>1033</v>
      </c>
      <c r="U2" s="87" t="s">
        <v>1034</v>
      </c>
      <c r="V2" s="88" t="s">
        <v>1035</v>
      </c>
      <c r="W2" s="88" t="s">
        <v>1036</v>
      </c>
      <c r="X2" s="88" t="s">
        <v>1037</v>
      </c>
      <c r="Y2" s="88" t="s">
        <v>1038</v>
      </c>
      <c r="Z2" s="88" t="s">
        <v>1039</v>
      </c>
    </row>
    <row r="3" spans="2:26" ht="62" x14ac:dyDescent="0.35">
      <c r="B3" s="73" t="s">
        <v>207</v>
      </c>
      <c r="C3" s="73" t="s">
        <v>1040</v>
      </c>
      <c r="D3" s="84" t="s">
        <v>1041</v>
      </c>
      <c r="E3" s="5" t="s">
        <v>206</v>
      </c>
      <c r="F3" s="73" t="s">
        <v>206</v>
      </c>
      <c r="G3" s="84" t="s">
        <v>1042</v>
      </c>
      <c r="H3" s="84" t="s">
        <v>1043</v>
      </c>
      <c r="I3" s="84" t="s">
        <v>1044</v>
      </c>
      <c r="J3" s="84" t="s">
        <v>1045</v>
      </c>
      <c r="K3" s="84" t="s">
        <v>1046</v>
      </c>
      <c r="L3" s="84" t="s">
        <v>1047</v>
      </c>
      <c r="M3" s="84" t="s">
        <v>1043</v>
      </c>
      <c r="N3" s="84" t="s">
        <v>1044</v>
      </c>
      <c r="O3" s="84" t="s">
        <v>1045</v>
      </c>
      <c r="P3" s="84" t="s">
        <v>1046</v>
      </c>
      <c r="Q3" s="84" t="s">
        <v>1048</v>
      </c>
      <c r="R3" s="84" t="s">
        <v>1043</v>
      </c>
      <c r="S3" s="84" t="s">
        <v>1044</v>
      </c>
      <c r="T3" s="84" t="s">
        <v>1045</v>
      </c>
      <c r="U3" s="84" t="s">
        <v>1046</v>
      </c>
      <c r="V3" s="84" t="s">
        <v>1048</v>
      </c>
      <c r="W3" s="84" t="s">
        <v>1043</v>
      </c>
      <c r="X3" s="84" t="s">
        <v>1044</v>
      </c>
      <c r="Y3" s="84" t="s">
        <v>1045</v>
      </c>
      <c r="Z3" s="84" t="s">
        <v>1046</v>
      </c>
    </row>
    <row r="4" spans="2:26" ht="62" x14ac:dyDescent="0.35">
      <c r="B4" s="73" t="s">
        <v>216</v>
      </c>
      <c r="C4" s="73" t="s">
        <v>1049</v>
      </c>
      <c r="D4" s="84" t="s">
        <v>1050</v>
      </c>
      <c r="E4" s="73" t="s">
        <v>206</v>
      </c>
      <c r="F4" s="73" t="s">
        <v>206</v>
      </c>
      <c r="G4" s="84" t="s">
        <v>1051</v>
      </c>
      <c r="H4" s="84" t="s">
        <v>1043</v>
      </c>
      <c r="I4" s="84" t="s">
        <v>1044</v>
      </c>
      <c r="J4" s="84" t="s">
        <v>1045</v>
      </c>
      <c r="K4" s="84" t="s">
        <v>1046</v>
      </c>
      <c r="L4" s="84" t="s">
        <v>1047</v>
      </c>
      <c r="M4" s="84" t="s">
        <v>1043</v>
      </c>
      <c r="N4" s="84" t="s">
        <v>1044</v>
      </c>
      <c r="O4" s="84" t="s">
        <v>1045</v>
      </c>
      <c r="P4" s="84" t="s">
        <v>1046</v>
      </c>
      <c r="Q4" s="84" t="s">
        <v>1048</v>
      </c>
      <c r="R4" s="84" t="s">
        <v>1043</v>
      </c>
      <c r="S4" s="84" t="s">
        <v>1044</v>
      </c>
      <c r="T4" s="84" t="s">
        <v>1045</v>
      </c>
      <c r="U4" s="84" t="s">
        <v>1046</v>
      </c>
      <c r="V4" s="84" t="s">
        <v>1048</v>
      </c>
      <c r="W4" s="84" t="s">
        <v>1043</v>
      </c>
      <c r="X4" s="84" t="s">
        <v>1044</v>
      </c>
      <c r="Y4" s="84" t="s">
        <v>1045</v>
      </c>
      <c r="Z4" s="84" t="s">
        <v>1046</v>
      </c>
    </row>
    <row r="5" spans="2:26" ht="77.5" x14ac:dyDescent="0.35">
      <c r="B5" s="73" t="s">
        <v>230</v>
      </c>
      <c r="C5" s="73" t="s">
        <v>1052</v>
      </c>
      <c r="D5" s="84" t="s">
        <v>1053</v>
      </c>
      <c r="E5" s="73" t="s">
        <v>206</v>
      </c>
      <c r="F5" s="73" t="s">
        <v>206</v>
      </c>
      <c r="G5" s="84" t="s">
        <v>1051</v>
      </c>
      <c r="H5" s="84" t="s">
        <v>1043</v>
      </c>
      <c r="I5" s="84" t="s">
        <v>1044</v>
      </c>
      <c r="J5" s="84" t="s">
        <v>1045</v>
      </c>
      <c r="K5" s="84" t="s">
        <v>1046</v>
      </c>
      <c r="L5" s="84" t="s">
        <v>1047</v>
      </c>
      <c r="M5" s="84" t="s">
        <v>1043</v>
      </c>
      <c r="N5" s="84" t="s">
        <v>1044</v>
      </c>
      <c r="O5" s="84" t="s">
        <v>1045</v>
      </c>
      <c r="P5" s="84" t="s">
        <v>1046</v>
      </c>
      <c r="Q5" s="84" t="s">
        <v>1048</v>
      </c>
      <c r="R5" s="84" t="s">
        <v>1043</v>
      </c>
      <c r="S5" s="84" t="s">
        <v>1044</v>
      </c>
      <c r="T5" s="84" t="s">
        <v>1045</v>
      </c>
      <c r="U5" s="84" t="s">
        <v>1046</v>
      </c>
      <c r="V5" s="84" t="s">
        <v>1048</v>
      </c>
      <c r="W5" s="84" t="s">
        <v>1043</v>
      </c>
      <c r="X5" s="84" t="s">
        <v>1044</v>
      </c>
      <c r="Y5" s="84" t="s">
        <v>1045</v>
      </c>
      <c r="Z5" s="84" t="s">
        <v>1046</v>
      </c>
    </row>
    <row r="6" spans="2:26" ht="124" x14ac:dyDescent="0.35">
      <c r="B6" s="73" t="s">
        <v>232</v>
      </c>
      <c r="C6" s="73" t="s">
        <v>1054</v>
      </c>
      <c r="D6" s="84" t="s">
        <v>1055</v>
      </c>
      <c r="E6" s="73" t="s">
        <v>206</v>
      </c>
      <c r="F6" s="73" t="s">
        <v>206</v>
      </c>
      <c r="G6" s="84" t="s">
        <v>1051</v>
      </c>
      <c r="H6" s="84" t="s">
        <v>1043</v>
      </c>
      <c r="I6" s="84" t="s">
        <v>1044</v>
      </c>
      <c r="J6" s="84" t="s">
        <v>1045</v>
      </c>
      <c r="K6" s="84" t="s">
        <v>1046</v>
      </c>
      <c r="L6" s="84" t="s">
        <v>1047</v>
      </c>
      <c r="M6" s="84" t="s">
        <v>1043</v>
      </c>
      <c r="N6" s="84" t="s">
        <v>1044</v>
      </c>
      <c r="O6" s="84" t="s">
        <v>1045</v>
      </c>
      <c r="P6" s="84" t="s">
        <v>1046</v>
      </c>
      <c r="Q6" s="84" t="s">
        <v>1048</v>
      </c>
      <c r="R6" s="84" t="s">
        <v>1043</v>
      </c>
      <c r="S6" s="84" t="s">
        <v>1044</v>
      </c>
      <c r="T6" s="84" t="s">
        <v>1045</v>
      </c>
      <c r="U6" s="84" t="s">
        <v>1046</v>
      </c>
      <c r="V6" s="84" t="s">
        <v>1048</v>
      </c>
      <c r="W6" s="84" t="s">
        <v>1043</v>
      </c>
      <c r="X6" s="84" t="s">
        <v>1044</v>
      </c>
      <c r="Y6" s="84" t="s">
        <v>1045</v>
      </c>
      <c r="Z6" s="84" t="s">
        <v>1046</v>
      </c>
    </row>
    <row r="7" spans="2:26" ht="77.5" x14ac:dyDescent="0.35">
      <c r="B7" s="73" t="s">
        <v>237</v>
      </c>
      <c r="C7" s="73" t="s">
        <v>1056</v>
      </c>
      <c r="D7" s="84" t="s">
        <v>1057</v>
      </c>
      <c r="E7" s="73" t="s">
        <v>206</v>
      </c>
      <c r="F7" s="73" t="s">
        <v>206</v>
      </c>
      <c r="G7" s="84" t="s">
        <v>1051</v>
      </c>
      <c r="H7" s="84" t="s">
        <v>1043</v>
      </c>
      <c r="I7" s="84" t="s">
        <v>1044</v>
      </c>
      <c r="J7" s="84" t="s">
        <v>1045</v>
      </c>
      <c r="K7" s="84" t="s">
        <v>1046</v>
      </c>
      <c r="L7" s="84" t="s">
        <v>1047</v>
      </c>
      <c r="M7" s="84" t="s">
        <v>1043</v>
      </c>
      <c r="N7" s="84" t="s">
        <v>1044</v>
      </c>
      <c r="O7" s="84" t="s">
        <v>1045</v>
      </c>
      <c r="P7" s="84" t="s">
        <v>1046</v>
      </c>
      <c r="Q7" s="84" t="s">
        <v>1048</v>
      </c>
      <c r="R7" s="84" t="s">
        <v>1043</v>
      </c>
      <c r="S7" s="84" t="s">
        <v>1044</v>
      </c>
      <c r="T7" s="84" t="s">
        <v>1045</v>
      </c>
      <c r="U7" s="84" t="s">
        <v>1046</v>
      </c>
      <c r="V7" s="84" t="s">
        <v>1048</v>
      </c>
      <c r="W7" s="84" t="s">
        <v>1043</v>
      </c>
      <c r="X7" s="84" t="s">
        <v>1044</v>
      </c>
      <c r="Y7" s="84" t="s">
        <v>1045</v>
      </c>
      <c r="Z7" s="84" t="s">
        <v>1046</v>
      </c>
    </row>
    <row r="8" spans="2:26" ht="77.5" x14ac:dyDescent="0.35">
      <c r="B8" s="73" t="s">
        <v>240</v>
      </c>
      <c r="C8" s="73" t="s">
        <v>1058</v>
      </c>
      <c r="D8" s="84" t="s">
        <v>1059</v>
      </c>
      <c r="E8" s="73" t="s">
        <v>206</v>
      </c>
      <c r="F8" s="73" t="s">
        <v>1060</v>
      </c>
      <c r="G8" s="84" t="s">
        <v>1051</v>
      </c>
      <c r="H8" s="84" t="s">
        <v>1043</v>
      </c>
      <c r="I8" s="84" t="s">
        <v>1044</v>
      </c>
      <c r="J8" s="84" t="s">
        <v>1045</v>
      </c>
      <c r="K8" s="84" t="s">
        <v>1046</v>
      </c>
      <c r="L8" s="84" t="s">
        <v>1047</v>
      </c>
      <c r="M8" s="84" t="s">
        <v>1043</v>
      </c>
      <c r="N8" s="84" t="s">
        <v>1044</v>
      </c>
      <c r="O8" s="84" t="s">
        <v>1045</v>
      </c>
      <c r="P8" s="84" t="s">
        <v>1046</v>
      </c>
      <c r="Q8" s="84" t="s">
        <v>1048</v>
      </c>
      <c r="R8" s="84" t="s">
        <v>1043</v>
      </c>
      <c r="S8" s="84" t="s">
        <v>1044</v>
      </c>
      <c r="T8" s="84" t="s">
        <v>1045</v>
      </c>
      <c r="U8" s="84" t="s">
        <v>1046</v>
      </c>
      <c r="V8" s="84" t="s">
        <v>1048</v>
      </c>
      <c r="W8" s="84" t="s">
        <v>1043</v>
      </c>
      <c r="X8" s="84" t="s">
        <v>1044</v>
      </c>
      <c r="Y8" s="84" t="s">
        <v>1045</v>
      </c>
      <c r="Z8" s="84" t="s">
        <v>1046</v>
      </c>
    </row>
    <row r="9" spans="2:26" ht="124" x14ac:dyDescent="0.35">
      <c r="B9" s="73" t="s">
        <v>242</v>
      </c>
      <c r="C9" s="73" t="s">
        <v>1061</v>
      </c>
      <c r="D9" s="84" t="s">
        <v>1062</v>
      </c>
      <c r="E9" s="73" t="s">
        <v>206</v>
      </c>
      <c r="F9" s="73" t="s">
        <v>206</v>
      </c>
      <c r="G9" s="84" t="s">
        <v>1051</v>
      </c>
      <c r="H9" s="84" t="s">
        <v>1043</v>
      </c>
      <c r="I9" s="84" t="s">
        <v>1044</v>
      </c>
      <c r="J9" s="84" t="s">
        <v>1045</v>
      </c>
      <c r="K9" s="84" t="s">
        <v>1046</v>
      </c>
      <c r="L9" s="84" t="s">
        <v>1047</v>
      </c>
      <c r="M9" s="84" t="s">
        <v>1043</v>
      </c>
      <c r="N9" s="84" t="s">
        <v>1044</v>
      </c>
      <c r="O9" s="84" t="s">
        <v>1045</v>
      </c>
      <c r="P9" s="84" t="s">
        <v>1046</v>
      </c>
      <c r="Q9" s="84" t="s">
        <v>1048</v>
      </c>
      <c r="R9" s="84" t="s">
        <v>1043</v>
      </c>
      <c r="S9" s="84" t="s">
        <v>1044</v>
      </c>
      <c r="T9" s="84" t="s">
        <v>1045</v>
      </c>
      <c r="U9" s="84" t="s">
        <v>1046</v>
      </c>
      <c r="V9" s="84" t="s">
        <v>1048</v>
      </c>
      <c r="W9" s="84" t="s">
        <v>1043</v>
      </c>
      <c r="X9" s="84" t="s">
        <v>1044</v>
      </c>
      <c r="Y9" s="84" t="s">
        <v>1045</v>
      </c>
      <c r="Z9" s="84" t="s">
        <v>1046</v>
      </c>
    </row>
    <row r="10" spans="2:26" ht="124" x14ac:dyDescent="0.35">
      <c r="B10" s="73" t="s">
        <v>247</v>
      </c>
      <c r="C10" s="73" t="s">
        <v>1063</v>
      </c>
      <c r="D10" s="84" t="s">
        <v>1064</v>
      </c>
      <c r="E10" s="73" t="s">
        <v>1060</v>
      </c>
      <c r="F10" s="73" t="s">
        <v>1060</v>
      </c>
      <c r="G10" s="84" t="s">
        <v>1042</v>
      </c>
      <c r="H10" s="84" t="s">
        <v>1065</v>
      </c>
      <c r="I10" s="84" t="s">
        <v>1065</v>
      </c>
      <c r="J10" s="84" t="s">
        <v>1065</v>
      </c>
      <c r="K10" s="84" t="s">
        <v>1065</v>
      </c>
      <c r="L10" s="84" t="s">
        <v>1042</v>
      </c>
      <c r="M10" s="84" t="s">
        <v>1065</v>
      </c>
      <c r="N10" s="84" t="s">
        <v>1065</v>
      </c>
      <c r="O10" s="84" t="s">
        <v>1065</v>
      </c>
      <c r="P10" s="84" t="s">
        <v>1065</v>
      </c>
      <c r="Q10" s="84" t="s">
        <v>1042</v>
      </c>
      <c r="R10" s="84" t="s">
        <v>1065</v>
      </c>
      <c r="S10" s="84" t="s">
        <v>1065</v>
      </c>
      <c r="T10" s="84" t="s">
        <v>1065</v>
      </c>
      <c r="U10" s="84" t="s">
        <v>1065</v>
      </c>
      <c r="V10" s="84" t="s">
        <v>1042</v>
      </c>
      <c r="W10" s="84" t="s">
        <v>1065</v>
      </c>
      <c r="X10" s="84" t="s">
        <v>1065</v>
      </c>
      <c r="Y10" s="84" t="s">
        <v>1065</v>
      </c>
      <c r="Z10" s="84" t="s">
        <v>1065</v>
      </c>
    </row>
    <row r="11" spans="2:26" ht="170.5" x14ac:dyDescent="0.35">
      <c r="B11" s="73" t="s">
        <v>249</v>
      </c>
      <c r="C11" s="73" t="s">
        <v>1066</v>
      </c>
      <c r="D11" s="84" t="s">
        <v>1067</v>
      </c>
      <c r="E11" s="73" t="s">
        <v>206</v>
      </c>
      <c r="F11" s="73" t="s">
        <v>206</v>
      </c>
      <c r="G11" s="84" t="s">
        <v>1051</v>
      </c>
      <c r="H11" s="84" t="s">
        <v>1043</v>
      </c>
      <c r="I11" s="84" t="s">
        <v>1044</v>
      </c>
      <c r="J11" s="84" t="s">
        <v>1045</v>
      </c>
      <c r="K11" s="84" t="s">
        <v>1046</v>
      </c>
      <c r="L11" s="84" t="s">
        <v>1047</v>
      </c>
      <c r="M11" s="84" t="s">
        <v>1043</v>
      </c>
      <c r="N11" s="84" t="s">
        <v>1044</v>
      </c>
      <c r="O11" s="84" t="s">
        <v>1068</v>
      </c>
      <c r="P11" s="84" t="s">
        <v>1046</v>
      </c>
      <c r="Q11" s="84" t="s">
        <v>1048</v>
      </c>
      <c r="R11" s="84" t="s">
        <v>1043</v>
      </c>
      <c r="S11" s="84" t="s">
        <v>1044</v>
      </c>
      <c r="T11" s="84" t="s">
        <v>1068</v>
      </c>
      <c r="U11" s="84" t="s">
        <v>1046</v>
      </c>
      <c r="V11" s="84" t="s">
        <v>1048</v>
      </c>
      <c r="W11" s="84" t="s">
        <v>1043</v>
      </c>
      <c r="X11" s="84" t="s">
        <v>1044</v>
      </c>
      <c r="Y11" s="84" t="s">
        <v>1068</v>
      </c>
      <c r="Z11" s="84" t="s">
        <v>1046</v>
      </c>
    </row>
    <row r="12" spans="2:26" ht="46.5" x14ac:dyDescent="0.35">
      <c r="B12" s="73" t="s">
        <v>252</v>
      </c>
      <c r="C12" s="73" t="s">
        <v>1069</v>
      </c>
      <c r="D12" s="84" t="s">
        <v>1070</v>
      </c>
      <c r="E12" s="73" t="s">
        <v>206</v>
      </c>
      <c r="F12" s="73" t="s">
        <v>1060</v>
      </c>
      <c r="G12" s="84" t="s">
        <v>1051</v>
      </c>
      <c r="H12" s="84" t="s">
        <v>1043</v>
      </c>
      <c r="I12" s="84" t="s">
        <v>1044</v>
      </c>
      <c r="J12" s="84" t="s">
        <v>1045</v>
      </c>
      <c r="K12" s="84" t="s">
        <v>1046</v>
      </c>
      <c r="L12" s="84" t="s">
        <v>1047</v>
      </c>
      <c r="M12" s="84" t="s">
        <v>1043</v>
      </c>
      <c r="N12" s="84" t="s">
        <v>1044</v>
      </c>
      <c r="O12" s="84" t="s">
        <v>1045</v>
      </c>
      <c r="P12" s="84" t="s">
        <v>1046</v>
      </c>
      <c r="Q12" s="84" t="s">
        <v>1048</v>
      </c>
      <c r="R12" s="84" t="s">
        <v>1043</v>
      </c>
      <c r="S12" s="84" t="s">
        <v>1044</v>
      </c>
      <c r="T12" s="84" t="s">
        <v>1045</v>
      </c>
      <c r="U12" s="84" t="s">
        <v>1046</v>
      </c>
      <c r="V12" s="84" t="s">
        <v>1048</v>
      </c>
      <c r="W12" s="84" t="s">
        <v>1043</v>
      </c>
      <c r="X12" s="84" t="s">
        <v>1044</v>
      </c>
      <c r="Y12" s="84" t="s">
        <v>1045</v>
      </c>
      <c r="Z12" s="84" t="s">
        <v>1046</v>
      </c>
    </row>
    <row r="13" spans="2:26" ht="46.5" x14ac:dyDescent="0.35">
      <c r="B13" s="73" t="s">
        <v>254</v>
      </c>
      <c r="C13" s="73" t="s">
        <v>1071</v>
      </c>
      <c r="D13" s="84" t="s">
        <v>1072</v>
      </c>
      <c r="E13" s="73" t="s">
        <v>206</v>
      </c>
      <c r="F13" s="73" t="s">
        <v>1060</v>
      </c>
      <c r="G13" s="84" t="s">
        <v>1051</v>
      </c>
      <c r="H13" s="84" t="s">
        <v>1043</v>
      </c>
      <c r="I13" s="84" t="s">
        <v>1044</v>
      </c>
      <c r="J13" s="84" t="s">
        <v>1045</v>
      </c>
      <c r="K13" s="84" t="s">
        <v>1046</v>
      </c>
      <c r="L13" s="84" t="s">
        <v>1047</v>
      </c>
      <c r="M13" s="84" t="s">
        <v>1043</v>
      </c>
      <c r="N13" s="84" t="s">
        <v>1044</v>
      </c>
      <c r="O13" s="84" t="s">
        <v>1045</v>
      </c>
      <c r="P13" s="84" t="s">
        <v>1046</v>
      </c>
      <c r="Q13" s="84" t="s">
        <v>1048</v>
      </c>
      <c r="R13" s="84" t="s">
        <v>1043</v>
      </c>
      <c r="S13" s="84" t="s">
        <v>1044</v>
      </c>
      <c r="T13" s="84" t="s">
        <v>1045</v>
      </c>
      <c r="U13" s="84" t="s">
        <v>1046</v>
      </c>
      <c r="V13" s="84" t="s">
        <v>1048</v>
      </c>
      <c r="W13" s="84" t="s">
        <v>1043</v>
      </c>
      <c r="X13" s="84" t="s">
        <v>1044</v>
      </c>
      <c r="Y13" s="84" t="s">
        <v>1045</v>
      </c>
      <c r="Z13" s="84" t="s">
        <v>1046</v>
      </c>
    </row>
    <row r="14" spans="2:26" ht="62" x14ac:dyDescent="0.35">
      <c r="B14" s="73" t="s">
        <v>256</v>
      </c>
      <c r="C14" s="73" t="s">
        <v>1073</v>
      </c>
      <c r="D14" s="84" t="s">
        <v>1074</v>
      </c>
      <c r="E14" s="73" t="s">
        <v>1060</v>
      </c>
      <c r="F14" s="73" t="s">
        <v>1060</v>
      </c>
      <c r="G14" s="84" t="s">
        <v>1042</v>
      </c>
      <c r="H14" s="84" t="s">
        <v>1065</v>
      </c>
      <c r="I14" s="84" t="s">
        <v>1065</v>
      </c>
      <c r="J14" s="84" t="s">
        <v>1065</v>
      </c>
      <c r="K14" s="84" t="s">
        <v>1065</v>
      </c>
      <c r="L14" s="84" t="s">
        <v>1042</v>
      </c>
      <c r="M14" s="84" t="s">
        <v>1065</v>
      </c>
      <c r="N14" s="84" t="s">
        <v>1065</v>
      </c>
      <c r="O14" s="84" t="s">
        <v>1065</v>
      </c>
      <c r="P14" s="84" t="s">
        <v>1065</v>
      </c>
      <c r="Q14" s="84" t="s">
        <v>1042</v>
      </c>
      <c r="R14" s="84" t="s">
        <v>1065</v>
      </c>
      <c r="S14" s="84" t="s">
        <v>1065</v>
      </c>
      <c r="T14" s="84" t="s">
        <v>1065</v>
      </c>
      <c r="U14" s="84" t="s">
        <v>1065</v>
      </c>
      <c r="V14" s="84" t="s">
        <v>1042</v>
      </c>
      <c r="W14" s="84" t="s">
        <v>1065</v>
      </c>
      <c r="X14" s="84" t="s">
        <v>1065</v>
      </c>
      <c r="Y14" s="84" t="s">
        <v>1065</v>
      </c>
      <c r="Z14" s="84" t="s">
        <v>1065</v>
      </c>
    </row>
    <row r="15" spans="2:26" ht="77.5" x14ac:dyDescent="0.35">
      <c r="B15" s="73" t="s">
        <v>258</v>
      </c>
      <c r="C15" s="73" t="s">
        <v>1075</v>
      </c>
      <c r="D15" s="84" t="s">
        <v>1076</v>
      </c>
      <c r="E15" s="73" t="s">
        <v>206</v>
      </c>
      <c r="F15" s="73" t="s">
        <v>206</v>
      </c>
      <c r="G15" s="84" t="s">
        <v>1051</v>
      </c>
      <c r="H15" s="84" t="s">
        <v>1043</v>
      </c>
      <c r="I15" s="84" t="s">
        <v>1044</v>
      </c>
      <c r="J15" s="84" t="s">
        <v>1045</v>
      </c>
      <c r="K15" s="84" t="s">
        <v>1046</v>
      </c>
      <c r="L15" s="84" t="s">
        <v>1047</v>
      </c>
      <c r="M15" s="84" t="s">
        <v>1043</v>
      </c>
      <c r="N15" s="84" t="s">
        <v>1044</v>
      </c>
      <c r="O15" s="84" t="s">
        <v>1045</v>
      </c>
      <c r="P15" s="84" t="s">
        <v>1046</v>
      </c>
      <c r="Q15" s="84" t="s">
        <v>1048</v>
      </c>
      <c r="R15" s="84" t="s">
        <v>1043</v>
      </c>
      <c r="S15" s="84" t="s">
        <v>1044</v>
      </c>
      <c r="T15" s="84" t="s">
        <v>1045</v>
      </c>
      <c r="U15" s="84" t="s">
        <v>1046</v>
      </c>
      <c r="V15" s="84" t="s">
        <v>1048</v>
      </c>
      <c r="W15" s="84" t="s">
        <v>1043</v>
      </c>
      <c r="X15" s="84" t="s">
        <v>1044</v>
      </c>
      <c r="Y15" s="84" t="s">
        <v>1045</v>
      </c>
      <c r="Z15" s="84" t="s">
        <v>1046</v>
      </c>
    </row>
    <row r="16" spans="2:26" ht="170.5" x14ac:dyDescent="0.35">
      <c r="B16" s="73" t="s">
        <v>260</v>
      </c>
      <c r="C16" s="73" t="s">
        <v>1077</v>
      </c>
      <c r="D16" s="84" t="s">
        <v>1078</v>
      </c>
      <c r="E16" s="73" t="s">
        <v>206</v>
      </c>
      <c r="F16" s="73" t="s">
        <v>206</v>
      </c>
      <c r="G16" s="84" t="s">
        <v>1051</v>
      </c>
      <c r="H16" s="84" t="s">
        <v>1043</v>
      </c>
      <c r="I16" s="84" t="s">
        <v>1044</v>
      </c>
      <c r="J16" s="84" t="s">
        <v>1045</v>
      </c>
      <c r="K16" s="84" t="s">
        <v>1046</v>
      </c>
      <c r="L16" s="84" t="s">
        <v>1047</v>
      </c>
      <c r="M16" s="84" t="s">
        <v>1043</v>
      </c>
      <c r="N16" s="84" t="s">
        <v>1044</v>
      </c>
      <c r="O16" s="84" t="s">
        <v>1045</v>
      </c>
      <c r="P16" s="84" t="s">
        <v>1046</v>
      </c>
      <c r="Q16" s="84" t="s">
        <v>1048</v>
      </c>
      <c r="R16" s="84" t="s">
        <v>1043</v>
      </c>
      <c r="S16" s="84" t="s">
        <v>1044</v>
      </c>
      <c r="T16" s="84" t="s">
        <v>1045</v>
      </c>
      <c r="U16" s="84" t="s">
        <v>1046</v>
      </c>
      <c r="V16" s="84" t="s">
        <v>1048</v>
      </c>
      <c r="W16" s="84" t="s">
        <v>1043</v>
      </c>
      <c r="X16" s="84" t="s">
        <v>1044</v>
      </c>
      <c r="Y16" s="84" t="s">
        <v>1045</v>
      </c>
      <c r="Z16" s="84" t="s">
        <v>1046</v>
      </c>
    </row>
    <row r="17" spans="2:26" ht="108.5" x14ac:dyDescent="0.35">
      <c r="B17" s="73" t="s">
        <v>262</v>
      </c>
      <c r="C17" s="73" t="s">
        <v>1079</v>
      </c>
      <c r="D17" s="84" t="s">
        <v>1080</v>
      </c>
      <c r="E17" s="73" t="s">
        <v>206</v>
      </c>
      <c r="F17" s="73" t="s">
        <v>1060</v>
      </c>
      <c r="G17" s="84" t="s">
        <v>1051</v>
      </c>
      <c r="H17" s="84" t="s">
        <v>1043</v>
      </c>
      <c r="I17" s="84" t="s">
        <v>1044</v>
      </c>
      <c r="J17" s="84" t="s">
        <v>1045</v>
      </c>
      <c r="K17" s="84" t="s">
        <v>1046</v>
      </c>
      <c r="L17" s="84" t="s">
        <v>1047</v>
      </c>
      <c r="M17" s="84" t="s">
        <v>1043</v>
      </c>
      <c r="N17" s="84" t="s">
        <v>1044</v>
      </c>
      <c r="O17" s="84" t="s">
        <v>1045</v>
      </c>
      <c r="P17" s="84" t="s">
        <v>1046</v>
      </c>
      <c r="Q17" s="84" t="s">
        <v>1048</v>
      </c>
      <c r="R17" s="84" t="s">
        <v>1043</v>
      </c>
      <c r="S17" s="84" t="s">
        <v>1044</v>
      </c>
      <c r="T17" s="84" t="s">
        <v>1045</v>
      </c>
      <c r="U17" s="84" t="s">
        <v>1046</v>
      </c>
      <c r="V17" s="84" t="s">
        <v>1048</v>
      </c>
      <c r="W17" s="84" t="s">
        <v>1043</v>
      </c>
      <c r="X17" s="84" t="s">
        <v>1044</v>
      </c>
      <c r="Y17" s="84" t="s">
        <v>1045</v>
      </c>
      <c r="Z17" s="84" t="s">
        <v>1046</v>
      </c>
    </row>
    <row r="18" spans="2:26" ht="46.5" x14ac:dyDescent="0.35">
      <c r="B18" s="73" t="s">
        <v>433</v>
      </c>
      <c r="C18" s="73" t="s">
        <v>1081</v>
      </c>
      <c r="D18" s="84" t="s">
        <v>1082</v>
      </c>
      <c r="E18" s="73" t="s">
        <v>206</v>
      </c>
      <c r="F18" s="73" t="s">
        <v>206</v>
      </c>
      <c r="G18" s="84" t="s">
        <v>1051</v>
      </c>
      <c r="H18" s="84" t="s">
        <v>1043</v>
      </c>
      <c r="I18" s="84" t="s">
        <v>1044</v>
      </c>
      <c r="J18" s="84" t="s">
        <v>1045</v>
      </c>
      <c r="K18" s="84" t="s">
        <v>1046</v>
      </c>
      <c r="L18" s="84" t="s">
        <v>1047</v>
      </c>
      <c r="M18" s="84" t="s">
        <v>1043</v>
      </c>
      <c r="N18" s="84" t="s">
        <v>1044</v>
      </c>
      <c r="O18" s="84" t="s">
        <v>1045</v>
      </c>
      <c r="P18" s="84" t="s">
        <v>1046</v>
      </c>
      <c r="Q18" s="84" t="s">
        <v>1048</v>
      </c>
      <c r="R18" s="84" t="s">
        <v>1043</v>
      </c>
      <c r="S18" s="84" t="s">
        <v>1044</v>
      </c>
      <c r="T18" s="84" t="s">
        <v>1045</v>
      </c>
      <c r="U18" s="84" t="s">
        <v>1046</v>
      </c>
      <c r="V18" s="84" t="s">
        <v>1048</v>
      </c>
      <c r="W18" s="84" t="s">
        <v>1043</v>
      </c>
      <c r="X18" s="84" t="s">
        <v>1044</v>
      </c>
      <c r="Y18" s="84" t="s">
        <v>1045</v>
      </c>
      <c r="Z18" s="84" t="s">
        <v>1046</v>
      </c>
    </row>
    <row r="19" spans="2:26" ht="46.5" x14ac:dyDescent="0.35">
      <c r="B19" s="73" t="s">
        <v>435</v>
      </c>
      <c r="C19" s="73" t="s">
        <v>1083</v>
      </c>
      <c r="D19" s="84" t="s">
        <v>1084</v>
      </c>
      <c r="E19" s="73" t="s">
        <v>206</v>
      </c>
      <c r="F19" s="73" t="s">
        <v>206</v>
      </c>
      <c r="G19" s="84" t="s">
        <v>1051</v>
      </c>
      <c r="H19" s="84" t="s">
        <v>1043</v>
      </c>
      <c r="I19" s="84" t="s">
        <v>1044</v>
      </c>
      <c r="J19" s="84" t="s">
        <v>1045</v>
      </c>
      <c r="K19" s="84" t="s">
        <v>1046</v>
      </c>
      <c r="L19" s="84" t="s">
        <v>1047</v>
      </c>
      <c r="M19" s="84" t="s">
        <v>1043</v>
      </c>
      <c r="N19" s="84" t="s">
        <v>1044</v>
      </c>
      <c r="O19" s="84" t="s">
        <v>1045</v>
      </c>
      <c r="P19" s="84" t="s">
        <v>1046</v>
      </c>
      <c r="Q19" s="84" t="s">
        <v>1048</v>
      </c>
      <c r="R19" s="84" t="s">
        <v>1043</v>
      </c>
      <c r="S19" s="84" t="s">
        <v>1044</v>
      </c>
      <c r="T19" s="84" t="s">
        <v>1045</v>
      </c>
      <c r="U19" s="84" t="s">
        <v>1046</v>
      </c>
      <c r="V19" s="84" t="s">
        <v>1048</v>
      </c>
      <c r="W19" s="84" t="s">
        <v>1043</v>
      </c>
      <c r="X19" s="84" t="s">
        <v>1044</v>
      </c>
      <c r="Y19" s="84" t="s">
        <v>1045</v>
      </c>
      <c r="Z19" s="84" t="s">
        <v>1046</v>
      </c>
    </row>
    <row r="20" spans="2:26" ht="77.5" x14ac:dyDescent="0.35">
      <c r="B20" s="73" t="s">
        <v>437</v>
      </c>
      <c r="C20" s="73" t="s">
        <v>1085</v>
      </c>
      <c r="D20" s="84" t="s">
        <v>1086</v>
      </c>
      <c r="E20" s="73" t="s">
        <v>206</v>
      </c>
      <c r="F20" s="73" t="s">
        <v>206</v>
      </c>
      <c r="G20" s="84" t="s">
        <v>1051</v>
      </c>
      <c r="H20" s="84" t="s">
        <v>1043</v>
      </c>
      <c r="I20" s="84" t="s">
        <v>1044</v>
      </c>
      <c r="J20" s="84" t="s">
        <v>1045</v>
      </c>
      <c r="K20" s="84" t="s">
        <v>1046</v>
      </c>
      <c r="L20" s="84" t="s">
        <v>1047</v>
      </c>
      <c r="M20" s="84" t="s">
        <v>1043</v>
      </c>
      <c r="N20" s="84" t="s">
        <v>1044</v>
      </c>
      <c r="O20" s="84" t="s">
        <v>1045</v>
      </c>
      <c r="P20" s="84" t="s">
        <v>1046</v>
      </c>
      <c r="Q20" s="84" t="s">
        <v>1048</v>
      </c>
      <c r="R20" s="84" t="s">
        <v>1043</v>
      </c>
      <c r="S20" s="84" t="s">
        <v>1044</v>
      </c>
      <c r="T20" s="84" t="s">
        <v>1045</v>
      </c>
      <c r="U20" s="84" t="s">
        <v>1046</v>
      </c>
      <c r="V20" s="84" t="s">
        <v>1048</v>
      </c>
      <c r="W20" s="84" t="s">
        <v>1043</v>
      </c>
      <c r="X20" s="84" t="s">
        <v>1044</v>
      </c>
      <c r="Y20" s="84" t="s">
        <v>1045</v>
      </c>
      <c r="Z20" s="84" t="s">
        <v>1046</v>
      </c>
    </row>
    <row r="21" spans="2:26" ht="124" x14ac:dyDescent="0.35">
      <c r="B21" s="73" t="s">
        <v>439</v>
      </c>
      <c r="C21" s="73" t="s">
        <v>1087</v>
      </c>
      <c r="D21" s="84" t="s">
        <v>1088</v>
      </c>
      <c r="E21" s="73" t="s">
        <v>206</v>
      </c>
      <c r="F21" s="73" t="s">
        <v>206</v>
      </c>
      <c r="G21" s="84" t="s">
        <v>1051</v>
      </c>
      <c r="H21" s="84" t="s">
        <v>1043</v>
      </c>
      <c r="I21" s="84" t="s">
        <v>1044</v>
      </c>
      <c r="J21" s="84" t="s">
        <v>1045</v>
      </c>
      <c r="K21" s="84" t="s">
        <v>1046</v>
      </c>
      <c r="L21" s="84" t="s">
        <v>1047</v>
      </c>
      <c r="M21" s="84" t="s">
        <v>1043</v>
      </c>
      <c r="N21" s="84" t="s">
        <v>1044</v>
      </c>
      <c r="O21" s="84" t="s">
        <v>1045</v>
      </c>
      <c r="P21" s="84" t="s">
        <v>1046</v>
      </c>
      <c r="Q21" s="84" t="s">
        <v>1048</v>
      </c>
      <c r="R21" s="84" t="s">
        <v>1043</v>
      </c>
      <c r="S21" s="84" t="s">
        <v>1044</v>
      </c>
      <c r="T21" s="84" t="s">
        <v>1045</v>
      </c>
      <c r="U21" s="84" t="s">
        <v>1046</v>
      </c>
      <c r="V21" s="84" t="s">
        <v>1048</v>
      </c>
      <c r="W21" s="84" t="s">
        <v>1043</v>
      </c>
      <c r="X21" s="84" t="s">
        <v>1044</v>
      </c>
      <c r="Y21" s="84" t="s">
        <v>1045</v>
      </c>
      <c r="Z21" s="84" t="s">
        <v>1046</v>
      </c>
    </row>
    <row r="22" spans="2:26" ht="46.5" x14ac:dyDescent="0.35">
      <c r="B22" s="73" t="s">
        <v>542</v>
      </c>
      <c r="C22" s="73" t="s">
        <v>1089</v>
      </c>
      <c r="D22" s="84" t="s">
        <v>1090</v>
      </c>
      <c r="E22" s="73" t="s">
        <v>206</v>
      </c>
      <c r="F22" s="73" t="s">
        <v>206</v>
      </c>
      <c r="G22" s="84" t="s">
        <v>1051</v>
      </c>
      <c r="H22" s="84" t="s">
        <v>1043</v>
      </c>
      <c r="I22" s="84" t="s">
        <v>1044</v>
      </c>
      <c r="J22" s="84" t="s">
        <v>1045</v>
      </c>
      <c r="K22" s="84" t="s">
        <v>1046</v>
      </c>
      <c r="L22" s="84" t="s">
        <v>1047</v>
      </c>
      <c r="M22" s="84" t="s">
        <v>1043</v>
      </c>
      <c r="N22" s="84" t="s">
        <v>1044</v>
      </c>
      <c r="O22" s="84" t="s">
        <v>1045</v>
      </c>
      <c r="P22" s="84" t="s">
        <v>1046</v>
      </c>
      <c r="Q22" s="84" t="s">
        <v>1048</v>
      </c>
      <c r="R22" s="84" t="s">
        <v>1043</v>
      </c>
      <c r="S22" s="84" t="s">
        <v>1044</v>
      </c>
      <c r="T22" s="84" t="s">
        <v>1045</v>
      </c>
      <c r="U22" s="84" t="s">
        <v>1046</v>
      </c>
      <c r="V22" s="84" t="s">
        <v>1048</v>
      </c>
      <c r="W22" s="84" t="s">
        <v>1043</v>
      </c>
      <c r="X22" s="84" t="s">
        <v>1044</v>
      </c>
      <c r="Y22" s="84" t="s">
        <v>1045</v>
      </c>
      <c r="Z22" s="84" t="s">
        <v>1046</v>
      </c>
    </row>
    <row r="23" spans="2:26" ht="46.5" x14ac:dyDescent="0.35">
      <c r="B23" s="73" t="s">
        <v>544</v>
      </c>
      <c r="C23" s="73" t="s">
        <v>1091</v>
      </c>
      <c r="D23" s="84" t="s">
        <v>1092</v>
      </c>
      <c r="E23" s="73" t="s">
        <v>206</v>
      </c>
      <c r="F23" s="73" t="s">
        <v>1060</v>
      </c>
      <c r="G23" s="84" t="s">
        <v>1051</v>
      </c>
      <c r="H23" s="84" t="s">
        <v>1043</v>
      </c>
      <c r="I23" s="84" t="s">
        <v>1044</v>
      </c>
      <c r="J23" s="84" t="s">
        <v>1045</v>
      </c>
      <c r="K23" s="84" t="s">
        <v>1046</v>
      </c>
      <c r="L23" s="84" t="s">
        <v>1047</v>
      </c>
      <c r="M23" s="84" t="s">
        <v>1043</v>
      </c>
      <c r="N23" s="84" t="s">
        <v>1044</v>
      </c>
      <c r="O23" s="84" t="s">
        <v>1068</v>
      </c>
      <c r="P23" s="84" t="s">
        <v>1046</v>
      </c>
      <c r="Q23" s="84" t="s">
        <v>1048</v>
      </c>
      <c r="R23" s="84" t="s">
        <v>1043</v>
      </c>
      <c r="S23" s="84" t="s">
        <v>1044</v>
      </c>
      <c r="T23" s="84" t="s">
        <v>1068</v>
      </c>
      <c r="U23" s="84" t="s">
        <v>1046</v>
      </c>
      <c r="V23" s="84" t="s">
        <v>1048</v>
      </c>
      <c r="W23" s="84" t="s">
        <v>1043</v>
      </c>
      <c r="X23" s="84" t="s">
        <v>1044</v>
      </c>
      <c r="Y23" s="84" t="s">
        <v>1068</v>
      </c>
      <c r="Z23" s="84" t="s">
        <v>1046</v>
      </c>
    </row>
    <row r="24" spans="2:26" ht="46.5" x14ac:dyDescent="0.35">
      <c r="B24" s="73" t="s">
        <v>547</v>
      </c>
      <c r="C24" s="73" t="s">
        <v>1093</v>
      </c>
      <c r="D24" s="84" t="s">
        <v>1094</v>
      </c>
      <c r="E24" s="73" t="s">
        <v>206</v>
      </c>
      <c r="F24" s="73" t="s">
        <v>1060</v>
      </c>
      <c r="G24" s="84" t="s">
        <v>1051</v>
      </c>
      <c r="H24" s="84" t="s">
        <v>1043</v>
      </c>
      <c r="I24" s="84" t="s">
        <v>1044</v>
      </c>
      <c r="J24" s="84" t="s">
        <v>1045</v>
      </c>
      <c r="K24" s="84" t="s">
        <v>1046</v>
      </c>
      <c r="L24" s="84" t="s">
        <v>1047</v>
      </c>
      <c r="M24" s="84" t="s">
        <v>1043</v>
      </c>
      <c r="N24" s="84" t="s">
        <v>1044</v>
      </c>
      <c r="O24" s="84" t="s">
        <v>1068</v>
      </c>
      <c r="P24" s="84" t="s">
        <v>1046</v>
      </c>
      <c r="Q24" s="84" t="s">
        <v>1048</v>
      </c>
      <c r="R24" s="84" t="s">
        <v>1043</v>
      </c>
      <c r="S24" s="84" t="s">
        <v>1044</v>
      </c>
      <c r="T24" s="84" t="s">
        <v>1068</v>
      </c>
      <c r="U24" s="84" t="s">
        <v>1046</v>
      </c>
      <c r="V24" s="84" t="s">
        <v>1048</v>
      </c>
      <c r="W24" s="84" t="s">
        <v>1043</v>
      </c>
      <c r="X24" s="84" t="s">
        <v>1044</v>
      </c>
      <c r="Y24" s="84" t="s">
        <v>1068</v>
      </c>
      <c r="Z24" s="84" t="s">
        <v>1046</v>
      </c>
    </row>
    <row r="25" spans="2:26" ht="46.5" x14ac:dyDescent="0.35">
      <c r="B25" s="73" t="s">
        <v>549</v>
      </c>
      <c r="C25" s="73" t="s">
        <v>1095</v>
      </c>
      <c r="D25" s="84" t="s">
        <v>1096</v>
      </c>
      <c r="E25" s="73" t="s">
        <v>206</v>
      </c>
      <c r="F25" s="73" t="s">
        <v>206</v>
      </c>
      <c r="G25" s="84" t="s">
        <v>1051</v>
      </c>
      <c r="H25" s="84" t="s">
        <v>1043</v>
      </c>
      <c r="I25" s="84" t="s">
        <v>1044</v>
      </c>
      <c r="J25" s="84" t="s">
        <v>1045</v>
      </c>
      <c r="K25" s="84" t="s">
        <v>1046</v>
      </c>
      <c r="L25" s="84" t="s">
        <v>1047</v>
      </c>
      <c r="M25" s="84" t="s">
        <v>1043</v>
      </c>
      <c r="N25" s="84" t="s">
        <v>1044</v>
      </c>
      <c r="O25" s="84" t="s">
        <v>1045</v>
      </c>
      <c r="P25" s="84" t="s">
        <v>1046</v>
      </c>
      <c r="Q25" s="84" t="s">
        <v>1048</v>
      </c>
      <c r="R25" s="84" t="s">
        <v>1043</v>
      </c>
      <c r="S25" s="84" t="s">
        <v>1044</v>
      </c>
      <c r="T25" s="84" t="s">
        <v>1045</v>
      </c>
      <c r="U25" s="84" t="s">
        <v>1046</v>
      </c>
      <c r="V25" s="84" t="s">
        <v>1048</v>
      </c>
      <c r="W25" s="84" t="s">
        <v>1043</v>
      </c>
      <c r="X25" s="84" t="s">
        <v>1044</v>
      </c>
      <c r="Y25" s="84" t="s">
        <v>1045</v>
      </c>
      <c r="Z25" s="84" t="s">
        <v>1046</v>
      </c>
    </row>
    <row r="26" spans="2:26" ht="46.5" x14ac:dyDescent="0.35">
      <c r="B26" s="73" t="s">
        <v>551</v>
      </c>
      <c r="C26" s="73" t="s">
        <v>1097</v>
      </c>
      <c r="D26" s="84" t="s">
        <v>1098</v>
      </c>
      <c r="E26" s="73" t="s">
        <v>1099</v>
      </c>
      <c r="F26" s="73" t="s">
        <v>1099</v>
      </c>
      <c r="G26" s="84" t="s">
        <v>1051</v>
      </c>
      <c r="H26" s="84" t="s">
        <v>1043</v>
      </c>
      <c r="I26" s="84" t="s">
        <v>1044</v>
      </c>
      <c r="J26" s="84" t="s">
        <v>1045</v>
      </c>
      <c r="K26" s="84" t="s">
        <v>1046</v>
      </c>
      <c r="L26" s="84" t="s">
        <v>1047</v>
      </c>
      <c r="M26" s="84" t="s">
        <v>1043</v>
      </c>
      <c r="N26" s="84" t="s">
        <v>1044</v>
      </c>
      <c r="O26" s="84" t="s">
        <v>1045</v>
      </c>
      <c r="P26" s="84" t="s">
        <v>1046</v>
      </c>
      <c r="Q26" s="84" t="s">
        <v>1048</v>
      </c>
      <c r="R26" s="84" t="s">
        <v>1043</v>
      </c>
      <c r="S26" s="84" t="s">
        <v>1044</v>
      </c>
      <c r="T26" s="84" t="s">
        <v>1045</v>
      </c>
      <c r="U26" s="84" t="s">
        <v>1046</v>
      </c>
      <c r="V26" s="84" t="s">
        <v>1048</v>
      </c>
      <c r="W26" s="84" t="s">
        <v>1043</v>
      </c>
      <c r="X26" s="84" t="s">
        <v>1044</v>
      </c>
      <c r="Y26" s="84" t="s">
        <v>1045</v>
      </c>
      <c r="Z26" s="84" t="s">
        <v>1046</v>
      </c>
    </row>
    <row r="27" spans="2:26" ht="139.5" x14ac:dyDescent="0.35">
      <c r="B27" s="73" t="s">
        <v>553</v>
      </c>
      <c r="C27" s="73" t="s">
        <v>1100</v>
      </c>
      <c r="D27" s="84" t="s">
        <v>1101</v>
      </c>
      <c r="E27" s="73" t="s">
        <v>206</v>
      </c>
      <c r="F27" s="73" t="s">
        <v>206</v>
      </c>
      <c r="G27" s="84" t="s">
        <v>1051</v>
      </c>
      <c r="H27" s="84" t="s">
        <v>1043</v>
      </c>
      <c r="I27" s="84" t="s">
        <v>1044</v>
      </c>
      <c r="J27" s="84" t="s">
        <v>1045</v>
      </c>
      <c r="K27" s="84" t="s">
        <v>1046</v>
      </c>
      <c r="L27" s="84" t="s">
        <v>1047</v>
      </c>
      <c r="M27" s="84" t="s">
        <v>1043</v>
      </c>
      <c r="N27" s="84" t="s">
        <v>1044</v>
      </c>
      <c r="O27" s="84" t="s">
        <v>1045</v>
      </c>
      <c r="P27" s="84" t="s">
        <v>1046</v>
      </c>
      <c r="Q27" s="84" t="s">
        <v>1048</v>
      </c>
      <c r="R27" s="84" t="s">
        <v>1043</v>
      </c>
      <c r="S27" s="84" t="s">
        <v>1044</v>
      </c>
      <c r="T27" s="84" t="s">
        <v>1045</v>
      </c>
      <c r="U27" s="84" t="s">
        <v>1046</v>
      </c>
      <c r="V27" s="84" t="s">
        <v>1048</v>
      </c>
      <c r="W27" s="84" t="s">
        <v>1043</v>
      </c>
      <c r="X27" s="84" t="s">
        <v>1044</v>
      </c>
      <c r="Y27" s="84" t="s">
        <v>1045</v>
      </c>
      <c r="Z27" s="84" t="s">
        <v>1046</v>
      </c>
    </row>
    <row r="28" spans="2:26" ht="77.5" x14ac:dyDescent="0.35">
      <c r="B28" s="73" t="s">
        <v>555</v>
      </c>
      <c r="C28" s="73" t="s">
        <v>1102</v>
      </c>
      <c r="D28" s="84" t="s">
        <v>1103</v>
      </c>
      <c r="E28" s="73" t="s">
        <v>206</v>
      </c>
      <c r="F28" s="73" t="s">
        <v>206</v>
      </c>
      <c r="G28" s="84" t="s">
        <v>1051</v>
      </c>
      <c r="H28" s="84" t="s">
        <v>1043</v>
      </c>
      <c r="I28" s="84" t="s">
        <v>1044</v>
      </c>
      <c r="J28" s="84" t="s">
        <v>1045</v>
      </c>
      <c r="K28" s="84" t="s">
        <v>1046</v>
      </c>
      <c r="L28" s="84" t="s">
        <v>1047</v>
      </c>
      <c r="M28" s="84" t="s">
        <v>1043</v>
      </c>
      <c r="N28" s="84" t="s">
        <v>1044</v>
      </c>
      <c r="O28" s="84" t="s">
        <v>1068</v>
      </c>
      <c r="P28" s="84" t="s">
        <v>1046</v>
      </c>
      <c r="Q28" s="84" t="s">
        <v>1048</v>
      </c>
      <c r="R28" s="84" t="s">
        <v>1043</v>
      </c>
      <c r="S28" s="84" t="s">
        <v>1044</v>
      </c>
      <c r="T28" s="84" t="s">
        <v>1068</v>
      </c>
      <c r="U28" s="84" t="s">
        <v>1046</v>
      </c>
      <c r="V28" s="84" t="s">
        <v>1048</v>
      </c>
      <c r="W28" s="84" t="s">
        <v>1043</v>
      </c>
      <c r="X28" s="84" t="s">
        <v>1044</v>
      </c>
      <c r="Y28" s="84" t="s">
        <v>1068</v>
      </c>
      <c r="Z28" s="84" t="s">
        <v>1046</v>
      </c>
    </row>
    <row r="29" spans="2:26" ht="62" x14ac:dyDescent="0.35">
      <c r="B29" s="73" t="s">
        <v>1104</v>
      </c>
      <c r="C29" s="73" t="s">
        <v>1105</v>
      </c>
      <c r="D29" s="84" t="s">
        <v>1106</v>
      </c>
      <c r="E29" s="73" t="s">
        <v>206</v>
      </c>
      <c r="F29" s="73" t="s">
        <v>1060</v>
      </c>
      <c r="G29" s="84" t="s">
        <v>1051</v>
      </c>
      <c r="H29" s="84" t="s">
        <v>1043</v>
      </c>
      <c r="I29" s="84" t="s">
        <v>1044</v>
      </c>
      <c r="J29" s="84" t="s">
        <v>1045</v>
      </c>
      <c r="K29" s="84" t="s">
        <v>1046</v>
      </c>
      <c r="L29" s="84" t="s">
        <v>1047</v>
      </c>
      <c r="M29" s="84" t="s">
        <v>1043</v>
      </c>
      <c r="N29" s="84" t="s">
        <v>1044</v>
      </c>
      <c r="O29" s="84" t="s">
        <v>1045</v>
      </c>
      <c r="P29" s="84" t="s">
        <v>1046</v>
      </c>
      <c r="Q29" s="84" t="s">
        <v>1048</v>
      </c>
      <c r="R29" s="84" t="s">
        <v>1043</v>
      </c>
      <c r="S29" s="84" t="s">
        <v>1044</v>
      </c>
      <c r="T29" s="84" t="s">
        <v>1045</v>
      </c>
      <c r="U29" s="84" t="s">
        <v>1046</v>
      </c>
      <c r="V29" s="84" t="s">
        <v>1048</v>
      </c>
      <c r="W29" s="84" t="s">
        <v>1043</v>
      </c>
      <c r="X29" s="84" t="s">
        <v>1044</v>
      </c>
      <c r="Y29" s="84" t="s">
        <v>1045</v>
      </c>
      <c r="Z29" s="84" t="s">
        <v>1046</v>
      </c>
    </row>
    <row r="30" spans="2:26" ht="46.5" x14ac:dyDescent="0.35">
      <c r="B30" s="73" t="s">
        <v>1107</v>
      </c>
      <c r="C30" s="73" t="s">
        <v>1108</v>
      </c>
      <c r="D30" s="84" t="s">
        <v>1109</v>
      </c>
      <c r="E30" s="73" t="s">
        <v>206</v>
      </c>
      <c r="F30" s="73" t="s">
        <v>1060</v>
      </c>
      <c r="G30" s="84" t="s">
        <v>1051</v>
      </c>
      <c r="H30" s="84" t="s">
        <v>1043</v>
      </c>
      <c r="I30" s="84" t="s">
        <v>1044</v>
      </c>
      <c r="J30" s="84" t="s">
        <v>1045</v>
      </c>
      <c r="K30" s="84" t="s">
        <v>1046</v>
      </c>
      <c r="L30" s="84" t="s">
        <v>1047</v>
      </c>
      <c r="M30" s="84" t="s">
        <v>1043</v>
      </c>
      <c r="N30" s="84" t="s">
        <v>1044</v>
      </c>
      <c r="O30" s="84" t="s">
        <v>1045</v>
      </c>
      <c r="P30" s="84" t="s">
        <v>1046</v>
      </c>
      <c r="Q30" s="84" t="s">
        <v>1048</v>
      </c>
      <c r="R30" s="84" t="s">
        <v>1043</v>
      </c>
      <c r="S30" s="84" t="s">
        <v>1044</v>
      </c>
      <c r="T30" s="84" t="s">
        <v>1045</v>
      </c>
      <c r="U30" s="84" t="s">
        <v>1046</v>
      </c>
      <c r="V30" s="84" t="s">
        <v>1048</v>
      </c>
      <c r="W30" s="84" t="s">
        <v>1043</v>
      </c>
      <c r="X30" s="84" t="s">
        <v>1044</v>
      </c>
      <c r="Y30" s="84" t="s">
        <v>1045</v>
      </c>
      <c r="Z30" s="84" t="s">
        <v>1046</v>
      </c>
    </row>
    <row r="31" spans="2:26" ht="62" x14ac:dyDescent="0.35">
      <c r="B31" s="73" t="s">
        <v>1110</v>
      </c>
      <c r="C31" s="73" t="s">
        <v>1111</v>
      </c>
      <c r="D31" s="84" t="s">
        <v>1112</v>
      </c>
      <c r="E31" s="73" t="s">
        <v>206</v>
      </c>
      <c r="F31" s="73" t="s">
        <v>206</v>
      </c>
      <c r="G31" s="84" t="s">
        <v>1051</v>
      </c>
      <c r="H31" s="84" t="s">
        <v>1043</v>
      </c>
      <c r="I31" s="84" t="s">
        <v>1044</v>
      </c>
      <c r="J31" s="84" t="s">
        <v>1045</v>
      </c>
      <c r="K31" s="84" t="s">
        <v>1046</v>
      </c>
      <c r="L31" s="84" t="s">
        <v>1047</v>
      </c>
      <c r="M31" s="84" t="s">
        <v>1043</v>
      </c>
      <c r="N31" s="84" t="s">
        <v>1044</v>
      </c>
      <c r="O31" s="84" t="s">
        <v>1045</v>
      </c>
      <c r="P31" s="84" t="s">
        <v>1046</v>
      </c>
      <c r="Q31" s="84" t="s">
        <v>1048</v>
      </c>
      <c r="R31" s="84" t="s">
        <v>1043</v>
      </c>
      <c r="S31" s="84" t="s">
        <v>1044</v>
      </c>
      <c r="T31" s="84" t="s">
        <v>1045</v>
      </c>
      <c r="U31" s="84" t="s">
        <v>1046</v>
      </c>
      <c r="V31" s="84" t="s">
        <v>1048</v>
      </c>
      <c r="W31" s="84" t="s">
        <v>1043</v>
      </c>
      <c r="X31" s="84" t="s">
        <v>1044</v>
      </c>
      <c r="Y31" s="84" t="s">
        <v>1045</v>
      </c>
      <c r="Z31" s="84" t="s">
        <v>1046</v>
      </c>
    </row>
    <row r="32" spans="2:26" ht="93" x14ac:dyDescent="0.35">
      <c r="B32" s="73" t="s">
        <v>1113</v>
      </c>
      <c r="C32" s="73" t="s">
        <v>1114</v>
      </c>
      <c r="D32" s="84" t="s">
        <v>1115</v>
      </c>
      <c r="E32" s="73" t="s">
        <v>206</v>
      </c>
      <c r="F32" s="73" t="s">
        <v>206</v>
      </c>
      <c r="G32" s="84" t="s">
        <v>1051</v>
      </c>
      <c r="H32" s="84" t="s">
        <v>1043</v>
      </c>
      <c r="I32" s="84" t="s">
        <v>1044</v>
      </c>
      <c r="J32" s="84" t="s">
        <v>1045</v>
      </c>
      <c r="K32" s="84" t="s">
        <v>1046</v>
      </c>
      <c r="L32" s="84" t="s">
        <v>1047</v>
      </c>
      <c r="M32" s="84" t="s">
        <v>1043</v>
      </c>
      <c r="N32" s="84" t="s">
        <v>1044</v>
      </c>
      <c r="O32" s="84" t="s">
        <v>1045</v>
      </c>
      <c r="P32" s="84" t="s">
        <v>1046</v>
      </c>
      <c r="Q32" s="84" t="s">
        <v>1048</v>
      </c>
      <c r="R32" s="84" t="s">
        <v>1043</v>
      </c>
      <c r="S32" s="84" t="s">
        <v>1044</v>
      </c>
      <c r="T32" s="84" t="s">
        <v>1045</v>
      </c>
      <c r="U32" s="84" t="s">
        <v>1046</v>
      </c>
      <c r="V32" s="84" t="s">
        <v>1048</v>
      </c>
      <c r="W32" s="84" t="s">
        <v>1043</v>
      </c>
      <c r="X32" s="84" t="s">
        <v>1044</v>
      </c>
      <c r="Y32" s="84" t="s">
        <v>1045</v>
      </c>
      <c r="Z32" s="84" t="s">
        <v>1046</v>
      </c>
    </row>
    <row r="33" spans="2:26" ht="46.5" x14ac:dyDescent="0.35">
      <c r="B33" s="73" t="s">
        <v>1116</v>
      </c>
      <c r="C33" s="73" t="s">
        <v>1117</v>
      </c>
      <c r="D33" s="84" t="s">
        <v>1118</v>
      </c>
      <c r="E33" s="73" t="s">
        <v>206</v>
      </c>
      <c r="F33" s="73" t="s">
        <v>206</v>
      </c>
      <c r="G33" s="84" t="s">
        <v>1051</v>
      </c>
      <c r="H33" s="84" t="s">
        <v>1043</v>
      </c>
      <c r="I33" s="84" t="s">
        <v>1044</v>
      </c>
      <c r="J33" s="84" t="s">
        <v>1045</v>
      </c>
      <c r="K33" s="84" t="s">
        <v>1046</v>
      </c>
      <c r="L33" s="84" t="s">
        <v>1047</v>
      </c>
      <c r="M33" s="84" t="s">
        <v>1043</v>
      </c>
      <c r="N33" s="84" t="s">
        <v>1044</v>
      </c>
      <c r="O33" s="84" t="s">
        <v>1045</v>
      </c>
      <c r="P33" s="84" t="s">
        <v>1046</v>
      </c>
      <c r="Q33" s="84" t="s">
        <v>1048</v>
      </c>
      <c r="R33" s="84" t="s">
        <v>1043</v>
      </c>
      <c r="S33" s="84" t="s">
        <v>1044</v>
      </c>
      <c r="T33" s="84" t="s">
        <v>1045</v>
      </c>
      <c r="U33" s="84" t="s">
        <v>1046</v>
      </c>
      <c r="V33" s="84" t="s">
        <v>1048</v>
      </c>
      <c r="W33" s="84" t="s">
        <v>1043</v>
      </c>
      <c r="X33" s="84" t="s">
        <v>1044</v>
      </c>
      <c r="Y33" s="84" t="s">
        <v>1045</v>
      </c>
      <c r="Z33" s="84" t="s">
        <v>1046</v>
      </c>
    </row>
    <row r="34" spans="2:26" ht="46.5" x14ac:dyDescent="0.35">
      <c r="B34" s="73" t="s">
        <v>1119</v>
      </c>
      <c r="C34" s="73" t="s">
        <v>1120</v>
      </c>
      <c r="D34" s="84" t="s">
        <v>1121</v>
      </c>
      <c r="E34" s="73" t="s">
        <v>206</v>
      </c>
      <c r="F34" s="73" t="s">
        <v>206</v>
      </c>
      <c r="G34" s="84" t="s">
        <v>1051</v>
      </c>
      <c r="H34" s="84" t="s">
        <v>1043</v>
      </c>
      <c r="I34" s="84" t="s">
        <v>1044</v>
      </c>
      <c r="J34" s="84" t="s">
        <v>1045</v>
      </c>
      <c r="K34" s="84" t="s">
        <v>1046</v>
      </c>
      <c r="L34" s="84" t="s">
        <v>1047</v>
      </c>
      <c r="M34" s="84" t="s">
        <v>1043</v>
      </c>
      <c r="N34" s="84" t="s">
        <v>1044</v>
      </c>
      <c r="O34" s="84" t="s">
        <v>1045</v>
      </c>
      <c r="P34" s="84" t="s">
        <v>1046</v>
      </c>
      <c r="Q34" s="84" t="s">
        <v>1048</v>
      </c>
      <c r="R34" s="84" t="s">
        <v>1043</v>
      </c>
      <c r="S34" s="84" t="s">
        <v>1044</v>
      </c>
      <c r="T34" s="84" t="s">
        <v>1045</v>
      </c>
      <c r="U34" s="84" t="s">
        <v>1046</v>
      </c>
      <c r="V34" s="84" t="s">
        <v>1048</v>
      </c>
      <c r="W34" s="84" t="s">
        <v>1043</v>
      </c>
      <c r="X34" s="84" t="s">
        <v>1044</v>
      </c>
      <c r="Y34" s="84" t="s">
        <v>1045</v>
      </c>
      <c r="Z34" s="84" t="s">
        <v>1046</v>
      </c>
    </row>
    <row r="35" spans="2:26" ht="46.5" x14ac:dyDescent="0.35">
      <c r="B35" s="73" t="s">
        <v>1122</v>
      </c>
      <c r="C35" s="73" t="s">
        <v>1123</v>
      </c>
      <c r="D35" s="84" t="s">
        <v>1124</v>
      </c>
      <c r="E35" s="73" t="s">
        <v>206</v>
      </c>
      <c r="F35" s="73" t="s">
        <v>206</v>
      </c>
      <c r="G35" s="84" t="s">
        <v>1051</v>
      </c>
      <c r="H35" s="84" t="s">
        <v>1043</v>
      </c>
      <c r="I35" s="84" t="s">
        <v>1044</v>
      </c>
      <c r="J35" s="84" t="s">
        <v>1045</v>
      </c>
      <c r="K35" s="84" t="s">
        <v>1046</v>
      </c>
      <c r="L35" s="84" t="s">
        <v>1047</v>
      </c>
      <c r="M35" s="84" t="s">
        <v>1043</v>
      </c>
      <c r="N35" s="84" t="s">
        <v>1044</v>
      </c>
      <c r="O35" s="84" t="s">
        <v>1045</v>
      </c>
      <c r="P35" s="84" t="s">
        <v>1046</v>
      </c>
      <c r="Q35" s="84" t="s">
        <v>1048</v>
      </c>
      <c r="R35" s="84" t="s">
        <v>1043</v>
      </c>
      <c r="S35" s="84" t="s">
        <v>1044</v>
      </c>
      <c r="T35" s="84" t="s">
        <v>1045</v>
      </c>
      <c r="U35" s="84" t="s">
        <v>1046</v>
      </c>
      <c r="V35" s="84" t="s">
        <v>1048</v>
      </c>
      <c r="W35" s="84" t="s">
        <v>1043</v>
      </c>
      <c r="X35" s="84" t="s">
        <v>1044</v>
      </c>
      <c r="Y35" s="84" t="s">
        <v>1045</v>
      </c>
      <c r="Z35" s="84" t="s">
        <v>1046</v>
      </c>
    </row>
    <row r="36" spans="2:26" ht="46.5" x14ac:dyDescent="0.35">
      <c r="B36" s="73" t="s">
        <v>1125</v>
      </c>
      <c r="C36" s="73" t="s">
        <v>1126</v>
      </c>
      <c r="D36" s="84" t="s">
        <v>1127</v>
      </c>
      <c r="E36" s="73" t="s">
        <v>206</v>
      </c>
      <c r="F36" s="73" t="s">
        <v>206</v>
      </c>
      <c r="G36" s="84" t="s">
        <v>1051</v>
      </c>
      <c r="H36" s="84" t="s">
        <v>1043</v>
      </c>
      <c r="I36" s="84" t="s">
        <v>1044</v>
      </c>
      <c r="J36" s="84" t="s">
        <v>1045</v>
      </c>
      <c r="K36" s="84" t="s">
        <v>1046</v>
      </c>
      <c r="L36" s="84" t="s">
        <v>1047</v>
      </c>
      <c r="M36" s="84" t="s">
        <v>1043</v>
      </c>
      <c r="N36" s="84" t="s">
        <v>1044</v>
      </c>
      <c r="O36" s="84" t="s">
        <v>1045</v>
      </c>
      <c r="P36" s="84" t="s">
        <v>1046</v>
      </c>
      <c r="Q36" s="84" t="s">
        <v>1048</v>
      </c>
      <c r="R36" s="84" t="s">
        <v>1043</v>
      </c>
      <c r="S36" s="84" t="s">
        <v>1044</v>
      </c>
      <c r="T36" s="84" t="s">
        <v>1045</v>
      </c>
      <c r="U36" s="84" t="s">
        <v>1046</v>
      </c>
      <c r="V36" s="84" t="s">
        <v>1048</v>
      </c>
      <c r="W36" s="84" t="s">
        <v>1043</v>
      </c>
      <c r="X36" s="84" t="s">
        <v>1044</v>
      </c>
      <c r="Y36" s="84" t="s">
        <v>1045</v>
      </c>
      <c r="Z36" s="84" t="s">
        <v>1046</v>
      </c>
    </row>
    <row r="37" spans="2:26" ht="46.5" x14ac:dyDescent="0.35">
      <c r="B37" s="73" t="s">
        <v>1128</v>
      </c>
      <c r="C37" s="73" t="s">
        <v>1129</v>
      </c>
      <c r="D37" s="84" t="s">
        <v>1130</v>
      </c>
      <c r="E37" s="73" t="s">
        <v>206</v>
      </c>
      <c r="F37" s="73" t="s">
        <v>206</v>
      </c>
      <c r="G37" s="84" t="s">
        <v>1051</v>
      </c>
      <c r="H37" s="84" t="s">
        <v>1043</v>
      </c>
      <c r="I37" s="84" t="s">
        <v>1044</v>
      </c>
      <c r="J37" s="84" t="s">
        <v>1045</v>
      </c>
      <c r="K37" s="84" t="s">
        <v>1046</v>
      </c>
      <c r="L37" s="84" t="s">
        <v>1047</v>
      </c>
      <c r="M37" s="84" t="s">
        <v>1043</v>
      </c>
      <c r="N37" s="84" t="s">
        <v>1044</v>
      </c>
      <c r="O37" s="84" t="s">
        <v>1045</v>
      </c>
      <c r="P37" s="84" t="s">
        <v>1046</v>
      </c>
      <c r="Q37" s="84" t="s">
        <v>1048</v>
      </c>
      <c r="R37" s="84" t="s">
        <v>1043</v>
      </c>
      <c r="S37" s="84" t="s">
        <v>1044</v>
      </c>
      <c r="T37" s="84" t="s">
        <v>1045</v>
      </c>
      <c r="U37" s="84" t="s">
        <v>1046</v>
      </c>
      <c r="V37" s="84" t="s">
        <v>1048</v>
      </c>
      <c r="W37" s="84" t="s">
        <v>1043</v>
      </c>
      <c r="X37" s="84" t="s">
        <v>1044</v>
      </c>
      <c r="Y37" s="84" t="s">
        <v>1045</v>
      </c>
      <c r="Z37" s="84" t="s">
        <v>1046</v>
      </c>
    </row>
    <row r="38" spans="2:26" ht="46.5" x14ac:dyDescent="0.35">
      <c r="B38" s="73" t="s">
        <v>1131</v>
      </c>
      <c r="C38" s="73" t="s">
        <v>1132</v>
      </c>
      <c r="D38" s="84" t="s">
        <v>1133</v>
      </c>
      <c r="E38" s="73" t="s">
        <v>206</v>
      </c>
      <c r="F38" s="73" t="s">
        <v>206</v>
      </c>
      <c r="G38" s="84" t="s">
        <v>1051</v>
      </c>
      <c r="H38" s="84" t="s">
        <v>1043</v>
      </c>
      <c r="I38" s="84" t="s">
        <v>1044</v>
      </c>
      <c r="J38" s="84" t="s">
        <v>1045</v>
      </c>
      <c r="K38" s="84" t="s">
        <v>1046</v>
      </c>
      <c r="L38" s="84" t="s">
        <v>1047</v>
      </c>
      <c r="M38" s="84" t="s">
        <v>1043</v>
      </c>
      <c r="N38" s="84" t="s">
        <v>1044</v>
      </c>
      <c r="O38" s="84" t="s">
        <v>1045</v>
      </c>
      <c r="P38" s="84" t="s">
        <v>1046</v>
      </c>
      <c r="Q38" s="84" t="s">
        <v>1048</v>
      </c>
      <c r="R38" s="84" t="s">
        <v>1043</v>
      </c>
      <c r="S38" s="84" t="s">
        <v>1044</v>
      </c>
      <c r="T38" s="84" t="s">
        <v>1045</v>
      </c>
      <c r="U38" s="84" t="s">
        <v>1046</v>
      </c>
      <c r="V38" s="84" t="s">
        <v>1048</v>
      </c>
      <c r="W38" s="84" t="s">
        <v>1043</v>
      </c>
      <c r="X38" s="84" t="s">
        <v>1044</v>
      </c>
      <c r="Y38" s="84" t="s">
        <v>1045</v>
      </c>
      <c r="Z38" s="84" t="s">
        <v>1046</v>
      </c>
    </row>
    <row r="39" spans="2:26" ht="46.5" x14ac:dyDescent="0.35">
      <c r="B39" s="73" t="s">
        <v>1134</v>
      </c>
      <c r="C39" s="73" t="s">
        <v>1135</v>
      </c>
      <c r="D39" s="84" t="s">
        <v>1136</v>
      </c>
      <c r="E39" s="73" t="s">
        <v>1060</v>
      </c>
      <c r="F39" s="73" t="s">
        <v>1060</v>
      </c>
      <c r="G39" s="84" t="s">
        <v>1042</v>
      </c>
      <c r="H39" s="84" t="s">
        <v>1065</v>
      </c>
      <c r="I39" s="84" t="s">
        <v>1065</v>
      </c>
      <c r="J39" s="84" t="s">
        <v>1065</v>
      </c>
      <c r="K39" s="84" t="s">
        <v>1065</v>
      </c>
      <c r="L39" s="84" t="s">
        <v>1042</v>
      </c>
      <c r="M39" s="84" t="s">
        <v>1065</v>
      </c>
      <c r="N39" s="84" t="s">
        <v>1065</v>
      </c>
      <c r="O39" s="84" t="s">
        <v>1065</v>
      </c>
      <c r="P39" s="84" t="s">
        <v>1065</v>
      </c>
      <c r="Q39" s="84" t="s">
        <v>1042</v>
      </c>
      <c r="R39" s="84" t="s">
        <v>1065</v>
      </c>
      <c r="S39" s="84" t="s">
        <v>1065</v>
      </c>
      <c r="T39" s="84" t="s">
        <v>1065</v>
      </c>
      <c r="U39" s="84" t="s">
        <v>1065</v>
      </c>
      <c r="V39" s="84" t="s">
        <v>1042</v>
      </c>
      <c r="W39" s="84" t="s">
        <v>1065</v>
      </c>
      <c r="X39" s="84" t="s">
        <v>1065</v>
      </c>
      <c r="Y39" s="84" t="s">
        <v>1065</v>
      </c>
      <c r="Z39" s="84" t="s">
        <v>1065</v>
      </c>
    </row>
    <row r="40" spans="2:26" ht="46.5" x14ac:dyDescent="0.35">
      <c r="B40" s="73" t="s">
        <v>1137</v>
      </c>
      <c r="C40" s="73" t="s">
        <v>1138</v>
      </c>
      <c r="D40" s="84" t="s">
        <v>1139</v>
      </c>
      <c r="E40" s="73" t="s">
        <v>206</v>
      </c>
      <c r="F40" s="73" t="s">
        <v>206</v>
      </c>
      <c r="G40" s="84" t="s">
        <v>1051</v>
      </c>
      <c r="H40" s="84" t="s">
        <v>1043</v>
      </c>
      <c r="I40" s="84" t="s">
        <v>1044</v>
      </c>
      <c r="J40" s="84" t="s">
        <v>1045</v>
      </c>
      <c r="K40" s="84" t="s">
        <v>1046</v>
      </c>
      <c r="L40" s="84" t="s">
        <v>1047</v>
      </c>
      <c r="M40" s="84" t="s">
        <v>1043</v>
      </c>
      <c r="N40" s="84" t="s">
        <v>1044</v>
      </c>
      <c r="O40" s="84" t="s">
        <v>1045</v>
      </c>
      <c r="P40" s="84" t="s">
        <v>1046</v>
      </c>
      <c r="Q40" s="84" t="s">
        <v>1048</v>
      </c>
      <c r="R40" s="84" t="s">
        <v>1043</v>
      </c>
      <c r="S40" s="84" t="s">
        <v>1044</v>
      </c>
      <c r="T40" s="84" t="s">
        <v>1045</v>
      </c>
      <c r="U40" s="84" t="s">
        <v>1046</v>
      </c>
      <c r="V40" s="84" t="s">
        <v>1048</v>
      </c>
      <c r="W40" s="84" t="s">
        <v>1043</v>
      </c>
      <c r="X40" s="84" t="s">
        <v>1044</v>
      </c>
      <c r="Y40" s="84" t="s">
        <v>1045</v>
      </c>
      <c r="Z40" s="84" t="s">
        <v>1046</v>
      </c>
    </row>
    <row r="41" spans="2:26" ht="46.5" x14ac:dyDescent="0.35">
      <c r="B41" s="73" t="s">
        <v>1140</v>
      </c>
      <c r="C41" s="73" t="s">
        <v>1141</v>
      </c>
      <c r="D41" s="84" t="s">
        <v>1142</v>
      </c>
      <c r="E41" s="73" t="s">
        <v>206</v>
      </c>
      <c r="F41" s="73" t="s">
        <v>206</v>
      </c>
      <c r="G41" s="84" t="s">
        <v>1051</v>
      </c>
      <c r="H41" s="84" t="s">
        <v>1043</v>
      </c>
      <c r="I41" s="84" t="s">
        <v>1044</v>
      </c>
      <c r="J41" s="84" t="s">
        <v>1045</v>
      </c>
      <c r="K41" s="84" t="s">
        <v>1046</v>
      </c>
      <c r="L41" s="84" t="s">
        <v>1047</v>
      </c>
      <c r="M41" s="84" t="s">
        <v>1043</v>
      </c>
      <c r="N41" s="84" t="s">
        <v>1044</v>
      </c>
      <c r="O41" s="84" t="s">
        <v>1045</v>
      </c>
      <c r="P41" s="84" t="s">
        <v>1046</v>
      </c>
      <c r="Q41" s="84" t="s">
        <v>1048</v>
      </c>
      <c r="R41" s="84" t="s">
        <v>1043</v>
      </c>
      <c r="S41" s="84" t="s">
        <v>1044</v>
      </c>
      <c r="T41" s="84" t="s">
        <v>1045</v>
      </c>
      <c r="U41" s="84" t="s">
        <v>1046</v>
      </c>
      <c r="V41" s="84" t="s">
        <v>1048</v>
      </c>
      <c r="W41" s="84" t="s">
        <v>1043</v>
      </c>
      <c r="X41" s="84" t="s">
        <v>1044</v>
      </c>
      <c r="Y41" s="84" t="s">
        <v>1045</v>
      </c>
      <c r="Z41" s="84" t="s">
        <v>1046</v>
      </c>
    </row>
    <row r="42" spans="2:26" ht="46.5" x14ac:dyDescent="0.35">
      <c r="B42" s="73" t="s">
        <v>1143</v>
      </c>
      <c r="C42" s="73" t="s">
        <v>1144</v>
      </c>
      <c r="D42" s="84" t="s">
        <v>1145</v>
      </c>
      <c r="E42" s="73" t="s">
        <v>206</v>
      </c>
      <c r="F42" s="73" t="s">
        <v>206</v>
      </c>
      <c r="G42" s="84" t="s">
        <v>1051</v>
      </c>
      <c r="H42" s="84" t="s">
        <v>1043</v>
      </c>
      <c r="I42" s="84" t="s">
        <v>1044</v>
      </c>
      <c r="J42" s="84" t="s">
        <v>1045</v>
      </c>
      <c r="K42" s="84" t="s">
        <v>1046</v>
      </c>
      <c r="L42" s="84" t="s">
        <v>1047</v>
      </c>
      <c r="M42" s="84" t="s">
        <v>1043</v>
      </c>
      <c r="N42" s="84" t="s">
        <v>1044</v>
      </c>
      <c r="O42" s="84" t="s">
        <v>1045</v>
      </c>
      <c r="P42" s="84" t="s">
        <v>1046</v>
      </c>
      <c r="Q42" s="84" t="s">
        <v>1048</v>
      </c>
      <c r="R42" s="84" t="s">
        <v>1043</v>
      </c>
      <c r="S42" s="84" t="s">
        <v>1044</v>
      </c>
      <c r="T42" s="84" t="s">
        <v>1045</v>
      </c>
      <c r="U42" s="84" t="s">
        <v>1046</v>
      </c>
      <c r="V42" s="84" t="s">
        <v>1048</v>
      </c>
      <c r="W42" s="84" t="s">
        <v>1043</v>
      </c>
      <c r="X42" s="84" t="s">
        <v>1044</v>
      </c>
      <c r="Y42" s="84" t="s">
        <v>1045</v>
      </c>
      <c r="Z42" s="84" t="s">
        <v>1046</v>
      </c>
    </row>
    <row r="43" spans="2:26" ht="62" x14ac:dyDescent="0.35">
      <c r="B43" s="73" t="s">
        <v>1146</v>
      </c>
      <c r="C43" s="73" t="s">
        <v>1147</v>
      </c>
      <c r="D43" s="84" t="s">
        <v>1148</v>
      </c>
      <c r="E43" s="73" t="s">
        <v>1060</v>
      </c>
      <c r="F43" s="73" t="s">
        <v>1060</v>
      </c>
      <c r="G43" s="84" t="s">
        <v>1042</v>
      </c>
      <c r="H43" s="84" t="s">
        <v>1065</v>
      </c>
      <c r="I43" s="84" t="s">
        <v>1065</v>
      </c>
      <c r="J43" s="84" t="s">
        <v>1065</v>
      </c>
      <c r="K43" s="84" t="s">
        <v>1065</v>
      </c>
      <c r="L43" s="84" t="s">
        <v>1042</v>
      </c>
      <c r="M43" s="84" t="s">
        <v>1065</v>
      </c>
      <c r="N43" s="84" t="s">
        <v>1065</v>
      </c>
      <c r="O43" s="84" t="s">
        <v>1065</v>
      </c>
      <c r="P43" s="84" t="s">
        <v>1065</v>
      </c>
      <c r="Q43" s="84" t="s">
        <v>1042</v>
      </c>
      <c r="R43" s="84" t="s">
        <v>1065</v>
      </c>
      <c r="S43" s="84" t="s">
        <v>1065</v>
      </c>
      <c r="T43" s="84" t="s">
        <v>1065</v>
      </c>
      <c r="U43" s="84" t="s">
        <v>1065</v>
      </c>
      <c r="V43" s="84" t="s">
        <v>1042</v>
      </c>
      <c r="W43" s="84" t="s">
        <v>1065</v>
      </c>
      <c r="X43" s="84" t="s">
        <v>1065</v>
      </c>
      <c r="Y43" s="84" t="s">
        <v>1065</v>
      </c>
      <c r="Z43" s="84" t="s">
        <v>1065</v>
      </c>
    </row>
    <row r="44" spans="2:26" ht="46.5" x14ac:dyDescent="0.35">
      <c r="B44" s="73" t="s">
        <v>1149</v>
      </c>
      <c r="C44" s="73" t="s">
        <v>1150</v>
      </c>
      <c r="D44" s="84" t="s">
        <v>1151</v>
      </c>
      <c r="E44" s="73" t="s">
        <v>206</v>
      </c>
      <c r="F44" s="73" t="s">
        <v>206</v>
      </c>
      <c r="G44" s="84" t="s">
        <v>1051</v>
      </c>
      <c r="H44" s="84" t="s">
        <v>1043</v>
      </c>
      <c r="I44" s="84" t="s">
        <v>1044</v>
      </c>
      <c r="J44" s="84" t="s">
        <v>1045</v>
      </c>
      <c r="K44" s="84" t="s">
        <v>1046</v>
      </c>
      <c r="L44" s="84" t="s">
        <v>1047</v>
      </c>
      <c r="M44" s="84" t="s">
        <v>1043</v>
      </c>
      <c r="N44" s="84" t="s">
        <v>1044</v>
      </c>
      <c r="O44" s="84" t="s">
        <v>1045</v>
      </c>
      <c r="P44" s="84" t="s">
        <v>1046</v>
      </c>
      <c r="Q44" s="84" t="s">
        <v>1048</v>
      </c>
      <c r="R44" s="84" t="s">
        <v>1043</v>
      </c>
      <c r="S44" s="84" t="s">
        <v>1044</v>
      </c>
      <c r="T44" s="84" t="s">
        <v>1045</v>
      </c>
      <c r="U44" s="84" t="s">
        <v>1046</v>
      </c>
      <c r="V44" s="84" t="s">
        <v>1048</v>
      </c>
      <c r="W44" s="84" t="s">
        <v>1043</v>
      </c>
      <c r="X44" s="84" t="s">
        <v>1044</v>
      </c>
      <c r="Y44" s="84" t="s">
        <v>1045</v>
      </c>
      <c r="Z44" s="84" t="s">
        <v>1046</v>
      </c>
    </row>
    <row r="45" spans="2:26" ht="93" x14ac:dyDescent="0.35">
      <c r="B45" s="73" t="s">
        <v>1152</v>
      </c>
      <c r="C45" s="73" t="s">
        <v>1153</v>
      </c>
      <c r="D45" s="84" t="s">
        <v>1154</v>
      </c>
      <c r="E45" s="73" t="s">
        <v>206</v>
      </c>
      <c r="F45" s="73" t="s">
        <v>206</v>
      </c>
      <c r="G45" s="84" t="s">
        <v>1051</v>
      </c>
      <c r="H45" s="84" t="s">
        <v>1043</v>
      </c>
      <c r="I45" s="84" t="s">
        <v>1044</v>
      </c>
      <c r="J45" s="84" t="s">
        <v>1045</v>
      </c>
      <c r="K45" s="84" t="s">
        <v>1046</v>
      </c>
      <c r="L45" s="84" t="s">
        <v>1047</v>
      </c>
      <c r="M45" s="84" t="s">
        <v>1043</v>
      </c>
      <c r="N45" s="84" t="s">
        <v>1044</v>
      </c>
      <c r="O45" s="84" t="s">
        <v>1045</v>
      </c>
      <c r="P45" s="84" t="s">
        <v>1046</v>
      </c>
      <c r="Q45" s="84" t="s">
        <v>1048</v>
      </c>
      <c r="R45" s="84" t="s">
        <v>1043</v>
      </c>
      <c r="S45" s="84" t="s">
        <v>1044</v>
      </c>
      <c r="T45" s="84" t="s">
        <v>1045</v>
      </c>
      <c r="U45" s="84" t="s">
        <v>1046</v>
      </c>
      <c r="V45" s="84" t="s">
        <v>1048</v>
      </c>
      <c r="W45" s="84" t="s">
        <v>1043</v>
      </c>
      <c r="X45" s="84" t="s">
        <v>1044</v>
      </c>
      <c r="Y45" s="84" t="s">
        <v>1045</v>
      </c>
      <c r="Z45" s="84" t="s">
        <v>1046</v>
      </c>
    </row>
    <row r="46" spans="2:26" ht="170.5" x14ac:dyDescent="0.35">
      <c r="B46" s="73" t="s">
        <v>1155</v>
      </c>
      <c r="C46" s="73" t="s">
        <v>1156</v>
      </c>
      <c r="D46" s="84" t="s">
        <v>1157</v>
      </c>
      <c r="E46" s="73" t="s">
        <v>206</v>
      </c>
      <c r="F46" s="73" t="s">
        <v>206</v>
      </c>
      <c r="G46" s="84" t="s">
        <v>1051</v>
      </c>
      <c r="H46" s="84" t="s">
        <v>1043</v>
      </c>
      <c r="I46" s="84" t="s">
        <v>1044</v>
      </c>
      <c r="J46" s="84" t="s">
        <v>1045</v>
      </c>
      <c r="K46" s="84" t="s">
        <v>1046</v>
      </c>
      <c r="L46" s="84" t="s">
        <v>1047</v>
      </c>
      <c r="M46" s="84" t="s">
        <v>1043</v>
      </c>
      <c r="N46" s="84" t="s">
        <v>1044</v>
      </c>
      <c r="O46" s="84" t="s">
        <v>1045</v>
      </c>
      <c r="P46" s="84" t="s">
        <v>1046</v>
      </c>
      <c r="Q46" s="84" t="s">
        <v>1048</v>
      </c>
      <c r="R46" s="84" t="s">
        <v>1043</v>
      </c>
      <c r="S46" s="84" t="s">
        <v>1044</v>
      </c>
      <c r="T46" s="84" t="s">
        <v>1045</v>
      </c>
      <c r="U46" s="84" t="s">
        <v>1046</v>
      </c>
      <c r="V46" s="84" t="s">
        <v>1048</v>
      </c>
      <c r="W46" s="84" t="s">
        <v>1043</v>
      </c>
      <c r="X46" s="84" t="s">
        <v>1044</v>
      </c>
      <c r="Y46" s="84" t="s">
        <v>1045</v>
      </c>
      <c r="Z46" s="84" t="s">
        <v>1046</v>
      </c>
    </row>
    <row r="47" spans="2:26" ht="46.5" x14ac:dyDescent="0.35">
      <c r="B47" s="73" t="s">
        <v>1158</v>
      </c>
      <c r="C47" s="73" t="s">
        <v>1159</v>
      </c>
      <c r="D47" s="84" t="s">
        <v>1160</v>
      </c>
      <c r="E47" s="73" t="s">
        <v>206</v>
      </c>
      <c r="F47" s="73" t="s">
        <v>206</v>
      </c>
      <c r="G47" s="84" t="s">
        <v>1051</v>
      </c>
      <c r="H47" s="84" t="s">
        <v>1043</v>
      </c>
      <c r="I47" s="84" t="s">
        <v>1044</v>
      </c>
      <c r="J47" s="84" t="s">
        <v>1045</v>
      </c>
      <c r="K47" s="84" t="s">
        <v>1046</v>
      </c>
      <c r="L47" s="84" t="s">
        <v>1047</v>
      </c>
      <c r="M47" s="84" t="s">
        <v>1043</v>
      </c>
      <c r="N47" s="84" t="s">
        <v>1044</v>
      </c>
      <c r="O47" s="84" t="s">
        <v>1045</v>
      </c>
      <c r="P47" s="84" t="s">
        <v>1046</v>
      </c>
      <c r="Q47" s="84" t="s">
        <v>1048</v>
      </c>
      <c r="R47" s="84" t="s">
        <v>1043</v>
      </c>
      <c r="S47" s="84" t="s">
        <v>1044</v>
      </c>
      <c r="T47" s="84" t="s">
        <v>1045</v>
      </c>
      <c r="U47" s="84" t="s">
        <v>1046</v>
      </c>
      <c r="V47" s="84" t="s">
        <v>1048</v>
      </c>
      <c r="W47" s="84" t="s">
        <v>1043</v>
      </c>
      <c r="X47" s="84" t="s">
        <v>1044</v>
      </c>
      <c r="Y47" s="84" t="s">
        <v>1045</v>
      </c>
      <c r="Z47" s="84" t="s">
        <v>1046</v>
      </c>
    </row>
    <row r="48" spans="2:26" ht="62" x14ac:dyDescent="0.35">
      <c r="B48" s="73" t="s">
        <v>1161</v>
      </c>
      <c r="C48" s="73" t="s">
        <v>1162</v>
      </c>
      <c r="D48" s="84" t="s">
        <v>1163</v>
      </c>
      <c r="E48" s="73" t="s">
        <v>206</v>
      </c>
      <c r="F48" s="73" t="s">
        <v>1060</v>
      </c>
      <c r="G48" s="84" t="s">
        <v>1051</v>
      </c>
      <c r="H48" s="84" t="s">
        <v>1043</v>
      </c>
      <c r="I48" s="84" t="s">
        <v>1044</v>
      </c>
      <c r="J48" s="84" t="s">
        <v>1045</v>
      </c>
      <c r="K48" s="84" t="s">
        <v>1046</v>
      </c>
      <c r="L48" s="84" t="s">
        <v>1047</v>
      </c>
      <c r="M48" s="84" t="s">
        <v>1043</v>
      </c>
      <c r="N48" s="84" t="s">
        <v>1044</v>
      </c>
      <c r="O48" s="84" t="s">
        <v>1045</v>
      </c>
      <c r="P48" s="84" t="s">
        <v>1046</v>
      </c>
      <c r="Q48" s="84" t="s">
        <v>1048</v>
      </c>
      <c r="R48" s="84" t="s">
        <v>1043</v>
      </c>
      <c r="S48" s="84" t="s">
        <v>1044</v>
      </c>
      <c r="T48" s="84" t="s">
        <v>1045</v>
      </c>
      <c r="U48" s="84" t="s">
        <v>1046</v>
      </c>
      <c r="V48" s="84" t="s">
        <v>1048</v>
      </c>
      <c r="W48" s="84" t="s">
        <v>1043</v>
      </c>
      <c r="X48" s="84" t="s">
        <v>1044</v>
      </c>
      <c r="Y48" s="84" t="s">
        <v>1045</v>
      </c>
      <c r="Z48" s="84" t="s">
        <v>1046</v>
      </c>
    </row>
    <row r="49" spans="2:26" ht="46.5" x14ac:dyDescent="0.35">
      <c r="B49" s="73" t="s">
        <v>1164</v>
      </c>
      <c r="C49" s="73" t="s">
        <v>1165</v>
      </c>
      <c r="D49" s="84" t="s">
        <v>1166</v>
      </c>
      <c r="E49" s="73" t="s">
        <v>206</v>
      </c>
      <c r="F49" s="73" t="s">
        <v>206</v>
      </c>
      <c r="G49" s="84" t="s">
        <v>1051</v>
      </c>
      <c r="H49" s="84" t="s">
        <v>1043</v>
      </c>
      <c r="I49" s="84" t="s">
        <v>1044</v>
      </c>
      <c r="J49" s="84" t="s">
        <v>1045</v>
      </c>
      <c r="K49" s="84" t="s">
        <v>1046</v>
      </c>
      <c r="L49" s="84" t="s">
        <v>1047</v>
      </c>
      <c r="M49" s="84" t="s">
        <v>1043</v>
      </c>
      <c r="N49" s="84" t="s">
        <v>1044</v>
      </c>
      <c r="O49" s="84" t="s">
        <v>1068</v>
      </c>
      <c r="P49" s="84" t="s">
        <v>1046</v>
      </c>
      <c r="Q49" s="84" t="s">
        <v>1048</v>
      </c>
      <c r="R49" s="84" t="s">
        <v>1043</v>
      </c>
      <c r="S49" s="84" t="s">
        <v>1044</v>
      </c>
      <c r="T49" s="84" t="s">
        <v>1068</v>
      </c>
      <c r="U49" s="84" t="s">
        <v>1046</v>
      </c>
      <c r="V49" s="84" t="s">
        <v>1048</v>
      </c>
      <c r="W49" s="84" t="s">
        <v>1043</v>
      </c>
      <c r="X49" s="84" t="s">
        <v>1044</v>
      </c>
      <c r="Y49" s="84" t="s">
        <v>1068</v>
      </c>
      <c r="Z49" s="84" t="s">
        <v>1046</v>
      </c>
    </row>
    <row r="50" spans="2:26" ht="46.5" x14ac:dyDescent="0.35">
      <c r="B50" s="73" t="s">
        <v>1167</v>
      </c>
      <c r="C50" s="73" t="s">
        <v>1168</v>
      </c>
      <c r="D50" s="84" t="s">
        <v>1169</v>
      </c>
      <c r="E50" s="73" t="s">
        <v>206</v>
      </c>
      <c r="F50" s="73" t="s">
        <v>206</v>
      </c>
      <c r="G50" s="84" t="s">
        <v>1051</v>
      </c>
      <c r="H50" s="84" t="s">
        <v>1043</v>
      </c>
      <c r="I50" s="84" t="s">
        <v>1044</v>
      </c>
      <c r="J50" s="84" t="s">
        <v>1045</v>
      </c>
      <c r="K50" s="84" t="s">
        <v>1046</v>
      </c>
      <c r="L50" s="84" t="s">
        <v>1047</v>
      </c>
      <c r="M50" s="84" t="s">
        <v>1043</v>
      </c>
      <c r="N50" s="84" t="s">
        <v>1044</v>
      </c>
      <c r="O50" s="84" t="s">
        <v>1045</v>
      </c>
      <c r="P50" s="84" t="s">
        <v>1046</v>
      </c>
      <c r="Q50" s="84" t="s">
        <v>1048</v>
      </c>
      <c r="R50" s="84" t="s">
        <v>1043</v>
      </c>
      <c r="S50" s="84" t="s">
        <v>1044</v>
      </c>
      <c r="T50" s="84" t="s">
        <v>1045</v>
      </c>
      <c r="U50" s="84" t="s">
        <v>1046</v>
      </c>
      <c r="V50" s="84" t="s">
        <v>1048</v>
      </c>
      <c r="W50" s="84" t="s">
        <v>1043</v>
      </c>
      <c r="X50" s="84" t="s">
        <v>1044</v>
      </c>
      <c r="Y50" s="84" t="s">
        <v>1045</v>
      </c>
      <c r="Z50" s="84" t="s">
        <v>1046</v>
      </c>
    </row>
    <row r="51" spans="2:26" ht="124" x14ac:dyDescent="0.35">
      <c r="B51" s="73" t="s">
        <v>1170</v>
      </c>
      <c r="C51" s="73" t="s">
        <v>1171</v>
      </c>
      <c r="D51" s="84" t="s">
        <v>1172</v>
      </c>
      <c r="E51" s="73" t="s">
        <v>206</v>
      </c>
      <c r="F51" s="73" t="s">
        <v>206</v>
      </c>
      <c r="G51" s="84" t="s">
        <v>1051</v>
      </c>
      <c r="H51" s="84" t="s">
        <v>1043</v>
      </c>
      <c r="I51" s="84" t="s">
        <v>1044</v>
      </c>
      <c r="J51" s="84" t="s">
        <v>1045</v>
      </c>
      <c r="K51" s="84" t="s">
        <v>1046</v>
      </c>
      <c r="L51" s="84" t="s">
        <v>1047</v>
      </c>
      <c r="M51" s="84" t="s">
        <v>1043</v>
      </c>
      <c r="N51" s="84" t="s">
        <v>1044</v>
      </c>
      <c r="O51" s="84" t="s">
        <v>1045</v>
      </c>
      <c r="P51" s="84" t="s">
        <v>1046</v>
      </c>
      <c r="Q51" s="84" t="s">
        <v>1048</v>
      </c>
      <c r="R51" s="84" t="s">
        <v>1043</v>
      </c>
      <c r="S51" s="84" t="s">
        <v>1044</v>
      </c>
      <c r="T51" s="84" t="s">
        <v>1045</v>
      </c>
      <c r="U51" s="84" t="s">
        <v>1046</v>
      </c>
      <c r="V51" s="84" t="s">
        <v>1048</v>
      </c>
      <c r="W51" s="84" t="s">
        <v>1043</v>
      </c>
      <c r="X51" s="84" t="s">
        <v>1044</v>
      </c>
      <c r="Y51" s="84" t="s">
        <v>1045</v>
      </c>
      <c r="Z51" s="84" t="s">
        <v>1046</v>
      </c>
    </row>
    <row r="52" spans="2:26" ht="46.5" x14ac:dyDescent="0.35">
      <c r="B52" s="73" t="s">
        <v>1173</v>
      </c>
      <c r="C52" s="73" t="s">
        <v>1174</v>
      </c>
      <c r="D52" s="84" t="s">
        <v>1175</v>
      </c>
      <c r="E52" s="73" t="s">
        <v>206</v>
      </c>
      <c r="F52" s="73" t="s">
        <v>206</v>
      </c>
      <c r="G52" s="84" t="s">
        <v>1051</v>
      </c>
      <c r="H52" s="84" t="s">
        <v>1043</v>
      </c>
      <c r="I52" s="84" t="s">
        <v>1044</v>
      </c>
      <c r="J52" s="84" t="s">
        <v>1045</v>
      </c>
      <c r="K52" s="84" t="s">
        <v>1046</v>
      </c>
      <c r="L52" s="84" t="s">
        <v>1047</v>
      </c>
      <c r="M52" s="84" t="s">
        <v>1043</v>
      </c>
      <c r="N52" s="84" t="s">
        <v>1044</v>
      </c>
      <c r="O52" s="84" t="s">
        <v>1045</v>
      </c>
      <c r="P52" s="84" t="s">
        <v>1046</v>
      </c>
      <c r="Q52" s="84" t="s">
        <v>1048</v>
      </c>
      <c r="R52" s="84" t="s">
        <v>1043</v>
      </c>
      <c r="S52" s="84" t="s">
        <v>1044</v>
      </c>
      <c r="T52" s="84" t="s">
        <v>1045</v>
      </c>
      <c r="U52" s="84" t="s">
        <v>1046</v>
      </c>
      <c r="V52" s="84" t="s">
        <v>1048</v>
      </c>
      <c r="W52" s="84" t="s">
        <v>1043</v>
      </c>
      <c r="X52" s="84" t="s">
        <v>1044</v>
      </c>
      <c r="Y52" s="84" t="s">
        <v>1045</v>
      </c>
      <c r="Z52" s="84" t="s">
        <v>1046</v>
      </c>
    </row>
    <row r="53" spans="2:26" ht="108.5" x14ac:dyDescent="0.35">
      <c r="B53" s="73" t="s">
        <v>1176</v>
      </c>
      <c r="C53" s="73" t="s">
        <v>1177</v>
      </c>
      <c r="D53" s="84" t="s">
        <v>1178</v>
      </c>
      <c r="E53" s="73" t="s">
        <v>206</v>
      </c>
      <c r="F53" s="73" t="s">
        <v>1060</v>
      </c>
      <c r="G53" s="84" t="s">
        <v>1051</v>
      </c>
      <c r="H53" s="84" t="s">
        <v>1043</v>
      </c>
      <c r="I53" s="84" t="s">
        <v>1044</v>
      </c>
      <c r="J53" s="84" t="s">
        <v>1045</v>
      </c>
      <c r="K53" s="84" t="s">
        <v>1046</v>
      </c>
      <c r="L53" s="84" t="s">
        <v>1047</v>
      </c>
      <c r="M53" s="84" t="s">
        <v>1043</v>
      </c>
      <c r="N53" s="84" t="s">
        <v>1044</v>
      </c>
      <c r="O53" s="84" t="s">
        <v>1045</v>
      </c>
      <c r="P53" s="84" t="s">
        <v>1046</v>
      </c>
      <c r="Q53" s="84" t="s">
        <v>1048</v>
      </c>
      <c r="R53" s="84" t="s">
        <v>1043</v>
      </c>
      <c r="S53" s="84" t="s">
        <v>1044</v>
      </c>
      <c r="T53" s="84" t="s">
        <v>1045</v>
      </c>
      <c r="U53" s="84" t="s">
        <v>1046</v>
      </c>
      <c r="V53" s="84" t="s">
        <v>1048</v>
      </c>
      <c r="W53" s="84" t="s">
        <v>1043</v>
      </c>
      <c r="X53" s="84" t="s">
        <v>1044</v>
      </c>
      <c r="Y53" s="84" t="s">
        <v>1045</v>
      </c>
      <c r="Z53" s="84" t="s">
        <v>1046</v>
      </c>
    </row>
    <row r="54" spans="2:26" ht="31" x14ac:dyDescent="0.35">
      <c r="B54" s="73" t="s">
        <v>1179</v>
      </c>
      <c r="C54" s="73" t="s">
        <v>1180</v>
      </c>
      <c r="D54" s="84" t="s">
        <v>1181</v>
      </c>
      <c r="E54" s="73" t="s">
        <v>1060</v>
      </c>
      <c r="F54" s="73" t="s">
        <v>1060</v>
      </c>
      <c r="G54" s="84" t="s">
        <v>1042</v>
      </c>
      <c r="H54" s="84" t="s">
        <v>1065</v>
      </c>
      <c r="I54" s="84" t="s">
        <v>1065</v>
      </c>
      <c r="J54" s="84" t="s">
        <v>1065</v>
      </c>
      <c r="K54" s="84" t="s">
        <v>1065</v>
      </c>
      <c r="L54" s="84" t="s">
        <v>1042</v>
      </c>
      <c r="M54" s="84" t="s">
        <v>1065</v>
      </c>
      <c r="N54" s="84" t="s">
        <v>1065</v>
      </c>
      <c r="O54" s="84" t="s">
        <v>1065</v>
      </c>
      <c r="P54" s="84" t="s">
        <v>1065</v>
      </c>
      <c r="Q54" s="84" t="s">
        <v>1042</v>
      </c>
      <c r="R54" s="84" t="s">
        <v>1065</v>
      </c>
      <c r="S54" s="84" t="s">
        <v>1065</v>
      </c>
      <c r="T54" s="84" t="s">
        <v>1065</v>
      </c>
      <c r="U54" s="84" t="s">
        <v>1065</v>
      </c>
      <c r="V54" s="84" t="s">
        <v>1042</v>
      </c>
      <c r="W54" s="84" t="s">
        <v>1065</v>
      </c>
      <c r="X54" s="84" t="s">
        <v>1065</v>
      </c>
      <c r="Y54" s="84" t="s">
        <v>1065</v>
      </c>
      <c r="Z54" s="84" t="s">
        <v>1065</v>
      </c>
    </row>
    <row r="55" spans="2:26" ht="46.5" x14ac:dyDescent="0.35">
      <c r="B55" s="73" t="s">
        <v>1182</v>
      </c>
      <c r="C55" s="73" t="s">
        <v>1183</v>
      </c>
      <c r="D55" s="84" t="s">
        <v>1184</v>
      </c>
      <c r="E55" s="73" t="s">
        <v>206</v>
      </c>
      <c r="F55" s="73" t="s">
        <v>206</v>
      </c>
      <c r="G55" s="84" t="s">
        <v>1051</v>
      </c>
      <c r="H55" s="84" t="s">
        <v>1043</v>
      </c>
      <c r="I55" s="84" t="s">
        <v>1044</v>
      </c>
      <c r="J55" s="84" t="s">
        <v>1045</v>
      </c>
      <c r="K55" s="84" t="s">
        <v>1046</v>
      </c>
      <c r="L55" s="84" t="s">
        <v>1047</v>
      </c>
      <c r="M55" s="84" t="s">
        <v>1043</v>
      </c>
      <c r="N55" s="84" t="s">
        <v>1044</v>
      </c>
      <c r="O55" s="84" t="s">
        <v>1068</v>
      </c>
      <c r="P55" s="84" t="s">
        <v>1046</v>
      </c>
      <c r="Q55" s="84" t="s">
        <v>1048</v>
      </c>
      <c r="R55" s="84" t="s">
        <v>1043</v>
      </c>
      <c r="S55" s="84" t="s">
        <v>1044</v>
      </c>
      <c r="T55" s="84" t="s">
        <v>1068</v>
      </c>
      <c r="U55" s="84" t="s">
        <v>1046</v>
      </c>
      <c r="V55" s="84" t="s">
        <v>1048</v>
      </c>
      <c r="W55" s="84" t="s">
        <v>1043</v>
      </c>
      <c r="X55" s="84" t="s">
        <v>1044</v>
      </c>
      <c r="Y55" s="84" t="s">
        <v>1068</v>
      </c>
      <c r="Z55" s="84" t="s">
        <v>1046</v>
      </c>
    </row>
    <row r="56" spans="2:26" ht="62" x14ac:dyDescent="0.35">
      <c r="B56" s="73" t="s">
        <v>1185</v>
      </c>
      <c r="C56" s="73" t="s">
        <v>1186</v>
      </c>
      <c r="D56" s="84" t="s">
        <v>1187</v>
      </c>
      <c r="E56" s="73" t="s">
        <v>1060</v>
      </c>
      <c r="F56" s="73" t="s">
        <v>1060</v>
      </c>
      <c r="G56" s="84" t="s">
        <v>1042</v>
      </c>
      <c r="H56" s="84" t="s">
        <v>1065</v>
      </c>
      <c r="I56" s="84" t="s">
        <v>1065</v>
      </c>
      <c r="J56" s="84" t="s">
        <v>1065</v>
      </c>
      <c r="K56" s="84" t="s">
        <v>1065</v>
      </c>
      <c r="L56" s="84" t="s">
        <v>1042</v>
      </c>
      <c r="M56" s="84" t="s">
        <v>1065</v>
      </c>
      <c r="N56" s="84" t="s">
        <v>1065</v>
      </c>
      <c r="O56" s="84" t="s">
        <v>1065</v>
      </c>
      <c r="P56" s="84" t="s">
        <v>1065</v>
      </c>
      <c r="Q56" s="84" t="s">
        <v>1042</v>
      </c>
      <c r="R56" s="84" t="s">
        <v>1065</v>
      </c>
      <c r="S56" s="84" t="s">
        <v>1065</v>
      </c>
      <c r="T56" s="84" t="s">
        <v>1065</v>
      </c>
      <c r="U56" s="84" t="s">
        <v>1065</v>
      </c>
      <c r="V56" s="84" t="s">
        <v>1042</v>
      </c>
      <c r="W56" s="84" t="s">
        <v>1065</v>
      </c>
      <c r="X56" s="84" t="s">
        <v>1065</v>
      </c>
      <c r="Y56" s="84" t="s">
        <v>1065</v>
      </c>
      <c r="Z56" s="84" t="s">
        <v>1065</v>
      </c>
    </row>
    <row r="57" spans="2:26" ht="139.5" x14ac:dyDescent="0.35">
      <c r="B57" s="73" t="s">
        <v>1188</v>
      </c>
      <c r="C57" s="73" t="s">
        <v>1189</v>
      </c>
      <c r="D57" s="84" t="s">
        <v>1190</v>
      </c>
      <c r="E57" s="73" t="s">
        <v>206</v>
      </c>
      <c r="F57" s="73" t="s">
        <v>1060</v>
      </c>
      <c r="G57" s="84" t="s">
        <v>1051</v>
      </c>
      <c r="H57" s="84" t="s">
        <v>1043</v>
      </c>
      <c r="I57" s="84" t="s">
        <v>1044</v>
      </c>
      <c r="J57" s="84" t="s">
        <v>1045</v>
      </c>
      <c r="K57" s="84" t="s">
        <v>1046</v>
      </c>
      <c r="L57" s="84" t="s">
        <v>1047</v>
      </c>
      <c r="M57" s="84" t="s">
        <v>1043</v>
      </c>
      <c r="N57" s="84" t="s">
        <v>1044</v>
      </c>
      <c r="O57" s="84" t="s">
        <v>1068</v>
      </c>
      <c r="P57" s="84" t="s">
        <v>1046</v>
      </c>
      <c r="Q57" s="84" t="s">
        <v>1048</v>
      </c>
      <c r="R57" s="84" t="s">
        <v>1043</v>
      </c>
      <c r="S57" s="84" t="s">
        <v>1044</v>
      </c>
      <c r="T57" s="84" t="s">
        <v>1068</v>
      </c>
      <c r="U57" s="84" t="s">
        <v>1046</v>
      </c>
      <c r="V57" s="84" t="s">
        <v>1048</v>
      </c>
      <c r="W57" s="84" t="s">
        <v>1043</v>
      </c>
      <c r="X57" s="84" t="s">
        <v>1044</v>
      </c>
      <c r="Y57" s="84" t="s">
        <v>1068</v>
      </c>
      <c r="Z57" s="84" t="s">
        <v>1046</v>
      </c>
    </row>
    <row r="58" spans="2:26" ht="46.5" x14ac:dyDescent="0.35">
      <c r="B58" s="73" t="s">
        <v>1191</v>
      </c>
      <c r="C58" s="73" t="s">
        <v>1192</v>
      </c>
      <c r="D58" s="84" t="s">
        <v>1193</v>
      </c>
      <c r="E58" s="73" t="s">
        <v>206</v>
      </c>
      <c r="F58" s="73" t="s">
        <v>206</v>
      </c>
      <c r="G58" s="84" t="s">
        <v>1051</v>
      </c>
      <c r="H58" s="84" t="s">
        <v>1043</v>
      </c>
      <c r="I58" s="84" t="s">
        <v>1044</v>
      </c>
      <c r="J58" s="84" t="s">
        <v>1045</v>
      </c>
      <c r="K58" s="84" t="s">
        <v>1046</v>
      </c>
      <c r="L58" s="84" t="s">
        <v>1047</v>
      </c>
      <c r="M58" s="84" t="s">
        <v>1043</v>
      </c>
      <c r="N58" s="84" t="s">
        <v>1044</v>
      </c>
      <c r="O58" s="84" t="s">
        <v>1045</v>
      </c>
      <c r="P58" s="84" t="s">
        <v>1046</v>
      </c>
      <c r="Q58" s="84" t="s">
        <v>1048</v>
      </c>
      <c r="R58" s="84" t="s">
        <v>1043</v>
      </c>
      <c r="S58" s="84" t="s">
        <v>1044</v>
      </c>
      <c r="T58" s="84" t="s">
        <v>1045</v>
      </c>
      <c r="U58" s="84" t="s">
        <v>1046</v>
      </c>
      <c r="V58" s="84" t="s">
        <v>1048</v>
      </c>
      <c r="W58" s="84" t="s">
        <v>1043</v>
      </c>
      <c r="X58" s="84" t="s">
        <v>1044</v>
      </c>
      <c r="Y58" s="84" t="s">
        <v>1045</v>
      </c>
      <c r="Z58" s="84" t="s">
        <v>1046</v>
      </c>
    </row>
    <row r="59" spans="2:26" ht="139.5" x14ac:dyDescent="0.35">
      <c r="B59" s="73" t="s">
        <v>1194</v>
      </c>
      <c r="C59" s="73" t="s">
        <v>1195</v>
      </c>
      <c r="D59" s="84" t="s">
        <v>1196</v>
      </c>
      <c r="E59" s="73" t="s">
        <v>206</v>
      </c>
      <c r="F59" s="73" t="s">
        <v>206</v>
      </c>
      <c r="G59" s="84" t="s">
        <v>1051</v>
      </c>
      <c r="H59" s="84" t="s">
        <v>1043</v>
      </c>
      <c r="I59" s="84" t="s">
        <v>1044</v>
      </c>
      <c r="J59" s="84" t="s">
        <v>1045</v>
      </c>
      <c r="K59" s="84" t="s">
        <v>1046</v>
      </c>
      <c r="L59" s="84" t="s">
        <v>1047</v>
      </c>
      <c r="M59" s="84" t="s">
        <v>1043</v>
      </c>
      <c r="N59" s="84" t="s">
        <v>1044</v>
      </c>
      <c r="O59" s="84" t="s">
        <v>1045</v>
      </c>
      <c r="P59" s="84" t="s">
        <v>1046</v>
      </c>
      <c r="Q59" s="84" t="s">
        <v>1048</v>
      </c>
      <c r="R59" s="84" t="s">
        <v>1043</v>
      </c>
      <c r="S59" s="84" t="s">
        <v>1044</v>
      </c>
      <c r="T59" s="84" t="s">
        <v>1045</v>
      </c>
      <c r="U59" s="84" t="s">
        <v>1046</v>
      </c>
      <c r="V59" s="84" t="s">
        <v>1048</v>
      </c>
      <c r="W59" s="84" t="s">
        <v>1043</v>
      </c>
      <c r="X59" s="84" t="s">
        <v>1044</v>
      </c>
      <c r="Y59" s="84" t="s">
        <v>1045</v>
      </c>
      <c r="Z59" s="84" t="s">
        <v>1046</v>
      </c>
    </row>
    <row r="60" spans="2:26" ht="77.5" x14ac:dyDescent="0.35">
      <c r="B60" s="73" t="s">
        <v>1197</v>
      </c>
      <c r="C60" s="73" t="s">
        <v>1198</v>
      </c>
      <c r="D60" s="84" t="s">
        <v>1199</v>
      </c>
      <c r="E60" s="73" t="s">
        <v>206</v>
      </c>
      <c r="F60" s="73" t="s">
        <v>1060</v>
      </c>
      <c r="G60" s="84" t="s">
        <v>1051</v>
      </c>
      <c r="H60" s="84" t="s">
        <v>1043</v>
      </c>
      <c r="I60" s="84" t="s">
        <v>1044</v>
      </c>
      <c r="J60" s="84" t="s">
        <v>1045</v>
      </c>
      <c r="K60" s="84" t="s">
        <v>1046</v>
      </c>
      <c r="L60" s="84" t="s">
        <v>1047</v>
      </c>
      <c r="M60" s="84" t="s">
        <v>1043</v>
      </c>
      <c r="N60" s="84" t="s">
        <v>1044</v>
      </c>
      <c r="O60" s="84" t="s">
        <v>1045</v>
      </c>
      <c r="P60" s="84" t="s">
        <v>1046</v>
      </c>
      <c r="Q60" s="84" t="s">
        <v>1048</v>
      </c>
      <c r="R60" s="84" t="s">
        <v>1043</v>
      </c>
      <c r="S60" s="84" t="s">
        <v>1044</v>
      </c>
      <c r="T60" s="84" t="s">
        <v>1045</v>
      </c>
      <c r="U60" s="84" t="s">
        <v>1046</v>
      </c>
      <c r="V60" s="84" t="s">
        <v>1048</v>
      </c>
      <c r="W60" s="84" t="s">
        <v>1043</v>
      </c>
      <c r="X60" s="84" t="s">
        <v>1044</v>
      </c>
      <c r="Y60" s="84" t="s">
        <v>1045</v>
      </c>
      <c r="Z60" s="84" t="s">
        <v>1046</v>
      </c>
    </row>
    <row r="61" spans="2:26" ht="62" x14ac:dyDescent="0.35">
      <c r="B61" s="73" t="s">
        <v>1200</v>
      </c>
      <c r="C61" s="73" t="s">
        <v>1201</v>
      </c>
      <c r="D61" s="84" t="s">
        <v>1202</v>
      </c>
      <c r="E61" s="73" t="s">
        <v>206</v>
      </c>
      <c r="F61" s="73" t="s">
        <v>1060</v>
      </c>
      <c r="G61" s="84" t="s">
        <v>1051</v>
      </c>
      <c r="H61" s="84" t="s">
        <v>1043</v>
      </c>
      <c r="I61" s="84" t="s">
        <v>1044</v>
      </c>
      <c r="J61" s="84" t="s">
        <v>1045</v>
      </c>
      <c r="K61" s="84" t="s">
        <v>1046</v>
      </c>
      <c r="L61" s="84" t="s">
        <v>1047</v>
      </c>
      <c r="M61" s="84" t="s">
        <v>1043</v>
      </c>
      <c r="N61" s="84" t="s">
        <v>1044</v>
      </c>
      <c r="O61" s="84" t="s">
        <v>1045</v>
      </c>
      <c r="P61" s="84" t="s">
        <v>1046</v>
      </c>
      <c r="Q61" s="84" t="s">
        <v>1048</v>
      </c>
      <c r="R61" s="84" t="s">
        <v>1043</v>
      </c>
      <c r="S61" s="84" t="s">
        <v>1044</v>
      </c>
      <c r="T61" s="84" t="s">
        <v>1045</v>
      </c>
      <c r="U61" s="84" t="s">
        <v>1046</v>
      </c>
      <c r="V61" s="84" t="s">
        <v>1048</v>
      </c>
      <c r="W61" s="84" t="s">
        <v>1043</v>
      </c>
      <c r="X61" s="84" t="s">
        <v>1044</v>
      </c>
      <c r="Y61" s="84" t="s">
        <v>1045</v>
      </c>
      <c r="Z61" s="84" t="s">
        <v>1046</v>
      </c>
    </row>
    <row r="62" spans="2:26" ht="46.5" x14ac:dyDescent="0.35">
      <c r="B62" s="73" t="s">
        <v>1203</v>
      </c>
      <c r="C62" s="73" t="s">
        <v>1204</v>
      </c>
      <c r="D62" s="84" t="s">
        <v>1205</v>
      </c>
      <c r="E62" s="73" t="s">
        <v>206</v>
      </c>
      <c r="F62" s="73" t="s">
        <v>1060</v>
      </c>
      <c r="G62" s="84" t="s">
        <v>1051</v>
      </c>
      <c r="H62" s="84" t="s">
        <v>1043</v>
      </c>
      <c r="I62" s="84" t="s">
        <v>1044</v>
      </c>
      <c r="J62" s="84" t="s">
        <v>1045</v>
      </c>
      <c r="K62" s="84" t="s">
        <v>1046</v>
      </c>
      <c r="L62" s="84" t="s">
        <v>1047</v>
      </c>
      <c r="M62" s="84" t="s">
        <v>1043</v>
      </c>
      <c r="N62" s="84" t="s">
        <v>1044</v>
      </c>
      <c r="O62" s="84" t="s">
        <v>1045</v>
      </c>
      <c r="P62" s="84" t="s">
        <v>1046</v>
      </c>
      <c r="Q62" s="84" t="s">
        <v>1048</v>
      </c>
      <c r="R62" s="84" t="s">
        <v>1043</v>
      </c>
      <c r="S62" s="84" t="s">
        <v>1044</v>
      </c>
      <c r="T62" s="84" t="s">
        <v>1045</v>
      </c>
      <c r="U62" s="84" t="s">
        <v>1046</v>
      </c>
      <c r="V62" s="84" t="s">
        <v>1048</v>
      </c>
      <c r="W62" s="84" t="s">
        <v>1043</v>
      </c>
      <c r="X62" s="84" t="s">
        <v>1044</v>
      </c>
      <c r="Y62" s="84" t="s">
        <v>1045</v>
      </c>
      <c r="Z62" s="84" t="s">
        <v>1046</v>
      </c>
    </row>
    <row r="63" spans="2:26" ht="77.5" x14ac:dyDescent="0.35">
      <c r="B63" s="73" t="s">
        <v>1206</v>
      </c>
      <c r="C63" s="73" t="s">
        <v>1207</v>
      </c>
      <c r="D63" s="84" t="s">
        <v>1208</v>
      </c>
      <c r="E63" s="73" t="s">
        <v>206</v>
      </c>
      <c r="F63" s="73" t="s">
        <v>1060</v>
      </c>
      <c r="G63" s="84" t="s">
        <v>1051</v>
      </c>
      <c r="H63" s="84" t="s">
        <v>1043</v>
      </c>
      <c r="I63" s="84" t="s">
        <v>1044</v>
      </c>
      <c r="J63" s="84" t="s">
        <v>1045</v>
      </c>
      <c r="K63" s="84" t="s">
        <v>1046</v>
      </c>
      <c r="L63" s="84" t="s">
        <v>1047</v>
      </c>
      <c r="M63" s="84" t="s">
        <v>1043</v>
      </c>
      <c r="N63" s="84" t="s">
        <v>1044</v>
      </c>
      <c r="O63" s="84" t="s">
        <v>1068</v>
      </c>
      <c r="P63" s="84" t="s">
        <v>1046</v>
      </c>
      <c r="Q63" s="84" t="s">
        <v>1048</v>
      </c>
      <c r="R63" s="84" t="s">
        <v>1043</v>
      </c>
      <c r="S63" s="84" t="s">
        <v>1044</v>
      </c>
      <c r="T63" s="84" t="s">
        <v>1068</v>
      </c>
      <c r="U63" s="84" t="s">
        <v>1046</v>
      </c>
      <c r="V63" s="84" t="s">
        <v>1048</v>
      </c>
      <c r="W63" s="84" t="s">
        <v>1043</v>
      </c>
      <c r="X63" s="84" t="s">
        <v>1044</v>
      </c>
      <c r="Y63" s="84" t="s">
        <v>1068</v>
      </c>
      <c r="Z63" s="84" t="s">
        <v>1046</v>
      </c>
    </row>
    <row r="64" spans="2:26" ht="217" x14ac:dyDescent="0.35">
      <c r="B64" s="73" t="s">
        <v>1209</v>
      </c>
      <c r="C64" s="73" t="s">
        <v>1210</v>
      </c>
      <c r="D64" s="84" t="s">
        <v>1211</v>
      </c>
      <c r="E64" s="73" t="s">
        <v>206</v>
      </c>
      <c r="F64" s="73" t="s">
        <v>206</v>
      </c>
      <c r="G64" s="84" t="s">
        <v>1051</v>
      </c>
      <c r="H64" s="84" t="s">
        <v>1043</v>
      </c>
      <c r="I64" s="84" t="s">
        <v>1044</v>
      </c>
      <c r="J64" s="84" t="s">
        <v>1045</v>
      </c>
      <c r="K64" s="84" t="s">
        <v>1046</v>
      </c>
      <c r="L64" s="84" t="s">
        <v>1047</v>
      </c>
      <c r="M64" s="84" t="s">
        <v>1043</v>
      </c>
      <c r="N64" s="84" t="s">
        <v>1044</v>
      </c>
      <c r="O64" s="84" t="s">
        <v>1045</v>
      </c>
      <c r="P64" s="84" t="s">
        <v>1046</v>
      </c>
      <c r="Q64" s="84" t="s">
        <v>1048</v>
      </c>
      <c r="R64" s="84" t="s">
        <v>1043</v>
      </c>
      <c r="S64" s="84" t="s">
        <v>1044</v>
      </c>
      <c r="T64" s="84" t="s">
        <v>1045</v>
      </c>
      <c r="U64" s="84" t="s">
        <v>1046</v>
      </c>
      <c r="V64" s="84" t="s">
        <v>1048</v>
      </c>
      <c r="W64" s="84" t="s">
        <v>1043</v>
      </c>
      <c r="X64" s="84" t="s">
        <v>1044</v>
      </c>
      <c r="Y64" s="84" t="s">
        <v>1045</v>
      </c>
      <c r="Z64" s="84" t="s">
        <v>1046</v>
      </c>
    </row>
    <row r="65" spans="2:26" ht="62" x14ac:dyDescent="0.35">
      <c r="B65" s="73" t="s">
        <v>1212</v>
      </c>
      <c r="C65" s="73" t="s">
        <v>1213</v>
      </c>
      <c r="D65" s="84" t="s">
        <v>1214</v>
      </c>
      <c r="E65" s="73" t="s">
        <v>206</v>
      </c>
      <c r="F65" s="73" t="s">
        <v>206</v>
      </c>
      <c r="G65" s="84" t="s">
        <v>1051</v>
      </c>
      <c r="H65" s="84" t="s">
        <v>1043</v>
      </c>
      <c r="I65" s="84" t="s">
        <v>1044</v>
      </c>
      <c r="J65" s="84" t="s">
        <v>1045</v>
      </c>
      <c r="K65" s="84" t="s">
        <v>1046</v>
      </c>
      <c r="L65" s="84" t="s">
        <v>1047</v>
      </c>
      <c r="M65" s="84" t="s">
        <v>1043</v>
      </c>
      <c r="N65" s="84" t="s">
        <v>1044</v>
      </c>
      <c r="O65" s="84" t="s">
        <v>1045</v>
      </c>
      <c r="P65" s="84" t="s">
        <v>1046</v>
      </c>
      <c r="Q65" s="84" t="s">
        <v>1048</v>
      </c>
      <c r="R65" s="84" t="s">
        <v>1043</v>
      </c>
      <c r="S65" s="84" t="s">
        <v>1044</v>
      </c>
      <c r="T65" s="84" t="s">
        <v>1045</v>
      </c>
      <c r="U65" s="84" t="s">
        <v>1046</v>
      </c>
      <c r="V65" s="84" t="s">
        <v>1048</v>
      </c>
      <c r="W65" s="84" t="s">
        <v>1043</v>
      </c>
      <c r="X65" s="84" t="s">
        <v>1044</v>
      </c>
      <c r="Y65" s="84" t="s">
        <v>1045</v>
      </c>
      <c r="Z65" s="84" t="s">
        <v>1046</v>
      </c>
    </row>
    <row r="66" spans="2:26" ht="77.5" x14ac:dyDescent="0.35">
      <c r="B66" s="73" t="s">
        <v>1215</v>
      </c>
      <c r="C66" s="73" t="s">
        <v>1216</v>
      </c>
      <c r="D66" s="84" t="s">
        <v>1217</v>
      </c>
      <c r="E66" s="73" t="s">
        <v>206</v>
      </c>
      <c r="F66" s="73" t="s">
        <v>1060</v>
      </c>
      <c r="G66" s="84" t="s">
        <v>1051</v>
      </c>
      <c r="H66" s="84" t="s">
        <v>1043</v>
      </c>
      <c r="I66" s="84" t="s">
        <v>1044</v>
      </c>
      <c r="J66" s="84" t="s">
        <v>1045</v>
      </c>
      <c r="K66" s="84" t="s">
        <v>1046</v>
      </c>
      <c r="L66" s="84" t="s">
        <v>1047</v>
      </c>
      <c r="M66" s="84" t="s">
        <v>1043</v>
      </c>
      <c r="N66" s="84" t="s">
        <v>1044</v>
      </c>
      <c r="O66" s="84" t="s">
        <v>1068</v>
      </c>
      <c r="P66" s="84" t="s">
        <v>1046</v>
      </c>
      <c r="Q66" s="84" t="s">
        <v>1048</v>
      </c>
      <c r="R66" s="84" t="s">
        <v>1043</v>
      </c>
      <c r="S66" s="84" t="s">
        <v>1044</v>
      </c>
      <c r="T66" s="84" t="s">
        <v>1068</v>
      </c>
      <c r="U66" s="84" t="s">
        <v>1046</v>
      </c>
      <c r="V66" s="84" t="s">
        <v>1048</v>
      </c>
      <c r="W66" s="84" t="s">
        <v>1043</v>
      </c>
      <c r="X66" s="84" t="s">
        <v>1044</v>
      </c>
      <c r="Y66" s="84" t="s">
        <v>1068</v>
      </c>
      <c r="Z66" s="84" t="s">
        <v>1046</v>
      </c>
    </row>
    <row r="67" spans="2:26" ht="77.5" x14ac:dyDescent="0.35">
      <c r="B67" s="73" t="s">
        <v>1218</v>
      </c>
      <c r="C67" s="73" t="s">
        <v>1219</v>
      </c>
      <c r="D67" s="84" t="s">
        <v>1220</v>
      </c>
      <c r="E67" s="73" t="s">
        <v>206</v>
      </c>
      <c r="F67" s="73" t="s">
        <v>1060</v>
      </c>
      <c r="G67" s="84" t="s">
        <v>1051</v>
      </c>
      <c r="H67" s="84" t="s">
        <v>1043</v>
      </c>
      <c r="I67" s="84" t="s">
        <v>1044</v>
      </c>
      <c r="J67" s="84" t="s">
        <v>1045</v>
      </c>
      <c r="K67" s="84" t="s">
        <v>1046</v>
      </c>
      <c r="L67" s="84" t="s">
        <v>1047</v>
      </c>
      <c r="M67" s="84" t="s">
        <v>1043</v>
      </c>
      <c r="N67" s="84" t="s">
        <v>1044</v>
      </c>
      <c r="O67" s="84" t="s">
        <v>1068</v>
      </c>
      <c r="P67" s="84" t="s">
        <v>1046</v>
      </c>
      <c r="Q67" s="84" t="s">
        <v>1048</v>
      </c>
      <c r="R67" s="84" t="s">
        <v>1043</v>
      </c>
      <c r="S67" s="84" t="s">
        <v>1044</v>
      </c>
      <c r="T67" s="84" t="s">
        <v>1068</v>
      </c>
      <c r="U67" s="84" t="s">
        <v>1046</v>
      </c>
      <c r="V67" s="84" t="s">
        <v>1048</v>
      </c>
      <c r="W67" s="84" t="s">
        <v>1043</v>
      </c>
      <c r="X67" s="84" t="s">
        <v>1044</v>
      </c>
      <c r="Y67" s="84" t="s">
        <v>1068</v>
      </c>
      <c r="Z67" s="84" t="s">
        <v>1046</v>
      </c>
    </row>
    <row r="68" spans="2:26" ht="93" x14ac:dyDescent="0.35">
      <c r="B68" s="73" t="s">
        <v>1221</v>
      </c>
      <c r="C68" s="73" t="s">
        <v>1222</v>
      </c>
      <c r="D68" s="84" t="s">
        <v>1223</v>
      </c>
      <c r="E68" s="73" t="s">
        <v>1060</v>
      </c>
      <c r="F68" s="73" t="s">
        <v>1060</v>
      </c>
      <c r="G68" s="84" t="s">
        <v>1042</v>
      </c>
      <c r="H68" s="84" t="s">
        <v>1065</v>
      </c>
      <c r="I68" s="84" t="s">
        <v>1065</v>
      </c>
      <c r="J68" s="84" t="s">
        <v>1065</v>
      </c>
      <c r="K68" s="84" t="s">
        <v>1065</v>
      </c>
      <c r="L68" s="84" t="s">
        <v>1042</v>
      </c>
      <c r="M68" s="84" t="s">
        <v>1065</v>
      </c>
      <c r="N68" s="84" t="s">
        <v>1065</v>
      </c>
      <c r="O68" s="84" t="s">
        <v>1065</v>
      </c>
      <c r="P68" s="84" t="s">
        <v>1065</v>
      </c>
      <c r="Q68" s="84" t="s">
        <v>1042</v>
      </c>
      <c r="R68" s="84" t="s">
        <v>1065</v>
      </c>
      <c r="S68" s="84" t="s">
        <v>1065</v>
      </c>
      <c r="T68" s="84" t="s">
        <v>1065</v>
      </c>
      <c r="U68" s="84" t="s">
        <v>1065</v>
      </c>
      <c r="V68" s="84" t="s">
        <v>1042</v>
      </c>
      <c r="W68" s="84" t="s">
        <v>1065</v>
      </c>
      <c r="X68" s="84" t="s">
        <v>1065</v>
      </c>
      <c r="Y68" s="84" t="s">
        <v>1065</v>
      </c>
      <c r="Z68" s="84" t="s">
        <v>1065</v>
      </c>
    </row>
    <row r="69" spans="2:26" ht="77.5" x14ac:dyDescent="0.35">
      <c r="B69" s="73" t="s">
        <v>1224</v>
      </c>
      <c r="C69" s="73" t="s">
        <v>1225</v>
      </c>
      <c r="D69" s="84" t="s">
        <v>1226</v>
      </c>
      <c r="E69" s="73" t="s">
        <v>1060</v>
      </c>
      <c r="F69" s="73" t="s">
        <v>1060</v>
      </c>
      <c r="G69" s="84" t="s">
        <v>1042</v>
      </c>
      <c r="H69" s="84" t="s">
        <v>1065</v>
      </c>
      <c r="I69" s="84" t="s">
        <v>1065</v>
      </c>
      <c r="J69" s="84" t="s">
        <v>1065</v>
      </c>
      <c r="K69" s="84" t="s">
        <v>1065</v>
      </c>
      <c r="L69" s="84" t="s">
        <v>1042</v>
      </c>
      <c r="M69" s="84" t="s">
        <v>1065</v>
      </c>
      <c r="N69" s="84" t="s">
        <v>1065</v>
      </c>
      <c r="O69" s="84" t="s">
        <v>1065</v>
      </c>
      <c r="P69" s="84" t="s">
        <v>1065</v>
      </c>
      <c r="Q69" s="84" t="s">
        <v>1042</v>
      </c>
      <c r="R69" s="84" t="s">
        <v>1065</v>
      </c>
      <c r="S69" s="84" t="s">
        <v>1065</v>
      </c>
      <c r="T69" s="84" t="s">
        <v>1065</v>
      </c>
      <c r="U69" s="84" t="s">
        <v>1065</v>
      </c>
      <c r="V69" s="84" t="s">
        <v>1042</v>
      </c>
      <c r="W69" s="84" t="s">
        <v>1065</v>
      </c>
      <c r="X69" s="84" t="s">
        <v>1065</v>
      </c>
      <c r="Y69" s="84" t="s">
        <v>1065</v>
      </c>
      <c r="Z69" s="84" t="s">
        <v>1065</v>
      </c>
    </row>
    <row r="70" spans="2:26" ht="93" x14ac:dyDescent="0.35">
      <c r="B70" s="73" t="s">
        <v>1227</v>
      </c>
      <c r="C70" s="73" t="s">
        <v>1228</v>
      </c>
      <c r="D70" s="84" t="s">
        <v>1229</v>
      </c>
      <c r="E70" s="73" t="s">
        <v>1060</v>
      </c>
      <c r="F70" s="73" t="s">
        <v>1060</v>
      </c>
      <c r="G70" s="84" t="s">
        <v>1042</v>
      </c>
      <c r="H70" s="84" t="s">
        <v>1065</v>
      </c>
      <c r="I70" s="84" t="s">
        <v>1065</v>
      </c>
      <c r="J70" s="84" t="s">
        <v>1065</v>
      </c>
      <c r="K70" s="84" t="s">
        <v>1065</v>
      </c>
      <c r="L70" s="84" t="s">
        <v>1042</v>
      </c>
      <c r="M70" s="84" t="s">
        <v>1065</v>
      </c>
      <c r="N70" s="84" t="s">
        <v>1065</v>
      </c>
      <c r="O70" s="84" t="s">
        <v>1065</v>
      </c>
      <c r="P70" s="84" t="s">
        <v>1065</v>
      </c>
      <c r="Q70" s="84" t="s">
        <v>1042</v>
      </c>
      <c r="R70" s="84" t="s">
        <v>1065</v>
      </c>
      <c r="S70" s="84" t="s">
        <v>1065</v>
      </c>
      <c r="T70" s="84" t="s">
        <v>1065</v>
      </c>
      <c r="U70" s="84" t="s">
        <v>1065</v>
      </c>
      <c r="V70" s="84" t="s">
        <v>1042</v>
      </c>
      <c r="W70" s="84" t="s">
        <v>1065</v>
      </c>
      <c r="X70" s="84" t="s">
        <v>1065</v>
      </c>
      <c r="Y70" s="84" t="s">
        <v>1065</v>
      </c>
      <c r="Z70" s="84" t="s">
        <v>1065</v>
      </c>
    </row>
    <row r="71" spans="2:26" ht="46.5" x14ac:dyDescent="0.35">
      <c r="B71" s="73" t="s">
        <v>1230</v>
      </c>
      <c r="C71" s="73" t="s">
        <v>1231</v>
      </c>
      <c r="D71" s="84" t="s">
        <v>1232</v>
      </c>
      <c r="E71" s="73" t="s">
        <v>206</v>
      </c>
      <c r="F71" s="73" t="s">
        <v>1060</v>
      </c>
      <c r="G71" s="84" t="s">
        <v>1051</v>
      </c>
      <c r="H71" s="84" t="s">
        <v>1043</v>
      </c>
      <c r="I71" s="84" t="s">
        <v>1044</v>
      </c>
      <c r="J71" s="84" t="s">
        <v>1045</v>
      </c>
      <c r="K71" s="84" t="s">
        <v>1046</v>
      </c>
      <c r="L71" s="84" t="s">
        <v>1047</v>
      </c>
      <c r="M71" s="84" t="s">
        <v>1043</v>
      </c>
      <c r="N71" s="84" t="s">
        <v>1044</v>
      </c>
      <c r="O71" s="84" t="s">
        <v>1068</v>
      </c>
      <c r="P71" s="84" t="s">
        <v>1046</v>
      </c>
      <c r="Q71" s="84" t="s">
        <v>1048</v>
      </c>
      <c r="R71" s="84" t="s">
        <v>1043</v>
      </c>
      <c r="S71" s="84" t="s">
        <v>1044</v>
      </c>
      <c r="T71" s="84" t="s">
        <v>1068</v>
      </c>
      <c r="U71" s="84" t="s">
        <v>1046</v>
      </c>
      <c r="V71" s="84" t="s">
        <v>1048</v>
      </c>
      <c r="W71" s="84" t="s">
        <v>1043</v>
      </c>
      <c r="X71" s="84" t="s">
        <v>1044</v>
      </c>
      <c r="Y71" s="84" t="s">
        <v>1068</v>
      </c>
      <c r="Z71" s="84" t="s">
        <v>1046</v>
      </c>
    </row>
    <row r="72" spans="2:26" ht="62" x14ac:dyDescent="0.35">
      <c r="B72" s="73" t="s">
        <v>1233</v>
      </c>
      <c r="C72" s="73" t="s">
        <v>1234</v>
      </c>
      <c r="D72" s="84" t="s">
        <v>1235</v>
      </c>
      <c r="E72" s="73" t="s">
        <v>206</v>
      </c>
      <c r="F72" s="73" t="s">
        <v>206</v>
      </c>
      <c r="G72" s="84" t="s">
        <v>1051</v>
      </c>
      <c r="H72" s="84" t="s">
        <v>1043</v>
      </c>
      <c r="I72" s="84" t="s">
        <v>1044</v>
      </c>
      <c r="J72" s="84" t="s">
        <v>1045</v>
      </c>
      <c r="K72" s="84" t="s">
        <v>1046</v>
      </c>
      <c r="L72" s="84" t="s">
        <v>1047</v>
      </c>
      <c r="M72" s="84" t="s">
        <v>1043</v>
      </c>
      <c r="N72" s="84" t="s">
        <v>1044</v>
      </c>
      <c r="O72" s="84" t="s">
        <v>1068</v>
      </c>
      <c r="P72" s="84" t="s">
        <v>1046</v>
      </c>
      <c r="Q72" s="84" t="s">
        <v>1048</v>
      </c>
      <c r="R72" s="84" t="s">
        <v>1043</v>
      </c>
      <c r="S72" s="84" t="s">
        <v>1044</v>
      </c>
      <c r="T72" s="84" t="s">
        <v>1068</v>
      </c>
      <c r="U72" s="84" t="s">
        <v>1046</v>
      </c>
      <c r="V72" s="84" t="s">
        <v>1048</v>
      </c>
      <c r="W72" s="84" t="s">
        <v>1043</v>
      </c>
      <c r="X72" s="84" t="s">
        <v>1044</v>
      </c>
      <c r="Y72" s="84" t="s">
        <v>1068</v>
      </c>
      <c r="Z72" s="84" t="s">
        <v>1046</v>
      </c>
    </row>
    <row r="73" spans="2:26" ht="46.5" x14ac:dyDescent="0.35">
      <c r="B73" s="73" t="s">
        <v>1236</v>
      </c>
      <c r="C73" s="73" t="s">
        <v>1237</v>
      </c>
      <c r="D73" s="84" t="s">
        <v>1238</v>
      </c>
      <c r="E73" s="73" t="s">
        <v>206</v>
      </c>
      <c r="F73" s="73" t="s">
        <v>206</v>
      </c>
      <c r="G73" s="84" t="s">
        <v>1051</v>
      </c>
      <c r="H73" s="84" t="s">
        <v>1043</v>
      </c>
      <c r="I73" s="84" t="s">
        <v>1044</v>
      </c>
      <c r="J73" s="84" t="s">
        <v>1045</v>
      </c>
      <c r="K73" s="84" t="s">
        <v>1046</v>
      </c>
      <c r="L73" s="84" t="s">
        <v>1047</v>
      </c>
      <c r="M73" s="84" t="s">
        <v>1043</v>
      </c>
      <c r="N73" s="84" t="s">
        <v>1044</v>
      </c>
      <c r="O73" s="84" t="s">
        <v>1045</v>
      </c>
      <c r="P73" s="84" t="s">
        <v>1046</v>
      </c>
      <c r="Q73" s="84" t="s">
        <v>1048</v>
      </c>
      <c r="R73" s="84" t="s">
        <v>1043</v>
      </c>
      <c r="S73" s="84" t="s">
        <v>1044</v>
      </c>
      <c r="T73" s="84" t="s">
        <v>1045</v>
      </c>
      <c r="U73" s="84" t="s">
        <v>1046</v>
      </c>
      <c r="V73" s="84" t="s">
        <v>1048</v>
      </c>
      <c r="W73" s="84" t="s">
        <v>1043</v>
      </c>
      <c r="X73" s="84" t="s">
        <v>1044</v>
      </c>
      <c r="Y73" s="84" t="s">
        <v>1045</v>
      </c>
      <c r="Z73" s="84" t="s">
        <v>1046</v>
      </c>
    </row>
    <row r="74" spans="2:26" ht="62" x14ac:dyDescent="0.35">
      <c r="B74" s="73" t="s">
        <v>1239</v>
      </c>
      <c r="C74" s="73" t="s">
        <v>1240</v>
      </c>
      <c r="D74" s="84" t="s">
        <v>1241</v>
      </c>
      <c r="E74" s="73" t="s">
        <v>206</v>
      </c>
      <c r="F74" s="73" t="s">
        <v>1060</v>
      </c>
      <c r="G74" s="84" t="s">
        <v>1051</v>
      </c>
      <c r="H74" s="84" t="s">
        <v>1043</v>
      </c>
      <c r="I74" s="84" t="s">
        <v>1044</v>
      </c>
      <c r="J74" s="84" t="s">
        <v>1045</v>
      </c>
      <c r="K74" s="84" t="s">
        <v>1046</v>
      </c>
      <c r="L74" s="84" t="s">
        <v>1047</v>
      </c>
      <c r="M74" s="84" t="s">
        <v>1043</v>
      </c>
      <c r="N74" s="84" t="s">
        <v>1044</v>
      </c>
      <c r="O74" s="84" t="s">
        <v>1045</v>
      </c>
      <c r="P74" s="84" t="s">
        <v>1046</v>
      </c>
      <c r="Q74" s="84" t="s">
        <v>1048</v>
      </c>
      <c r="R74" s="84" t="s">
        <v>1043</v>
      </c>
      <c r="S74" s="84" t="s">
        <v>1044</v>
      </c>
      <c r="T74" s="84" t="s">
        <v>1045</v>
      </c>
      <c r="U74" s="84" t="s">
        <v>1046</v>
      </c>
      <c r="V74" s="84" t="s">
        <v>1048</v>
      </c>
      <c r="W74" s="84" t="s">
        <v>1043</v>
      </c>
      <c r="X74" s="84" t="s">
        <v>1044</v>
      </c>
      <c r="Y74" s="84" t="s">
        <v>1045</v>
      </c>
      <c r="Z74" s="84" t="s">
        <v>1046</v>
      </c>
    </row>
    <row r="75" spans="2:26" ht="124" x14ac:dyDescent="0.35">
      <c r="B75" s="73" t="s">
        <v>1242</v>
      </c>
      <c r="C75" s="73" t="s">
        <v>1243</v>
      </c>
      <c r="D75" s="84" t="s">
        <v>1244</v>
      </c>
      <c r="E75" s="73" t="s">
        <v>206</v>
      </c>
      <c r="F75" s="73" t="s">
        <v>206</v>
      </c>
      <c r="G75" s="84" t="s">
        <v>1051</v>
      </c>
      <c r="H75" s="84" t="s">
        <v>1043</v>
      </c>
      <c r="I75" s="84" t="s">
        <v>1044</v>
      </c>
      <c r="J75" s="84" t="s">
        <v>1045</v>
      </c>
      <c r="K75" s="84" t="s">
        <v>1046</v>
      </c>
      <c r="L75" s="84" t="s">
        <v>1047</v>
      </c>
      <c r="M75" s="84" t="s">
        <v>1043</v>
      </c>
      <c r="N75" s="84" t="s">
        <v>1044</v>
      </c>
      <c r="O75" s="84" t="s">
        <v>1045</v>
      </c>
      <c r="P75" s="84" t="s">
        <v>1046</v>
      </c>
      <c r="Q75" s="84" t="s">
        <v>1048</v>
      </c>
      <c r="R75" s="84" t="s">
        <v>1043</v>
      </c>
      <c r="S75" s="84" t="s">
        <v>1044</v>
      </c>
      <c r="T75" s="84" t="s">
        <v>1045</v>
      </c>
      <c r="U75" s="84" t="s">
        <v>1046</v>
      </c>
      <c r="V75" s="84" t="s">
        <v>1048</v>
      </c>
      <c r="W75" s="84" t="s">
        <v>1043</v>
      </c>
      <c r="X75" s="84" t="s">
        <v>1044</v>
      </c>
      <c r="Y75" s="84" t="s">
        <v>1045</v>
      </c>
      <c r="Z75" s="84" t="s">
        <v>1046</v>
      </c>
    </row>
    <row r="76" spans="2:26" ht="62" x14ac:dyDescent="0.35">
      <c r="B76" s="73" t="s">
        <v>1245</v>
      </c>
      <c r="C76" s="73" t="s">
        <v>1246</v>
      </c>
      <c r="D76" s="84" t="s">
        <v>1247</v>
      </c>
      <c r="E76" s="73" t="s">
        <v>206</v>
      </c>
      <c r="F76" s="73" t="s">
        <v>206</v>
      </c>
      <c r="G76" s="84" t="s">
        <v>1051</v>
      </c>
      <c r="H76" s="84" t="s">
        <v>1043</v>
      </c>
      <c r="I76" s="84" t="s">
        <v>1044</v>
      </c>
      <c r="J76" s="84" t="s">
        <v>1045</v>
      </c>
      <c r="K76" s="84" t="s">
        <v>1046</v>
      </c>
      <c r="L76" s="84" t="s">
        <v>1047</v>
      </c>
      <c r="M76" s="84" t="s">
        <v>1043</v>
      </c>
      <c r="N76" s="84" t="s">
        <v>1044</v>
      </c>
      <c r="O76" s="84" t="s">
        <v>1045</v>
      </c>
      <c r="P76" s="84" t="s">
        <v>1046</v>
      </c>
      <c r="Q76" s="84" t="s">
        <v>1048</v>
      </c>
      <c r="R76" s="84" t="s">
        <v>1043</v>
      </c>
      <c r="S76" s="84" t="s">
        <v>1044</v>
      </c>
      <c r="T76" s="84" t="s">
        <v>1045</v>
      </c>
      <c r="U76" s="84" t="s">
        <v>1046</v>
      </c>
      <c r="V76" s="84" t="s">
        <v>1048</v>
      </c>
      <c r="W76" s="84" t="s">
        <v>1043</v>
      </c>
      <c r="X76" s="84" t="s">
        <v>1044</v>
      </c>
      <c r="Y76" s="84" t="s">
        <v>1045</v>
      </c>
      <c r="Z76" s="84" t="s">
        <v>1046</v>
      </c>
    </row>
    <row r="77" spans="2:26" ht="62" x14ac:dyDescent="0.35">
      <c r="B77" s="73" t="s">
        <v>1248</v>
      </c>
      <c r="C77" s="73" t="s">
        <v>1249</v>
      </c>
      <c r="D77" s="84" t="s">
        <v>1250</v>
      </c>
      <c r="E77" s="73" t="s">
        <v>206</v>
      </c>
      <c r="F77" s="73" t="s">
        <v>1060</v>
      </c>
      <c r="G77" s="84" t="s">
        <v>1051</v>
      </c>
      <c r="H77" s="84" t="s">
        <v>1043</v>
      </c>
      <c r="I77" s="84" t="s">
        <v>1044</v>
      </c>
      <c r="J77" s="84" t="s">
        <v>1045</v>
      </c>
      <c r="K77" s="84" t="s">
        <v>1046</v>
      </c>
      <c r="L77" s="84" t="s">
        <v>1047</v>
      </c>
      <c r="M77" s="84" t="s">
        <v>1043</v>
      </c>
      <c r="N77" s="84" t="s">
        <v>1044</v>
      </c>
      <c r="O77" s="84" t="s">
        <v>1068</v>
      </c>
      <c r="P77" s="84" t="s">
        <v>1046</v>
      </c>
      <c r="Q77" s="84" t="s">
        <v>1048</v>
      </c>
      <c r="R77" s="84" t="s">
        <v>1043</v>
      </c>
      <c r="S77" s="84" t="s">
        <v>1044</v>
      </c>
      <c r="T77" s="84" t="s">
        <v>1068</v>
      </c>
      <c r="U77" s="84" t="s">
        <v>1046</v>
      </c>
      <c r="V77" s="84" t="s">
        <v>1048</v>
      </c>
      <c r="W77" s="84" t="s">
        <v>1043</v>
      </c>
      <c r="X77" s="84" t="s">
        <v>1044</v>
      </c>
      <c r="Y77" s="84" t="s">
        <v>1068</v>
      </c>
      <c r="Z77" s="84" t="s">
        <v>1046</v>
      </c>
    </row>
    <row r="78" spans="2:26" ht="62" x14ac:dyDescent="0.35">
      <c r="B78" s="73" t="s">
        <v>1251</v>
      </c>
      <c r="C78" s="73" t="s">
        <v>1252</v>
      </c>
      <c r="D78" s="84" t="s">
        <v>1253</v>
      </c>
      <c r="E78" s="73" t="s">
        <v>1060</v>
      </c>
      <c r="F78" s="73" t="s">
        <v>1060</v>
      </c>
      <c r="G78" s="84" t="s">
        <v>1042</v>
      </c>
      <c r="H78" s="84" t="s">
        <v>1065</v>
      </c>
      <c r="I78" s="84" t="s">
        <v>1065</v>
      </c>
      <c r="J78" s="84" t="s">
        <v>1065</v>
      </c>
      <c r="K78" s="84" t="s">
        <v>1065</v>
      </c>
      <c r="L78" s="84" t="s">
        <v>1042</v>
      </c>
      <c r="M78" s="84" t="s">
        <v>1065</v>
      </c>
      <c r="N78" s="84" t="s">
        <v>1065</v>
      </c>
      <c r="O78" s="84" t="s">
        <v>1065</v>
      </c>
      <c r="P78" s="84" t="s">
        <v>1065</v>
      </c>
      <c r="Q78" s="84" t="s">
        <v>1042</v>
      </c>
      <c r="R78" s="84" t="s">
        <v>1065</v>
      </c>
      <c r="S78" s="84" t="s">
        <v>1065</v>
      </c>
      <c r="T78" s="84" t="s">
        <v>1065</v>
      </c>
      <c r="U78" s="84" t="s">
        <v>1065</v>
      </c>
      <c r="V78" s="84" t="s">
        <v>1042</v>
      </c>
      <c r="W78" s="84" t="s">
        <v>1065</v>
      </c>
      <c r="X78" s="84" t="s">
        <v>1065</v>
      </c>
      <c r="Y78" s="84" t="s">
        <v>1065</v>
      </c>
      <c r="Z78" s="84" t="s">
        <v>1065</v>
      </c>
    </row>
    <row r="79" spans="2:26" ht="77.5" x14ac:dyDescent="0.35">
      <c r="B79" s="73" t="s">
        <v>1254</v>
      </c>
      <c r="C79" s="73" t="s">
        <v>1255</v>
      </c>
      <c r="D79" s="84" t="s">
        <v>1256</v>
      </c>
      <c r="E79" s="73" t="s">
        <v>206</v>
      </c>
      <c r="F79" s="73" t="s">
        <v>206</v>
      </c>
      <c r="G79" s="84" t="s">
        <v>1051</v>
      </c>
      <c r="H79" s="84" t="s">
        <v>1043</v>
      </c>
      <c r="I79" s="84" t="s">
        <v>1044</v>
      </c>
      <c r="J79" s="84" t="s">
        <v>1045</v>
      </c>
      <c r="K79" s="84" t="s">
        <v>1046</v>
      </c>
      <c r="L79" s="84" t="s">
        <v>1047</v>
      </c>
      <c r="M79" s="84" t="s">
        <v>1043</v>
      </c>
      <c r="N79" s="84" t="s">
        <v>1044</v>
      </c>
      <c r="O79" s="84" t="s">
        <v>1045</v>
      </c>
      <c r="P79" s="84" t="s">
        <v>1046</v>
      </c>
      <c r="Q79" s="84" t="s">
        <v>1048</v>
      </c>
      <c r="R79" s="84" t="s">
        <v>1043</v>
      </c>
      <c r="S79" s="84" t="s">
        <v>1044</v>
      </c>
      <c r="T79" s="84" t="s">
        <v>1045</v>
      </c>
      <c r="U79" s="84" t="s">
        <v>1046</v>
      </c>
      <c r="V79" s="84" t="s">
        <v>1048</v>
      </c>
      <c r="W79" s="84" t="s">
        <v>1043</v>
      </c>
      <c r="X79" s="84" t="s">
        <v>1044</v>
      </c>
      <c r="Y79" s="84" t="s">
        <v>1045</v>
      </c>
      <c r="Z79" s="84" t="s">
        <v>1046</v>
      </c>
    </row>
    <row r="80" spans="2:26" ht="46.5" x14ac:dyDescent="0.35">
      <c r="B80" s="73" t="s">
        <v>1257</v>
      </c>
      <c r="C80" s="73" t="s">
        <v>1258</v>
      </c>
      <c r="D80" s="84" t="s">
        <v>1259</v>
      </c>
      <c r="E80" s="73" t="s">
        <v>206</v>
      </c>
      <c r="F80" s="73" t="s">
        <v>206</v>
      </c>
      <c r="G80" s="84" t="s">
        <v>1051</v>
      </c>
      <c r="H80" s="84" t="s">
        <v>1043</v>
      </c>
      <c r="I80" s="84" t="s">
        <v>1044</v>
      </c>
      <c r="J80" s="84" t="s">
        <v>1045</v>
      </c>
      <c r="K80" s="84" t="s">
        <v>1046</v>
      </c>
      <c r="L80" s="84" t="s">
        <v>1047</v>
      </c>
      <c r="M80" s="84" t="s">
        <v>1043</v>
      </c>
      <c r="N80" s="84" t="s">
        <v>1044</v>
      </c>
      <c r="O80" s="84" t="s">
        <v>1068</v>
      </c>
      <c r="P80" s="84" t="s">
        <v>1046</v>
      </c>
      <c r="Q80" s="84" t="s">
        <v>1048</v>
      </c>
      <c r="R80" s="84" t="s">
        <v>1043</v>
      </c>
      <c r="S80" s="84" t="s">
        <v>1044</v>
      </c>
      <c r="T80" s="84" t="s">
        <v>1068</v>
      </c>
      <c r="U80" s="84" t="s">
        <v>1046</v>
      </c>
      <c r="V80" s="84" t="s">
        <v>1048</v>
      </c>
      <c r="W80" s="84" t="s">
        <v>1043</v>
      </c>
      <c r="X80" s="84" t="s">
        <v>1044</v>
      </c>
      <c r="Y80" s="84" t="s">
        <v>1068</v>
      </c>
      <c r="Z80" s="84" t="s">
        <v>1046</v>
      </c>
    </row>
    <row r="81" spans="2:26" ht="46.5" x14ac:dyDescent="0.35">
      <c r="B81" s="73" t="s">
        <v>1260</v>
      </c>
      <c r="C81" s="73" t="s">
        <v>1261</v>
      </c>
      <c r="D81" s="84" t="s">
        <v>1262</v>
      </c>
      <c r="E81" s="73" t="s">
        <v>206</v>
      </c>
      <c r="F81" s="73" t="s">
        <v>206</v>
      </c>
      <c r="G81" s="84" t="s">
        <v>1051</v>
      </c>
      <c r="H81" s="84" t="s">
        <v>1043</v>
      </c>
      <c r="I81" s="84" t="s">
        <v>1044</v>
      </c>
      <c r="J81" s="84" t="s">
        <v>1045</v>
      </c>
      <c r="K81" s="84" t="s">
        <v>1046</v>
      </c>
      <c r="L81" s="84" t="s">
        <v>1047</v>
      </c>
      <c r="M81" s="84" t="s">
        <v>1043</v>
      </c>
      <c r="N81" s="84" t="s">
        <v>1044</v>
      </c>
      <c r="O81" s="84" t="s">
        <v>1045</v>
      </c>
      <c r="P81" s="84" t="s">
        <v>1046</v>
      </c>
      <c r="Q81" s="84" t="s">
        <v>1048</v>
      </c>
      <c r="R81" s="84" t="s">
        <v>1043</v>
      </c>
      <c r="S81" s="84" t="s">
        <v>1044</v>
      </c>
      <c r="T81" s="84" t="s">
        <v>1045</v>
      </c>
      <c r="U81" s="84" t="s">
        <v>1046</v>
      </c>
      <c r="V81" s="84" t="s">
        <v>1048</v>
      </c>
      <c r="W81" s="84" t="s">
        <v>1043</v>
      </c>
      <c r="X81" s="84" t="s">
        <v>1044</v>
      </c>
      <c r="Y81" s="84" t="s">
        <v>1045</v>
      </c>
      <c r="Z81" s="84" t="s">
        <v>1046</v>
      </c>
    </row>
    <row r="82" spans="2:26" ht="46.5" x14ac:dyDescent="0.35">
      <c r="B82" s="73" t="s">
        <v>1263</v>
      </c>
      <c r="C82" s="73" t="s">
        <v>1264</v>
      </c>
      <c r="D82" s="84" t="s">
        <v>1265</v>
      </c>
      <c r="E82" s="73" t="s">
        <v>206</v>
      </c>
      <c r="F82" s="73" t="s">
        <v>1060</v>
      </c>
      <c r="G82" s="84" t="s">
        <v>1051</v>
      </c>
      <c r="H82" s="84" t="s">
        <v>1043</v>
      </c>
      <c r="I82" s="84" t="s">
        <v>1044</v>
      </c>
      <c r="J82" s="84" t="s">
        <v>1045</v>
      </c>
      <c r="K82" s="84" t="s">
        <v>1046</v>
      </c>
      <c r="L82" s="84" t="s">
        <v>1047</v>
      </c>
      <c r="M82" s="84" t="s">
        <v>1043</v>
      </c>
      <c r="N82" s="84" t="s">
        <v>1044</v>
      </c>
      <c r="O82" s="84" t="s">
        <v>1045</v>
      </c>
      <c r="P82" s="84" t="s">
        <v>1046</v>
      </c>
      <c r="Q82" s="84" t="s">
        <v>1048</v>
      </c>
      <c r="R82" s="84" t="s">
        <v>1043</v>
      </c>
      <c r="S82" s="84" t="s">
        <v>1044</v>
      </c>
      <c r="T82" s="84" t="s">
        <v>1045</v>
      </c>
      <c r="U82" s="84" t="s">
        <v>1046</v>
      </c>
      <c r="V82" s="84" t="s">
        <v>1048</v>
      </c>
      <c r="W82" s="84" t="s">
        <v>1043</v>
      </c>
      <c r="X82" s="84" t="s">
        <v>1044</v>
      </c>
      <c r="Y82" s="84" t="s">
        <v>1045</v>
      </c>
      <c r="Z82" s="84" t="s">
        <v>1046</v>
      </c>
    </row>
    <row r="83" spans="2:26" ht="46.5" x14ac:dyDescent="0.35">
      <c r="B83" s="73" t="s">
        <v>1266</v>
      </c>
      <c r="C83" s="73" t="s">
        <v>1267</v>
      </c>
      <c r="D83" s="84" t="s">
        <v>1268</v>
      </c>
      <c r="E83" s="73" t="s">
        <v>206</v>
      </c>
      <c r="F83" s="73" t="s">
        <v>1060</v>
      </c>
      <c r="G83" s="84" t="s">
        <v>1051</v>
      </c>
      <c r="H83" s="84" t="s">
        <v>1043</v>
      </c>
      <c r="I83" s="84" t="s">
        <v>1044</v>
      </c>
      <c r="J83" s="84" t="s">
        <v>1045</v>
      </c>
      <c r="K83" s="84" t="s">
        <v>1046</v>
      </c>
      <c r="L83" s="84" t="s">
        <v>1047</v>
      </c>
      <c r="M83" s="84" t="s">
        <v>1043</v>
      </c>
      <c r="N83" s="84" t="s">
        <v>1044</v>
      </c>
      <c r="O83" s="84" t="s">
        <v>1045</v>
      </c>
      <c r="P83" s="84" t="s">
        <v>1046</v>
      </c>
      <c r="Q83" s="84" t="s">
        <v>1048</v>
      </c>
      <c r="R83" s="84" t="s">
        <v>1043</v>
      </c>
      <c r="S83" s="84" t="s">
        <v>1044</v>
      </c>
      <c r="T83" s="84" t="s">
        <v>1045</v>
      </c>
      <c r="U83" s="84" t="s">
        <v>1046</v>
      </c>
      <c r="V83" s="84" t="s">
        <v>1048</v>
      </c>
      <c r="W83" s="84" t="s">
        <v>1043</v>
      </c>
      <c r="X83" s="84" t="s">
        <v>1044</v>
      </c>
      <c r="Y83" s="84" t="s">
        <v>1045</v>
      </c>
      <c r="Z83" s="84" t="s">
        <v>1046</v>
      </c>
    </row>
    <row r="84" spans="2:26" ht="124" x14ac:dyDescent="0.35">
      <c r="B84" s="73" t="s">
        <v>1269</v>
      </c>
      <c r="C84" s="73" t="s">
        <v>1270</v>
      </c>
      <c r="D84" s="84" t="s">
        <v>1271</v>
      </c>
      <c r="E84" s="73" t="s">
        <v>206</v>
      </c>
      <c r="F84" s="73" t="s">
        <v>206</v>
      </c>
      <c r="G84" s="84" t="s">
        <v>1051</v>
      </c>
      <c r="H84" s="84" t="s">
        <v>1043</v>
      </c>
      <c r="I84" s="84" t="s">
        <v>1044</v>
      </c>
      <c r="J84" s="84" t="s">
        <v>1045</v>
      </c>
      <c r="K84" s="84" t="s">
        <v>1046</v>
      </c>
      <c r="L84" s="84" t="s">
        <v>1047</v>
      </c>
      <c r="M84" s="84" t="s">
        <v>1043</v>
      </c>
      <c r="N84" s="84" t="s">
        <v>1044</v>
      </c>
      <c r="O84" s="84" t="s">
        <v>1045</v>
      </c>
      <c r="P84" s="84" t="s">
        <v>1046</v>
      </c>
      <c r="Q84" s="84" t="s">
        <v>1048</v>
      </c>
      <c r="R84" s="84" t="s">
        <v>1043</v>
      </c>
      <c r="S84" s="84" t="s">
        <v>1044</v>
      </c>
      <c r="T84" s="84" t="s">
        <v>1045</v>
      </c>
      <c r="U84" s="84" t="s">
        <v>1046</v>
      </c>
      <c r="V84" s="84" t="s">
        <v>1048</v>
      </c>
      <c r="W84" s="84" t="s">
        <v>1043</v>
      </c>
      <c r="X84" s="84" t="s">
        <v>1044</v>
      </c>
      <c r="Y84" s="84" t="s">
        <v>1045</v>
      </c>
      <c r="Z84" s="84" t="s">
        <v>1046</v>
      </c>
    </row>
    <row r="85" spans="2:26" ht="46.5" x14ac:dyDescent="0.35">
      <c r="B85" s="73" t="s">
        <v>1272</v>
      </c>
      <c r="C85" s="73" t="s">
        <v>1273</v>
      </c>
      <c r="D85" s="84" t="s">
        <v>1274</v>
      </c>
      <c r="E85" s="73" t="s">
        <v>206</v>
      </c>
      <c r="F85" s="73" t="s">
        <v>206</v>
      </c>
      <c r="G85" s="84" t="s">
        <v>1051</v>
      </c>
      <c r="H85" s="84" t="s">
        <v>1043</v>
      </c>
      <c r="I85" s="84" t="s">
        <v>1044</v>
      </c>
      <c r="J85" s="84" t="s">
        <v>1045</v>
      </c>
      <c r="K85" s="84" t="s">
        <v>1046</v>
      </c>
      <c r="L85" s="84" t="s">
        <v>1047</v>
      </c>
      <c r="M85" s="84" t="s">
        <v>1043</v>
      </c>
      <c r="N85" s="84" t="s">
        <v>1044</v>
      </c>
      <c r="O85" s="84" t="s">
        <v>1045</v>
      </c>
      <c r="P85" s="84" t="s">
        <v>1046</v>
      </c>
      <c r="Q85" s="84" t="s">
        <v>1048</v>
      </c>
      <c r="R85" s="84" t="s">
        <v>1043</v>
      </c>
      <c r="S85" s="84" t="s">
        <v>1044</v>
      </c>
      <c r="T85" s="84" t="s">
        <v>1045</v>
      </c>
      <c r="U85" s="84" t="s">
        <v>1046</v>
      </c>
      <c r="V85" s="84" t="s">
        <v>1048</v>
      </c>
      <c r="W85" s="84" t="s">
        <v>1043</v>
      </c>
      <c r="X85" s="84" t="s">
        <v>1044</v>
      </c>
      <c r="Y85" s="84" t="s">
        <v>1045</v>
      </c>
      <c r="Z85" s="84" t="s">
        <v>1046</v>
      </c>
    </row>
    <row r="86" spans="2:26" ht="46.5" x14ac:dyDescent="0.35">
      <c r="B86" s="73" t="s">
        <v>1275</v>
      </c>
      <c r="C86" s="73" t="s">
        <v>1276</v>
      </c>
      <c r="D86" s="84" t="s">
        <v>1277</v>
      </c>
      <c r="E86" s="73" t="s">
        <v>206</v>
      </c>
      <c r="F86" s="73" t="s">
        <v>206</v>
      </c>
      <c r="G86" s="84" t="s">
        <v>1051</v>
      </c>
      <c r="H86" s="84" t="s">
        <v>1043</v>
      </c>
      <c r="I86" s="84" t="s">
        <v>1044</v>
      </c>
      <c r="J86" s="84" t="s">
        <v>1045</v>
      </c>
      <c r="K86" s="84" t="s">
        <v>1046</v>
      </c>
      <c r="L86" s="84" t="s">
        <v>1047</v>
      </c>
      <c r="M86" s="84" t="s">
        <v>1043</v>
      </c>
      <c r="N86" s="84" t="s">
        <v>1044</v>
      </c>
      <c r="O86" s="84" t="s">
        <v>1045</v>
      </c>
      <c r="P86" s="84" t="s">
        <v>1046</v>
      </c>
      <c r="Q86" s="84" t="s">
        <v>1048</v>
      </c>
      <c r="R86" s="84" t="s">
        <v>1043</v>
      </c>
      <c r="S86" s="84" t="s">
        <v>1044</v>
      </c>
      <c r="T86" s="84" t="s">
        <v>1045</v>
      </c>
      <c r="U86" s="84" t="s">
        <v>1046</v>
      </c>
      <c r="V86" s="84" t="s">
        <v>1048</v>
      </c>
      <c r="W86" s="84" t="s">
        <v>1043</v>
      </c>
      <c r="X86" s="84" t="s">
        <v>1044</v>
      </c>
      <c r="Y86" s="84" t="s">
        <v>1045</v>
      </c>
      <c r="Z86" s="84" t="s">
        <v>1046</v>
      </c>
    </row>
    <row r="87" spans="2:26" ht="46.5" x14ac:dyDescent="0.35">
      <c r="B87" s="73" t="s">
        <v>1278</v>
      </c>
      <c r="C87" s="73" t="s">
        <v>1279</v>
      </c>
      <c r="D87" s="84" t="s">
        <v>1280</v>
      </c>
      <c r="E87" s="73" t="s">
        <v>206</v>
      </c>
      <c r="F87" s="73" t="s">
        <v>206</v>
      </c>
      <c r="G87" s="84" t="s">
        <v>1051</v>
      </c>
      <c r="H87" s="84" t="s">
        <v>1043</v>
      </c>
      <c r="I87" s="84" t="s">
        <v>1044</v>
      </c>
      <c r="J87" s="84" t="s">
        <v>1045</v>
      </c>
      <c r="K87" s="84" t="s">
        <v>1046</v>
      </c>
      <c r="L87" s="84" t="s">
        <v>1047</v>
      </c>
      <c r="M87" s="84" t="s">
        <v>1043</v>
      </c>
      <c r="N87" s="84" t="s">
        <v>1044</v>
      </c>
      <c r="O87" s="84" t="s">
        <v>1045</v>
      </c>
      <c r="P87" s="84" t="s">
        <v>1046</v>
      </c>
      <c r="Q87" s="84" t="s">
        <v>1048</v>
      </c>
      <c r="R87" s="84" t="s">
        <v>1043</v>
      </c>
      <c r="S87" s="84" t="s">
        <v>1044</v>
      </c>
      <c r="T87" s="84" t="s">
        <v>1045</v>
      </c>
      <c r="U87" s="84" t="s">
        <v>1046</v>
      </c>
      <c r="V87" s="84" t="s">
        <v>1048</v>
      </c>
      <c r="W87" s="84" t="s">
        <v>1043</v>
      </c>
      <c r="X87" s="84" t="s">
        <v>1044</v>
      </c>
      <c r="Y87" s="84" t="s">
        <v>1045</v>
      </c>
      <c r="Z87" s="84" t="s">
        <v>1046</v>
      </c>
    </row>
    <row r="88" spans="2:26" ht="46.5" x14ac:dyDescent="0.35">
      <c r="B88" s="73" t="s">
        <v>1281</v>
      </c>
      <c r="C88" s="73" t="s">
        <v>1282</v>
      </c>
      <c r="D88" s="84" t="s">
        <v>1283</v>
      </c>
      <c r="E88" s="73" t="s">
        <v>206</v>
      </c>
      <c r="F88" s="73" t="s">
        <v>206</v>
      </c>
      <c r="G88" s="84" t="s">
        <v>1051</v>
      </c>
      <c r="H88" s="84" t="s">
        <v>1043</v>
      </c>
      <c r="I88" s="84" t="s">
        <v>1044</v>
      </c>
      <c r="J88" s="84" t="s">
        <v>1045</v>
      </c>
      <c r="K88" s="84" t="s">
        <v>1046</v>
      </c>
      <c r="L88" s="84" t="s">
        <v>1047</v>
      </c>
      <c r="M88" s="84" t="s">
        <v>1043</v>
      </c>
      <c r="N88" s="84" t="s">
        <v>1044</v>
      </c>
      <c r="O88" s="84" t="s">
        <v>1045</v>
      </c>
      <c r="P88" s="84" t="s">
        <v>1046</v>
      </c>
      <c r="Q88" s="84" t="s">
        <v>1048</v>
      </c>
      <c r="R88" s="84" t="s">
        <v>1043</v>
      </c>
      <c r="S88" s="84" t="s">
        <v>1044</v>
      </c>
      <c r="T88" s="84" t="s">
        <v>1045</v>
      </c>
      <c r="U88" s="84" t="s">
        <v>1046</v>
      </c>
      <c r="V88" s="84" t="s">
        <v>1048</v>
      </c>
      <c r="W88" s="84" t="s">
        <v>1043</v>
      </c>
      <c r="X88" s="84" t="s">
        <v>1044</v>
      </c>
      <c r="Y88" s="84" t="s">
        <v>1045</v>
      </c>
      <c r="Z88" s="84" t="s">
        <v>1046</v>
      </c>
    </row>
    <row r="89" spans="2:26" ht="46.5" x14ac:dyDescent="0.35">
      <c r="B89" s="73" t="s">
        <v>1284</v>
      </c>
      <c r="C89" s="73" t="s">
        <v>1285</v>
      </c>
      <c r="D89" s="84" t="s">
        <v>1286</v>
      </c>
      <c r="E89" s="73" t="s">
        <v>206</v>
      </c>
      <c r="F89" s="73" t="s">
        <v>206</v>
      </c>
      <c r="G89" s="84" t="s">
        <v>1051</v>
      </c>
      <c r="H89" s="84" t="s">
        <v>1043</v>
      </c>
      <c r="I89" s="84" t="s">
        <v>1044</v>
      </c>
      <c r="J89" s="84" t="s">
        <v>1045</v>
      </c>
      <c r="K89" s="84" t="s">
        <v>1046</v>
      </c>
      <c r="L89" s="84" t="s">
        <v>1047</v>
      </c>
      <c r="M89" s="84" t="s">
        <v>1043</v>
      </c>
      <c r="N89" s="84" t="s">
        <v>1044</v>
      </c>
      <c r="O89" s="84" t="s">
        <v>1045</v>
      </c>
      <c r="P89" s="84" t="s">
        <v>1046</v>
      </c>
      <c r="Q89" s="84" t="s">
        <v>1048</v>
      </c>
      <c r="R89" s="84" t="s">
        <v>1043</v>
      </c>
      <c r="S89" s="84" t="s">
        <v>1044</v>
      </c>
      <c r="T89" s="84" t="s">
        <v>1045</v>
      </c>
      <c r="U89" s="84" t="s">
        <v>1046</v>
      </c>
      <c r="V89" s="84" t="s">
        <v>1048</v>
      </c>
      <c r="W89" s="84" t="s">
        <v>1043</v>
      </c>
      <c r="X89" s="84" t="s">
        <v>1044</v>
      </c>
      <c r="Y89" s="84" t="s">
        <v>1045</v>
      </c>
      <c r="Z89" s="84" t="s">
        <v>1046</v>
      </c>
    </row>
    <row r="90" spans="2:26" ht="62" x14ac:dyDescent="0.35">
      <c r="B90" s="73" t="s">
        <v>1287</v>
      </c>
      <c r="C90" s="73" t="s">
        <v>1288</v>
      </c>
      <c r="D90" s="84" t="s">
        <v>1289</v>
      </c>
      <c r="E90" s="73" t="s">
        <v>206</v>
      </c>
      <c r="F90" s="73" t="s">
        <v>1060</v>
      </c>
      <c r="G90" s="84" t="s">
        <v>1051</v>
      </c>
      <c r="H90" s="84" t="s">
        <v>1043</v>
      </c>
      <c r="I90" s="84" t="s">
        <v>1044</v>
      </c>
      <c r="J90" s="84" t="s">
        <v>1045</v>
      </c>
      <c r="K90" s="84" t="s">
        <v>1046</v>
      </c>
      <c r="L90" s="84" t="s">
        <v>1047</v>
      </c>
      <c r="M90" s="84" t="s">
        <v>1043</v>
      </c>
      <c r="N90" s="84" t="s">
        <v>1044</v>
      </c>
      <c r="O90" s="84" t="s">
        <v>1068</v>
      </c>
      <c r="P90" s="84" t="s">
        <v>1046</v>
      </c>
      <c r="Q90" s="84" t="s">
        <v>1048</v>
      </c>
      <c r="R90" s="84" t="s">
        <v>1043</v>
      </c>
      <c r="S90" s="84" t="s">
        <v>1044</v>
      </c>
      <c r="T90" s="84" t="s">
        <v>1068</v>
      </c>
      <c r="U90" s="84" t="s">
        <v>1046</v>
      </c>
      <c r="V90" s="84" t="s">
        <v>1048</v>
      </c>
      <c r="W90" s="84" t="s">
        <v>1043</v>
      </c>
      <c r="X90" s="84" t="s">
        <v>1044</v>
      </c>
      <c r="Y90" s="84" t="s">
        <v>1068</v>
      </c>
      <c r="Z90" s="84" t="s">
        <v>1046</v>
      </c>
    </row>
    <row r="91" spans="2:26" ht="170.5" x14ac:dyDescent="0.35">
      <c r="B91" s="73" t="s">
        <v>1290</v>
      </c>
      <c r="C91" s="73" t="s">
        <v>1291</v>
      </c>
      <c r="D91" s="84" t="s">
        <v>1292</v>
      </c>
      <c r="E91" s="73" t="s">
        <v>206</v>
      </c>
      <c r="F91" s="73" t="s">
        <v>206</v>
      </c>
      <c r="G91" s="84" t="s">
        <v>1051</v>
      </c>
      <c r="H91" s="84" t="s">
        <v>1043</v>
      </c>
      <c r="I91" s="84" t="s">
        <v>1044</v>
      </c>
      <c r="J91" s="84" t="s">
        <v>1045</v>
      </c>
      <c r="K91" s="84" t="s">
        <v>1046</v>
      </c>
      <c r="L91" s="84" t="s">
        <v>1047</v>
      </c>
      <c r="M91" s="84" t="s">
        <v>1043</v>
      </c>
      <c r="N91" s="84" t="s">
        <v>1044</v>
      </c>
      <c r="O91" s="84" t="s">
        <v>1045</v>
      </c>
      <c r="P91" s="84" t="s">
        <v>1046</v>
      </c>
      <c r="Q91" s="84" t="s">
        <v>1048</v>
      </c>
      <c r="R91" s="84" t="s">
        <v>1043</v>
      </c>
      <c r="S91" s="84" t="s">
        <v>1044</v>
      </c>
      <c r="T91" s="84" t="s">
        <v>1045</v>
      </c>
      <c r="U91" s="84" t="s">
        <v>1046</v>
      </c>
      <c r="V91" s="84" t="s">
        <v>1048</v>
      </c>
      <c r="W91" s="84" t="s">
        <v>1043</v>
      </c>
      <c r="X91" s="84" t="s">
        <v>1044</v>
      </c>
      <c r="Y91" s="84" t="s">
        <v>1045</v>
      </c>
      <c r="Z91" s="84" t="s">
        <v>1046</v>
      </c>
    </row>
    <row r="92" spans="2:26" ht="93" x14ac:dyDescent="0.35">
      <c r="B92" s="73" t="s">
        <v>1293</v>
      </c>
      <c r="C92" s="73" t="s">
        <v>1294</v>
      </c>
      <c r="D92" s="84" t="s">
        <v>1295</v>
      </c>
      <c r="E92" s="73" t="s">
        <v>206</v>
      </c>
      <c r="F92" s="73" t="s">
        <v>206</v>
      </c>
      <c r="G92" s="84" t="s">
        <v>1051</v>
      </c>
      <c r="H92" s="84" t="s">
        <v>1043</v>
      </c>
      <c r="I92" s="84" t="s">
        <v>1044</v>
      </c>
      <c r="J92" s="84" t="s">
        <v>1045</v>
      </c>
      <c r="K92" s="84" t="s">
        <v>1046</v>
      </c>
      <c r="L92" s="84" t="s">
        <v>1047</v>
      </c>
      <c r="M92" s="84" t="s">
        <v>1043</v>
      </c>
      <c r="N92" s="84" t="s">
        <v>1044</v>
      </c>
      <c r="O92" s="84" t="s">
        <v>1068</v>
      </c>
      <c r="P92" s="84" t="s">
        <v>1046</v>
      </c>
      <c r="Q92" s="84" t="s">
        <v>1048</v>
      </c>
      <c r="R92" s="84" t="s">
        <v>1043</v>
      </c>
      <c r="S92" s="84" t="s">
        <v>1044</v>
      </c>
      <c r="T92" s="84" t="s">
        <v>1068</v>
      </c>
      <c r="U92" s="84" t="s">
        <v>1046</v>
      </c>
      <c r="V92" s="84" t="s">
        <v>1048</v>
      </c>
      <c r="W92" s="84" t="s">
        <v>1043</v>
      </c>
      <c r="X92" s="84" t="s">
        <v>1044</v>
      </c>
      <c r="Y92" s="84" t="s">
        <v>1068</v>
      </c>
      <c r="Z92" s="84" t="s">
        <v>1046</v>
      </c>
    </row>
    <row r="293" spans="2:185" x14ac:dyDescent="0.35">
      <c r="B293" s="59"/>
      <c r="C293" s="59"/>
      <c r="D293" s="70"/>
      <c r="E293" s="59"/>
      <c r="F293" s="59"/>
      <c r="G293" s="70"/>
      <c r="H293" s="70"/>
      <c r="I293" s="70"/>
      <c r="J293" s="70"/>
      <c r="K293" s="70"/>
      <c r="L293" s="70"/>
      <c r="M293" s="70"/>
      <c r="N293" s="70"/>
      <c r="O293" s="70"/>
      <c r="P293" s="70"/>
      <c r="Q293" s="70"/>
      <c r="R293" s="70"/>
      <c r="S293" s="70"/>
      <c r="T293" s="70"/>
      <c r="U293" s="70"/>
      <c r="V293" s="70"/>
      <c r="W293" s="70"/>
      <c r="X293" s="70"/>
      <c r="Y293" s="70"/>
      <c r="Z293" s="70"/>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c r="DL293" s="59"/>
      <c r="DM293" s="59"/>
      <c r="DN293" s="59"/>
      <c r="DO293" s="59"/>
      <c r="DP293" s="59"/>
      <c r="DQ293" s="59"/>
      <c r="DR293" s="59"/>
      <c r="DS293" s="59"/>
      <c r="DT293" s="59"/>
      <c r="DU293" s="59"/>
      <c r="DV293" s="59"/>
      <c r="DW293" s="59"/>
      <c r="DX293" s="59"/>
      <c r="DY293" s="59"/>
      <c r="DZ293" s="59"/>
      <c r="EA293" s="59"/>
      <c r="EB293" s="59"/>
      <c r="EC293" s="59"/>
      <c r="ED293" s="59"/>
      <c r="EE293" s="59"/>
      <c r="EF293" s="59"/>
      <c r="EG293" s="59"/>
      <c r="EH293" s="59"/>
      <c r="EI293" s="59"/>
      <c r="EJ293" s="59"/>
      <c r="EK293" s="59"/>
      <c r="EL293" s="59"/>
      <c r="EM293" s="59"/>
      <c r="EN293" s="59"/>
      <c r="EO293" s="59"/>
      <c r="EP293" s="59"/>
      <c r="EQ293" s="59"/>
      <c r="ER293" s="59"/>
      <c r="ES293" s="59"/>
      <c r="ET293" s="59"/>
      <c r="EU293" s="59"/>
      <c r="EV293" s="59"/>
      <c r="EW293" s="59"/>
      <c r="EX293" s="59"/>
      <c r="EY293" s="59"/>
      <c r="EZ293" s="59"/>
      <c r="FA293" s="59"/>
      <c r="FB293" s="59"/>
      <c r="FC293" s="59"/>
      <c r="FD293" s="59"/>
      <c r="FE293" s="59"/>
      <c r="FF293" s="59"/>
      <c r="FG293" s="59"/>
      <c r="FH293" s="59"/>
      <c r="FI293" s="59"/>
      <c r="FJ293" s="59"/>
      <c r="FK293" s="59"/>
      <c r="FL293" s="59"/>
      <c r="FM293" s="59"/>
      <c r="FN293" s="59"/>
      <c r="FO293" s="59"/>
      <c r="FP293" s="59"/>
      <c r="FQ293" s="59"/>
      <c r="FR293" s="59"/>
      <c r="FS293" s="59"/>
      <c r="FT293" s="59"/>
      <c r="FU293" s="59"/>
      <c r="FV293" s="59"/>
      <c r="FW293" s="59"/>
      <c r="FX293" s="59"/>
      <c r="FY293" s="59"/>
      <c r="FZ293" s="59"/>
      <c r="GA293" s="59"/>
      <c r="GB293" s="59"/>
      <c r="GC293" s="59"/>
    </row>
  </sheetData>
  <conditionalFormatting sqref="E1:F1048576">
    <cfRule type="cellIs" dxfId="106" priority="2" operator="equal">
      <formula>"NO"</formula>
    </cfRule>
  </conditionalFormatting>
  <conditionalFormatting sqref="G1:Z1048576">
    <cfRule type="cellIs" dxfId="105" priority="7" operator="equal">
      <formula>"Parametric geometry"</formula>
    </cfRule>
    <cfRule type="cellIs" dxfId="104" priority="8" operator="equal">
      <formula>"Constructive geometry"</formula>
    </cfRule>
    <cfRule type="cellIs" dxfId="103" priority="9" operator="equal">
      <formula>"Explicit geometry"</formula>
    </cfRule>
    <cfRule type="cellIs" dxfId="102" priority="10" operator="equal">
      <formula>"Textures"</formula>
    </cfRule>
    <cfRule type="cellIs" dxfId="101" priority="11" operator="equal">
      <formula>"Material colour"</formula>
    </cfRule>
    <cfRule type="cellIs" dxfId="100" priority="12" operator="equal">
      <formula>"Single colour"</formula>
    </cfRule>
    <cfRule type="cellIs" dxfId="99" priority="13" operator="equal">
      <formula>"No colour"</formula>
    </cfRule>
    <cfRule type="cellIs" dxfId="98" priority="14" operator="equal">
      <formula>"Relative location"</formula>
    </cfRule>
    <cfRule type="cellIs" dxfId="97" priority="15" operator="equal">
      <formula>"Absolute location"</formula>
    </cfRule>
    <cfRule type="cellIs" dxfId="96" priority="16" operator="equal">
      <formula>"Three dimensional"</formula>
    </cfRule>
    <cfRule type="cellIs" dxfId="95" priority="17" operator="equal">
      <formula>"Two-dimensional"</formula>
    </cfRule>
    <cfRule type="cellIs" dxfId="94" priority="18" operator="equal">
      <formula>"One-dimensional"</formula>
    </cfRule>
    <cfRule type="cellIs" dxfId="93" priority="19" operator="equal">
      <formula>"Zero-dimensional"</formula>
    </cfRule>
    <cfRule type="cellIs" dxfId="92" priority="20" operator="equal">
      <formula>"Not requested"</formula>
    </cfRule>
    <cfRule type="cellIs" dxfId="91" priority="21" operator="equal">
      <formula>"Objects placeholder (Volume)"</formula>
    </cfRule>
    <cfRule type="cellIs" dxfId="90" priority="22" operator="equal">
      <formula>"Object representative of installed product"</formula>
    </cfRule>
    <cfRule type="cellIs" dxfId="89" priority="24" operator="equal">
      <formula>"Object representative of specific product"</formula>
    </cfRule>
    <cfRule type="cellIs" dxfId="88" priority="25" operator="equal">
      <formula>"Object representative of generic product"</formula>
    </cfRule>
    <cfRule type="cellIs" dxfId="87" priority="26" operator="equal">
      <formula>"Object placeholder"</formula>
    </cfRule>
    <cfRule type="cellIs" dxfId="86" priority="27" operator="equal">
      <formula>"Massing representation"</formula>
    </cfRule>
    <cfRule type="cellIs" dxfId="85" priority="28" operator="equal">
      <formula>"No representation required"</formula>
    </cfRule>
  </conditionalFormatting>
  <dataValidations count="5">
    <dataValidation type="list" allowBlank="1" showInputMessage="1" showErrorMessage="1" sqref="Q3:Q92 V3:V92 L3:L92 G3:G92" xr:uid="{7163866B-F23B-4655-98CD-D3F112E641AE}">
      <formula1>PL_Detail</formula1>
    </dataValidation>
    <dataValidation type="list" allowBlank="1" showInputMessage="1" showErrorMessage="1" sqref="H3:H92 M3:M92 R3:R92 W3:W92" xr:uid="{A322DCAB-1AA0-49B7-A534-0CBD6231A8B2}">
      <formula1>PL_Dimensionality</formula1>
    </dataValidation>
    <dataValidation type="list" allowBlank="1" showInputMessage="1" showErrorMessage="1" sqref="I3:I92 N3:N92 S3:S92 X3:X92" xr:uid="{918C318B-B190-49FB-B82A-9DDF32C10B62}">
      <formula1>PL_Location</formula1>
    </dataValidation>
    <dataValidation type="list" allowBlank="1" showInputMessage="1" showErrorMessage="1" sqref="J3:J92 O3:O92 T3:T92 Y3:Y92" xr:uid="{EFB82437-144E-4219-84EC-272AD5DED798}">
      <formula1>PL_Appearance</formula1>
    </dataValidation>
    <dataValidation type="list" allowBlank="1" showInputMessage="1" showErrorMessage="1" sqref="K3:K92 P3:P92 U3:U92 Z3:Z92" xr:uid="{5C539DE5-D480-4334-A2AD-2A35286C5D0E}">
      <formula1>PL_ParametricBehaviour</formula1>
    </dataValidation>
  </dataValidations>
  <pageMargins left="0.7" right="0.7" top="0.75" bottom="0.75" header="0.3" footer="0.3"/>
  <pageSetup paperSize="9" orientation="portrait" horizontalDpi="1200" verticalDpi="120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E35FD648-788B-40AF-AB06-8DDA07FDD94E}">
            <xm:f>NOT(ISERROR(SEARCH("YES",E1)))</xm:f>
            <xm:f>"YES"</xm:f>
            <x14:dxf>
              <fill>
                <patternFill patternType="solid">
                  <bgColor rgb="FFE2EFDA"/>
                </patternFill>
              </fill>
            </x14:dxf>
          </x14:cfRule>
          <xm:sqref>E1:F1048576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F830B-B814-44A9-A9DF-61F8E0CC6943}">
  <sheetPr>
    <tabColor rgb="FFCFDCE3"/>
  </sheetPr>
  <dimension ref="B1:BX99"/>
  <sheetViews>
    <sheetView showGridLines="0" zoomScaleNormal="100" workbookViewId="0"/>
  </sheetViews>
  <sheetFormatPr defaultColWidth="8.7265625" defaultRowHeight="15.5" x14ac:dyDescent="0.35"/>
  <cols>
    <col min="1" max="2" width="5.7265625" style="45" customWidth="1"/>
    <col min="3" max="3" width="55" style="56" bestFit="1" customWidth="1"/>
    <col min="4" max="4" width="90.7265625" style="57" customWidth="1"/>
    <col min="5" max="5" width="25.7265625" style="56" customWidth="1"/>
    <col min="6" max="7" width="30.7265625" style="56" customWidth="1"/>
    <col min="8" max="68" width="20.7265625" style="56" customWidth="1"/>
    <col min="69" max="69" width="8.7265625" style="45"/>
    <col min="70" max="70" width="5.7265625" style="45" customWidth="1"/>
    <col min="71" max="71" width="51.54296875" style="45" bestFit="1" customWidth="1"/>
    <col min="72" max="72" width="37.1796875" style="45" customWidth="1"/>
    <col min="73" max="73" width="26.453125" style="45" bestFit="1" customWidth="1"/>
    <col min="74" max="74" width="60.453125" style="45" bestFit="1" customWidth="1"/>
    <col min="75" max="75" width="30.54296875" style="45" bestFit="1" customWidth="1"/>
    <col min="76" max="76" width="61.1796875" style="47" customWidth="1"/>
    <col min="77" max="16384" width="8.7265625" style="45"/>
  </cols>
  <sheetData>
    <row r="1" spans="2:76" ht="30" customHeight="1" x14ac:dyDescent="0.35">
      <c r="B1" s="65" t="s">
        <v>1296</v>
      </c>
      <c r="C1" s="89"/>
      <c r="D1" s="90"/>
      <c r="E1" s="89"/>
      <c r="F1" s="89"/>
      <c r="G1" s="89"/>
      <c r="H1" s="55" t="s">
        <v>1297</v>
      </c>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55" t="s">
        <v>1298</v>
      </c>
      <c r="AR1" s="89"/>
      <c r="AS1" s="89"/>
      <c r="AT1" s="89"/>
      <c r="AU1" s="89"/>
      <c r="AV1" s="89"/>
      <c r="AW1" s="89"/>
      <c r="AX1" s="89"/>
      <c r="AY1" s="89"/>
      <c r="AZ1" s="89"/>
      <c r="BA1" s="89"/>
      <c r="BB1" s="89"/>
      <c r="BC1" s="89"/>
      <c r="BD1" s="89"/>
      <c r="BE1" s="89"/>
      <c r="BF1" s="7" t="s">
        <v>1299</v>
      </c>
      <c r="BG1" s="55" t="s">
        <v>1300</v>
      </c>
      <c r="BH1" s="55" t="s">
        <v>1301</v>
      </c>
      <c r="BI1" s="89"/>
      <c r="BJ1" s="89"/>
      <c r="BK1" s="89"/>
      <c r="BL1" s="89"/>
      <c r="BM1" s="60"/>
      <c r="BN1" s="89"/>
      <c r="BO1" s="89"/>
      <c r="BP1" s="89"/>
      <c r="BQ1" s="71"/>
      <c r="BR1" s="55" t="s">
        <v>1302</v>
      </c>
      <c r="BS1" s="71"/>
      <c r="BT1" s="71"/>
      <c r="BU1" s="71"/>
      <c r="BV1" s="71"/>
      <c r="BW1" s="71"/>
      <c r="BX1" s="78"/>
    </row>
    <row r="2" spans="2:76" s="64" customFormat="1" ht="69.75" customHeight="1" x14ac:dyDescent="0.35">
      <c r="B2" s="74" t="s">
        <v>89</v>
      </c>
      <c r="C2" s="74" t="s">
        <v>1016</v>
      </c>
      <c r="D2" s="74" t="s">
        <v>1017</v>
      </c>
      <c r="E2" s="74" t="s">
        <v>1303</v>
      </c>
      <c r="F2" s="74" t="s">
        <v>1304</v>
      </c>
      <c r="G2" s="74" t="s">
        <v>1305</v>
      </c>
      <c r="H2" s="74" t="s">
        <v>1306</v>
      </c>
      <c r="I2" s="74" t="s">
        <v>1307</v>
      </c>
      <c r="J2" s="74" t="s">
        <v>1308</v>
      </c>
      <c r="K2" s="74" t="s">
        <v>1309</v>
      </c>
      <c r="L2" s="74" t="s">
        <v>1310</v>
      </c>
      <c r="M2" s="74" t="s">
        <v>1311</v>
      </c>
      <c r="N2" s="74" t="s">
        <v>1312</v>
      </c>
      <c r="O2" s="74" t="s">
        <v>1313</v>
      </c>
      <c r="P2" s="74" t="s">
        <v>1314</v>
      </c>
      <c r="Q2" s="74" t="s">
        <v>1315</v>
      </c>
      <c r="R2" s="74" t="s">
        <v>1316</v>
      </c>
      <c r="S2" s="74" t="s">
        <v>1317</v>
      </c>
      <c r="T2" s="74" t="s">
        <v>1318</v>
      </c>
      <c r="U2" s="74" t="s">
        <v>1319</v>
      </c>
      <c r="V2" s="74" t="s">
        <v>1320</v>
      </c>
      <c r="W2" s="74" t="s">
        <v>1321</v>
      </c>
      <c r="X2" s="74" t="s">
        <v>1322</v>
      </c>
      <c r="Y2" s="74" t="s">
        <v>1323</v>
      </c>
      <c r="Z2" s="74" t="s">
        <v>1324</v>
      </c>
      <c r="AA2" s="74" t="s">
        <v>1325</v>
      </c>
      <c r="AB2" s="74" t="s">
        <v>1326</v>
      </c>
      <c r="AC2" s="74" t="s">
        <v>1327</v>
      </c>
      <c r="AD2" s="74" t="s">
        <v>1328</v>
      </c>
      <c r="AE2" s="74" t="s">
        <v>1329</v>
      </c>
      <c r="AF2" s="74" t="s">
        <v>1330</v>
      </c>
      <c r="AG2" s="74" t="s">
        <v>1331</v>
      </c>
      <c r="AH2" s="74" t="s">
        <v>1332</v>
      </c>
      <c r="AI2" s="74" t="s">
        <v>1333</v>
      </c>
      <c r="AJ2" s="74" t="s">
        <v>1334</v>
      </c>
      <c r="AK2" s="74" t="s">
        <v>1335</v>
      </c>
      <c r="AL2" s="74" t="s">
        <v>1336</v>
      </c>
      <c r="AM2" s="74" t="s">
        <v>1337</v>
      </c>
      <c r="AN2" s="74" t="s">
        <v>1338</v>
      </c>
      <c r="AO2" s="74" t="s">
        <v>1339</v>
      </c>
      <c r="AP2" s="74" t="s">
        <v>1340</v>
      </c>
      <c r="AQ2" s="74" t="s">
        <v>1341</v>
      </c>
      <c r="AR2" s="58" t="s">
        <v>1342</v>
      </c>
      <c r="AS2" s="58" t="s">
        <v>1343</v>
      </c>
      <c r="AT2" s="58" t="s">
        <v>1344</v>
      </c>
      <c r="AU2" s="58" t="s">
        <v>1345</v>
      </c>
      <c r="AV2" s="58" t="s">
        <v>1346</v>
      </c>
      <c r="AW2" s="58" t="s">
        <v>1347</v>
      </c>
      <c r="AX2" s="58" t="s">
        <v>1348</v>
      </c>
      <c r="AY2" s="58" t="s">
        <v>1349</v>
      </c>
      <c r="AZ2" s="58" t="s">
        <v>1350</v>
      </c>
      <c r="BA2" s="58" t="s">
        <v>1351</v>
      </c>
      <c r="BB2" s="58" t="s">
        <v>1352</v>
      </c>
      <c r="BC2" s="58" t="s">
        <v>1353</v>
      </c>
      <c r="BD2" s="58" t="s">
        <v>1354</v>
      </c>
      <c r="BE2" s="58" t="s">
        <v>1355</v>
      </c>
      <c r="BF2" s="58" t="s">
        <v>1356</v>
      </c>
      <c r="BG2" s="58" t="s">
        <v>1357</v>
      </c>
      <c r="BH2" s="58" t="s">
        <v>1358</v>
      </c>
      <c r="BI2" s="58" t="s">
        <v>1359</v>
      </c>
      <c r="BJ2" s="58" t="s">
        <v>1360</v>
      </c>
      <c r="BK2" s="58" t="s">
        <v>1361</v>
      </c>
      <c r="BL2" s="58" t="s">
        <v>1362</v>
      </c>
      <c r="BM2" s="58" t="s">
        <v>1363</v>
      </c>
      <c r="BN2" s="58" t="s">
        <v>1364</v>
      </c>
      <c r="BO2" s="58" t="s">
        <v>1365</v>
      </c>
      <c r="BP2" s="58" t="s">
        <v>1366</v>
      </c>
      <c r="BQ2" s="91"/>
      <c r="BR2" s="72" t="s">
        <v>89</v>
      </c>
      <c r="BS2" s="72" t="s">
        <v>1367</v>
      </c>
      <c r="BT2" s="72" t="s">
        <v>1368</v>
      </c>
      <c r="BU2" s="72" t="s">
        <v>1369</v>
      </c>
      <c r="BV2" s="72" t="s">
        <v>1370</v>
      </c>
      <c r="BW2" s="72" t="s">
        <v>1371</v>
      </c>
      <c r="BX2" s="74" t="s">
        <v>1372</v>
      </c>
    </row>
    <row r="3" spans="2:76" ht="77.5" x14ac:dyDescent="0.35">
      <c r="B3" s="73" t="s">
        <v>207</v>
      </c>
      <c r="C3" s="73" t="s">
        <v>1040</v>
      </c>
      <c r="D3" s="84" t="s">
        <v>1041</v>
      </c>
      <c r="E3" s="73" t="s">
        <v>1373</v>
      </c>
      <c r="F3" s="73" t="s">
        <v>206</v>
      </c>
      <c r="G3" s="73" t="s">
        <v>206</v>
      </c>
      <c r="H3" s="73">
        <v>4</v>
      </c>
      <c r="I3" s="73" t="s">
        <v>159</v>
      </c>
      <c r="J3" s="73">
        <v>4</v>
      </c>
      <c r="K3" s="73">
        <v>4</v>
      </c>
      <c r="L3" s="73">
        <v>4</v>
      </c>
      <c r="M3" s="73">
        <v>4</v>
      </c>
      <c r="N3" s="73">
        <v>5</v>
      </c>
      <c r="O3" s="73">
        <v>5</v>
      </c>
      <c r="P3" s="73">
        <v>5</v>
      </c>
      <c r="Q3" s="73">
        <v>5</v>
      </c>
      <c r="R3" s="73">
        <v>5</v>
      </c>
      <c r="S3" s="73">
        <v>5</v>
      </c>
      <c r="T3" s="73">
        <v>5</v>
      </c>
      <c r="U3" s="73" t="s">
        <v>142</v>
      </c>
      <c r="V3" s="73" t="s">
        <v>142</v>
      </c>
      <c r="W3" s="73" t="s">
        <v>142</v>
      </c>
      <c r="X3" s="73" t="s">
        <v>1374</v>
      </c>
      <c r="Y3" s="73" t="s">
        <v>1374</v>
      </c>
      <c r="Z3" s="73" t="s">
        <v>1374</v>
      </c>
      <c r="AA3" s="73" t="s">
        <v>1374</v>
      </c>
      <c r="AB3" s="73">
        <v>4</v>
      </c>
      <c r="AC3" s="73">
        <v>4</v>
      </c>
      <c r="AD3" s="73">
        <v>4</v>
      </c>
      <c r="AE3" s="73" t="s">
        <v>1374</v>
      </c>
      <c r="AF3" s="73" t="s">
        <v>1374</v>
      </c>
      <c r="AG3" s="73" t="s">
        <v>1374</v>
      </c>
      <c r="AH3" s="73" t="s">
        <v>1374</v>
      </c>
      <c r="AI3" s="73" t="s">
        <v>1374</v>
      </c>
      <c r="AJ3" s="73" t="s">
        <v>1374</v>
      </c>
      <c r="AK3" s="73" t="s">
        <v>1374</v>
      </c>
      <c r="AL3" s="73" t="s">
        <v>1374</v>
      </c>
      <c r="AM3" s="73" t="s">
        <v>1374</v>
      </c>
      <c r="AN3" s="73" t="s">
        <v>1374</v>
      </c>
      <c r="AO3" s="73" t="s">
        <v>1374</v>
      </c>
      <c r="AP3" s="73" t="s">
        <v>1374</v>
      </c>
      <c r="AQ3" s="73">
        <v>4</v>
      </c>
      <c r="AR3" s="5" t="s">
        <v>159</v>
      </c>
      <c r="AS3" s="5">
        <v>4</v>
      </c>
      <c r="AT3" s="5" t="s">
        <v>159</v>
      </c>
      <c r="AU3" s="5" t="s">
        <v>159</v>
      </c>
      <c r="AV3" s="5">
        <v>4</v>
      </c>
      <c r="AW3" s="5" t="s">
        <v>142</v>
      </c>
      <c r="AX3" s="5" t="s">
        <v>142</v>
      </c>
      <c r="AY3" s="5" t="s">
        <v>142</v>
      </c>
      <c r="AZ3" s="5" t="s">
        <v>1374</v>
      </c>
      <c r="BA3" s="5" t="s">
        <v>1374</v>
      </c>
      <c r="BB3" s="5" t="s">
        <v>1374</v>
      </c>
      <c r="BC3" s="5" t="s">
        <v>1374</v>
      </c>
      <c r="BD3" s="5" t="s">
        <v>1374</v>
      </c>
      <c r="BE3" s="5" t="s">
        <v>1374</v>
      </c>
      <c r="BF3" s="5" t="s">
        <v>96</v>
      </c>
      <c r="BG3" s="5">
        <v>4</v>
      </c>
      <c r="BH3" s="5">
        <v>4</v>
      </c>
      <c r="BI3" s="5" t="s">
        <v>159</v>
      </c>
      <c r="BJ3" s="5">
        <v>4</v>
      </c>
      <c r="BK3" s="5">
        <v>4</v>
      </c>
      <c r="BL3" s="5" t="s">
        <v>159</v>
      </c>
      <c r="BM3" s="5" t="s">
        <v>142</v>
      </c>
      <c r="BN3" s="5" t="s">
        <v>142</v>
      </c>
      <c r="BO3" s="5" t="s">
        <v>142</v>
      </c>
      <c r="BP3" s="5">
        <v>4</v>
      </c>
      <c r="BQ3" s="71"/>
      <c r="BR3" s="73" t="s">
        <v>237</v>
      </c>
      <c r="BS3" s="73" t="s">
        <v>1375</v>
      </c>
      <c r="BT3" s="73" t="s">
        <v>1376</v>
      </c>
      <c r="BU3" s="73" t="s">
        <v>1376</v>
      </c>
      <c r="BV3" s="73" t="s">
        <v>1377</v>
      </c>
      <c r="BW3" s="73" t="s">
        <v>96</v>
      </c>
      <c r="BX3" s="84" t="s">
        <v>1378</v>
      </c>
    </row>
    <row r="4" spans="2:76" ht="46.5" x14ac:dyDescent="0.35">
      <c r="B4" s="73" t="s">
        <v>216</v>
      </c>
      <c r="C4" s="73" t="s">
        <v>1049</v>
      </c>
      <c r="D4" s="84" t="s">
        <v>1050</v>
      </c>
      <c r="E4" s="73" t="s">
        <v>1373</v>
      </c>
      <c r="F4" s="73" t="s">
        <v>206</v>
      </c>
      <c r="G4" s="73" t="s">
        <v>206</v>
      </c>
      <c r="H4" s="73">
        <v>4</v>
      </c>
      <c r="I4" s="73" t="s">
        <v>159</v>
      </c>
      <c r="J4" s="73">
        <v>4</v>
      </c>
      <c r="K4" s="73">
        <v>4</v>
      </c>
      <c r="L4" s="73">
        <v>4</v>
      </c>
      <c r="M4" s="73">
        <v>4</v>
      </c>
      <c r="N4" s="73">
        <v>5</v>
      </c>
      <c r="O4" s="73">
        <v>5</v>
      </c>
      <c r="P4" s="73">
        <v>5</v>
      </c>
      <c r="Q4" s="73">
        <v>5</v>
      </c>
      <c r="R4" s="73">
        <v>5</v>
      </c>
      <c r="S4" s="73">
        <v>5</v>
      </c>
      <c r="T4" s="73">
        <v>5</v>
      </c>
      <c r="U4" s="73" t="s">
        <v>142</v>
      </c>
      <c r="V4" s="73" t="s">
        <v>142</v>
      </c>
      <c r="W4" s="73" t="s">
        <v>142</v>
      </c>
      <c r="X4" s="73" t="s">
        <v>1374</v>
      </c>
      <c r="Y4" s="73" t="s">
        <v>1374</v>
      </c>
      <c r="Z4" s="73" t="s">
        <v>1374</v>
      </c>
      <c r="AA4" s="73" t="s">
        <v>1374</v>
      </c>
      <c r="AB4" s="73">
        <v>4</v>
      </c>
      <c r="AC4" s="73">
        <v>4</v>
      </c>
      <c r="AD4" s="73">
        <v>4</v>
      </c>
      <c r="AE4" s="73" t="s">
        <v>1374</v>
      </c>
      <c r="AF4" s="73" t="s">
        <v>1374</v>
      </c>
      <c r="AG4" s="73" t="s">
        <v>1374</v>
      </c>
      <c r="AH4" s="73" t="s">
        <v>1374</v>
      </c>
      <c r="AI4" s="73" t="s">
        <v>1374</v>
      </c>
      <c r="AJ4" s="73" t="s">
        <v>1374</v>
      </c>
      <c r="AK4" s="73" t="s">
        <v>1374</v>
      </c>
      <c r="AL4" s="73" t="s">
        <v>1374</v>
      </c>
      <c r="AM4" s="73" t="s">
        <v>1374</v>
      </c>
      <c r="AN4" s="73" t="s">
        <v>1374</v>
      </c>
      <c r="AO4" s="73" t="s">
        <v>1374</v>
      </c>
      <c r="AP4" s="73" t="s">
        <v>1374</v>
      </c>
      <c r="AQ4" s="73">
        <v>4</v>
      </c>
      <c r="AR4" s="5" t="s">
        <v>159</v>
      </c>
      <c r="AS4" s="5">
        <v>4</v>
      </c>
      <c r="AT4" s="5" t="s">
        <v>159</v>
      </c>
      <c r="AU4" s="5" t="s">
        <v>159</v>
      </c>
      <c r="AV4" s="5">
        <v>4</v>
      </c>
      <c r="AW4" s="5" t="s">
        <v>142</v>
      </c>
      <c r="AX4" s="5" t="s">
        <v>142</v>
      </c>
      <c r="AY4" s="5" t="s">
        <v>142</v>
      </c>
      <c r="AZ4" s="5" t="s">
        <v>1374</v>
      </c>
      <c r="BA4" s="5" t="s">
        <v>1374</v>
      </c>
      <c r="BB4" s="5" t="s">
        <v>1374</v>
      </c>
      <c r="BC4" s="5" t="s">
        <v>1374</v>
      </c>
      <c r="BD4" s="5" t="s">
        <v>1374</v>
      </c>
      <c r="BE4" s="5" t="s">
        <v>1374</v>
      </c>
      <c r="BF4" s="5" t="s">
        <v>96</v>
      </c>
      <c r="BG4" s="5">
        <v>4</v>
      </c>
      <c r="BH4" s="5">
        <v>4</v>
      </c>
      <c r="BI4" s="5" t="s">
        <v>159</v>
      </c>
      <c r="BJ4" s="5">
        <v>4</v>
      </c>
      <c r="BK4" s="5">
        <v>4</v>
      </c>
      <c r="BL4" s="5" t="s">
        <v>159</v>
      </c>
      <c r="BM4" s="5" t="s">
        <v>142</v>
      </c>
      <c r="BN4" s="5" t="s">
        <v>142</v>
      </c>
      <c r="BO4" s="5" t="s">
        <v>142</v>
      </c>
      <c r="BP4" s="5">
        <v>4</v>
      </c>
      <c r="BQ4" s="71"/>
      <c r="BR4" s="73" t="s">
        <v>435</v>
      </c>
      <c r="BS4" s="73" t="s">
        <v>1375</v>
      </c>
      <c r="BT4" s="73" t="s">
        <v>1379</v>
      </c>
      <c r="BU4" s="73" t="s">
        <v>1379</v>
      </c>
      <c r="BV4" s="73" t="s">
        <v>1377</v>
      </c>
      <c r="BW4" s="73" t="s">
        <v>96</v>
      </c>
      <c r="BX4" s="84"/>
    </row>
    <row r="5" spans="2:76" ht="46.5" x14ac:dyDescent="0.35">
      <c r="B5" s="73" t="s">
        <v>230</v>
      </c>
      <c r="C5" s="73" t="s">
        <v>1052</v>
      </c>
      <c r="D5" s="84" t="s">
        <v>1053</v>
      </c>
      <c r="E5" s="73" t="s">
        <v>1373</v>
      </c>
      <c r="F5" s="73" t="s">
        <v>206</v>
      </c>
      <c r="G5" s="73" t="s">
        <v>206</v>
      </c>
      <c r="H5" s="73">
        <v>4</v>
      </c>
      <c r="I5" s="73" t="s">
        <v>159</v>
      </c>
      <c r="J5" s="73">
        <v>4</v>
      </c>
      <c r="K5" s="73">
        <v>4</v>
      </c>
      <c r="L5" s="73">
        <v>4</v>
      </c>
      <c r="M5" s="73">
        <v>4</v>
      </c>
      <c r="N5" s="73">
        <v>5</v>
      </c>
      <c r="O5" s="73">
        <v>5</v>
      </c>
      <c r="P5" s="73">
        <v>5</v>
      </c>
      <c r="Q5" s="73">
        <v>5</v>
      </c>
      <c r="R5" s="73">
        <v>5</v>
      </c>
      <c r="S5" s="73">
        <v>5</v>
      </c>
      <c r="T5" s="73">
        <v>5</v>
      </c>
      <c r="U5" s="73" t="s">
        <v>142</v>
      </c>
      <c r="V5" s="73" t="s">
        <v>142</v>
      </c>
      <c r="W5" s="73" t="s">
        <v>142</v>
      </c>
      <c r="X5" s="73" t="s">
        <v>1374</v>
      </c>
      <c r="Y5" s="73" t="s">
        <v>1374</v>
      </c>
      <c r="Z5" s="73" t="s">
        <v>1374</v>
      </c>
      <c r="AA5" s="73" t="s">
        <v>1374</v>
      </c>
      <c r="AB5" s="73">
        <v>4</v>
      </c>
      <c r="AC5" s="73">
        <v>4</v>
      </c>
      <c r="AD5" s="73">
        <v>4</v>
      </c>
      <c r="AE5" s="73" t="s">
        <v>1374</v>
      </c>
      <c r="AF5" s="73" t="s">
        <v>1374</v>
      </c>
      <c r="AG5" s="73" t="s">
        <v>1374</v>
      </c>
      <c r="AH5" s="73" t="s">
        <v>1374</v>
      </c>
      <c r="AI5" s="73" t="s">
        <v>1374</v>
      </c>
      <c r="AJ5" s="73" t="s">
        <v>1374</v>
      </c>
      <c r="AK5" s="73" t="s">
        <v>1374</v>
      </c>
      <c r="AL5" s="73" t="s">
        <v>1374</v>
      </c>
      <c r="AM5" s="73" t="s">
        <v>1374</v>
      </c>
      <c r="AN5" s="73" t="s">
        <v>1374</v>
      </c>
      <c r="AO5" s="73" t="s">
        <v>1374</v>
      </c>
      <c r="AP5" s="73" t="s">
        <v>1374</v>
      </c>
      <c r="AQ5" s="73">
        <v>4</v>
      </c>
      <c r="AR5" s="5" t="s">
        <v>159</v>
      </c>
      <c r="AS5" s="5">
        <v>4</v>
      </c>
      <c r="AT5" s="5" t="s">
        <v>159</v>
      </c>
      <c r="AU5" s="5" t="s">
        <v>159</v>
      </c>
      <c r="AV5" s="5">
        <v>4</v>
      </c>
      <c r="AW5" s="5" t="s">
        <v>142</v>
      </c>
      <c r="AX5" s="5" t="s">
        <v>142</v>
      </c>
      <c r="AY5" s="5" t="s">
        <v>142</v>
      </c>
      <c r="AZ5" s="5" t="s">
        <v>1374</v>
      </c>
      <c r="BA5" s="5" t="s">
        <v>1374</v>
      </c>
      <c r="BB5" s="5" t="s">
        <v>1374</v>
      </c>
      <c r="BC5" s="5" t="s">
        <v>1374</v>
      </c>
      <c r="BD5" s="5" t="s">
        <v>1374</v>
      </c>
      <c r="BE5" s="5" t="s">
        <v>1374</v>
      </c>
      <c r="BF5" s="5" t="s">
        <v>96</v>
      </c>
      <c r="BG5" s="5">
        <v>4</v>
      </c>
      <c r="BH5" s="5">
        <v>4</v>
      </c>
      <c r="BI5" s="5" t="s">
        <v>159</v>
      </c>
      <c r="BJ5" s="5">
        <v>4</v>
      </c>
      <c r="BK5" s="5">
        <v>4</v>
      </c>
      <c r="BL5" s="5" t="s">
        <v>159</v>
      </c>
      <c r="BM5" s="5" t="s">
        <v>142</v>
      </c>
      <c r="BN5" s="5" t="s">
        <v>142</v>
      </c>
      <c r="BO5" s="5" t="s">
        <v>142</v>
      </c>
      <c r="BP5" s="5">
        <v>4</v>
      </c>
      <c r="BQ5" s="71"/>
      <c r="BR5" s="73" t="s">
        <v>258</v>
      </c>
      <c r="BS5" s="73" t="s">
        <v>1380</v>
      </c>
      <c r="BT5" s="73" t="s">
        <v>1381</v>
      </c>
      <c r="BU5" s="73" t="s">
        <v>73</v>
      </c>
      <c r="BV5" s="73" t="s">
        <v>1382</v>
      </c>
      <c r="BW5" s="73" t="s">
        <v>96</v>
      </c>
      <c r="BX5" s="84"/>
    </row>
    <row r="6" spans="2:76" ht="77.5" x14ac:dyDescent="0.35">
      <c r="B6" s="73" t="s">
        <v>232</v>
      </c>
      <c r="C6" s="73" t="s">
        <v>1054</v>
      </c>
      <c r="D6" s="84" t="s">
        <v>1055</v>
      </c>
      <c r="E6" s="73" t="s">
        <v>1373</v>
      </c>
      <c r="F6" s="73" t="s">
        <v>206</v>
      </c>
      <c r="G6" s="73" t="s">
        <v>206</v>
      </c>
      <c r="H6" s="73">
        <v>4</v>
      </c>
      <c r="I6" s="73" t="s">
        <v>159</v>
      </c>
      <c r="J6" s="73">
        <v>4</v>
      </c>
      <c r="K6" s="73">
        <v>4</v>
      </c>
      <c r="L6" s="73">
        <v>4</v>
      </c>
      <c r="M6" s="73">
        <v>4</v>
      </c>
      <c r="N6" s="73">
        <v>5</v>
      </c>
      <c r="O6" s="73">
        <v>5</v>
      </c>
      <c r="P6" s="73">
        <v>5</v>
      </c>
      <c r="Q6" s="73">
        <v>5</v>
      </c>
      <c r="R6" s="73">
        <v>5</v>
      </c>
      <c r="S6" s="73">
        <v>5</v>
      </c>
      <c r="T6" s="73">
        <v>5</v>
      </c>
      <c r="U6" s="73" t="s">
        <v>142</v>
      </c>
      <c r="V6" s="73" t="s">
        <v>142</v>
      </c>
      <c r="W6" s="73" t="s">
        <v>142</v>
      </c>
      <c r="X6" s="73" t="s">
        <v>1374</v>
      </c>
      <c r="Y6" s="73" t="s">
        <v>1374</v>
      </c>
      <c r="Z6" s="73" t="s">
        <v>1374</v>
      </c>
      <c r="AA6" s="73" t="s">
        <v>1374</v>
      </c>
      <c r="AB6" s="73">
        <v>4</v>
      </c>
      <c r="AC6" s="73">
        <v>4</v>
      </c>
      <c r="AD6" s="73">
        <v>4</v>
      </c>
      <c r="AE6" s="73" t="s">
        <v>1374</v>
      </c>
      <c r="AF6" s="73" t="s">
        <v>1374</v>
      </c>
      <c r="AG6" s="73" t="s">
        <v>1374</v>
      </c>
      <c r="AH6" s="73" t="s">
        <v>1374</v>
      </c>
      <c r="AI6" s="73" t="s">
        <v>1374</v>
      </c>
      <c r="AJ6" s="73" t="s">
        <v>1374</v>
      </c>
      <c r="AK6" s="73" t="s">
        <v>1374</v>
      </c>
      <c r="AL6" s="73" t="s">
        <v>1374</v>
      </c>
      <c r="AM6" s="73" t="s">
        <v>1374</v>
      </c>
      <c r="AN6" s="73" t="s">
        <v>1374</v>
      </c>
      <c r="AO6" s="73" t="s">
        <v>1374</v>
      </c>
      <c r="AP6" s="73" t="s">
        <v>1374</v>
      </c>
      <c r="AQ6" s="73">
        <v>4</v>
      </c>
      <c r="AR6" s="5" t="s">
        <v>159</v>
      </c>
      <c r="AS6" s="5">
        <v>4</v>
      </c>
      <c r="AT6" s="5" t="s">
        <v>159</v>
      </c>
      <c r="AU6" s="5" t="s">
        <v>159</v>
      </c>
      <c r="AV6" s="5">
        <v>4</v>
      </c>
      <c r="AW6" s="5" t="s">
        <v>142</v>
      </c>
      <c r="AX6" s="5" t="s">
        <v>142</v>
      </c>
      <c r="AY6" s="5" t="s">
        <v>142</v>
      </c>
      <c r="AZ6" s="5" t="s">
        <v>1374</v>
      </c>
      <c r="BA6" s="5" t="s">
        <v>1374</v>
      </c>
      <c r="BB6" s="5" t="s">
        <v>1374</v>
      </c>
      <c r="BC6" s="5" t="s">
        <v>1374</v>
      </c>
      <c r="BD6" s="5" t="s">
        <v>1374</v>
      </c>
      <c r="BE6" s="5" t="s">
        <v>1374</v>
      </c>
      <c r="BF6" s="5" t="s">
        <v>96</v>
      </c>
      <c r="BG6" s="5">
        <v>4</v>
      </c>
      <c r="BH6" s="5">
        <v>4</v>
      </c>
      <c r="BI6" s="5" t="s">
        <v>159</v>
      </c>
      <c r="BJ6" s="5">
        <v>4</v>
      </c>
      <c r="BK6" s="5">
        <v>4</v>
      </c>
      <c r="BL6" s="5" t="s">
        <v>159</v>
      </c>
      <c r="BM6" s="5" t="s">
        <v>142</v>
      </c>
      <c r="BN6" s="5" t="s">
        <v>142</v>
      </c>
      <c r="BO6" s="5" t="s">
        <v>142</v>
      </c>
      <c r="BP6" s="5">
        <v>4</v>
      </c>
      <c r="BQ6" s="71"/>
      <c r="BR6" s="73" t="s">
        <v>260</v>
      </c>
      <c r="BS6" s="73" t="s">
        <v>1380</v>
      </c>
      <c r="BT6" s="73" t="s">
        <v>1383</v>
      </c>
      <c r="BU6" s="73" t="s">
        <v>90</v>
      </c>
      <c r="BV6" s="73" t="s">
        <v>1382</v>
      </c>
      <c r="BW6" s="73" t="s">
        <v>96</v>
      </c>
      <c r="BX6" s="84"/>
    </row>
    <row r="7" spans="2:76" ht="62" x14ac:dyDescent="0.35">
      <c r="B7" s="73" t="s">
        <v>237</v>
      </c>
      <c r="C7" s="73" t="s">
        <v>1056</v>
      </c>
      <c r="D7" s="84" t="s">
        <v>1057</v>
      </c>
      <c r="E7" s="73" t="s">
        <v>1373</v>
      </c>
      <c r="F7" s="73" t="s">
        <v>206</v>
      </c>
      <c r="G7" s="73" t="s">
        <v>206</v>
      </c>
      <c r="H7" s="73">
        <v>4</v>
      </c>
      <c r="I7" s="73" t="s">
        <v>159</v>
      </c>
      <c r="J7" s="73">
        <v>4</v>
      </c>
      <c r="K7" s="73">
        <v>4</v>
      </c>
      <c r="L7" s="73">
        <v>4</v>
      </c>
      <c r="M7" s="73">
        <v>4</v>
      </c>
      <c r="N7" s="73">
        <v>5</v>
      </c>
      <c r="O7" s="73">
        <v>5</v>
      </c>
      <c r="P7" s="73">
        <v>5</v>
      </c>
      <c r="Q7" s="73">
        <v>5</v>
      </c>
      <c r="R7" s="73">
        <v>5</v>
      </c>
      <c r="S7" s="73">
        <v>5</v>
      </c>
      <c r="T7" s="73">
        <v>5</v>
      </c>
      <c r="U7" s="73" t="s">
        <v>142</v>
      </c>
      <c r="V7" s="73" t="s">
        <v>142</v>
      </c>
      <c r="W7" s="73" t="s">
        <v>142</v>
      </c>
      <c r="X7" s="73" t="s">
        <v>1374</v>
      </c>
      <c r="Y7" s="73" t="s">
        <v>1374</v>
      </c>
      <c r="Z7" s="73" t="s">
        <v>1374</v>
      </c>
      <c r="AA7" s="73" t="s">
        <v>1374</v>
      </c>
      <c r="AB7" s="73">
        <v>4</v>
      </c>
      <c r="AC7" s="73">
        <v>4</v>
      </c>
      <c r="AD7" s="73">
        <v>4</v>
      </c>
      <c r="AE7" s="73" t="s">
        <v>1374</v>
      </c>
      <c r="AF7" s="73" t="s">
        <v>1374</v>
      </c>
      <c r="AG7" s="73" t="s">
        <v>1374</v>
      </c>
      <c r="AH7" s="73" t="s">
        <v>1374</v>
      </c>
      <c r="AI7" s="73" t="s">
        <v>1374</v>
      </c>
      <c r="AJ7" s="73" t="s">
        <v>1374</v>
      </c>
      <c r="AK7" s="73" t="s">
        <v>1374</v>
      </c>
      <c r="AL7" s="73" t="s">
        <v>1374</v>
      </c>
      <c r="AM7" s="73" t="s">
        <v>1374</v>
      </c>
      <c r="AN7" s="73" t="s">
        <v>1374</v>
      </c>
      <c r="AO7" s="73" t="s">
        <v>1374</v>
      </c>
      <c r="AP7" s="73" t="s">
        <v>1374</v>
      </c>
      <c r="AQ7" s="73">
        <v>4</v>
      </c>
      <c r="AR7" s="5" t="s">
        <v>159</v>
      </c>
      <c r="AS7" s="5">
        <v>4</v>
      </c>
      <c r="AT7" s="5" t="s">
        <v>159</v>
      </c>
      <c r="AU7" s="5" t="s">
        <v>159</v>
      </c>
      <c r="AV7" s="5">
        <v>4</v>
      </c>
      <c r="AW7" s="5" t="s">
        <v>142</v>
      </c>
      <c r="AX7" s="5" t="s">
        <v>142</v>
      </c>
      <c r="AY7" s="5" t="s">
        <v>142</v>
      </c>
      <c r="AZ7" s="5" t="s">
        <v>1374</v>
      </c>
      <c r="BA7" s="5" t="s">
        <v>1374</v>
      </c>
      <c r="BB7" s="5" t="s">
        <v>1374</v>
      </c>
      <c r="BC7" s="5" t="s">
        <v>1374</v>
      </c>
      <c r="BD7" s="5" t="s">
        <v>1374</v>
      </c>
      <c r="BE7" s="5" t="s">
        <v>1374</v>
      </c>
      <c r="BF7" s="5" t="s">
        <v>96</v>
      </c>
      <c r="BG7" s="5">
        <v>4</v>
      </c>
      <c r="BH7" s="5">
        <v>4</v>
      </c>
      <c r="BI7" s="5" t="s">
        <v>159</v>
      </c>
      <c r="BJ7" s="5">
        <v>4</v>
      </c>
      <c r="BK7" s="5">
        <v>4</v>
      </c>
      <c r="BL7" s="5" t="s">
        <v>159</v>
      </c>
      <c r="BM7" s="5" t="s">
        <v>142</v>
      </c>
      <c r="BN7" s="5" t="s">
        <v>142</v>
      </c>
      <c r="BO7" s="5" t="s">
        <v>142</v>
      </c>
      <c r="BP7" s="5">
        <v>4</v>
      </c>
      <c r="BQ7" s="71"/>
      <c r="BR7" s="73" t="s">
        <v>1119</v>
      </c>
      <c r="BS7" s="73" t="s">
        <v>1384</v>
      </c>
      <c r="BT7" s="73" t="s">
        <v>1385</v>
      </c>
      <c r="BU7" s="73" t="s">
        <v>1385</v>
      </c>
      <c r="BV7" s="73" t="s">
        <v>1386</v>
      </c>
      <c r="BW7" s="73" t="s">
        <v>96</v>
      </c>
      <c r="BX7" s="84" t="s">
        <v>1387</v>
      </c>
    </row>
    <row r="8" spans="2:76" ht="46.5" x14ac:dyDescent="0.35">
      <c r="B8" s="73" t="s">
        <v>240</v>
      </c>
      <c r="C8" s="73" t="s">
        <v>1058</v>
      </c>
      <c r="D8" s="84" t="s">
        <v>1059</v>
      </c>
      <c r="E8" s="73" t="s">
        <v>1388</v>
      </c>
      <c r="F8" s="73" t="s">
        <v>206</v>
      </c>
      <c r="G8" s="73" t="s">
        <v>96</v>
      </c>
      <c r="H8" s="73">
        <v>4</v>
      </c>
      <c r="I8" s="73" t="s">
        <v>96</v>
      </c>
      <c r="J8" s="73" t="s">
        <v>96</v>
      </c>
      <c r="K8" s="73">
        <v>4</v>
      </c>
      <c r="L8" s="73">
        <v>4</v>
      </c>
      <c r="M8" s="73" t="s">
        <v>96</v>
      </c>
      <c r="N8" s="73" t="s">
        <v>96</v>
      </c>
      <c r="O8" s="73" t="s">
        <v>96</v>
      </c>
      <c r="P8" s="73" t="s">
        <v>96</v>
      </c>
      <c r="Q8" s="73" t="s">
        <v>96</v>
      </c>
      <c r="R8" s="73" t="s">
        <v>96</v>
      </c>
      <c r="S8" s="73" t="s">
        <v>96</v>
      </c>
      <c r="T8" s="73" t="s">
        <v>96</v>
      </c>
      <c r="U8" s="73" t="s">
        <v>96</v>
      </c>
      <c r="V8" s="73" t="s">
        <v>96</v>
      </c>
      <c r="W8" s="73" t="s">
        <v>96</v>
      </c>
      <c r="X8" s="73" t="s">
        <v>96</v>
      </c>
      <c r="Y8" s="73" t="s">
        <v>96</v>
      </c>
      <c r="Z8" s="73" t="s">
        <v>96</v>
      </c>
      <c r="AA8" s="73" t="s">
        <v>96</v>
      </c>
      <c r="AB8" s="73" t="s">
        <v>96</v>
      </c>
      <c r="AC8" s="73" t="s">
        <v>96</v>
      </c>
      <c r="AD8" s="73" t="s">
        <v>96</v>
      </c>
      <c r="AE8" s="73" t="s">
        <v>96</v>
      </c>
      <c r="AF8" s="73" t="s">
        <v>96</v>
      </c>
      <c r="AG8" s="73" t="s">
        <v>96</v>
      </c>
      <c r="AH8" s="73" t="s">
        <v>96</v>
      </c>
      <c r="AI8" s="73" t="s">
        <v>96</v>
      </c>
      <c r="AJ8" s="73" t="s">
        <v>96</v>
      </c>
      <c r="AK8" s="73" t="s">
        <v>96</v>
      </c>
      <c r="AL8" s="73" t="s">
        <v>96</v>
      </c>
      <c r="AM8" s="73" t="s">
        <v>96</v>
      </c>
      <c r="AN8" s="73" t="s">
        <v>96</v>
      </c>
      <c r="AO8" s="73" t="s">
        <v>96</v>
      </c>
      <c r="AP8" s="73" t="s">
        <v>96</v>
      </c>
      <c r="AQ8" s="73" t="s">
        <v>96</v>
      </c>
      <c r="AR8" s="5" t="s">
        <v>96</v>
      </c>
      <c r="AS8" s="5" t="s">
        <v>96</v>
      </c>
      <c r="AT8" s="5" t="s">
        <v>96</v>
      </c>
      <c r="AU8" s="5" t="s">
        <v>96</v>
      </c>
      <c r="AV8" s="5" t="s">
        <v>96</v>
      </c>
      <c r="AW8" s="5" t="s">
        <v>96</v>
      </c>
      <c r="AX8" s="5" t="s">
        <v>96</v>
      </c>
      <c r="AY8" s="5" t="s">
        <v>96</v>
      </c>
      <c r="AZ8" s="5" t="s">
        <v>96</v>
      </c>
      <c r="BA8" s="5" t="s">
        <v>96</v>
      </c>
      <c r="BB8" s="5" t="s">
        <v>96</v>
      </c>
      <c r="BC8" s="5" t="s">
        <v>96</v>
      </c>
      <c r="BD8" s="5" t="s">
        <v>96</v>
      </c>
      <c r="BE8" s="5" t="s">
        <v>96</v>
      </c>
      <c r="BF8" s="5" t="s">
        <v>96</v>
      </c>
      <c r="BG8" s="5">
        <v>4</v>
      </c>
      <c r="BH8" s="5" t="s">
        <v>96</v>
      </c>
      <c r="BI8" s="5" t="s">
        <v>96</v>
      </c>
      <c r="BJ8" s="5" t="s">
        <v>96</v>
      </c>
      <c r="BK8" s="5" t="s">
        <v>96</v>
      </c>
      <c r="BL8" s="5" t="s">
        <v>96</v>
      </c>
      <c r="BM8" s="5" t="s">
        <v>96</v>
      </c>
      <c r="BN8" s="5" t="s">
        <v>96</v>
      </c>
      <c r="BO8" s="5" t="s">
        <v>96</v>
      </c>
      <c r="BP8" s="5" t="s">
        <v>96</v>
      </c>
      <c r="BQ8" s="71"/>
      <c r="BR8" s="73" t="s">
        <v>1122</v>
      </c>
      <c r="BS8" s="73" t="s">
        <v>1384</v>
      </c>
      <c r="BT8" s="73" t="s">
        <v>1389</v>
      </c>
      <c r="BU8" s="73" t="s">
        <v>1389</v>
      </c>
      <c r="BV8" s="73" t="s">
        <v>1386</v>
      </c>
      <c r="BW8" s="73" t="s">
        <v>96</v>
      </c>
      <c r="BX8" s="84" t="s">
        <v>1387</v>
      </c>
    </row>
    <row r="9" spans="2:76" ht="77.5" x14ac:dyDescent="0.35">
      <c r="B9" s="73" t="s">
        <v>242</v>
      </c>
      <c r="C9" s="73" t="s">
        <v>1061</v>
      </c>
      <c r="D9" s="84" t="s">
        <v>1062</v>
      </c>
      <c r="E9" s="73" t="s">
        <v>1373</v>
      </c>
      <c r="F9" s="73" t="s">
        <v>206</v>
      </c>
      <c r="G9" s="73" t="s">
        <v>206</v>
      </c>
      <c r="H9" s="73">
        <v>4</v>
      </c>
      <c r="I9" s="73" t="s">
        <v>159</v>
      </c>
      <c r="J9" s="73">
        <v>4</v>
      </c>
      <c r="K9" s="73">
        <v>4</v>
      </c>
      <c r="L9" s="73">
        <v>4</v>
      </c>
      <c r="M9" s="73">
        <v>4</v>
      </c>
      <c r="N9" s="73">
        <v>5</v>
      </c>
      <c r="O9" s="73">
        <v>5</v>
      </c>
      <c r="P9" s="73">
        <v>5</v>
      </c>
      <c r="Q9" s="73">
        <v>5</v>
      </c>
      <c r="R9" s="73">
        <v>5</v>
      </c>
      <c r="S9" s="73">
        <v>5</v>
      </c>
      <c r="T9" s="73">
        <v>5</v>
      </c>
      <c r="U9" s="73" t="s">
        <v>142</v>
      </c>
      <c r="V9" s="73" t="s">
        <v>142</v>
      </c>
      <c r="W9" s="73" t="s">
        <v>142</v>
      </c>
      <c r="X9" s="73" t="s">
        <v>1374</v>
      </c>
      <c r="Y9" s="73" t="s">
        <v>1374</v>
      </c>
      <c r="Z9" s="73" t="s">
        <v>1374</v>
      </c>
      <c r="AA9" s="73" t="s">
        <v>1374</v>
      </c>
      <c r="AB9" s="73">
        <v>4</v>
      </c>
      <c r="AC9" s="73">
        <v>4</v>
      </c>
      <c r="AD9" s="73">
        <v>4</v>
      </c>
      <c r="AE9" s="73" t="s">
        <v>1374</v>
      </c>
      <c r="AF9" s="73" t="s">
        <v>1374</v>
      </c>
      <c r="AG9" s="73" t="s">
        <v>1374</v>
      </c>
      <c r="AH9" s="73" t="s">
        <v>1374</v>
      </c>
      <c r="AI9" s="73" t="s">
        <v>1374</v>
      </c>
      <c r="AJ9" s="73" t="s">
        <v>1374</v>
      </c>
      <c r="AK9" s="73" t="s">
        <v>1374</v>
      </c>
      <c r="AL9" s="73" t="s">
        <v>1374</v>
      </c>
      <c r="AM9" s="73" t="s">
        <v>1374</v>
      </c>
      <c r="AN9" s="73" t="s">
        <v>1374</v>
      </c>
      <c r="AO9" s="73" t="s">
        <v>1374</v>
      </c>
      <c r="AP9" s="73" t="s">
        <v>1374</v>
      </c>
      <c r="AQ9" s="73">
        <v>4</v>
      </c>
      <c r="AR9" s="5" t="s">
        <v>159</v>
      </c>
      <c r="AS9" s="5">
        <v>4</v>
      </c>
      <c r="AT9" s="5" t="s">
        <v>159</v>
      </c>
      <c r="AU9" s="5" t="s">
        <v>159</v>
      </c>
      <c r="AV9" s="5">
        <v>4</v>
      </c>
      <c r="AW9" s="5" t="s">
        <v>142</v>
      </c>
      <c r="AX9" s="5" t="s">
        <v>142</v>
      </c>
      <c r="AY9" s="5" t="s">
        <v>142</v>
      </c>
      <c r="AZ9" s="5" t="s">
        <v>1374</v>
      </c>
      <c r="BA9" s="5" t="s">
        <v>1374</v>
      </c>
      <c r="BB9" s="5" t="s">
        <v>1374</v>
      </c>
      <c r="BC9" s="5" t="s">
        <v>1374</v>
      </c>
      <c r="BD9" s="5" t="s">
        <v>1374</v>
      </c>
      <c r="BE9" s="5" t="s">
        <v>1374</v>
      </c>
      <c r="BF9" s="5" t="s">
        <v>96</v>
      </c>
      <c r="BG9" s="5">
        <v>4</v>
      </c>
      <c r="BH9" s="5">
        <v>4</v>
      </c>
      <c r="BI9" s="5" t="s">
        <v>159</v>
      </c>
      <c r="BJ9" s="5">
        <v>4</v>
      </c>
      <c r="BK9" s="5">
        <v>4</v>
      </c>
      <c r="BL9" s="5" t="s">
        <v>159</v>
      </c>
      <c r="BM9" s="5" t="s">
        <v>142</v>
      </c>
      <c r="BN9" s="5" t="s">
        <v>142</v>
      </c>
      <c r="BO9" s="5" t="s">
        <v>142</v>
      </c>
      <c r="BP9" s="5">
        <v>4</v>
      </c>
      <c r="BQ9" s="71"/>
      <c r="BR9" s="73" t="s">
        <v>1125</v>
      </c>
      <c r="BS9" s="73" t="s">
        <v>1384</v>
      </c>
      <c r="BT9" s="73" t="s">
        <v>1390</v>
      </c>
      <c r="BU9" s="73" t="s">
        <v>1390</v>
      </c>
      <c r="BV9" s="73" t="s">
        <v>1386</v>
      </c>
      <c r="BW9" s="73" t="s">
        <v>96</v>
      </c>
      <c r="BX9" s="84" t="s">
        <v>1387</v>
      </c>
    </row>
    <row r="10" spans="2:76" ht="93" x14ac:dyDescent="0.35">
      <c r="B10" s="73" t="s">
        <v>247</v>
      </c>
      <c r="C10" s="73" t="s">
        <v>1063</v>
      </c>
      <c r="D10" s="84" t="s">
        <v>1064</v>
      </c>
      <c r="E10" s="73" t="s">
        <v>1388</v>
      </c>
      <c r="F10" s="73" t="s">
        <v>206</v>
      </c>
      <c r="G10" s="73" t="s">
        <v>96</v>
      </c>
      <c r="H10" s="73">
        <v>4</v>
      </c>
      <c r="I10" s="73" t="s">
        <v>96</v>
      </c>
      <c r="J10" s="73" t="s">
        <v>96</v>
      </c>
      <c r="K10" s="73">
        <v>4</v>
      </c>
      <c r="L10" s="73">
        <v>4</v>
      </c>
      <c r="M10" s="73" t="s">
        <v>96</v>
      </c>
      <c r="N10" s="73" t="s">
        <v>96</v>
      </c>
      <c r="O10" s="73" t="s">
        <v>96</v>
      </c>
      <c r="P10" s="73" t="s">
        <v>96</v>
      </c>
      <c r="Q10" s="73" t="s">
        <v>96</v>
      </c>
      <c r="R10" s="73" t="s">
        <v>96</v>
      </c>
      <c r="S10" s="73" t="s">
        <v>96</v>
      </c>
      <c r="T10" s="73" t="s">
        <v>96</v>
      </c>
      <c r="U10" s="73" t="s">
        <v>96</v>
      </c>
      <c r="V10" s="73" t="s">
        <v>96</v>
      </c>
      <c r="W10" s="73" t="s">
        <v>96</v>
      </c>
      <c r="X10" s="73" t="s">
        <v>96</v>
      </c>
      <c r="Y10" s="73" t="s">
        <v>96</v>
      </c>
      <c r="Z10" s="73" t="s">
        <v>96</v>
      </c>
      <c r="AA10" s="73" t="s">
        <v>96</v>
      </c>
      <c r="AB10" s="73" t="s">
        <v>96</v>
      </c>
      <c r="AC10" s="73" t="s">
        <v>96</v>
      </c>
      <c r="AD10" s="73" t="s">
        <v>96</v>
      </c>
      <c r="AE10" s="73" t="s">
        <v>96</v>
      </c>
      <c r="AF10" s="73" t="s">
        <v>96</v>
      </c>
      <c r="AG10" s="73" t="s">
        <v>96</v>
      </c>
      <c r="AH10" s="73" t="s">
        <v>96</v>
      </c>
      <c r="AI10" s="73" t="s">
        <v>96</v>
      </c>
      <c r="AJ10" s="73" t="s">
        <v>96</v>
      </c>
      <c r="AK10" s="73" t="s">
        <v>96</v>
      </c>
      <c r="AL10" s="73" t="s">
        <v>96</v>
      </c>
      <c r="AM10" s="73" t="s">
        <v>96</v>
      </c>
      <c r="AN10" s="73" t="s">
        <v>96</v>
      </c>
      <c r="AO10" s="73" t="s">
        <v>96</v>
      </c>
      <c r="AP10" s="73" t="s">
        <v>96</v>
      </c>
      <c r="AQ10" s="73" t="s">
        <v>96</v>
      </c>
      <c r="AR10" s="5" t="s">
        <v>96</v>
      </c>
      <c r="AS10" s="5" t="s">
        <v>96</v>
      </c>
      <c r="AT10" s="5" t="s">
        <v>96</v>
      </c>
      <c r="AU10" s="5" t="s">
        <v>96</v>
      </c>
      <c r="AV10" s="5" t="s">
        <v>96</v>
      </c>
      <c r="AW10" s="5" t="s">
        <v>96</v>
      </c>
      <c r="AX10" s="5" t="s">
        <v>96</v>
      </c>
      <c r="AY10" s="5" t="s">
        <v>96</v>
      </c>
      <c r="AZ10" s="5" t="s">
        <v>96</v>
      </c>
      <c r="BA10" s="5" t="s">
        <v>96</v>
      </c>
      <c r="BB10" s="5" t="s">
        <v>96</v>
      </c>
      <c r="BC10" s="5" t="s">
        <v>96</v>
      </c>
      <c r="BD10" s="5" t="s">
        <v>96</v>
      </c>
      <c r="BE10" s="5" t="s">
        <v>96</v>
      </c>
      <c r="BF10" s="5" t="s">
        <v>96</v>
      </c>
      <c r="BG10" s="5" t="s">
        <v>96</v>
      </c>
      <c r="BH10" s="5" t="s">
        <v>96</v>
      </c>
      <c r="BI10" s="5" t="s">
        <v>96</v>
      </c>
      <c r="BJ10" s="5" t="s">
        <v>96</v>
      </c>
      <c r="BK10" s="5" t="s">
        <v>96</v>
      </c>
      <c r="BL10" s="5" t="s">
        <v>96</v>
      </c>
      <c r="BM10" s="5" t="s">
        <v>96</v>
      </c>
      <c r="BN10" s="5" t="s">
        <v>96</v>
      </c>
      <c r="BO10" s="5" t="s">
        <v>96</v>
      </c>
      <c r="BP10" s="5" t="s">
        <v>96</v>
      </c>
      <c r="BQ10" s="71"/>
      <c r="BR10" s="73" t="s">
        <v>230</v>
      </c>
      <c r="BS10" s="73" t="s">
        <v>1391</v>
      </c>
      <c r="BT10" s="73" t="s">
        <v>1392</v>
      </c>
      <c r="BU10" s="73" t="s">
        <v>1392</v>
      </c>
      <c r="BV10" s="73" t="s">
        <v>1386</v>
      </c>
      <c r="BW10" s="73" t="s">
        <v>1393</v>
      </c>
      <c r="BX10" s="84" t="s">
        <v>1394</v>
      </c>
    </row>
    <row r="11" spans="2:76" ht="124" x14ac:dyDescent="0.35">
      <c r="B11" s="73" t="s">
        <v>249</v>
      </c>
      <c r="C11" s="73" t="s">
        <v>1066</v>
      </c>
      <c r="D11" s="84" t="s">
        <v>1067</v>
      </c>
      <c r="E11" s="73" t="s">
        <v>1373</v>
      </c>
      <c r="F11" s="73" t="s">
        <v>206</v>
      </c>
      <c r="G11" s="73" t="s">
        <v>206</v>
      </c>
      <c r="H11" s="73">
        <v>4</v>
      </c>
      <c r="I11" s="73" t="s">
        <v>159</v>
      </c>
      <c r="J11" s="73">
        <v>4</v>
      </c>
      <c r="K11" s="73">
        <v>4</v>
      </c>
      <c r="L11" s="73">
        <v>4</v>
      </c>
      <c r="M11" s="73">
        <v>4</v>
      </c>
      <c r="N11" s="73">
        <v>5</v>
      </c>
      <c r="O11" s="73">
        <v>5</v>
      </c>
      <c r="P11" s="73">
        <v>5</v>
      </c>
      <c r="Q11" s="73">
        <v>5</v>
      </c>
      <c r="R11" s="73">
        <v>5</v>
      </c>
      <c r="S11" s="73">
        <v>5</v>
      </c>
      <c r="T11" s="73">
        <v>5</v>
      </c>
      <c r="U11" s="73" t="s">
        <v>142</v>
      </c>
      <c r="V11" s="73" t="s">
        <v>142</v>
      </c>
      <c r="W11" s="73" t="s">
        <v>142</v>
      </c>
      <c r="X11" s="73" t="s">
        <v>1374</v>
      </c>
      <c r="Y11" s="73" t="s">
        <v>1374</v>
      </c>
      <c r="Z11" s="73" t="s">
        <v>1374</v>
      </c>
      <c r="AA11" s="73" t="s">
        <v>1374</v>
      </c>
      <c r="AB11" s="73">
        <v>4</v>
      </c>
      <c r="AC11" s="73">
        <v>4</v>
      </c>
      <c r="AD11" s="73">
        <v>4</v>
      </c>
      <c r="AE11" s="73" t="s">
        <v>1374</v>
      </c>
      <c r="AF11" s="73" t="s">
        <v>1374</v>
      </c>
      <c r="AG11" s="73" t="s">
        <v>1374</v>
      </c>
      <c r="AH11" s="73" t="s">
        <v>1374</v>
      </c>
      <c r="AI11" s="73" t="s">
        <v>1374</v>
      </c>
      <c r="AJ11" s="73" t="s">
        <v>1374</v>
      </c>
      <c r="AK11" s="73" t="s">
        <v>1374</v>
      </c>
      <c r="AL11" s="73" t="s">
        <v>1374</v>
      </c>
      <c r="AM11" s="73" t="s">
        <v>1374</v>
      </c>
      <c r="AN11" s="73" t="s">
        <v>1374</v>
      </c>
      <c r="AO11" s="73" t="s">
        <v>1374</v>
      </c>
      <c r="AP11" s="73" t="s">
        <v>1374</v>
      </c>
      <c r="AQ11" s="73">
        <v>4</v>
      </c>
      <c r="AR11" s="5" t="s">
        <v>159</v>
      </c>
      <c r="AS11" s="5">
        <v>4</v>
      </c>
      <c r="AT11" s="5" t="s">
        <v>159</v>
      </c>
      <c r="AU11" s="5" t="s">
        <v>159</v>
      </c>
      <c r="AV11" s="5">
        <v>4</v>
      </c>
      <c r="AW11" s="5" t="s">
        <v>142</v>
      </c>
      <c r="AX11" s="5" t="s">
        <v>142</v>
      </c>
      <c r="AY11" s="5" t="s">
        <v>142</v>
      </c>
      <c r="AZ11" s="5" t="s">
        <v>1374</v>
      </c>
      <c r="BA11" s="5" t="s">
        <v>1374</v>
      </c>
      <c r="BB11" s="5" t="s">
        <v>1374</v>
      </c>
      <c r="BC11" s="5" t="s">
        <v>1374</v>
      </c>
      <c r="BD11" s="5" t="s">
        <v>1374</v>
      </c>
      <c r="BE11" s="5" t="s">
        <v>1374</v>
      </c>
      <c r="BF11" s="5" t="s">
        <v>96</v>
      </c>
      <c r="BG11" s="5">
        <v>4</v>
      </c>
      <c r="BH11" s="5" t="s">
        <v>96</v>
      </c>
      <c r="BI11" s="5" t="s">
        <v>96</v>
      </c>
      <c r="BJ11" s="5" t="s">
        <v>96</v>
      </c>
      <c r="BK11" s="5" t="s">
        <v>96</v>
      </c>
      <c r="BL11" s="5" t="s">
        <v>96</v>
      </c>
      <c r="BM11" s="59" t="s">
        <v>96</v>
      </c>
      <c r="BN11" s="59" t="s">
        <v>96</v>
      </c>
      <c r="BO11" s="59" t="s">
        <v>96</v>
      </c>
      <c r="BP11" s="59" t="s">
        <v>96</v>
      </c>
      <c r="BQ11" s="71"/>
      <c r="BR11" s="73" t="s">
        <v>1131</v>
      </c>
      <c r="BS11" s="73" t="s">
        <v>1395</v>
      </c>
      <c r="BT11" s="73" t="s">
        <v>1396</v>
      </c>
      <c r="BU11" s="73" t="s">
        <v>1396</v>
      </c>
      <c r="BV11" s="73" t="s">
        <v>1377</v>
      </c>
      <c r="BW11" s="73" t="s">
        <v>96</v>
      </c>
      <c r="BX11" s="84"/>
    </row>
    <row r="12" spans="2:76" ht="31" x14ac:dyDescent="0.35">
      <c r="B12" s="73" t="s">
        <v>252</v>
      </c>
      <c r="C12" s="73" t="s">
        <v>1069</v>
      </c>
      <c r="D12" s="84" t="s">
        <v>1070</v>
      </c>
      <c r="E12" s="73" t="s">
        <v>1388</v>
      </c>
      <c r="F12" s="73" t="s">
        <v>206</v>
      </c>
      <c r="G12" s="73" t="s">
        <v>96</v>
      </c>
      <c r="H12" s="73">
        <v>4</v>
      </c>
      <c r="I12" s="73" t="s">
        <v>96</v>
      </c>
      <c r="J12" s="73" t="s">
        <v>96</v>
      </c>
      <c r="K12" s="73">
        <v>4</v>
      </c>
      <c r="L12" s="73">
        <v>4</v>
      </c>
      <c r="M12" s="73" t="s">
        <v>96</v>
      </c>
      <c r="N12" s="73" t="s">
        <v>96</v>
      </c>
      <c r="O12" s="73" t="s">
        <v>96</v>
      </c>
      <c r="P12" s="73" t="s">
        <v>96</v>
      </c>
      <c r="Q12" s="73" t="s">
        <v>96</v>
      </c>
      <c r="R12" s="73" t="s">
        <v>96</v>
      </c>
      <c r="S12" s="73" t="s">
        <v>96</v>
      </c>
      <c r="T12" s="73" t="s">
        <v>96</v>
      </c>
      <c r="U12" s="73" t="s">
        <v>96</v>
      </c>
      <c r="V12" s="73" t="s">
        <v>96</v>
      </c>
      <c r="W12" s="73" t="s">
        <v>96</v>
      </c>
      <c r="X12" s="73" t="s">
        <v>96</v>
      </c>
      <c r="Y12" s="73" t="s">
        <v>96</v>
      </c>
      <c r="Z12" s="73" t="s">
        <v>96</v>
      </c>
      <c r="AA12" s="73" t="s">
        <v>96</v>
      </c>
      <c r="AB12" s="73" t="s">
        <v>96</v>
      </c>
      <c r="AC12" s="73" t="s">
        <v>96</v>
      </c>
      <c r="AD12" s="73" t="s">
        <v>96</v>
      </c>
      <c r="AE12" s="73" t="s">
        <v>96</v>
      </c>
      <c r="AF12" s="73" t="s">
        <v>96</v>
      </c>
      <c r="AG12" s="73" t="s">
        <v>96</v>
      </c>
      <c r="AH12" s="73" t="s">
        <v>96</v>
      </c>
      <c r="AI12" s="73" t="s">
        <v>96</v>
      </c>
      <c r="AJ12" s="73" t="s">
        <v>96</v>
      </c>
      <c r="AK12" s="73" t="s">
        <v>96</v>
      </c>
      <c r="AL12" s="73" t="s">
        <v>96</v>
      </c>
      <c r="AM12" s="73" t="s">
        <v>96</v>
      </c>
      <c r="AN12" s="73" t="s">
        <v>96</v>
      </c>
      <c r="AO12" s="73" t="s">
        <v>96</v>
      </c>
      <c r="AP12" s="73" t="s">
        <v>96</v>
      </c>
      <c r="AQ12" s="73" t="s">
        <v>96</v>
      </c>
      <c r="AR12" s="5" t="s">
        <v>96</v>
      </c>
      <c r="AS12" s="5" t="s">
        <v>96</v>
      </c>
      <c r="AT12" s="5" t="s">
        <v>96</v>
      </c>
      <c r="AU12" s="5" t="s">
        <v>96</v>
      </c>
      <c r="AV12" s="5" t="s">
        <v>96</v>
      </c>
      <c r="AW12" s="5" t="s">
        <v>96</v>
      </c>
      <c r="AX12" s="5" t="s">
        <v>96</v>
      </c>
      <c r="AY12" s="5" t="s">
        <v>96</v>
      </c>
      <c r="AZ12" s="5" t="s">
        <v>96</v>
      </c>
      <c r="BA12" s="5" t="s">
        <v>96</v>
      </c>
      <c r="BB12" s="5" t="s">
        <v>96</v>
      </c>
      <c r="BC12" s="5" t="s">
        <v>96</v>
      </c>
      <c r="BD12" s="5" t="s">
        <v>96</v>
      </c>
      <c r="BE12" s="5" t="s">
        <v>96</v>
      </c>
      <c r="BF12" s="5" t="s">
        <v>96</v>
      </c>
      <c r="BG12" s="5">
        <v>4</v>
      </c>
      <c r="BH12" s="5" t="s">
        <v>96</v>
      </c>
      <c r="BI12" s="5" t="s">
        <v>96</v>
      </c>
      <c r="BJ12" s="5" t="s">
        <v>96</v>
      </c>
      <c r="BK12" s="5" t="s">
        <v>96</v>
      </c>
      <c r="BL12" s="5" t="s">
        <v>96</v>
      </c>
      <c r="BM12" s="5" t="s">
        <v>96</v>
      </c>
      <c r="BN12" s="5" t="s">
        <v>96</v>
      </c>
      <c r="BO12" s="5" t="s">
        <v>96</v>
      </c>
      <c r="BP12" s="5" t="s">
        <v>96</v>
      </c>
      <c r="BQ12" s="71"/>
      <c r="BR12" s="73" t="s">
        <v>216</v>
      </c>
      <c r="BS12" s="73" t="s">
        <v>1397</v>
      </c>
      <c r="BT12" s="73" t="s">
        <v>1398</v>
      </c>
      <c r="BU12" s="73" t="s">
        <v>1398</v>
      </c>
      <c r="BV12" s="73" t="s">
        <v>1386</v>
      </c>
      <c r="BW12" s="73" t="s">
        <v>96</v>
      </c>
      <c r="BX12" s="84"/>
    </row>
    <row r="13" spans="2:76" ht="31" x14ac:dyDescent="0.35">
      <c r="B13" s="73" t="s">
        <v>254</v>
      </c>
      <c r="C13" s="73" t="s">
        <v>1071</v>
      </c>
      <c r="D13" s="84" t="s">
        <v>1072</v>
      </c>
      <c r="E13" s="73" t="s">
        <v>1388</v>
      </c>
      <c r="F13" s="73" t="s">
        <v>206</v>
      </c>
      <c r="G13" s="73" t="s">
        <v>96</v>
      </c>
      <c r="H13" s="73">
        <v>4</v>
      </c>
      <c r="I13" s="73" t="s">
        <v>96</v>
      </c>
      <c r="J13" s="73" t="s">
        <v>96</v>
      </c>
      <c r="K13" s="73">
        <v>4</v>
      </c>
      <c r="L13" s="73">
        <v>4</v>
      </c>
      <c r="M13" s="73" t="s">
        <v>96</v>
      </c>
      <c r="N13" s="73" t="s">
        <v>96</v>
      </c>
      <c r="O13" s="73" t="s">
        <v>96</v>
      </c>
      <c r="P13" s="73" t="s">
        <v>96</v>
      </c>
      <c r="Q13" s="73" t="s">
        <v>96</v>
      </c>
      <c r="R13" s="73" t="s">
        <v>96</v>
      </c>
      <c r="S13" s="73" t="s">
        <v>96</v>
      </c>
      <c r="T13" s="73" t="s">
        <v>96</v>
      </c>
      <c r="U13" s="73" t="s">
        <v>96</v>
      </c>
      <c r="V13" s="73" t="s">
        <v>96</v>
      </c>
      <c r="W13" s="73" t="s">
        <v>96</v>
      </c>
      <c r="X13" s="73" t="s">
        <v>96</v>
      </c>
      <c r="Y13" s="73" t="s">
        <v>96</v>
      </c>
      <c r="Z13" s="73" t="s">
        <v>96</v>
      </c>
      <c r="AA13" s="73" t="s">
        <v>96</v>
      </c>
      <c r="AB13" s="73" t="s">
        <v>96</v>
      </c>
      <c r="AC13" s="73" t="s">
        <v>96</v>
      </c>
      <c r="AD13" s="73" t="s">
        <v>96</v>
      </c>
      <c r="AE13" s="73" t="s">
        <v>96</v>
      </c>
      <c r="AF13" s="73" t="s">
        <v>96</v>
      </c>
      <c r="AG13" s="73" t="s">
        <v>96</v>
      </c>
      <c r="AH13" s="73" t="s">
        <v>96</v>
      </c>
      <c r="AI13" s="73" t="s">
        <v>96</v>
      </c>
      <c r="AJ13" s="73" t="s">
        <v>96</v>
      </c>
      <c r="AK13" s="73" t="s">
        <v>96</v>
      </c>
      <c r="AL13" s="73" t="s">
        <v>96</v>
      </c>
      <c r="AM13" s="73" t="s">
        <v>96</v>
      </c>
      <c r="AN13" s="73" t="s">
        <v>96</v>
      </c>
      <c r="AO13" s="73" t="s">
        <v>96</v>
      </c>
      <c r="AP13" s="73" t="s">
        <v>96</v>
      </c>
      <c r="AQ13" s="73" t="s">
        <v>96</v>
      </c>
      <c r="AR13" s="5" t="s">
        <v>96</v>
      </c>
      <c r="AS13" s="5" t="s">
        <v>96</v>
      </c>
      <c r="AT13" s="5" t="s">
        <v>96</v>
      </c>
      <c r="AU13" s="5" t="s">
        <v>96</v>
      </c>
      <c r="AV13" s="5" t="s">
        <v>96</v>
      </c>
      <c r="AW13" s="5" t="s">
        <v>96</v>
      </c>
      <c r="AX13" s="5" t="s">
        <v>96</v>
      </c>
      <c r="AY13" s="5" t="s">
        <v>96</v>
      </c>
      <c r="AZ13" s="5" t="s">
        <v>96</v>
      </c>
      <c r="BA13" s="5" t="s">
        <v>96</v>
      </c>
      <c r="BB13" s="5" t="s">
        <v>96</v>
      </c>
      <c r="BC13" s="5" t="s">
        <v>96</v>
      </c>
      <c r="BD13" s="5" t="s">
        <v>96</v>
      </c>
      <c r="BE13" s="5" t="s">
        <v>96</v>
      </c>
      <c r="BF13" s="5" t="s">
        <v>96</v>
      </c>
      <c r="BG13" s="5">
        <v>4</v>
      </c>
      <c r="BH13" s="5" t="s">
        <v>96</v>
      </c>
      <c r="BI13" s="5" t="s">
        <v>96</v>
      </c>
      <c r="BJ13" s="5" t="s">
        <v>96</v>
      </c>
      <c r="BK13" s="5" t="s">
        <v>96</v>
      </c>
      <c r="BL13" s="5" t="s">
        <v>96</v>
      </c>
      <c r="BM13" s="5" t="s">
        <v>96</v>
      </c>
      <c r="BN13" s="5" t="s">
        <v>96</v>
      </c>
      <c r="BO13" s="5" t="s">
        <v>96</v>
      </c>
      <c r="BP13" s="5" t="s">
        <v>96</v>
      </c>
      <c r="BQ13" s="71"/>
      <c r="BR13" s="73" t="s">
        <v>262</v>
      </c>
      <c r="BS13" s="73" t="s">
        <v>1397</v>
      </c>
      <c r="BT13" s="73" t="s">
        <v>1399</v>
      </c>
      <c r="BU13" s="73" t="s">
        <v>1399</v>
      </c>
      <c r="BV13" s="73" t="s">
        <v>1386</v>
      </c>
      <c r="BW13" s="73" t="s">
        <v>1400</v>
      </c>
      <c r="BX13" s="84"/>
    </row>
    <row r="14" spans="2:76" ht="46.5" x14ac:dyDescent="0.35">
      <c r="B14" s="73" t="s">
        <v>256</v>
      </c>
      <c r="C14" s="73" t="s">
        <v>1073</v>
      </c>
      <c r="D14" s="84" t="s">
        <v>1074</v>
      </c>
      <c r="E14" s="73" t="s">
        <v>1401</v>
      </c>
      <c r="F14" s="73" t="s">
        <v>96</v>
      </c>
      <c r="G14" s="73" t="s">
        <v>96</v>
      </c>
      <c r="H14" s="73" t="s">
        <v>96</v>
      </c>
      <c r="I14" s="73" t="s">
        <v>96</v>
      </c>
      <c r="J14" s="73" t="s">
        <v>96</v>
      </c>
      <c r="K14" s="73" t="s">
        <v>96</v>
      </c>
      <c r="L14" s="73" t="s">
        <v>96</v>
      </c>
      <c r="M14" s="73" t="s">
        <v>96</v>
      </c>
      <c r="N14" s="73" t="s">
        <v>96</v>
      </c>
      <c r="O14" s="73" t="s">
        <v>96</v>
      </c>
      <c r="P14" s="73" t="s">
        <v>96</v>
      </c>
      <c r="Q14" s="73" t="s">
        <v>96</v>
      </c>
      <c r="R14" s="73" t="s">
        <v>96</v>
      </c>
      <c r="S14" s="73" t="s">
        <v>96</v>
      </c>
      <c r="T14" s="73" t="s">
        <v>96</v>
      </c>
      <c r="U14" s="73" t="s">
        <v>96</v>
      </c>
      <c r="V14" s="73" t="s">
        <v>96</v>
      </c>
      <c r="W14" s="73" t="s">
        <v>96</v>
      </c>
      <c r="X14" s="73" t="s">
        <v>96</v>
      </c>
      <c r="Y14" s="73" t="s">
        <v>96</v>
      </c>
      <c r="Z14" s="73" t="s">
        <v>96</v>
      </c>
      <c r="AA14" s="73" t="s">
        <v>96</v>
      </c>
      <c r="AB14" s="73" t="s">
        <v>96</v>
      </c>
      <c r="AC14" s="73" t="s">
        <v>96</v>
      </c>
      <c r="AD14" s="73" t="s">
        <v>96</v>
      </c>
      <c r="AE14" s="73" t="s">
        <v>96</v>
      </c>
      <c r="AF14" s="73" t="s">
        <v>96</v>
      </c>
      <c r="AG14" s="73" t="s">
        <v>96</v>
      </c>
      <c r="AH14" s="73" t="s">
        <v>96</v>
      </c>
      <c r="AI14" s="73" t="s">
        <v>96</v>
      </c>
      <c r="AJ14" s="73" t="s">
        <v>96</v>
      </c>
      <c r="AK14" s="73" t="s">
        <v>96</v>
      </c>
      <c r="AL14" s="73" t="s">
        <v>96</v>
      </c>
      <c r="AM14" s="73" t="s">
        <v>96</v>
      </c>
      <c r="AN14" s="73" t="s">
        <v>96</v>
      </c>
      <c r="AO14" s="73" t="s">
        <v>96</v>
      </c>
      <c r="AP14" s="73" t="s">
        <v>96</v>
      </c>
      <c r="AQ14" s="73" t="s">
        <v>96</v>
      </c>
      <c r="AR14" s="5" t="s">
        <v>96</v>
      </c>
      <c r="AS14" s="5" t="s">
        <v>96</v>
      </c>
      <c r="AT14" s="5" t="s">
        <v>96</v>
      </c>
      <c r="AU14" s="5" t="s">
        <v>96</v>
      </c>
      <c r="AV14" s="5" t="s">
        <v>96</v>
      </c>
      <c r="AW14" s="5" t="s">
        <v>96</v>
      </c>
      <c r="AX14" s="5" t="s">
        <v>96</v>
      </c>
      <c r="AY14" s="5" t="s">
        <v>96</v>
      </c>
      <c r="AZ14" s="5" t="s">
        <v>96</v>
      </c>
      <c r="BA14" s="5" t="s">
        <v>96</v>
      </c>
      <c r="BB14" s="5" t="s">
        <v>96</v>
      </c>
      <c r="BC14" s="5" t="s">
        <v>96</v>
      </c>
      <c r="BD14" s="5" t="s">
        <v>96</v>
      </c>
      <c r="BE14" s="5" t="s">
        <v>96</v>
      </c>
      <c r="BF14" s="5" t="s">
        <v>96</v>
      </c>
      <c r="BG14" s="5">
        <v>4</v>
      </c>
      <c r="BH14" s="5" t="s">
        <v>96</v>
      </c>
      <c r="BI14" s="5" t="s">
        <v>96</v>
      </c>
      <c r="BJ14" s="5" t="s">
        <v>96</v>
      </c>
      <c r="BK14" s="5" t="s">
        <v>96</v>
      </c>
      <c r="BL14" s="5" t="s">
        <v>96</v>
      </c>
      <c r="BM14" s="5" t="s">
        <v>96</v>
      </c>
      <c r="BN14" s="5" t="s">
        <v>96</v>
      </c>
      <c r="BO14" s="5" t="s">
        <v>96</v>
      </c>
      <c r="BP14" s="5" t="s">
        <v>96</v>
      </c>
      <c r="BQ14" s="71"/>
      <c r="BR14" s="73" t="s">
        <v>1128</v>
      </c>
      <c r="BS14" s="73" t="s">
        <v>1397</v>
      </c>
      <c r="BT14" s="73" t="s">
        <v>1402</v>
      </c>
      <c r="BU14" s="73" t="s">
        <v>1402</v>
      </c>
      <c r="BV14" s="73" t="s">
        <v>1386</v>
      </c>
      <c r="BW14" s="73" t="s">
        <v>96</v>
      </c>
      <c r="BX14" s="84"/>
    </row>
    <row r="15" spans="2:76" ht="46.5" x14ac:dyDescent="0.35">
      <c r="B15" s="73" t="s">
        <v>258</v>
      </c>
      <c r="C15" s="73" t="s">
        <v>1075</v>
      </c>
      <c r="D15" s="84" t="s">
        <v>1076</v>
      </c>
      <c r="E15" s="73" t="s">
        <v>1373</v>
      </c>
      <c r="F15" s="73" t="s">
        <v>206</v>
      </c>
      <c r="G15" s="73" t="s">
        <v>206</v>
      </c>
      <c r="H15" s="73">
        <v>4</v>
      </c>
      <c r="I15" s="73" t="s">
        <v>159</v>
      </c>
      <c r="J15" s="73">
        <v>4</v>
      </c>
      <c r="K15" s="73">
        <v>4</v>
      </c>
      <c r="L15" s="73">
        <v>4</v>
      </c>
      <c r="M15" s="73">
        <v>4</v>
      </c>
      <c r="N15" s="73">
        <v>5</v>
      </c>
      <c r="O15" s="73">
        <v>5</v>
      </c>
      <c r="P15" s="73">
        <v>5</v>
      </c>
      <c r="Q15" s="73">
        <v>5</v>
      </c>
      <c r="R15" s="73">
        <v>5</v>
      </c>
      <c r="S15" s="73">
        <v>5</v>
      </c>
      <c r="T15" s="73">
        <v>5</v>
      </c>
      <c r="U15" s="73" t="s">
        <v>142</v>
      </c>
      <c r="V15" s="73" t="s">
        <v>142</v>
      </c>
      <c r="W15" s="73" t="s">
        <v>142</v>
      </c>
      <c r="X15" s="73" t="s">
        <v>1374</v>
      </c>
      <c r="Y15" s="73" t="s">
        <v>1374</v>
      </c>
      <c r="Z15" s="73" t="s">
        <v>1374</v>
      </c>
      <c r="AA15" s="73" t="s">
        <v>1374</v>
      </c>
      <c r="AB15" s="73">
        <v>4</v>
      </c>
      <c r="AC15" s="73">
        <v>4</v>
      </c>
      <c r="AD15" s="73">
        <v>4</v>
      </c>
      <c r="AE15" s="73" t="s">
        <v>1374</v>
      </c>
      <c r="AF15" s="73" t="s">
        <v>1374</v>
      </c>
      <c r="AG15" s="73" t="s">
        <v>1374</v>
      </c>
      <c r="AH15" s="73" t="s">
        <v>1374</v>
      </c>
      <c r="AI15" s="73" t="s">
        <v>1374</v>
      </c>
      <c r="AJ15" s="73" t="s">
        <v>1374</v>
      </c>
      <c r="AK15" s="73" t="s">
        <v>1374</v>
      </c>
      <c r="AL15" s="73" t="s">
        <v>1374</v>
      </c>
      <c r="AM15" s="73" t="s">
        <v>1374</v>
      </c>
      <c r="AN15" s="73" t="s">
        <v>1374</v>
      </c>
      <c r="AO15" s="73" t="s">
        <v>1374</v>
      </c>
      <c r="AP15" s="73" t="s">
        <v>1374</v>
      </c>
      <c r="AQ15" s="73">
        <v>4</v>
      </c>
      <c r="AR15" s="5" t="s">
        <v>159</v>
      </c>
      <c r="AS15" s="5">
        <v>4</v>
      </c>
      <c r="AT15" s="5" t="s">
        <v>159</v>
      </c>
      <c r="AU15" s="5" t="s">
        <v>159</v>
      </c>
      <c r="AV15" s="5">
        <v>4</v>
      </c>
      <c r="AW15" s="5" t="s">
        <v>142</v>
      </c>
      <c r="AX15" s="5" t="s">
        <v>142</v>
      </c>
      <c r="AY15" s="5" t="s">
        <v>142</v>
      </c>
      <c r="AZ15" s="5" t="s">
        <v>1374</v>
      </c>
      <c r="BA15" s="5" t="s">
        <v>1374</v>
      </c>
      <c r="BB15" s="5" t="s">
        <v>1374</v>
      </c>
      <c r="BC15" s="5" t="s">
        <v>1374</v>
      </c>
      <c r="BD15" s="5" t="s">
        <v>1374</v>
      </c>
      <c r="BE15" s="5" t="s">
        <v>1374</v>
      </c>
      <c r="BF15" s="5" t="s">
        <v>96</v>
      </c>
      <c r="BG15" s="5">
        <v>4</v>
      </c>
      <c r="BH15" s="5">
        <v>4</v>
      </c>
      <c r="BI15" s="5" t="s">
        <v>159</v>
      </c>
      <c r="BJ15" s="5">
        <v>4</v>
      </c>
      <c r="BK15" s="5">
        <v>4</v>
      </c>
      <c r="BL15" s="5" t="s">
        <v>159</v>
      </c>
      <c r="BM15" s="5" t="s">
        <v>142</v>
      </c>
      <c r="BN15" s="5" t="s">
        <v>142</v>
      </c>
      <c r="BO15" s="5" t="s">
        <v>142</v>
      </c>
      <c r="BP15" s="5">
        <v>4</v>
      </c>
      <c r="BQ15" s="71"/>
      <c r="BR15" s="73" t="s">
        <v>1149</v>
      </c>
      <c r="BS15" s="73" t="s">
        <v>1397</v>
      </c>
      <c r="BT15" s="73" t="s">
        <v>1403</v>
      </c>
      <c r="BU15" s="73" t="s">
        <v>1403</v>
      </c>
      <c r="BV15" s="73" t="s">
        <v>1386</v>
      </c>
      <c r="BW15" s="73" t="s">
        <v>1400</v>
      </c>
      <c r="BX15" s="84"/>
    </row>
    <row r="16" spans="2:76" ht="124" x14ac:dyDescent="0.35">
      <c r="B16" s="73" t="s">
        <v>260</v>
      </c>
      <c r="C16" s="73" t="s">
        <v>1077</v>
      </c>
      <c r="D16" s="84" t="s">
        <v>1078</v>
      </c>
      <c r="E16" s="73" t="s">
        <v>1373</v>
      </c>
      <c r="F16" s="73" t="s">
        <v>206</v>
      </c>
      <c r="G16" s="73" t="s">
        <v>206</v>
      </c>
      <c r="H16" s="73">
        <v>4</v>
      </c>
      <c r="I16" s="73" t="s">
        <v>159</v>
      </c>
      <c r="J16" s="73">
        <v>4</v>
      </c>
      <c r="K16" s="73">
        <v>4</v>
      </c>
      <c r="L16" s="73">
        <v>4</v>
      </c>
      <c r="M16" s="73">
        <v>4</v>
      </c>
      <c r="N16" s="73">
        <v>5</v>
      </c>
      <c r="O16" s="73">
        <v>5</v>
      </c>
      <c r="P16" s="73">
        <v>5</v>
      </c>
      <c r="Q16" s="73">
        <v>5</v>
      </c>
      <c r="R16" s="73">
        <v>5</v>
      </c>
      <c r="S16" s="73">
        <v>5</v>
      </c>
      <c r="T16" s="73">
        <v>5</v>
      </c>
      <c r="U16" s="73" t="s">
        <v>142</v>
      </c>
      <c r="V16" s="73" t="s">
        <v>142</v>
      </c>
      <c r="W16" s="73" t="s">
        <v>142</v>
      </c>
      <c r="X16" s="73" t="s">
        <v>1374</v>
      </c>
      <c r="Y16" s="73" t="s">
        <v>1374</v>
      </c>
      <c r="Z16" s="73" t="s">
        <v>1374</v>
      </c>
      <c r="AA16" s="73" t="s">
        <v>1374</v>
      </c>
      <c r="AB16" s="73">
        <v>4</v>
      </c>
      <c r="AC16" s="73">
        <v>4</v>
      </c>
      <c r="AD16" s="73">
        <v>4</v>
      </c>
      <c r="AE16" s="73" t="s">
        <v>1374</v>
      </c>
      <c r="AF16" s="73" t="s">
        <v>1374</v>
      </c>
      <c r="AG16" s="73" t="s">
        <v>1374</v>
      </c>
      <c r="AH16" s="73" t="s">
        <v>1374</v>
      </c>
      <c r="AI16" s="73" t="s">
        <v>1374</v>
      </c>
      <c r="AJ16" s="73" t="s">
        <v>1374</v>
      </c>
      <c r="AK16" s="73" t="s">
        <v>1374</v>
      </c>
      <c r="AL16" s="73" t="s">
        <v>1374</v>
      </c>
      <c r="AM16" s="73" t="s">
        <v>1374</v>
      </c>
      <c r="AN16" s="73" t="s">
        <v>1374</v>
      </c>
      <c r="AO16" s="73" t="s">
        <v>1374</v>
      </c>
      <c r="AP16" s="73" t="s">
        <v>1374</v>
      </c>
      <c r="AQ16" s="73">
        <v>4</v>
      </c>
      <c r="AR16" s="5" t="s">
        <v>159</v>
      </c>
      <c r="AS16" s="5">
        <v>4</v>
      </c>
      <c r="AT16" s="5" t="s">
        <v>159</v>
      </c>
      <c r="AU16" s="5" t="s">
        <v>159</v>
      </c>
      <c r="AV16" s="5">
        <v>4</v>
      </c>
      <c r="AW16" s="5" t="s">
        <v>142</v>
      </c>
      <c r="AX16" s="5" t="s">
        <v>142</v>
      </c>
      <c r="AY16" s="5" t="s">
        <v>142</v>
      </c>
      <c r="AZ16" s="5" t="s">
        <v>1374</v>
      </c>
      <c r="BA16" s="5" t="s">
        <v>1374</v>
      </c>
      <c r="BB16" s="5" t="s">
        <v>1374</v>
      </c>
      <c r="BC16" s="5" t="s">
        <v>1374</v>
      </c>
      <c r="BD16" s="5" t="s">
        <v>1374</v>
      </c>
      <c r="BE16" s="5" t="s">
        <v>1374</v>
      </c>
      <c r="BF16" s="5" t="s">
        <v>96</v>
      </c>
      <c r="BG16" s="5">
        <v>4</v>
      </c>
      <c r="BH16" s="5">
        <v>4</v>
      </c>
      <c r="BI16" s="5" t="s">
        <v>159</v>
      </c>
      <c r="BJ16" s="5">
        <v>4</v>
      </c>
      <c r="BK16" s="5">
        <v>4</v>
      </c>
      <c r="BL16" s="5" t="s">
        <v>159</v>
      </c>
      <c r="BM16" s="5" t="s">
        <v>142</v>
      </c>
      <c r="BN16" s="5" t="s">
        <v>142</v>
      </c>
      <c r="BO16" s="5" t="s">
        <v>142</v>
      </c>
      <c r="BP16" s="5">
        <v>4</v>
      </c>
      <c r="BQ16" s="71"/>
      <c r="BR16" s="73" t="s">
        <v>553</v>
      </c>
      <c r="BS16" s="73" t="s">
        <v>1404</v>
      </c>
      <c r="BT16" s="73" t="s">
        <v>1405</v>
      </c>
      <c r="BU16" s="73" t="s">
        <v>1405</v>
      </c>
      <c r="BV16" s="73" t="s">
        <v>1386</v>
      </c>
      <c r="BW16" s="73" t="s">
        <v>96</v>
      </c>
      <c r="BX16" s="84"/>
    </row>
    <row r="17" spans="2:76" ht="77.5" x14ac:dyDescent="0.35">
      <c r="B17" s="73" t="s">
        <v>262</v>
      </c>
      <c r="C17" s="73" t="s">
        <v>1079</v>
      </c>
      <c r="D17" s="84" t="s">
        <v>1080</v>
      </c>
      <c r="E17" s="73" t="s">
        <v>1388</v>
      </c>
      <c r="F17" s="73" t="s">
        <v>206</v>
      </c>
      <c r="G17" s="73" t="s">
        <v>96</v>
      </c>
      <c r="H17" s="73">
        <v>4</v>
      </c>
      <c r="I17" s="73" t="s">
        <v>96</v>
      </c>
      <c r="J17" s="73" t="s">
        <v>96</v>
      </c>
      <c r="K17" s="73">
        <v>4</v>
      </c>
      <c r="L17" s="73">
        <v>4</v>
      </c>
      <c r="M17" s="73" t="s">
        <v>96</v>
      </c>
      <c r="N17" s="73" t="s">
        <v>96</v>
      </c>
      <c r="O17" s="73" t="s">
        <v>96</v>
      </c>
      <c r="P17" s="73" t="s">
        <v>96</v>
      </c>
      <c r="Q17" s="73" t="s">
        <v>96</v>
      </c>
      <c r="R17" s="73" t="s">
        <v>96</v>
      </c>
      <c r="S17" s="73" t="s">
        <v>96</v>
      </c>
      <c r="T17" s="73" t="s">
        <v>96</v>
      </c>
      <c r="U17" s="73" t="s">
        <v>96</v>
      </c>
      <c r="V17" s="73" t="s">
        <v>96</v>
      </c>
      <c r="W17" s="73" t="s">
        <v>96</v>
      </c>
      <c r="X17" s="73" t="s">
        <v>96</v>
      </c>
      <c r="Y17" s="73" t="s">
        <v>96</v>
      </c>
      <c r="Z17" s="73" t="s">
        <v>96</v>
      </c>
      <c r="AA17" s="73" t="s">
        <v>96</v>
      </c>
      <c r="AB17" s="73" t="s">
        <v>96</v>
      </c>
      <c r="AC17" s="73" t="s">
        <v>96</v>
      </c>
      <c r="AD17" s="73" t="s">
        <v>96</v>
      </c>
      <c r="AE17" s="73" t="s">
        <v>96</v>
      </c>
      <c r="AF17" s="73" t="s">
        <v>96</v>
      </c>
      <c r="AG17" s="73" t="s">
        <v>96</v>
      </c>
      <c r="AH17" s="73" t="s">
        <v>96</v>
      </c>
      <c r="AI17" s="73" t="s">
        <v>96</v>
      </c>
      <c r="AJ17" s="73" t="s">
        <v>96</v>
      </c>
      <c r="AK17" s="73" t="s">
        <v>96</v>
      </c>
      <c r="AL17" s="73" t="s">
        <v>96</v>
      </c>
      <c r="AM17" s="73" t="s">
        <v>96</v>
      </c>
      <c r="AN17" s="73" t="s">
        <v>96</v>
      </c>
      <c r="AO17" s="73" t="s">
        <v>96</v>
      </c>
      <c r="AP17" s="73" t="s">
        <v>96</v>
      </c>
      <c r="AQ17" s="73" t="s">
        <v>96</v>
      </c>
      <c r="AR17" s="5" t="s">
        <v>96</v>
      </c>
      <c r="AS17" s="5" t="s">
        <v>96</v>
      </c>
      <c r="AT17" s="5" t="s">
        <v>96</v>
      </c>
      <c r="AU17" s="5" t="s">
        <v>96</v>
      </c>
      <c r="AV17" s="5" t="s">
        <v>96</v>
      </c>
      <c r="AW17" s="5" t="s">
        <v>96</v>
      </c>
      <c r="AX17" s="5" t="s">
        <v>96</v>
      </c>
      <c r="AY17" s="5" t="s">
        <v>96</v>
      </c>
      <c r="AZ17" s="5" t="s">
        <v>96</v>
      </c>
      <c r="BA17" s="5" t="s">
        <v>96</v>
      </c>
      <c r="BB17" s="5" t="s">
        <v>96</v>
      </c>
      <c r="BC17" s="5" t="s">
        <v>96</v>
      </c>
      <c r="BD17" s="5" t="s">
        <v>96</v>
      </c>
      <c r="BE17" s="5" t="s">
        <v>96</v>
      </c>
      <c r="BF17" s="5" t="s">
        <v>96</v>
      </c>
      <c r="BG17" s="5">
        <v>4</v>
      </c>
      <c r="BH17" s="5" t="s">
        <v>96</v>
      </c>
      <c r="BI17" s="5" t="s">
        <v>96</v>
      </c>
      <c r="BJ17" s="5" t="s">
        <v>96</v>
      </c>
      <c r="BK17" s="5" t="s">
        <v>96</v>
      </c>
      <c r="BL17" s="5" t="s">
        <v>96</v>
      </c>
      <c r="BM17" s="5" t="s">
        <v>96</v>
      </c>
      <c r="BN17" s="5" t="s">
        <v>96</v>
      </c>
      <c r="BO17" s="5" t="s">
        <v>96</v>
      </c>
      <c r="BP17" s="5" t="s">
        <v>96</v>
      </c>
      <c r="BQ17" s="71"/>
      <c r="BR17" s="73" t="s">
        <v>1107</v>
      </c>
      <c r="BS17" s="73" t="s">
        <v>1406</v>
      </c>
      <c r="BT17" s="73" t="s">
        <v>1407</v>
      </c>
      <c r="BU17" s="73" t="s">
        <v>1408</v>
      </c>
      <c r="BV17" s="73" t="s">
        <v>1386</v>
      </c>
      <c r="BW17" s="73" t="s">
        <v>96</v>
      </c>
      <c r="BX17" s="84"/>
    </row>
    <row r="18" spans="2:76" x14ac:dyDescent="0.35">
      <c r="B18" s="73" t="s">
        <v>433</v>
      </c>
      <c r="C18" s="73" t="s">
        <v>1081</v>
      </c>
      <c r="D18" s="84" t="s">
        <v>1082</v>
      </c>
      <c r="E18" s="73" t="s">
        <v>1373</v>
      </c>
      <c r="F18" s="73" t="s">
        <v>206</v>
      </c>
      <c r="G18" s="73" t="s">
        <v>206</v>
      </c>
      <c r="H18" s="73">
        <v>4</v>
      </c>
      <c r="I18" s="73" t="s">
        <v>159</v>
      </c>
      <c r="J18" s="73">
        <v>4</v>
      </c>
      <c r="K18" s="73">
        <v>4</v>
      </c>
      <c r="L18" s="73">
        <v>4</v>
      </c>
      <c r="M18" s="73">
        <v>4</v>
      </c>
      <c r="N18" s="73">
        <v>5</v>
      </c>
      <c r="O18" s="73">
        <v>5</v>
      </c>
      <c r="P18" s="73">
        <v>5</v>
      </c>
      <c r="Q18" s="73">
        <v>5</v>
      </c>
      <c r="R18" s="73">
        <v>5</v>
      </c>
      <c r="S18" s="73">
        <v>5</v>
      </c>
      <c r="T18" s="73">
        <v>5</v>
      </c>
      <c r="U18" s="73" t="s">
        <v>142</v>
      </c>
      <c r="V18" s="73" t="s">
        <v>142</v>
      </c>
      <c r="W18" s="73" t="s">
        <v>142</v>
      </c>
      <c r="X18" s="73" t="s">
        <v>1374</v>
      </c>
      <c r="Y18" s="73" t="s">
        <v>1374</v>
      </c>
      <c r="Z18" s="73" t="s">
        <v>1374</v>
      </c>
      <c r="AA18" s="73" t="s">
        <v>1374</v>
      </c>
      <c r="AB18" s="73">
        <v>4</v>
      </c>
      <c r="AC18" s="73">
        <v>4</v>
      </c>
      <c r="AD18" s="73">
        <v>4</v>
      </c>
      <c r="AE18" s="73" t="s">
        <v>1374</v>
      </c>
      <c r="AF18" s="73" t="s">
        <v>1374</v>
      </c>
      <c r="AG18" s="73" t="s">
        <v>1374</v>
      </c>
      <c r="AH18" s="73" t="s">
        <v>1374</v>
      </c>
      <c r="AI18" s="73" t="s">
        <v>1374</v>
      </c>
      <c r="AJ18" s="73" t="s">
        <v>1374</v>
      </c>
      <c r="AK18" s="73" t="s">
        <v>1374</v>
      </c>
      <c r="AL18" s="73" t="s">
        <v>1374</v>
      </c>
      <c r="AM18" s="73" t="s">
        <v>1374</v>
      </c>
      <c r="AN18" s="73" t="s">
        <v>1374</v>
      </c>
      <c r="AO18" s="73" t="s">
        <v>1374</v>
      </c>
      <c r="AP18" s="73" t="s">
        <v>1374</v>
      </c>
      <c r="AQ18" s="73">
        <v>4</v>
      </c>
      <c r="AR18" s="5" t="s">
        <v>159</v>
      </c>
      <c r="AS18" s="5">
        <v>4</v>
      </c>
      <c r="AT18" s="5" t="s">
        <v>159</v>
      </c>
      <c r="AU18" s="5" t="s">
        <v>159</v>
      </c>
      <c r="AV18" s="5">
        <v>4</v>
      </c>
      <c r="AW18" s="5" t="s">
        <v>142</v>
      </c>
      <c r="AX18" s="5" t="s">
        <v>142</v>
      </c>
      <c r="AY18" s="5" t="s">
        <v>142</v>
      </c>
      <c r="AZ18" s="5" t="s">
        <v>1374</v>
      </c>
      <c r="BA18" s="5" t="s">
        <v>1374</v>
      </c>
      <c r="BB18" s="5" t="s">
        <v>1374</v>
      </c>
      <c r="BC18" s="5" t="s">
        <v>1374</v>
      </c>
      <c r="BD18" s="5" t="s">
        <v>1374</v>
      </c>
      <c r="BE18" s="5" t="s">
        <v>1374</v>
      </c>
      <c r="BF18" s="5" t="s">
        <v>96</v>
      </c>
      <c r="BG18" s="5">
        <v>4</v>
      </c>
      <c r="BH18" s="5">
        <v>4</v>
      </c>
      <c r="BI18" s="5" t="s">
        <v>159</v>
      </c>
      <c r="BJ18" s="5">
        <v>4</v>
      </c>
      <c r="BK18" s="5">
        <v>4</v>
      </c>
      <c r="BL18" s="5" t="s">
        <v>159</v>
      </c>
      <c r="BM18" s="5" t="s">
        <v>142</v>
      </c>
      <c r="BN18" s="5" t="s">
        <v>142</v>
      </c>
      <c r="BO18" s="5" t="s">
        <v>142</v>
      </c>
      <c r="BP18" s="5">
        <v>4</v>
      </c>
      <c r="BQ18" s="71"/>
      <c r="BR18" s="73" t="s">
        <v>555</v>
      </c>
      <c r="BS18" s="73" t="s">
        <v>1409</v>
      </c>
      <c r="BT18" s="73" t="s">
        <v>1410</v>
      </c>
      <c r="BU18" s="73" t="s">
        <v>1410</v>
      </c>
      <c r="BV18" s="73" t="s">
        <v>1411</v>
      </c>
      <c r="BW18" s="73" t="s">
        <v>96</v>
      </c>
      <c r="BX18" s="84"/>
    </row>
    <row r="19" spans="2:76" ht="31" x14ac:dyDescent="0.35">
      <c r="B19" s="73" t="s">
        <v>435</v>
      </c>
      <c r="C19" s="73" t="s">
        <v>1083</v>
      </c>
      <c r="D19" s="84" t="s">
        <v>1084</v>
      </c>
      <c r="E19" s="73" t="s">
        <v>1373</v>
      </c>
      <c r="F19" s="73" t="s">
        <v>206</v>
      </c>
      <c r="G19" s="73" t="s">
        <v>206</v>
      </c>
      <c r="H19" s="73">
        <v>4</v>
      </c>
      <c r="I19" s="73" t="s">
        <v>159</v>
      </c>
      <c r="J19" s="73">
        <v>4</v>
      </c>
      <c r="K19" s="73">
        <v>4</v>
      </c>
      <c r="L19" s="73">
        <v>4</v>
      </c>
      <c r="M19" s="73">
        <v>4</v>
      </c>
      <c r="N19" s="73">
        <v>5</v>
      </c>
      <c r="O19" s="73">
        <v>5</v>
      </c>
      <c r="P19" s="73">
        <v>5</v>
      </c>
      <c r="Q19" s="73">
        <v>5</v>
      </c>
      <c r="R19" s="73">
        <v>5</v>
      </c>
      <c r="S19" s="73">
        <v>5</v>
      </c>
      <c r="T19" s="73">
        <v>5</v>
      </c>
      <c r="U19" s="73" t="s">
        <v>142</v>
      </c>
      <c r="V19" s="73" t="s">
        <v>142</v>
      </c>
      <c r="W19" s="73" t="s">
        <v>142</v>
      </c>
      <c r="X19" s="73" t="s">
        <v>1374</v>
      </c>
      <c r="Y19" s="73" t="s">
        <v>1374</v>
      </c>
      <c r="Z19" s="73" t="s">
        <v>1374</v>
      </c>
      <c r="AA19" s="73" t="s">
        <v>1374</v>
      </c>
      <c r="AB19" s="73">
        <v>4</v>
      </c>
      <c r="AC19" s="73">
        <v>4</v>
      </c>
      <c r="AD19" s="73">
        <v>4</v>
      </c>
      <c r="AE19" s="73" t="s">
        <v>1374</v>
      </c>
      <c r="AF19" s="73" t="s">
        <v>1374</v>
      </c>
      <c r="AG19" s="73" t="s">
        <v>1374</v>
      </c>
      <c r="AH19" s="73" t="s">
        <v>1374</v>
      </c>
      <c r="AI19" s="73" t="s">
        <v>1374</v>
      </c>
      <c r="AJ19" s="73" t="s">
        <v>1374</v>
      </c>
      <c r="AK19" s="73" t="s">
        <v>1374</v>
      </c>
      <c r="AL19" s="73" t="s">
        <v>1374</v>
      </c>
      <c r="AM19" s="73" t="s">
        <v>1374</v>
      </c>
      <c r="AN19" s="73" t="s">
        <v>1374</v>
      </c>
      <c r="AO19" s="73" t="s">
        <v>1374</v>
      </c>
      <c r="AP19" s="73" t="s">
        <v>1374</v>
      </c>
      <c r="AQ19" s="73">
        <v>4</v>
      </c>
      <c r="AR19" s="5" t="s">
        <v>159</v>
      </c>
      <c r="AS19" s="5">
        <v>4</v>
      </c>
      <c r="AT19" s="5" t="s">
        <v>159</v>
      </c>
      <c r="AU19" s="5" t="s">
        <v>159</v>
      </c>
      <c r="AV19" s="5">
        <v>4</v>
      </c>
      <c r="AW19" s="5" t="s">
        <v>142</v>
      </c>
      <c r="AX19" s="5" t="s">
        <v>142</v>
      </c>
      <c r="AY19" s="5" t="s">
        <v>142</v>
      </c>
      <c r="AZ19" s="5" t="s">
        <v>1374</v>
      </c>
      <c r="BA19" s="5" t="s">
        <v>1374</v>
      </c>
      <c r="BB19" s="5" t="s">
        <v>1374</v>
      </c>
      <c r="BC19" s="5" t="s">
        <v>1374</v>
      </c>
      <c r="BD19" s="5" t="s">
        <v>1374</v>
      </c>
      <c r="BE19" s="5" t="s">
        <v>1374</v>
      </c>
      <c r="BF19" s="5" t="s">
        <v>96</v>
      </c>
      <c r="BG19" s="5">
        <v>4</v>
      </c>
      <c r="BH19" s="5">
        <v>4</v>
      </c>
      <c r="BI19" s="5" t="s">
        <v>159</v>
      </c>
      <c r="BJ19" s="5">
        <v>4</v>
      </c>
      <c r="BK19" s="5">
        <v>4</v>
      </c>
      <c r="BL19" s="5" t="s">
        <v>159</v>
      </c>
      <c r="BM19" s="5" t="s">
        <v>142</v>
      </c>
      <c r="BN19" s="5" t="s">
        <v>142</v>
      </c>
      <c r="BO19" s="5" t="s">
        <v>142</v>
      </c>
      <c r="BP19" s="5">
        <v>4</v>
      </c>
      <c r="BQ19" s="71"/>
      <c r="BR19" s="73" t="s">
        <v>207</v>
      </c>
      <c r="BS19" s="73" t="s">
        <v>1412</v>
      </c>
      <c r="BT19" s="73" t="s">
        <v>1413</v>
      </c>
      <c r="BU19" s="73" t="s">
        <v>1413</v>
      </c>
      <c r="BV19" s="73" t="s">
        <v>1386</v>
      </c>
      <c r="BW19" s="73" t="s">
        <v>96</v>
      </c>
      <c r="BX19" s="84"/>
    </row>
    <row r="20" spans="2:76" ht="62" x14ac:dyDescent="0.35">
      <c r="B20" s="73" t="s">
        <v>437</v>
      </c>
      <c r="C20" s="73" t="s">
        <v>1085</v>
      </c>
      <c r="D20" s="84" t="s">
        <v>1086</v>
      </c>
      <c r="E20" s="73" t="s">
        <v>1373</v>
      </c>
      <c r="F20" s="73" t="s">
        <v>206</v>
      </c>
      <c r="G20" s="73" t="s">
        <v>206</v>
      </c>
      <c r="H20" s="73">
        <v>4</v>
      </c>
      <c r="I20" s="73" t="s">
        <v>159</v>
      </c>
      <c r="J20" s="73">
        <v>4</v>
      </c>
      <c r="K20" s="73">
        <v>4</v>
      </c>
      <c r="L20" s="73">
        <v>4</v>
      </c>
      <c r="M20" s="73">
        <v>4</v>
      </c>
      <c r="N20" s="73">
        <v>5</v>
      </c>
      <c r="O20" s="73">
        <v>5</v>
      </c>
      <c r="P20" s="73">
        <v>5</v>
      </c>
      <c r="Q20" s="73">
        <v>5</v>
      </c>
      <c r="R20" s="73">
        <v>5</v>
      </c>
      <c r="S20" s="73">
        <v>5</v>
      </c>
      <c r="T20" s="73">
        <v>5</v>
      </c>
      <c r="U20" s="73" t="s">
        <v>142</v>
      </c>
      <c r="V20" s="73" t="s">
        <v>142</v>
      </c>
      <c r="W20" s="73" t="s">
        <v>142</v>
      </c>
      <c r="X20" s="73" t="s">
        <v>1374</v>
      </c>
      <c r="Y20" s="73" t="s">
        <v>1374</v>
      </c>
      <c r="Z20" s="73" t="s">
        <v>1374</v>
      </c>
      <c r="AA20" s="73" t="s">
        <v>1374</v>
      </c>
      <c r="AB20" s="73">
        <v>4</v>
      </c>
      <c r="AC20" s="73">
        <v>4</v>
      </c>
      <c r="AD20" s="73">
        <v>4</v>
      </c>
      <c r="AE20" s="73" t="s">
        <v>1374</v>
      </c>
      <c r="AF20" s="73" t="s">
        <v>1374</v>
      </c>
      <c r="AG20" s="73" t="s">
        <v>1374</v>
      </c>
      <c r="AH20" s="73" t="s">
        <v>1374</v>
      </c>
      <c r="AI20" s="73" t="s">
        <v>1374</v>
      </c>
      <c r="AJ20" s="73" t="s">
        <v>1374</v>
      </c>
      <c r="AK20" s="73" t="s">
        <v>1374</v>
      </c>
      <c r="AL20" s="73" t="s">
        <v>1374</v>
      </c>
      <c r="AM20" s="73" t="s">
        <v>1374</v>
      </c>
      <c r="AN20" s="73" t="s">
        <v>1374</v>
      </c>
      <c r="AO20" s="73" t="s">
        <v>1374</v>
      </c>
      <c r="AP20" s="73" t="s">
        <v>1374</v>
      </c>
      <c r="AQ20" s="73">
        <v>4</v>
      </c>
      <c r="AR20" s="5" t="s">
        <v>159</v>
      </c>
      <c r="AS20" s="5">
        <v>4</v>
      </c>
      <c r="AT20" s="5" t="s">
        <v>159</v>
      </c>
      <c r="AU20" s="5" t="s">
        <v>159</v>
      </c>
      <c r="AV20" s="5">
        <v>4</v>
      </c>
      <c r="AW20" s="5" t="s">
        <v>142</v>
      </c>
      <c r="AX20" s="5" t="s">
        <v>142</v>
      </c>
      <c r="AY20" s="5" t="s">
        <v>142</v>
      </c>
      <c r="AZ20" s="5" t="s">
        <v>1374</v>
      </c>
      <c r="BA20" s="5" t="s">
        <v>1374</v>
      </c>
      <c r="BB20" s="5" t="s">
        <v>1374</v>
      </c>
      <c r="BC20" s="5" t="s">
        <v>1374</v>
      </c>
      <c r="BD20" s="5" t="s">
        <v>1374</v>
      </c>
      <c r="BE20" s="5" t="s">
        <v>1374</v>
      </c>
      <c r="BF20" s="5" t="s">
        <v>96</v>
      </c>
      <c r="BG20" s="5">
        <v>4</v>
      </c>
      <c r="BH20" s="5">
        <v>4</v>
      </c>
      <c r="BI20" s="5" t="s">
        <v>159</v>
      </c>
      <c r="BJ20" s="5">
        <v>4</v>
      </c>
      <c r="BK20" s="5">
        <v>4</v>
      </c>
      <c r="BL20" s="5" t="s">
        <v>159</v>
      </c>
      <c r="BM20" s="5" t="s">
        <v>142</v>
      </c>
      <c r="BN20" s="5" t="s">
        <v>142</v>
      </c>
      <c r="BO20" s="5" t="s">
        <v>142</v>
      </c>
      <c r="BP20" s="5">
        <v>4</v>
      </c>
      <c r="BQ20" s="71"/>
      <c r="BR20" s="73" t="s">
        <v>240</v>
      </c>
      <c r="BS20" s="73" t="s">
        <v>1412</v>
      </c>
      <c r="BT20" s="73" t="s">
        <v>1414</v>
      </c>
      <c r="BU20" s="73" t="s">
        <v>1414</v>
      </c>
      <c r="BV20" s="73" t="s">
        <v>1386</v>
      </c>
      <c r="BW20" s="73" t="s">
        <v>96</v>
      </c>
      <c r="BX20" s="84"/>
    </row>
    <row r="21" spans="2:76" ht="77.5" x14ac:dyDescent="0.35">
      <c r="B21" s="73" t="s">
        <v>439</v>
      </c>
      <c r="C21" s="73" t="s">
        <v>1087</v>
      </c>
      <c r="D21" s="84" t="s">
        <v>1088</v>
      </c>
      <c r="E21" s="73" t="s">
        <v>1373</v>
      </c>
      <c r="F21" s="73" t="s">
        <v>206</v>
      </c>
      <c r="G21" s="73" t="s">
        <v>206</v>
      </c>
      <c r="H21" s="73">
        <v>4</v>
      </c>
      <c r="I21" s="73" t="s">
        <v>159</v>
      </c>
      <c r="J21" s="73">
        <v>4</v>
      </c>
      <c r="K21" s="73">
        <v>4</v>
      </c>
      <c r="L21" s="73">
        <v>4</v>
      </c>
      <c r="M21" s="73">
        <v>4</v>
      </c>
      <c r="N21" s="73">
        <v>5</v>
      </c>
      <c r="O21" s="73">
        <v>5</v>
      </c>
      <c r="P21" s="73">
        <v>5</v>
      </c>
      <c r="Q21" s="73">
        <v>5</v>
      </c>
      <c r="R21" s="73">
        <v>5</v>
      </c>
      <c r="S21" s="73">
        <v>5</v>
      </c>
      <c r="T21" s="73">
        <v>5</v>
      </c>
      <c r="U21" s="73" t="s">
        <v>142</v>
      </c>
      <c r="V21" s="73" t="s">
        <v>142</v>
      </c>
      <c r="W21" s="73" t="s">
        <v>142</v>
      </c>
      <c r="X21" s="73" t="s">
        <v>1374</v>
      </c>
      <c r="Y21" s="73" t="s">
        <v>1374</v>
      </c>
      <c r="Z21" s="73" t="s">
        <v>1374</v>
      </c>
      <c r="AA21" s="73" t="s">
        <v>1374</v>
      </c>
      <c r="AB21" s="73">
        <v>4</v>
      </c>
      <c r="AC21" s="73">
        <v>4</v>
      </c>
      <c r="AD21" s="73">
        <v>4</v>
      </c>
      <c r="AE21" s="73" t="s">
        <v>1374</v>
      </c>
      <c r="AF21" s="73" t="s">
        <v>1374</v>
      </c>
      <c r="AG21" s="73" t="s">
        <v>1374</v>
      </c>
      <c r="AH21" s="73" t="s">
        <v>1374</v>
      </c>
      <c r="AI21" s="73" t="s">
        <v>1374</v>
      </c>
      <c r="AJ21" s="73" t="s">
        <v>1374</v>
      </c>
      <c r="AK21" s="73" t="s">
        <v>1374</v>
      </c>
      <c r="AL21" s="73" t="s">
        <v>1374</v>
      </c>
      <c r="AM21" s="73" t="s">
        <v>1374</v>
      </c>
      <c r="AN21" s="73" t="s">
        <v>1374</v>
      </c>
      <c r="AO21" s="73" t="s">
        <v>1374</v>
      </c>
      <c r="AP21" s="73" t="s">
        <v>1374</v>
      </c>
      <c r="AQ21" s="73">
        <v>4</v>
      </c>
      <c r="AR21" s="5" t="s">
        <v>159</v>
      </c>
      <c r="AS21" s="5">
        <v>4</v>
      </c>
      <c r="AT21" s="5" t="s">
        <v>159</v>
      </c>
      <c r="AU21" s="5" t="s">
        <v>159</v>
      </c>
      <c r="AV21" s="5">
        <v>4</v>
      </c>
      <c r="AW21" s="5" t="s">
        <v>142</v>
      </c>
      <c r="AX21" s="5" t="s">
        <v>142</v>
      </c>
      <c r="AY21" s="5" t="s">
        <v>142</v>
      </c>
      <c r="AZ21" s="5" t="s">
        <v>1374</v>
      </c>
      <c r="BA21" s="5" t="s">
        <v>1374</v>
      </c>
      <c r="BB21" s="5" t="s">
        <v>1374</v>
      </c>
      <c r="BC21" s="5" t="s">
        <v>1374</v>
      </c>
      <c r="BD21" s="5" t="s">
        <v>1374</v>
      </c>
      <c r="BE21" s="5" t="s">
        <v>1374</v>
      </c>
      <c r="BF21" s="5" t="s">
        <v>96</v>
      </c>
      <c r="BG21" s="5">
        <v>4</v>
      </c>
      <c r="BH21" s="5">
        <v>4</v>
      </c>
      <c r="BI21" s="5" t="s">
        <v>159</v>
      </c>
      <c r="BJ21" s="5">
        <v>4</v>
      </c>
      <c r="BK21" s="5">
        <v>4</v>
      </c>
      <c r="BL21" s="5" t="s">
        <v>159</v>
      </c>
      <c r="BM21" s="5" t="s">
        <v>142</v>
      </c>
      <c r="BN21" s="5" t="s">
        <v>142</v>
      </c>
      <c r="BO21" s="5" t="s">
        <v>142</v>
      </c>
      <c r="BP21" s="5">
        <v>4</v>
      </c>
      <c r="BQ21" s="71"/>
      <c r="BR21" s="73" t="s">
        <v>242</v>
      </c>
      <c r="BS21" s="73" t="s">
        <v>1412</v>
      </c>
      <c r="BT21" s="73" t="s">
        <v>1415</v>
      </c>
      <c r="BU21" s="73" t="s">
        <v>1415</v>
      </c>
      <c r="BV21" s="73" t="s">
        <v>1386</v>
      </c>
      <c r="BW21" s="73" t="s">
        <v>96</v>
      </c>
      <c r="BX21" s="84"/>
    </row>
    <row r="22" spans="2:76" ht="31" x14ac:dyDescent="0.35">
      <c r="B22" s="73" t="s">
        <v>542</v>
      </c>
      <c r="C22" s="73" t="s">
        <v>1089</v>
      </c>
      <c r="D22" s="84" t="s">
        <v>1090</v>
      </c>
      <c r="E22" s="73" t="s">
        <v>1373</v>
      </c>
      <c r="F22" s="73" t="s">
        <v>206</v>
      </c>
      <c r="G22" s="73" t="s">
        <v>206</v>
      </c>
      <c r="H22" s="73">
        <v>4</v>
      </c>
      <c r="I22" s="73" t="s">
        <v>159</v>
      </c>
      <c r="J22" s="73">
        <v>4</v>
      </c>
      <c r="K22" s="73">
        <v>4</v>
      </c>
      <c r="L22" s="73">
        <v>4</v>
      </c>
      <c r="M22" s="73">
        <v>4</v>
      </c>
      <c r="N22" s="73">
        <v>5</v>
      </c>
      <c r="O22" s="73">
        <v>5</v>
      </c>
      <c r="P22" s="73">
        <v>5</v>
      </c>
      <c r="Q22" s="73">
        <v>5</v>
      </c>
      <c r="R22" s="73">
        <v>5</v>
      </c>
      <c r="S22" s="73">
        <v>5</v>
      </c>
      <c r="T22" s="73">
        <v>5</v>
      </c>
      <c r="U22" s="73" t="s">
        <v>142</v>
      </c>
      <c r="V22" s="73" t="s">
        <v>142</v>
      </c>
      <c r="W22" s="73" t="s">
        <v>142</v>
      </c>
      <c r="X22" s="73" t="s">
        <v>1374</v>
      </c>
      <c r="Y22" s="73" t="s">
        <v>1374</v>
      </c>
      <c r="Z22" s="73" t="s">
        <v>1374</v>
      </c>
      <c r="AA22" s="73" t="s">
        <v>1374</v>
      </c>
      <c r="AB22" s="73">
        <v>4</v>
      </c>
      <c r="AC22" s="73">
        <v>4</v>
      </c>
      <c r="AD22" s="73">
        <v>4</v>
      </c>
      <c r="AE22" s="73" t="s">
        <v>1374</v>
      </c>
      <c r="AF22" s="73" t="s">
        <v>1374</v>
      </c>
      <c r="AG22" s="73" t="s">
        <v>1374</v>
      </c>
      <c r="AH22" s="73" t="s">
        <v>1374</v>
      </c>
      <c r="AI22" s="73" t="s">
        <v>1374</v>
      </c>
      <c r="AJ22" s="73" t="s">
        <v>1374</v>
      </c>
      <c r="AK22" s="73" t="s">
        <v>1374</v>
      </c>
      <c r="AL22" s="73" t="s">
        <v>1374</v>
      </c>
      <c r="AM22" s="73" t="s">
        <v>1374</v>
      </c>
      <c r="AN22" s="73" t="s">
        <v>1374</v>
      </c>
      <c r="AO22" s="73" t="s">
        <v>1374</v>
      </c>
      <c r="AP22" s="73" t="s">
        <v>1374</v>
      </c>
      <c r="AQ22" s="73">
        <v>4</v>
      </c>
      <c r="AR22" s="5" t="s">
        <v>159</v>
      </c>
      <c r="AS22" s="5">
        <v>4</v>
      </c>
      <c r="AT22" s="5" t="s">
        <v>159</v>
      </c>
      <c r="AU22" s="5" t="s">
        <v>159</v>
      </c>
      <c r="AV22" s="5">
        <v>4</v>
      </c>
      <c r="AW22" s="5" t="s">
        <v>142</v>
      </c>
      <c r="AX22" s="5" t="s">
        <v>142</v>
      </c>
      <c r="AY22" s="5" t="s">
        <v>142</v>
      </c>
      <c r="AZ22" s="5" t="s">
        <v>1374</v>
      </c>
      <c r="BA22" s="5" t="s">
        <v>1374</v>
      </c>
      <c r="BB22" s="5" t="s">
        <v>1374</v>
      </c>
      <c r="BC22" s="5" t="s">
        <v>1374</v>
      </c>
      <c r="BD22" s="5" t="s">
        <v>1374</v>
      </c>
      <c r="BE22" s="5" t="s">
        <v>1374</v>
      </c>
      <c r="BF22" s="5" t="s">
        <v>96</v>
      </c>
      <c r="BG22" s="5">
        <v>4</v>
      </c>
      <c r="BH22" s="5">
        <v>4</v>
      </c>
      <c r="BI22" s="5" t="s">
        <v>159</v>
      </c>
      <c r="BJ22" s="5">
        <v>4</v>
      </c>
      <c r="BK22" s="5">
        <v>4</v>
      </c>
      <c r="BL22" s="5" t="s">
        <v>159</v>
      </c>
      <c r="BM22" s="5" t="s">
        <v>142</v>
      </c>
      <c r="BN22" s="5" t="s">
        <v>142</v>
      </c>
      <c r="BO22" s="5" t="s">
        <v>142</v>
      </c>
      <c r="BP22" s="5">
        <v>4</v>
      </c>
      <c r="BQ22" s="71"/>
      <c r="BR22" s="73" t="s">
        <v>247</v>
      </c>
      <c r="BS22" s="73" t="s">
        <v>1412</v>
      </c>
      <c r="BT22" s="73" t="s">
        <v>1416</v>
      </c>
      <c r="BU22" s="73" t="s">
        <v>1416</v>
      </c>
      <c r="BV22" s="73" t="s">
        <v>1386</v>
      </c>
      <c r="BW22" s="73" t="s">
        <v>96</v>
      </c>
      <c r="BX22" s="84"/>
    </row>
    <row r="23" spans="2:76" ht="31" x14ac:dyDescent="0.35">
      <c r="B23" s="73" t="s">
        <v>544</v>
      </c>
      <c r="C23" s="73" t="s">
        <v>1091</v>
      </c>
      <c r="D23" s="84" t="s">
        <v>1092</v>
      </c>
      <c r="E23" s="73" t="s">
        <v>1388</v>
      </c>
      <c r="F23" s="73" t="s">
        <v>206</v>
      </c>
      <c r="G23" s="73" t="s">
        <v>96</v>
      </c>
      <c r="H23" s="73">
        <v>4</v>
      </c>
      <c r="I23" s="73" t="s">
        <v>96</v>
      </c>
      <c r="J23" s="73" t="s">
        <v>96</v>
      </c>
      <c r="K23" s="73">
        <v>4</v>
      </c>
      <c r="L23" s="73">
        <v>4</v>
      </c>
      <c r="M23" s="73" t="s">
        <v>96</v>
      </c>
      <c r="N23" s="73" t="s">
        <v>96</v>
      </c>
      <c r="O23" s="73" t="s">
        <v>96</v>
      </c>
      <c r="P23" s="73" t="s">
        <v>96</v>
      </c>
      <c r="Q23" s="73" t="s">
        <v>96</v>
      </c>
      <c r="R23" s="73" t="s">
        <v>96</v>
      </c>
      <c r="S23" s="73" t="s">
        <v>96</v>
      </c>
      <c r="T23" s="73" t="s">
        <v>96</v>
      </c>
      <c r="U23" s="73" t="s">
        <v>96</v>
      </c>
      <c r="V23" s="73" t="s">
        <v>96</v>
      </c>
      <c r="W23" s="73" t="s">
        <v>96</v>
      </c>
      <c r="X23" s="73" t="s">
        <v>96</v>
      </c>
      <c r="Y23" s="73" t="s">
        <v>96</v>
      </c>
      <c r="Z23" s="73" t="s">
        <v>96</v>
      </c>
      <c r="AA23" s="73" t="s">
        <v>96</v>
      </c>
      <c r="AB23" s="73" t="s">
        <v>96</v>
      </c>
      <c r="AC23" s="73" t="s">
        <v>96</v>
      </c>
      <c r="AD23" s="73" t="s">
        <v>96</v>
      </c>
      <c r="AE23" s="73" t="s">
        <v>96</v>
      </c>
      <c r="AF23" s="73" t="s">
        <v>96</v>
      </c>
      <c r="AG23" s="73" t="s">
        <v>96</v>
      </c>
      <c r="AH23" s="73" t="s">
        <v>96</v>
      </c>
      <c r="AI23" s="73" t="s">
        <v>96</v>
      </c>
      <c r="AJ23" s="73" t="s">
        <v>96</v>
      </c>
      <c r="AK23" s="73" t="s">
        <v>96</v>
      </c>
      <c r="AL23" s="73" t="s">
        <v>96</v>
      </c>
      <c r="AM23" s="73" t="s">
        <v>96</v>
      </c>
      <c r="AN23" s="73" t="s">
        <v>96</v>
      </c>
      <c r="AO23" s="73" t="s">
        <v>96</v>
      </c>
      <c r="AP23" s="73" t="s">
        <v>96</v>
      </c>
      <c r="AQ23" s="73" t="s">
        <v>96</v>
      </c>
      <c r="AR23" s="5" t="s">
        <v>96</v>
      </c>
      <c r="AS23" s="5" t="s">
        <v>96</v>
      </c>
      <c r="AT23" s="5" t="s">
        <v>96</v>
      </c>
      <c r="AU23" s="5" t="s">
        <v>96</v>
      </c>
      <c r="AV23" s="5" t="s">
        <v>96</v>
      </c>
      <c r="AW23" s="5" t="s">
        <v>96</v>
      </c>
      <c r="AX23" s="5" t="s">
        <v>96</v>
      </c>
      <c r="AY23" s="5" t="s">
        <v>96</v>
      </c>
      <c r="AZ23" s="5" t="s">
        <v>96</v>
      </c>
      <c r="BA23" s="5" t="s">
        <v>96</v>
      </c>
      <c r="BB23" s="5" t="s">
        <v>96</v>
      </c>
      <c r="BC23" s="5" t="s">
        <v>96</v>
      </c>
      <c r="BD23" s="5" t="s">
        <v>96</v>
      </c>
      <c r="BE23" s="5" t="s">
        <v>96</v>
      </c>
      <c r="BF23" s="5" t="s">
        <v>96</v>
      </c>
      <c r="BG23" s="5">
        <v>4</v>
      </c>
      <c r="BH23" s="5" t="s">
        <v>96</v>
      </c>
      <c r="BI23" s="5" t="s">
        <v>96</v>
      </c>
      <c r="BJ23" s="5" t="s">
        <v>96</v>
      </c>
      <c r="BK23" s="5" t="s">
        <v>96</v>
      </c>
      <c r="BL23" s="5" t="s">
        <v>96</v>
      </c>
      <c r="BM23" s="5" t="s">
        <v>96</v>
      </c>
      <c r="BN23" s="5" t="s">
        <v>96</v>
      </c>
      <c r="BO23" s="5" t="s">
        <v>96</v>
      </c>
      <c r="BP23" s="5" t="s">
        <v>96</v>
      </c>
      <c r="BQ23" s="71"/>
      <c r="BR23" s="73" t="s">
        <v>249</v>
      </c>
      <c r="BS23" s="73" t="s">
        <v>1412</v>
      </c>
      <c r="BT23" s="73" t="s">
        <v>1417</v>
      </c>
      <c r="BU23" s="73" t="s">
        <v>1417</v>
      </c>
      <c r="BV23" s="73" t="s">
        <v>1386</v>
      </c>
      <c r="BW23" s="73" t="s">
        <v>96</v>
      </c>
      <c r="BX23" s="84"/>
    </row>
    <row r="24" spans="2:76" ht="31" x14ac:dyDescent="0.35">
      <c r="B24" s="73" t="s">
        <v>547</v>
      </c>
      <c r="C24" s="73" t="s">
        <v>1093</v>
      </c>
      <c r="D24" s="84" t="s">
        <v>1094</v>
      </c>
      <c r="E24" s="73" t="s">
        <v>1388</v>
      </c>
      <c r="F24" s="73" t="s">
        <v>206</v>
      </c>
      <c r="G24" s="73" t="s">
        <v>96</v>
      </c>
      <c r="H24" s="73">
        <v>4</v>
      </c>
      <c r="I24" s="73" t="s">
        <v>96</v>
      </c>
      <c r="J24" s="73" t="s">
        <v>96</v>
      </c>
      <c r="K24" s="73">
        <v>4</v>
      </c>
      <c r="L24" s="73">
        <v>4</v>
      </c>
      <c r="M24" s="73" t="s">
        <v>96</v>
      </c>
      <c r="N24" s="73" t="s">
        <v>96</v>
      </c>
      <c r="O24" s="73" t="s">
        <v>96</v>
      </c>
      <c r="P24" s="73" t="s">
        <v>96</v>
      </c>
      <c r="Q24" s="73" t="s">
        <v>96</v>
      </c>
      <c r="R24" s="73" t="s">
        <v>96</v>
      </c>
      <c r="S24" s="73" t="s">
        <v>96</v>
      </c>
      <c r="T24" s="73" t="s">
        <v>96</v>
      </c>
      <c r="U24" s="73" t="s">
        <v>96</v>
      </c>
      <c r="V24" s="73" t="s">
        <v>96</v>
      </c>
      <c r="W24" s="73" t="s">
        <v>96</v>
      </c>
      <c r="X24" s="73" t="s">
        <v>96</v>
      </c>
      <c r="Y24" s="73" t="s">
        <v>96</v>
      </c>
      <c r="Z24" s="73" t="s">
        <v>96</v>
      </c>
      <c r="AA24" s="73" t="s">
        <v>96</v>
      </c>
      <c r="AB24" s="73" t="s">
        <v>96</v>
      </c>
      <c r="AC24" s="73" t="s">
        <v>96</v>
      </c>
      <c r="AD24" s="73" t="s">
        <v>96</v>
      </c>
      <c r="AE24" s="73" t="s">
        <v>96</v>
      </c>
      <c r="AF24" s="73" t="s">
        <v>96</v>
      </c>
      <c r="AG24" s="73" t="s">
        <v>96</v>
      </c>
      <c r="AH24" s="73" t="s">
        <v>96</v>
      </c>
      <c r="AI24" s="73" t="s">
        <v>96</v>
      </c>
      <c r="AJ24" s="73" t="s">
        <v>96</v>
      </c>
      <c r="AK24" s="73" t="s">
        <v>96</v>
      </c>
      <c r="AL24" s="73" t="s">
        <v>96</v>
      </c>
      <c r="AM24" s="73" t="s">
        <v>96</v>
      </c>
      <c r="AN24" s="73" t="s">
        <v>96</v>
      </c>
      <c r="AO24" s="73" t="s">
        <v>96</v>
      </c>
      <c r="AP24" s="73" t="s">
        <v>96</v>
      </c>
      <c r="AQ24" s="73" t="s">
        <v>96</v>
      </c>
      <c r="AR24" s="5" t="s">
        <v>96</v>
      </c>
      <c r="AS24" s="5" t="s">
        <v>96</v>
      </c>
      <c r="AT24" s="5" t="s">
        <v>96</v>
      </c>
      <c r="AU24" s="5" t="s">
        <v>96</v>
      </c>
      <c r="AV24" s="5" t="s">
        <v>96</v>
      </c>
      <c r="AW24" s="5" t="s">
        <v>96</v>
      </c>
      <c r="AX24" s="5" t="s">
        <v>96</v>
      </c>
      <c r="AY24" s="5" t="s">
        <v>96</v>
      </c>
      <c r="AZ24" s="5" t="s">
        <v>96</v>
      </c>
      <c r="BA24" s="5" t="s">
        <v>96</v>
      </c>
      <c r="BB24" s="5" t="s">
        <v>96</v>
      </c>
      <c r="BC24" s="5" t="s">
        <v>96</v>
      </c>
      <c r="BD24" s="5" t="s">
        <v>96</v>
      </c>
      <c r="BE24" s="5" t="s">
        <v>96</v>
      </c>
      <c r="BF24" s="5" t="s">
        <v>96</v>
      </c>
      <c r="BG24" s="5">
        <v>4</v>
      </c>
      <c r="BH24" s="5" t="s">
        <v>96</v>
      </c>
      <c r="BI24" s="5" t="s">
        <v>96</v>
      </c>
      <c r="BJ24" s="5" t="s">
        <v>96</v>
      </c>
      <c r="BK24" s="5" t="s">
        <v>96</v>
      </c>
      <c r="BL24" s="5" t="s">
        <v>96</v>
      </c>
      <c r="BM24" s="5" t="s">
        <v>96</v>
      </c>
      <c r="BN24" s="5" t="s">
        <v>96</v>
      </c>
      <c r="BO24" s="5" t="s">
        <v>96</v>
      </c>
      <c r="BP24" s="5" t="s">
        <v>96</v>
      </c>
      <c r="BQ24" s="71"/>
      <c r="BR24" s="73" t="s">
        <v>252</v>
      </c>
      <c r="BS24" s="73" t="s">
        <v>1412</v>
      </c>
      <c r="BT24" s="73" t="s">
        <v>1418</v>
      </c>
      <c r="BU24" s="73" t="s">
        <v>1418</v>
      </c>
      <c r="BV24" s="73" t="s">
        <v>1386</v>
      </c>
      <c r="BW24" s="73" t="s">
        <v>96</v>
      </c>
      <c r="BX24" s="84"/>
    </row>
    <row r="25" spans="2:76" ht="31" x14ac:dyDescent="0.35">
      <c r="B25" s="73" t="s">
        <v>549</v>
      </c>
      <c r="C25" s="73" t="s">
        <v>1095</v>
      </c>
      <c r="D25" s="84" t="s">
        <v>1096</v>
      </c>
      <c r="E25" s="73" t="s">
        <v>1373</v>
      </c>
      <c r="F25" s="73" t="s">
        <v>206</v>
      </c>
      <c r="G25" s="73" t="s">
        <v>206</v>
      </c>
      <c r="H25" s="73">
        <v>4</v>
      </c>
      <c r="I25" s="73" t="s">
        <v>159</v>
      </c>
      <c r="J25" s="73">
        <v>4</v>
      </c>
      <c r="K25" s="73">
        <v>4</v>
      </c>
      <c r="L25" s="73">
        <v>4</v>
      </c>
      <c r="M25" s="73">
        <v>4</v>
      </c>
      <c r="N25" s="73">
        <v>5</v>
      </c>
      <c r="O25" s="73">
        <v>5</v>
      </c>
      <c r="P25" s="73">
        <v>5</v>
      </c>
      <c r="Q25" s="73">
        <v>5</v>
      </c>
      <c r="R25" s="73">
        <v>5</v>
      </c>
      <c r="S25" s="73">
        <v>5</v>
      </c>
      <c r="T25" s="73">
        <v>5</v>
      </c>
      <c r="U25" s="73" t="s">
        <v>142</v>
      </c>
      <c r="V25" s="73" t="s">
        <v>142</v>
      </c>
      <c r="W25" s="73" t="s">
        <v>142</v>
      </c>
      <c r="X25" s="73" t="s">
        <v>1374</v>
      </c>
      <c r="Y25" s="73" t="s">
        <v>1374</v>
      </c>
      <c r="Z25" s="73" t="s">
        <v>1374</v>
      </c>
      <c r="AA25" s="73" t="s">
        <v>1374</v>
      </c>
      <c r="AB25" s="73">
        <v>4</v>
      </c>
      <c r="AC25" s="73">
        <v>4</v>
      </c>
      <c r="AD25" s="73">
        <v>4</v>
      </c>
      <c r="AE25" s="73" t="s">
        <v>1374</v>
      </c>
      <c r="AF25" s="73" t="s">
        <v>1374</v>
      </c>
      <c r="AG25" s="73" t="s">
        <v>1374</v>
      </c>
      <c r="AH25" s="73" t="s">
        <v>1374</v>
      </c>
      <c r="AI25" s="73" t="s">
        <v>1374</v>
      </c>
      <c r="AJ25" s="73" t="s">
        <v>1374</v>
      </c>
      <c r="AK25" s="73" t="s">
        <v>1374</v>
      </c>
      <c r="AL25" s="73" t="s">
        <v>1374</v>
      </c>
      <c r="AM25" s="73" t="s">
        <v>1374</v>
      </c>
      <c r="AN25" s="73" t="s">
        <v>1374</v>
      </c>
      <c r="AO25" s="73" t="s">
        <v>1374</v>
      </c>
      <c r="AP25" s="73" t="s">
        <v>1374</v>
      </c>
      <c r="AQ25" s="73">
        <v>4</v>
      </c>
      <c r="AR25" s="5" t="s">
        <v>159</v>
      </c>
      <c r="AS25" s="5">
        <v>4</v>
      </c>
      <c r="AT25" s="5" t="s">
        <v>159</v>
      </c>
      <c r="AU25" s="5" t="s">
        <v>159</v>
      </c>
      <c r="AV25" s="5">
        <v>4</v>
      </c>
      <c r="AW25" s="5" t="s">
        <v>142</v>
      </c>
      <c r="AX25" s="5" t="s">
        <v>142</v>
      </c>
      <c r="AY25" s="5" t="s">
        <v>142</v>
      </c>
      <c r="AZ25" s="5" t="s">
        <v>1374</v>
      </c>
      <c r="BA25" s="5" t="s">
        <v>1374</v>
      </c>
      <c r="BB25" s="5" t="s">
        <v>1374</v>
      </c>
      <c r="BC25" s="5" t="s">
        <v>1374</v>
      </c>
      <c r="BD25" s="5" t="s">
        <v>1374</v>
      </c>
      <c r="BE25" s="5" t="s">
        <v>1374</v>
      </c>
      <c r="BF25" s="5" t="s">
        <v>96</v>
      </c>
      <c r="BG25" s="5">
        <v>4</v>
      </c>
      <c r="BH25" s="5">
        <v>4</v>
      </c>
      <c r="BI25" s="5" t="s">
        <v>159</v>
      </c>
      <c r="BJ25" s="5">
        <v>4</v>
      </c>
      <c r="BK25" s="5">
        <v>4</v>
      </c>
      <c r="BL25" s="5" t="s">
        <v>159</v>
      </c>
      <c r="BM25" s="5" t="s">
        <v>142</v>
      </c>
      <c r="BN25" s="5" t="s">
        <v>142</v>
      </c>
      <c r="BO25" s="5" t="s">
        <v>142</v>
      </c>
      <c r="BP25" s="5">
        <v>4</v>
      </c>
      <c r="BQ25" s="71"/>
      <c r="BR25" s="73" t="s">
        <v>256</v>
      </c>
      <c r="BS25" s="73" t="s">
        <v>1412</v>
      </c>
      <c r="BT25" s="73" t="s">
        <v>1419</v>
      </c>
      <c r="BU25" s="73" t="s">
        <v>1419</v>
      </c>
      <c r="BV25" s="73" t="s">
        <v>1386</v>
      </c>
      <c r="BW25" s="73" t="s">
        <v>96</v>
      </c>
      <c r="BX25" s="84"/>
    </row>
    <row r="26" spans="2:76" ht="31" x14ac:dyDescent="0.35">
      <c r="B26" s="73" t="s">
        <v>551</v>
      </c>
      <c r="C26" s="73" t="s">
        <v>1097</v>
      </c>
      <c r="D26" s="84" t="s">
        <v>1098</v>
      </c>
      <c r="E26" s="73" t="s">
        <v>1373</v>
      </c>
      <c r="F26" s="73" t="s">
        <v>206</v>
      </c>
      <c r="G26" s="73" t="s">
        <v>206</v>
      </c>
      <c r="H26" s="73">
        <v>4</v>
      </c>
      <c r="I26" s="73" t="s">
        <v>159</v>
      </c>
      <c r="J26" s="73">
        <v>4</v>
      </c>
      <c r="K26" s="73">
        <v>4</v>
      </c>
      <c r="L26" s="73">
        <v>4</v>
      </c>
      <c r="M26" s="73">
        <v>4</v>
      </c>
      <c r="N26" s="73">
        <v>5</v>
      </c>
      <c r="O26" s="73">
        <v>5</v>
      </c>
      <c r="P26" s="73">
        <v>5</v>
      </c>
      <c r="Q26" s="73">
        <v>5</v>
      </c>
      <c r="R26" s="73">
        <v>5</v>
      </c>
      <c r="S26" s="73">
        <v>5</v>
      </c>
      <c r="T26" s="73">
        <v>5</v>
      </c>
      <c r="U26" s="73" t="s">
        <v>142</v>
      </c>
      <c r="V26" s="73" t="s">
        <v>142</v>
      </c>
      <c r="W26" s="73" t="s">
        <v>142</v>
      </c>
      <c r="X26" s="73" t="s">
        <v>1374</v>
      </c>
      <c r="Y26" s="73" t="s">
        <v>1374</v>
      </c>
      <c r="Z26" s="73" t="s">
        <v>1374</v>
      </c>
      <c r="AA26" s="73" t="s">
        <v>1374</v>
      </c>
      <c r="AB26" s="73">
        <v>4</v>
      </c>
      <c r="AC26" s="73">
        <v>4</v>
      </c>
      <c r="AD26" s="73">
        <v>4</v>
      </c>
      <c r="AE26" s="73" t="s">
        <v>1374</v>
      </c>
      <c r="AF26" s="73" t="s">
        <v>1374</v>
      </c>
      <c r="AG26" s="73" t="s">
        <v>1374</v>
      </c>
      <c r="AH26" s="73" t="s">
        <v>1374</v>
      </c>
      <c r="AI26" s="73" t="s">
        <v>1374</v>
      </c>
      <c r="AJ26" s="73" t="s">
        <v>1374</v>
      </c>
      <c r="AK26" s="73" t="s">
        <v>1374</v>
      </c>
      <c r="AL26" s="73" t="s">
        <v>1374</v>
      </c>
      <c r="AM26" s="73" t="s">
        <v>1374</v>
      </c>
      <c r="AN26" s="73" t="s">
        <v>1374</v>
      </c>
      <c r="AO26" s="73" t="s">
        <v>1374</v>
      </c>
      <c r="AP26" s="73" t="s">
        <v>1374</v>
      </c>
      <c r="AQ26" s="73">
        <v>4</v>
      </c>
      <c r="AR26" s="5" t="s">
        <v>159</v>
      </c>
      <c r="AS26" s="5">
        <v>4</v>
      </c>
      <c r="AT26" s="5" t="s">
        <v>159</v>
      </c>
      <c r="AU26" s="5" t="s">
        <v>159</v>
      </c>
      <c r="AV26" s="5">
        <v>4</v>
      </c>
      <c r="AW26" s="5" t="s">
        <v>142</v>
      </c>
      <c r="AX26" s="5" t="s">
        <v>142</v>
      </c>
      <c r="AY26" s="5" t="s">
        <v>142</v>
      </c>
      <c r="AZ26" s="5" t="s">
        <v>1374</v>
      </c>
      <c r="BA26" s="5" t="s">
        <v>1374</v>
      </c>
      <c r="BB26" s="5" t="s">
        <v>1374</v>
      </c>
      <c r="BC26" s="5" t="s">
        <v>1374</v>
      </c>
      <c r="BD26" s="5" t="s">
        <v>1374</v>
      </c>
      <c r="BE26" s="5" t="s">
        <v>1374</v>
      </c>
      <c r="BF26" s="5" t="s">
        <v>96</v>
      </c>
      <c r="BG26" s="5" t="s">
        <v>96</v>
      </c>
      <c r="BH26" s="5">
        <v>4</v>
      </c>
      <c r="BI26" s="5" t="s">
        <v>159</v>
      </c>
      <c r="BJ26" s="5">
        <v>4</v>
      </c>
      <c r="BK26" s="5">
        <v>4</v>
      </c>
      <c r="BL26" s="5" t="s">
        <v>159</v>
      </c>
      <c r="BM26" s="5" t="s">
        <v>142</v>
      </c>
      <c r="BN26" s="5" t="s">
        <v>142</v>
      </c>
      <c r="BO26" s="5" t="s">
        <v>142</v>
      </c>
      <c r="BP26" s="5">
        <v>4</v>
      </c>
      <c r="BQ26" s="71"/>
      <c r="BR26" s="73" t="s">
        <v>437</v>
      </c>
      <c r="BS26" s="73" t="s">
        <v>1412</v>
      </c>
      <c r="BT26" s="73" t="s">
        <v>1420</v>
      </c>
      <c r="BU26" s="73" t="s">
        <v>1420</v>
      </c>
      <c r="BV26" s="73" t="s">
        <v>1386</v>
      </c>
      <c r="BW26" s="73" t="s">
        <v>96</v>
      </c>
      <c r="BX26" s="84"/>
    </row>
    <row r="27" spans="2:76" ht="93" x14ac:dyDescent="0.35">
      <c r="B27" s="73" t="s">
        <v>553</v>
      </c>
      <c r="C27" s="73" t="s">
        <v>1100</v>
      </c>
      <c r="D27" s="84" t="s">
        <v>1101</v>
      </c>
      <c r="E27" s="73" t="s">
        <v>1373</v>
      </c>
      <c r="F27" s="73" t="s">
        <v>206</v>
      </c>
      <c r="G27" s="73" t="s">
        <v>206</v>
      </c>
      <c r="H27" s="73">
        <v>4</v>
      </c>
      <c r="I27" s="73" t="s">
        <v>159</v>
      </c>
      <c r="J27" s="73">
        <v>4</v>
      </c>
      <c r="K27" s="73">
        <v>4</v>
      </c>
      <c r="L27" s="73">
        <v>4</v>
      </c>
      <c r="M27" s="73">
        <v>4</v>
      </c>
      <c r="N27" s="73">
        <v>5</v>
      </c>
      <c r="O27" s="73">
        <v>5</v>
      </c>
      <c r="P27" s="73">
        <v>5</v>
      </c>
      <c r="Q27" s="73">
        <v>5</v>
      </c>
      <c r="R27" s="73">
        <v>5</v>
      </c>
      <c r="S27" s="73">
        <v>5</v>
      </c>
      <c r="T27" s="73">
        <v>5</v>
      </c>
      <c r="U27" s="73" t="s">
        <v>142</v>
      </c>
      <c r="V27" s="73" t="s">
        <v>142</v>
      </c>
      <c r="W27" s="73" t="s">
        <v>142</v>
      </c>
      <c r="X27" s="73" t="s">
        <v>1374</v>
      </c>
      <c r="Y27" s="73" t="s">
        <v>1374</v>
      </c>
      <c r="Z27" s="73" t="s">
        <v>1374</v>
      </c>
      <c r="AA27" s="73" t="s">
        <v>1374</v>
      </c>
      <c r="AB27" s="73">
        <v>4</v>
      </c>
      <c r="AC27" s="73">
        <v>4</v>
      </c>
      <c r="AD27" s="73">
        <v>4</v>
      </c>
      <c r="AE27" s="73" t="s">
        <v>1374</v>
      </c>
      <c r="AF27" s="73" t="s">
        <v>1374</v>
      </c>
      <c r="AG27" s="73" t="s">
        <v>1374</v>
      </c>
      <c r="AH27" s="73" t="s">
        <v>1374</v>
      </c>
      <c r="AI27" s="73" t="s">
        <v>1374</v>
      </c>
      <c r="AJ27" s="73" t="s">
        <v>1374</v>
      </c>
      <c r="AK27" s="73" t="s">
        <v>1374</v>
      </c>
      <c r="AL27" s="73" t="s">
        <v>1374</v>
      </c>
      <c r="AM27" s="73" t="s">
        <v>1374</v>
      </c>
      <c r="AN27" s="73" t="s">
        <v>1374</v>
      </c>
      <c r="AO27" s="73" t="s">
        <v>1374</v>
      </c>
      <c r="AP27" s="73" t="s">
        <v>1374</v>
      </c>
      <c r="AQ27" s="73">
        <v>4</v>
      </c>
      <c r="AR27" s="5" t="s">
        <v>159</v>
      </c>
      <c r="AS27" s="5">
        <v>4</v>
      </c>
      <c r="AT27" s="5" t="s">
        <v>159</v>
      </c>
      <c r="AU27" s="5" t="s">
        <v>159</v>
      </c>
      <c r="AV27" s="5">
        <v>4</v>
      </c>
      <c r="AW27" s="5" t="s">
        <v>142</v>
      </c>
      <c r="AX27" s="5" t="s">
        <v>142</v>
      </c>
      <c r="AY27" s="5" t="s">
        <v>142</v>
      </c>
      <c r="AZ27" s="5" t="s">
        <v>1374</v>
      </c>
      <c r="BA27" s="5" t="s">
        <v>1374</v>
      </c>
      <c r="BB27" s="5" t="s">
        <v>1374</v>
      </c>
      <c r="BC27" s="5" t="s">
        <v>1374</v>
      </c>
      <c r="BD27" s="5" t="s">
        <v>1374</v>
      </c>
      <c r="BE27" s="5" t="s">
        <v>1374</v>
      </c>
      <c r="BF27" s="5" t="s">
        <v>96</v>
      </c>
      <c r="BG27" s="5">
        <v>4</v>
      </c>
      <c r="BH27" s="5">
        <v>4</v>
      </c>
      <c r="BI27" s="5" t="s">
        <v>159</v>
      </c>
      <c r="BJ27" s="5">
        <v>4</v>
      </c>
      <c r="BK27" s="5">
        <v>4</v>
      </c>
      <c r="BL27" s="5" t="s">
        <v>159</v>
      </c>
      <c r="BM27" s="5" t="s">
        <v>142</v>
      </c>
      <c r="BN27" s="5" t="s">
        <v>142</v>
      </c>
      <c r="BO27" s="5" t="s">
        <v>142</v>
      </c>
      <c r="BP27" s="5">
        <v>4</v>
      </c>
      <c r="BQ27" s="71"/>
      <c r="BR27" s="73" t="s">
        <v>544</v>
      </c>
      <c r="BS27" s="73" t="s">
        <v>1412</v>
      </c>
      <c r="BT27" s="73" t="s">
        <v>1421</v>
      </c>
      <c r="BU27" s="73" t="s">
        <v>1421</v>
      </c>
      <c r="BV27" s="73" t="s">
        <v>1386</v>
      </c>
      <c r="BW27" s="73">
        <v>0</v>
      </c>
      <c r="BX27" s="84"/>
    </row>
    <row r="28" spans="2:76" ht="46.5" x14ac:dyDescent="0.35">
      <c r="B28" s="73" t="s">
        <v>555</v>
      </c>
      <c r="C28" s="73" t="s">
        <v>1102</v>
      </c>
      <c r="D28" s="84" t="s">
        <v>1103</v>
      </c>
      <c r="E28" s="73" t="s">
        <v>1373</v>
      </c>
      <c r="F28" s="73" t="s">
        <v>206</v>
      </c>
      <c r="G28" s="73" t="s">
        <v>206</v>
      </c>
      <c r="H28" s="73">
        <v>4</v>
      </c>
      <c r="I28" s="73" t="s">
        <v>159</v>
      </c>
      <c r="J28" s="73">
        <v>4</v>
      </c>
      <c r="K28" s="73">
        <v>4</v>
      </c>
      <c r="L28" s="73">
        <v>4</v>
      </c>
      <c r="M28" s="73">
        <v>4</v>
      </c>
      <c r="N28" s="73">
        <v>5</v>
      </c>
      <c r="O28" s="73">
        <v>5</v>
      </c>
      <c r="P28" s="73">
        <v>5</v>
      </c>
      <c r="Q28" s="73">
        <v>5</v>
      </c>
      <c r="R28" s="73">
        <v>5</v>
      </c>
      <c r="S28" s="73">
        <v>5</v>
      </c>
      <c r="T28" s="73">
        <v>5</v>
      </c>
      <c r="U28" s="73" t="s">
        <v>142</v>
      </c>
      <c r="V28" s="73" t="s">
        <v>142</v>
      </c>
      <c r="W28" s="73" t="s">
        <v>142</v>
      </c>
      <c r="X28" s="73" t="s">
        <v>1374</v>
      </c>
      <c r="Y28" s="73" t="s">
        <v>1374</v>
      </c>
      <c r="Z28" s="73" t="s">
        <v>1374</v>
      </c>
      <c r="AA28" s="73" t="s">
        <v>1374</v>
      </c>
      <c r="AB28" s="73">
        <v>4</v>
      </c>
      <c r="AC28" s="73">
        <v>4</v>
      </c>
      <c r="AD28" s="73">
        <v>4</v>
      </c>
      <c r="AE28" s="73" t="s">
        <v>1374</v>
      </c>
      <c r="AF28" s="73" t="s">
        <v>1374</v>
      </c>
      <c r="AG28" s="73" t="s">
        <v>1374</v>
      </c>
      <c r="AH28" s="73" t="s">
        <v>1374</v>
      </c>
      <c r="AI28" s="73" t="s">
        <v>1374</v>
      </c>
      <c r="AJ28" s="73" t="s">
        <v>1374</v>
      </c>
      <c r="AK28" s="73" t="s">
        <v>1374</v>
      </c>
      <c r="AL28" s="73" t="s">
        <v>1374</v>
      </c>
      <c r="AM28" s="73" t="s">
        <v>1374</v>
      </c>
      <c r="AN28" s="73" t="s">
        <v>1374</v>
      </c>
      <c r="AO28" s="73" t="s">
        <v>1374</v>
      </c>
      <c r="AP28" s="73" t="s">
        <v>1374</v>
      </c>
      <c r="AQ28" s="73">
        <v>4</v>
      </c>
      <c r="AR28" s="5" t="s">
        <v>159</v>
      </c>
      <c r="AS28" s="5">
        <v>4</v>
      </c>
      <c r="AT28" s="5" t="s">
        <v>159</v>
      </c>
      <c r="AU28" s="5" t="s">
        <v>159</v>
      </c>
      <c r="AV28" s="5">
        <v>4</v>
      </c>
      <c r="AW28" s="5" t="s">
        <v>142</v>
      </c>
      <c r="AX28" s="5" t="s">
        <v>142</v>
      </c>
      <c r="AY28" s="5" t="s">
        <v>142</v>
      </c>
      <c r="AZ28" s="5" t="s">
        <v>1374</v>
      </c>
      <c r="BA28" s="5" t="s">
        <v>1374</v>
      </c>
      <c r="BB28" s="5" t="s">
        <v>1374</v>
      </c>
      <c r="BC28" s="5" t="s">
        <v>1374</v>
      </c>
      <c r="BD28" s="5" t="s">
        <v>1374</v>
      </c>
      <c r="BE28" s="5" t="s">
        <v>1374</v>
      </c>
      <c r="BF28" s="5">
        <v>4</v>
      </c>
      <c r="BG28" s="5" t="s">
        <v>96</v>
      </c>
      <c r="BH28" s="5" t="s">
        <v>96</v>
      </c>
      <c r="BI28" s="5" t="s">
        <v>96</v>
      </c>
      <c r="BJ28" s="5" t="s">
        <v>96</v>
      </c>
      <c r="BK28" s="5" t="s">
        <v>96</v>
      </c>
      <c r="BL28" s="5" t="s">
        <v>96</v>
      </c>
      <c r="BM28" s="59" t="s">
        <v>96</v>
      </c>
      <c r="BN28" s="59" t="s">
        <v>96</v>
      </c>
      <c r="BO28" s="59" t="s">
        <v>96</v>
      </c>
      <c r="BP28" s="59" t="s">
        <v>96</v>
      </c>
      <c r="BQ28" s="71"/>
      <c r="BR28" s="73" t="s">
        <v>547</v>
      </c>
      <c r="BS28" s="73" t="s">
        <v>1412</v>
      </c>
      <c r="BT28" s="73" t="s">
        <v>1422</v>
      </c>
      <c r="BU28" s="73" t="s">
        <v>1422</v>
      </c>
      <c r="BV28" s="73" t="s">
        <v>1386</v>
      </c>
      <c r="BW28" s="73">
        <v>0</v>
      </c>
      <c r="BX28" s="84"/>
    </row>
    <row r="29" spans="2:76" ht="46.5" x14ac:dyDescent="0.35">
      <c r="B29" s="73" t="s">
        <v>1104</v>
      </c>
      <c r="C29" s="73" t="s">
        <v>1105</v>
      </c>
      <c r="D29" s="84" t="s">
        <v>1106</v>
      </c>
      <c r="E29" s="73" t="s">
        <v>1388</v>
      </c>
      <c r="F29" s="73" t="s">
        <v>206</v>
      </c>
      <c r="G29" s="73" t="s">
        <v>96</v>
      </c>
      <c r="H29" s="73">
        <v>4</v>
      </c>
      <c r="I29" s="73" t="s">
        <v>96</v>
      </c>
      <c r="J29" s="73" t="s">
        <v>96</v>
      </c>
      <c r="K29" s="73">
        <v>4</v>
      </c>
      <c r="L29" s="73">
        <v>4</v>
      </c>
      <c r="M29" s="73" t="s">
        <v>96</v>
      </c>
      <c r="N29" s="73" t="s">
        <v>96</v>
      </c>
      <c r="O29" s="73" t="s">
        <v>96</v>
      </c>
      <c r="P29" s="73" t="s">
        <v>96</v>
      </c>
      <c r="Q29" s="73" t="s">
        <v>96</v>
      </c>
      <c r="R29" s="73" t="s">
        <v>96</v>
      </c>
      <c r="S29" s="73" t="s">
        <v>96</v>
      </c>
      <c r="T29" s="73" t="s">
        <v>96</v>
      </c>
      <c r="U29" s="73" t="s">
        <v>96</v>
      </c>
      <c r="V29" s="73" t="s">
        <v>96</v>
      </c>
      <c r="W29" s="73" t="s">
        <v>96</v>
      </c>
      <c r="X29" s="73" t="s">
        <v>96</v>
      </c>
      <c r="Y29" s="73" t="s">
        <v>96</v>
      </c>
      <c r="Z29" s="73" t="s">
        <v>96</v>
      </c>
      <c r="AA29" s="73" t="s">
        <v>96</v>
      </c>
      <c r="AB29" s="73" t="s">
        <v>96</v>
      </c>
      <c r="AC29" s="73" t="s">
        <v>96</v>
      </c>
      <c r="AD29" s="73" t="s">
        <v>96</v>
      </c>
      <c r="AE29" s="73" t="s">
        <v>96</v>
      </c>
      <c r="AF29" s="73" t="s">
        <v>96</v>
      </c>
      <c r="AG29" s="73" t="s">
        <v>96</v>
      </c>
      <c r="AH29" s="73" t="s">
        <v>96</v>
      </c>
      <c r="AI29" s="73" t="s">
        <v>96</v>
      </c>
      <c r="AJ29" s="73" t="s">
        <v>96</v>
      </c>
      <c r="AK29" s="73" t="s">
        <v>96</v>
      </c>
      <c r="AL29" s="73" t="s">
        <v>96</v>
      </c>
      <c r="AM29" s="73" t="s">
        <v>96</v>
      </c>
      <c r="AN29" s="73" t="s">
        <v>96</v>
      </c>
      <c r="AO29" s="73" t="s">
        <v>96</v>
      </c>
      <c r="AP29" s="73" t="s">
        <v>96</v>
      </c>
      <c r="AQ29" s="73" t="s">
        <v>96</v>
      </c>
      <c r="AR29" s="5" t="s">
        <v>96</v>
      </c>
      <c r="AS29" s="5" t="s">
        <v>96</v>
      </c>
      <c r="AT29" s="5" t="s">
        <v>96</v>
      </c>
      <c r="AU29" s="5" t="s">
        <v>96</v>
      </c>
      <c r="AV29" s="5" t="s">
        <v>96</v>
      </c>
      <c r="AW29" s="5" t="s">
        <v>96</v>
      </c>
      <c r="AX29" s="5" t="s">
        <v>96</v>
      </c>
      <c r="AY29" s="5" t="s">
        <v>96</v>
      </c>
      <c r="AZ29" s="5" t="s">
        <v>96</v>
      </c>
      <c r="BA29" s="5" t="s">
        <v>96</v>
      </c>
      <c r="BB29" s="5" t="s">
        <v>96</v>
      </c>
      <c r="BC29" s="5" t="s">
        <v>96</v>
      </c>
      <c r="BD29" s="5" t="s">
        <v>96</v>
      </c>
      <c r="BE29" s="5" t="s">
        <v>96</v>
      </c>
      <c r="BF29" s="5" t="s">
        <v>96</v>
      </c>
      <c r="BG29" s="5">
        <v>4</v>
      </c>
      <c r="BH29" s="5" t="s">
        <v>96</v>
      </c>
      <c r="BI29" s="5" t="s">
        <v>96</v>
      </c>
      <c r="BJ29" s="5" t="s">
        <v>96</v>
      </c>
      <c r="BK29" s="5" t="s">
        <v>96</v>
      </c>
      <c r="BL29" s="5" t="s">
        <v>96</v>
      </c>
      <c r="BM29" s="5" t="s">
        <v>96</v>
      </c>
      <c r="BN29" s="5" t="s">
        <v>96</v>
      </c>
      <c r="BO29" s="5" t="s">
        <v>96</v>
      </c>
      <c r="BP29" s="5" t="s">
        <v>96</v>
      </c>
      <c r="BQ29" s="71"/>
      <c r="BR29" s="73" t="s">
        <v>549</v>
      </c>
      <c r="BS29" s="73" t="s">
        <v>1412</v>
      </c>
      <c r="BT29" s="73" t="s">
        <v>1423</v>
      </c>
      <c r="BU29" s="73" t="s">
        <v>1423</v>
      </c>
      <c r="BV29" s="73" t="s">
        <v>1386</v>
      </c>
      <c r="BW29" s="73">
        <v>0</v>
      </c>
      <c r="BX29" s="84"/>
    </row>
    <row r="30" spans="2:76" x14ac:dyDescent="0.35">
      <c r="B30" s="73" t="s">
        <v>1107</v>
      </c>
      <c r="C30" s="73" t="s">
        <v>1108</v>
      </c>
      <c r="D30" s="84" t="s">
        <v>1109</v>
      </c>
      <c r="E30" s="73" t="s">
        <v>1388</v>
      </c>
      <c r="F30" s="73" t="s">
        <v>206</v>
      </c>
      <c r="G30" s="73" t="s">
        <v>96</v>
      </c>
      <c r="H30" s="73">
        <v>4</v>
      </c>
      <c r="I30" s="73" t="s">
        <v>96</v>
      </c>
      <c r="J30" s="73" t="s">
        <v>96</v>
      </c>
      <c r="K30" s="73">
        <v>4</v>
      </c>
      <c r="L30" s="73">
        <v>4</v>
      </c>
      <c r="M30" s="73" t="s">
        <v>96</v>
      </c>
      <c r="N30" s="73" t="s">
        <v>96</v>
      </c>
      <c r="O30" s="73" t="s">
        <v>96</v>
      </c>
      <c r="P30" s="73" t="s">
        <v>96</v>
      </c>
      <c r="Q30" s="73" t="s">
        <v>96</v>
      </c>
      <c r="R30" s="73" t="s">
        <v>96</v>
      </c>
      <c r="S30" s="73" t="s">
        <v>96</v>
      </c>
      <c r="T30" s="73" t="s">
        <v>96</v>
      </c>
      <c r="U30" s="73" t="s">
        <v>96</v>
      </c>
      <c r="V30" s="73" t="s">
        <v>96</v>
      </c>
      <c r="W30" s="73" t="s">
        <v>96</v>
      </c>
      <c r="X30" s="73" t="s">
        <v>96</v>
      </c>
      <c r="Y30" s="73" t="s">
        <v>96</v>
      </c>
      <c r="Z30" s="73" t="s">
        <v>96</v>
      </c>
      <c r="AA30" s="73" t="s">
        <v>96</v>
      </c>
      <c r="AB30" s="73" t="s">
        <v>96</v>
      </c>
      <c r="AC30" s="73" t="s">
        <v>96</v>
      </c>
      <c r="AD30" s="73" t="s">
        <v>96</v>
      </c>
      <c r="AE30" s="73" t="s">
        <v>96</v>
      </c>
      <c r="AF30" s="73" t="s">
        <v>96</v>
      </c>
      <c r="AG30" s="73" t="s">
        <v>96</v>
      </c>
      <c r="AH30" s="73" t="s">
        <v>96</v>
      </c>
      <c r="AI30" s="73" t="s">
        <v>96</v>
      </c>
      <c r="AJ30" s="73" t="s">
        <v>96</v>
      </c>
      <c r="AK30" s="73" t="s">
        <v>96</v>
      </c>
      <c r="AL30" s="73" t="s">
        <v>96</v>
      </c>
      <c r="AM30" s="73" t="s">
        <v>96</v>
      </c>
      <c r="AN30" s="73" t="s">
        <v>96</v>
      </c>
      <c r="AO30" s="73" t="s">
        <v>96</v>
      </c>
      <c r="AP30" s="73" t="s">
        <v>96</v>
      </c>
      <c r="AQ30" s="73" t="s">
        <v>96</v>
      </c>
      <c r="AR30" s="5" t="s">
        <v>96</v>
      </c>
      <c r="AS30" s="5" t="s">
        <v>96</v>
      </c>
      <c r="AT30" s="5" t="s">
        <v>96</v>
      </c>
      <c r="AU30" s="5" t="s">
        <v>96</v>
      </c>
      <c r="AV30" s="5" t="s">
        <v>96</v>
      </c>
      <c r="AW30" s="5" t="s">
        <v>96</v>
      </c>
      <c r="AX30" s="5" t="s">
        <v>96</v>
      </c>
      <c r="AY30" s="5" t="s">
        <v>96</v>
      </c>
      <c r="AZ30" s="5" t="s">
        <v>96</v>
      </c>
      <c r="BA30" s="5" t="s">
        <v>96</v>
      </c>
      <c r="BB30" s="5" t="s">
        <v>96</v>
      </c>
      <c r="BC30" s="5" t="s">
        <v>96</v>
      </c>
      <c r="BD30" s="5" t="s">
        <v>96</v>
      </c>
      <c r="BE30" s="5" t="s">
        <v>96</v>
      </c>
      <c r="BF30" s="5" t="s">
        <v>96</v>
      </c>
      <c r="BG30" s="5">
        <v>4</v>
      </c>
      <c r="BH30" s="5" t="s">
        <v>96</v>
      </c>
      <c r="BI30" s="5" t="s">
        <v>96</v>
      </c>
      <c r="BJ30" s="5" t="s">
        <v>96</v>
      </c>
      <c r="BK30" s="5" t="s">
        <v>96</v>
      </c>
      <c r="BL30" s="5" t="s">
        <v>96</v>
      </c>
      <c r="BM30" s="5" t="s">
        <v>96</v>
      </c>
      <c r="BN30" s="5" t="s">
        <v>96</v>
      </c>
      <c r="BO30" s="5" t="s">
        <v>96</v>
      </c>
      <c r="BP30" s="5" t="s">
        <v>96</v>
      </c>
      <c r="BQ30" s="71"/>
      <c r="BR30" s="73" t="s">
        <v>1110</v>
      </c>
      <c r="BS30" s="73" t="s">
        <v>1412</v>
      </c>
      <c r="BT30" s="73" t="s">
        <v>1424</v>
      </c>
      <c r="BU30" s="73" t="s">
        <v>1424</v>
      </c>
      <c r="BV30" s="73" t="s">
        <v>1386</v>
      </c>
      <c r="BW30" s="73" t="s">
        <v>96</v>
      </c>
      <c r="BX30" s="84"/>
    </row>
    <row r="31" spans="2:76" ht="46.5" x14ac:dyDescent="0.35">
      <c r="B31" s="73" t="s">
        <v>1110</v>
      </c>
      <c r="C31" s="73" t="s">
        <v>1111</v>
      </c>
      <c r="D31" s="84" t="s">
        <v>1112</v>
      </c>
      <c r="E31" s="73" t="s">
        <v>1373</v>
      </c>
      <c r="F31" s="73" t="s">
        <v>206</v>
      </c>
      <c r="G31" s="73" t="s">
        <v>206</v>
      </c>
      <c r="H31" s="73">
        <v>4</v>
      </c>
      <c r="I31" s="73" t="s">
        <v>159</v>
      </c>
      <c r="J31" s="73">
        <v>4</v>
      </c>
      <c r="K31" s="73">
        <v>4</v>
      </c>
      <c r="L31" s="73">
        <v>4</v>
      </c>
      <c r="M31" s="73">
        <v>4</v>
      </c>
      <c r="N31" s="73">
        <v>5</v>
      </c>
      <c r="O31" s="73">
        <v>5</v>
      </c>
      <c r="P31" s="73">
        <v>5</v>
      </c>
      <c r="Q31" s="73">
        <v>5</v>
      </c>
      <c r="R31" s="73">
        <v>5</v>
      </c>
      <c r="S31" s="73">
        <v>5</v>
      </c>
      <c r="T31" s="73">
        <v>5</v>
      </c>
      <c r="U31" s="73" t="s">
        <v>142</v>
      </c>
      <c r="V31" s="73" t="s">
        <v>142</v>
      </c>
      <c r="W31" s="73" t="s">
        <v>142</v>
      </c>
      <c r="X31" s="73" t="s">
        <v>1374</v>
      </c>
      <c r="Y31" s="73" t="s">
        <v>1374</v>
      </c>
      <c r="Z31" s="73" t="s">
        <v>1374</v>
      </c>
      <c r="AA31" s="73" t="s">
        <v>1374</v>
      </c>
      <c r="AB31" s="73">
        <v>4</v>
      </c>
      <c r="AC31" s="73">
        <v>4</v>
      </c>
      <c r="AD31" s="73">
        <v>4</v>
      </c>
      <c r="AE31" s="73" t="s">
        <v>1374</v>
      </c>
      <c r="AF31" s="73" t="s">
        <v>1374</v>
      </c>
      <c r="AG31" s="73" t="s">
        <v>1374</v>
      </c>
      <c r="AH31" s="73" t="s">
        <v>1374</v>
      </c>
      <c r="AI31" s="73" t="s">
        <v>1374</v>
      </c>
      <c r="AJ31" s="73" t="s">
        <v>1374</v>
      </c>
      <c r="AK31" s="73" t="s">
        <v>1374</v>
      </c>
      <c r="AL31" s="73" t="s">
        <v>1374</v>
      </c>
      <c r="AM31" s="73" t="s">
        <v>1374</v>
      </c>
      <c r="AN31" s="73" t="s">
        <v>1374</v>
      </c>
      <c r="AO31" s="73" t="s">
        <v>1374</v>
      </c>
      <c r="AP31" s="73" t="s">
        <v>1374</v>
      </c>
      <c r="AQ31" s="73">
        <v>4</v>
      </c>
      <c r="AR31" s="5" t="s">
        <v>159</v>
      </c>
      <c r="AS31" s="5">
        <v>4</v>
      </c>
      <c r="AT31" s="5" t="s">
        <v>159</v>
      </c>
      <c r="AU31" s="5" t="s">
        <v>159</v>
      </c>
      <c r="AV31" s="5">
        <v>4</v>
      </c>
      <c r="AW31" s="5" t="s">
        <v>142</v>
      </c>
      <c r="AX31" s="5" t="s">
        <v>142</v>
      </c>
      <c r="AY31" s="5" t="s">
        <v>142</v>
      </c>
      <c r="AZ31" s="5" t="s">
        <v>1374</v>
      </c>
      <c r="BA31" s="5" t="s">
        <v>1374</v>
      </c>
      <c r="BB31" s="5" t="s">
        <v>1374</v>
      </c>
      <c r="BC31" s="5" t="s">
        <v>1374</v>
      </c>
      <c r="BD31" s="5" t="s">
        <v>1374</v>
      </c>
      <c r="BE31" s="5" t="s">
        <v>1374</v>
      </c>
      <c r="BF31" s="5" t="s">
        <v>96</v>
      </c>
      <c r="BG31" s="5">
        <v>4</v>
      </c>
      <c r="BH31" s="5">
        <v>4</v>
      </c>
      <c r="BI31" s="5" t="s">
        <v>159</v>
      </c>
      <c r="BJ31" s="5">
        <v>4</v>
      </c>
      <c r="BK31" s="5">
        <v>4</v>
      </c>
      <c r="BL31" s="5" t="s">
        <v>159</v>
      </c>
      <c r="BM31" s="5" t="s">
        <v>142</v>
      </c>
      <c r="BN31" s="5" t="s">
        <v>142</v>
      </c>
      <c r="BO31" s="5" t="s">
        <v>142</v>
      </c>
      <c r="BP31" s="5">
        <v>4</v>
      </c>
      <c r="BQ31" s="71"/>
      <c r="BR31" s="73" t="s">
        <v>1113</v>
      </c>
      <c r="BS31" s="73" t="s">
        <v>1412</v>
      </c>
      <c r="BT31" s="73" t="s">
        <v>1425</v>
      </c>
      <c r="BU31" s="73" t="s">
        <v>1425</v>
      </c>
      <c r="BV31" s="73" t="s">
        <v>1386</v>
      </c>
      <c r="BW31" s="73" t="s">
        <v>96</v>
      </c>
      <c r="BX31" s="84"/>
    </row>
    <row r="32" spans="2:76" ht="77.5" x14ac:dyDescent="0.35">
      <c r="B32" s="73" t="s">
        <v>1113</v>
      </c>
      <c r="C32" s="73" t="s">
        <v>1114</v>
      </c>
      <c r="D32" s="84" t="s">
        <v>1115</v>
      </c>
      <c r="E32" s="73" t="s">
        <v>1373</v>
      </c>
      <c r="F32" s="73" t="s">
        <v>206</v>
      </c>
      <c r="G32" s="73" t="s">
        <v>206</v>
      </c>
      <c r="H32" s="73">
        <v>4</v>
      </c>
      <c r="I32" s="73" t="s">
        <v>159</v>
      </c>
      <c r="J32" s="73">
        <v>4</v>
      </c>
      <c r="K32" s="73">
        <v>4</v>
      </c>
      <c r="L32" s="73">
        <v>4</v>
      </c>
      <c r="M32" s="73">
        <v>4</v>
      </c>
      <c r="N32" s="73">
        <v>5</v>
      </c>
      <c r="O32" s="73">
        <v>5</v>
      </c>
      <c r="P32" s="73">
        <v>5</v>
      </c>
      <c r="Q32" s="73">
        <v>5</v>
      </c>
      <c r="R32" s="73">
        <v>5</v>
      </c>
      <c r="S32" s="73">
        <v>5</v>
      </c>
      <c r="T32" s="73">
        <v>5</v>
      </c>
      <c r="U32" s="73" t="s">
        <v>142</v>
      </c>
      <c r="V32" s="73" t="s">
        <v>142</v>
      </c>
      <c r="W32" s="73" t="s">
        <v>142</v>
      </c>
      <c r="X32" s="73" t="s">
        <v>1374</v>
      </c>
      <c r="Y32" s="73" t="s">
        <v>1374</v>
      </c>
      <c r="Z32" s="73" t="s">
        <v>1374</v>
      </c>
      <c r="AA32" s="73" t="s">
        <v>1374</v>
      </c>
      <c r="AB32" s="73">
        <v>4</v>
      </c>
      <c r="AC32" s="73">
        <v>4</v>
      </c>
      <c r="AD32" s="73">
        <v>4</v>
      </c>
      <c r="AE32" s="73" t="s">
        <v>1374</v>
      </c>
      <c r="AF32" s="73" t="s">
        <v>1374</v>
      </c>
      <c r="AG32" s="73" t="s">
        <v>1374</v>
      </c>
      <c r="AH32" s="73" t="s">
        <v>1374</v>
      </c>
      <c r="AI32" s="73" t="s">
        <v>1374</v>
      </c>
      <c r="AJ32" s="73" t="s">
        <v>1374</v>
      </c>
      <c r="AK32" s="73" t="s">
        <v>1374</v>
      </c>
      <c r="AL32" s="73" t="s">
        <v>1374</v>
      </c>
      <c r="AM32" s="73" t="s">
        <v>1374</v>
      </c>
      <c r="AN32" s="73" t="s">
        <v>1374</v>
      </c>
      <c r="AO32" s="73" t="s">
        <v>1374</v>
      </c>
      <c r="AP32" s="73" t="s">
        <v>1374</v>
      </c>
      <c r="AQ32" s="73">
        <v>4</v>
      </c>
      <c r="AR32" s="5" t="s">
        <v>159</v>
      </c>
      <c r="AS32" s="5">
        <v>4</v>
      </c>
      <c r="AT32" s="5" t="s">
        <v>159</v>
      </c>
      <c r="AU32" s="5" t="s">
        <v>159</v>
      </c>
      <c r="AV32" s="5">
        <v>4</v>
      </c>
      <c r="AW32" s="5" t="s">
        <v>142</v>
      </c>
      <c r="AX32" s="5" t="s">
        <v>142</v>
      </c>
      <c r="AY32" s="5" t="s">
        <v>142</v>
      </c>
      <c r="AZ32" s="5" t="s">
        <v>1374</v>
      </c>
      <c r="BA32" s="5" t="s">
        <v>1374</v>
      </c>
      <c r="BB32" s="5" t="s">
        <v>1374</v>
      </c>
      <c r="BC32" s="5" t="s">
        <v>1374</v>
      </c>
      <c r="BD32" s="5" t="s">
        <v>1374</v>
      </c>
      <c r="BE32" s="5" t="s">
        <v>1374</v>
      </c>
      <c r="BF32" s="5" t="s">
        <v>96</v>
      </c>
      <c r="BG32" s="5">
        <v>4</v>
      </c>
      <c r="BH32" s="5">
        <v>4</v>
      </c>
      <c r="BI32" s="5" t="s">
        <v>159</v>
      </c>
      <c r="BJ32" s="5">
        <v>4</v>
      </c>
      <c r="BK32" s="5">
        <v>4</v>
      </c>
      <c r="BL32" s="5" t="s">
        <v>159</v>
      </c>
      <c r="BM32" s="5" t="s">
        <v>142</v>
      </c>
      <c r="BN32" s="5" t="s">
        <v>142</v>
      </c>
      <c r="BO32" s="5" t="s">
        <v>142</v>
      </c>
      <c r="BP32" s="5">
        <v>4</v>
      </c>
      <c r="BQ32" s="71"/>
      <c r="BR32" s="73" t="s">
        <v>1116</v>
      </c>
      <c r="BS32" s="73" t="s">
        <v>1412</v>
      </c>
      <c r="BT32" s="73" t="s">
        <v>1426</v>
      </c>
      <c r="BU32" s="73" t="s">
        <v>1426</v>
      </c>
      <c r="BV32" s="73" t="s">
        <v>1386</v>
      </c>
      <c r="BW32" s="73" t="s">
        <v>96</v>
      </c>
      <c r="BX32" s="84"/>
    </row>
    <row r="33" spans="2:76" ht="31" x14ac:dyDescent="0.35">
      <c r="B33" s="73" t="s">
        <v>1116</v>
      </c>
      <c r="C33" s="73" t="s">
        <v>1117</v>
      </c>
      <c r="D33" s="84" t="s">
        <v>1118</v>
      </c>
      <c r="E33" s="73" t="s">
        <v>1373</v>
      </c>
      <c r="F33" s="73" t="s">
        <v>206</v>
      </c>
      <c r="G33" s="73" t="s">
        <v>206</v>
      </c>
      <c r="H33" s="73">
        <v>4</v>
      </c>
      <c r="I33" s="73" t="s">
        <v>159</v>
      </c>
      <c r="J33" s="73">
        <v>4</v>
      </c>
      <c r="K33" s="73">
        <v>4</v>
      </c>
      <c r="L33" s="73">
        <v>4</v>
      </c>
      <c r="M33" s="73">
        <v>4</v>
      </c>
      <c r="N33" s="73">
        <v>5</v>
      </c>
      <c r="O33" s="73">
        <v>5</v>
      </c>
      <c r="P33" s="73">
        <v>5</v>
      </c>
      <c r="Q33" s="73">
        <v>5</v>
      </c>
      <c r="R33" s="73">
        <v>5</v>
      </c>
      <c r="S33" s="73">
        <v>5</v>
      </c>
      <c r="T33" s="73">
        <v>5</v>
      </c>
      <c r="U33" s="73" t="s">
        <v>142</v>
      </c>
      <c r="V33" s="73" t="s">
        <v>142</v>
      </c>
      <c r="W33" s="73" t="s">
        <v>142</v>
      </c>
      <c r="X33" s="73" t="s">
        <v>1374</v>
      </c>
      <c r="Y33" s="73" t="s">
        <v>1374</v>
      </c>
      <c r="Z33" s="73" t="s">
        <v>1374</v>
      </c>
      <c r="AA33" s="73" t="s">
        <v>1374</v>
      </c>
      <c r="AB33" s="73">
        <v>4</v>
      </c>
      <c r="AC33" s="73">
        <v>4</v>
      </c>
      <c r="AD33" s="73">
        <v>4</v>
      </c>
      <c r="AE33" s="73" t="s">
        <v>1374</v>
      </c>
      <c r="AF33" s="73" t="s">
        <v>1374</v>
      </c>
      <c r="AG33" s="73" t="s">
        <v>1374</v>
      </c>
      <c r="AH33" s="73" t="s">
        <v>1374</v>
      </c>
      <c r="AI33" s="73" t="s">
        <v>1374</v>
      </c>
      <c r="AJ33" s="73" t="s">
        <v>1374</v>
      </c>
      <c r="AK33" s="73" t="s">
        <v>1374</v>
      </c>
      <c r="AL33" s="73" t="s">
        <v>1374</v>
      </c>
      <c r="AM33" s="73" t="s">
        <v>1374</v>
      </c>
      <c r="AN33" s="73" t="s">
        <v>1374</v>
      </c>
      <c r="AO33" s="73" t="s">
        <v>1374</v>
      </c>
      <c r="AP33" s="73" t="s">
        <v>1374</v>
      </c>
      <c r="AQ33" s="73">
        <v>4</v>
      </c>
      <c r="AR33" s="5" t="s">
        <v>159</v>
      </c>
      <c r="AS33" s="5">
        <v>4</v>
      </c>
      <c r="AT33" s="5" t="s">
        <v>159</v>
      </c>
      <c r="AU33" s="5" t="s">
        <v>159</v>
      </c>
      <c r="AV33" s="5">
        <v>4</v>
      </c>
      <c r="AW33" s="5" t="s">
        <v>142</v>
      </c>
      <c r="AX33" s="5" t="s">
        <v>142</v>
      </c>
      <c r="AY33" s="5" t="s">
        <v>142</v>
      </c>
      <c r="AZ33" s="5" t="s">
        <v>1374</v>
      </c>
      <c r="BA33" s="5" t="s">
        <v>1374</v>
      </c>
      <c r="BB33" s="5" t="s">
        <v>1374</v>
      </c>
      <c r="BC33" s="5" t="s">
        <v>1374</v>
      </c>
      <c r="BD33" s="5" t="s">
        <v>1374</v>
      </c>
      <c r="BE33" s="5" t="s">
        <v>1374</v>
      </c>
      <c r="BF33" s="5" t="s">
        <v>96</v>
      </c>
      <c r="BG33" s="5">
        <v>4</v>
      </c>
      <c r="BH33" s="5">
        <v>4</v>
      </c>
      <c r="BI33" s="5" t="s">
        <v>159</v>
      </c>
      <c r="BJ33" s="5">
        <v>4</v>
      </c>
      <c r="BK33" s="5">
        <v>4</v>
      </c>
      <c r="BL33" s="5" t="s">
        <v>159</v>
      </c>
      <c r="BM33" s="5" t="s">
        <v>142</v>
      </c>
      <c r="BN33" s="5" t="s">
        <v>142</v>
      </c>
      <c r="BO33" s="5" t="s">
        <v>142</v>
      </c>
      <c r="BP33" s="5">
        <v>4</v>
      </c>
      <c r="BQ33" s="71"/>
      <c r="BR33" s="73" t="s">
        <v>1134</v>
      </c>
      <c r="BS33" s="73" t="s">
        <v>1427</v>
      </c>
      <c r="BT33" s="73" t="s">
        <v>1428</v>
      </c>
      <c r="BU33" s="73" t="s">
        <v>1428</v>
      </c>
      <c r="BV33" s="73" t="s">
        <v>1386</v>
      </c>
      <c r="BW33" s="73" t="s">
        <v>96</v>
      </c>
      <c r="BX33" s="84"/>
    </row>
    <row r="34" spans="2:76" ht="31" x14ac:dyDescent="0.35">
      <c r="B34" s="73" t="s">
        <v>1119</v>
      </c>
      <c r="C34" s="73" t="s">
        <v>1120</v>
      </c>
      <c r="D34" s="84" t="s">
        <v>1121</v>
      </c>
      <c r="E34" s="73" t="s">
        <v>1373</v>
      </c>
      <c r="F34" s="73" t="s">
        <v>206</v>
      </c>
      <c r="G34" s="73" t="s">
        <v>206</v>
      </c>
      <c r="H34" s="73">
        <v>4</v>
      </c>
      <c r="I34" s="73" t="s">
        <v>159</v>
      </c>
      <c r="J34" s="73">
        <v>4</v>
      </c>
      <c r="K34" s="73">
        <v>4</v>
      </c>
      <c r="L34" s="73">
        <v>4</v>
      </c>
      <c r="M34" s="73">
        <v>4</v>
      </c>
      <c r="N34" s="73">
        <v>5</v>
      </c>
      <c r="O34" s="73">
        <v>5</v>
      </c>
      <c r="P34" s="73">
        <v>5</v>
      </c>
      <c r="Q34" s="73">
        <v>5</v>
      </c>
      <c r="R34" s="73">
        <v>5</v>
      </c>
      <c r="S34" s="73">
        <v>5</v>
      </c>
      <c r="T34" s="73">
        <v>5</v>
      </c>
      <c r="U34" s="73" t="s">
        <v>142</v>
      </c>
      <c r="V34" s="73" t="s">
        <v>142</v>
      </c>
      <c r="W34" s="73" t="s">
        <v>142</v>
      </c>
      <c r="X34" s="73" t="s">
        <v>1374</v>
      </c>
      <c r="Y34" s="73" t="s">
        <v>1374</v>
      </c>
      <c r="Z34" s="73" t="s">
        <v>1374</v>
      </c>
      <c r="AA34" s="73" t="s">
        <v>1374</v>
      </c>
      <c r="AB34" s="73">
        <v>4</v>
      </c>
      <c r="AC34" s="73">
        <v>4</v>
      </c>
      <c r="AD34" s="73">
        <v>4</v>
      </c>
      <c r="AE34" s="73" t="s">
        <v>1374</v>
      </c>
      <c r="AF34" s="73" t="s">
        <v>1374</v>
      </c>
      <c r="AG34" s="73" t="s">
        <v>1374</v>
      </c>
      <c r="AH34" s="73" t="s">
        <v>1374</v>
      </c>
      <c r="AI34" s="73" t="s">
        <v>1374</v>
      </c>
      <c r="AJ34" s="73" t="s">
        <v>1374</v>
      </c>
      <c r="AK34" s="73" t="s">
        <v>1374</v>
      </c>
      <c r="AL34" s="73" t="s">
        <v>1374</v>
      </c>
      <c r="AM34" s="73" t="s">
        <v>1374</v>
      </c>
      <c r="AN34" s="73" t="s">
        <v>1374</v>
      </c>
      <c r="AO34" s="73" t="s">
        <v>1374</v>
      </c>
      <c r="AP34" s="73" t="s">
        <v>1374</v>
      </c>
      <c r="AQ34" s="73">
        <v>4</v>
      </c>
      <c r="AR34" s="5" t="s">
        <v>159</v>
      </c>
      <c r="AS34" s="5">
        <v>4</v>
      </c>
      <c r="AT34" s="5" t="s">
        <v>159</v>
      </c>
      <c r="AU34" s="5" t="s">
        <v>159</v>
      </c>
      <c r="AV34" s="5">
        <v>4</v>
      </c>
      <c r="AW34" s="5" t="s">
        <v>142</v>
      </c>
      <c r="AX34" s="5" t="s">
        <v>142</v>
      </c>
      <c r="AY34" s="5" t="s">
        <v>142</v>
      </c>
      <c r="AZ34" s="5" t="s">
        <v>1374</v>
      </c>
      <c r="BA34" s="5" t="s">
        <v>1374</v>
      </c>
      <c r="BB34" s="5" t="s">
        <v>1374</v>
      </c>
      <c r="BC34" s="5" t="s">
        <v>1374</v>
      </c>
      <c r="BD34" s="5" t="s">
        <v>1374</v>
      </c>
      <c r="BE34" s="5" t="s">
        <v>1374</v>
      </c>
      <c r="BF34" s="5" t="s">
        <v>96</v>
      </c>
      <c r="BG34" s="5">
        <v>4</v>
      </c>
      <c r="BH34" s="5">
        <v>4</v>
      </c>
      <c r="BI34" s="5" t="s">
        <v>159</v>
      </c>
      <c r="BJ34" s="5">
        <v>4</v>
      </c>
      <c r="BK34" s="5">
        <v>4</v>
      </c>
      <c r="BL34" s="5" t="s">
        <v>159</v>
      </c>
      <c r="BM34" s="5" t="s">
        <v>142</v>
      </c>
      <c r="BN34" s="5" t="s">
        <v>142</v>
      </c>
      <c r="BO34" s="5" t="s">
        <v>142</v>
      </c>
      <c r="BP34" s="5">
        <v>4</v>
      </c>
      <c r="BQ34" s="71"/>
      <c r="BR34" s="73" t="s">
        <v>1137</v>
      </c>
      <c r="BS34" s="73" t="s">
        <v>1427</v>
      </c>
      <c r="BT34" s="73" t="s">
        <v>1429</v>
      </c>
      <c r="BU34" s="73" t="s">
        <v>1429</v>
      </c>
      <c r="BV34" s="73" t="s">
        <v>1386</v>
      </c>
      <c r="BW34" s="73">
        <v>0</v>
      </c>
      <c r="BX34" s="84"/>
    </row>
    <row r="35" spans="2:76" ht="31" x14ac:dyDescent="0.35">
      <c r="B35" s="73" t="s">
        <v>1122</v>
      </c>
      <c r="C35" s="73" t="s">
        <v>1123</v>
      </c>
      <c r="D35" s="84" t="s">
        <v>1124</v>
      </c>
      <c r="E35" s="73" t="s">
        <v>1373</v>
      </c>
      <c r="F35" s="73" t="s">
        <v>206</v>
      </c>
      <c r="G35" s="73" t="s">
        <v>206</v>
      </c>
      <c r="H35" s="73">
        <v>4</v>
      </c>
      <c r="I35" s="73" t="s">
        <v>159</v>
      </c>
      <c r="J35" s="73">
        <v>4</v>
      </c>
      <c r="K35" s="73">
        <v>4</v>
      </c>
      <c r="L35" s="73">
        <v>4</v>
      </c>
      <c r="M35" s="73">
        <v>4</v>
      </c>
      <c r="N35" s="73">
        <v>5</v>
      </c>
      <c r="O35" s="73">
        <v>5</v>
      </c>
      <c r="P35" s="73">
        <v>5</v>
      </c>
      <c r="Q35" s="73">
        <v>5</v>
      </c>
      <c r="R35" s="73">
        <v>5</v>
      </c>
      <c r="S35" s="73">
        <v>5</v>
      </c>
      <c r="T35" s="73">
        <v>5</v>
      </c>
      <c r="U35" s="73" t="s">
        <v>142</v>
      </c>
      <c r="V35" s="73" t="s">
        <v>142</v>
      </c>
      <c r="W35" s="73" t="s">
        <v>142</v>
      </c>
      <c r="X35" s="73" t="s">
        <v>1374</v>
      </c>
      <c r="Y35" s="73" t="s">
        <v>1374</v>
      </c>
      <c r="Z35" s="73" t="s">
        <v>1374</v>
      </c>
      <c r="AA35" s="73" t="s">
        <v>1374</v>
      </c>
      <c r="AB35" s="73">
        <v>4</v>
      </c>
      <c r="AC35" s="73">
        <v>4</v>
      </c>
      <c r="AD35" s="73">
        <v>4</v>
      </c>
      <c r="AE35" s="73" t="s">
        <v>1374</v>
      </c>
      <c r="AF35" s="73" t="s">
        <v>1374</v>
      </c>
      <c r="AG35" s="73" t="s">
        <v>1374</v>
      </c>
      <c r="AH35" s="73" t="s">
        <v>1374</v>
      </c>
      <c r="AI35" s="73" t="s">
        <v>1374</v>
      </c>
      <c r="AJ35" s="73" t="s">
        <v>1374</v>
      </c>
      <c r="AK35" s="73" t="s">
        <v>1374</v>
      </c>
      <c r="AL35" s="73" t="s">
        <v>1374</v>
      </c>
      <c r="AM35" s="73" t="s">
        <v>1374</v>
      </c>
      <c r="AN35" s="73" t="s">
        <v>1374</v>
      </c>
      <c r="AO35" s="73" t="s">
        <v>1374</v>
      </c>
      <c r="AP35" s="73" t="s">
        <v>1374</v>
      </c>
      <c r="AQ35" s="73">
        <v>4</v>
      </c>
      <c r="AR35" s="5" t="s">
        <v>159</v>
      </c>
      <c r="AS35" s="5">
        <v>4</v>
      </c>
      <c r="AT35" s="5" t="s">
        <v>159</v>
      </c>
      <c r="AU35" s="5" t="s">
        <v>159</v>
      </c>
      <c r="AV35" s="5">
        <v>4</v>
      </c>
      <c r="AW35" s="5" t="s">
        <v>142</v>
      </c>
      <c r="AX35" s="5" t="s">
        <v>142</v>
      </c>
      <c r="AY35" s="5" t="s">
        <v>142</v>
      </c>
      <c r="AZ35" s="5" t="s">
        <v>1374</v>
      </c>
      <c r="BA35" s="5" t="s">
        <v>1374</v>
      </c>
      <c r="BB35" s="5" t="s">
        <v>1374</v>
      </c>
      <c r="BC35" s="5" t="s">
        <v>1374</v>
      </c>
      <c r="BD35" s="5" t="s">
        <v>1374</v>
      </c>
      <c r="BE35" s="5" t="s">
        <v>1374</v>
      </c>
      <c r="BF35" s="5" t="s">
        <v>96</v>
      </c>
      <c r="BG35" s="5">
        <v>4</v>
      </c>
      <c r="BH35" s="5">
        <v>4</v>
      </c>
      <c r="BI35" s="5" t="s">
        <v>159</v>
      </c>
      <c r="BJ35" s="5">
        <v>4</v>
      </c>
      <c r="BK35" s="5">
        <v>4</v>
      </c>
      <c r="BL35" s="5" t="s">
        <v>159</v>
      </c>
      <c r="BM35" s="5" t="s">
        <v>142</v>
      </c>
      <c r="BN35" s="5" t="s">
        <v>142</v>
      </c>
      <c r="BO35" s="5" t="s">
        <v>142</v>
      </c>
      <c r="BP35" s="5">
        <v>4</v>
      </c>
      <c r="BQ35" s="71"/>
      <c r="BR35" s="73" t="s">
        <v>1140</v>
      </c>
      <c r="BS35" s="73" t="s">
        <v>1427</v>
      </c>
      <c r="BT35" s="73" t="s">
        <v>1430</v>
      </c>
      <c r="BU35" s="73" t="s">
        <v>1430</v>
      </c>
      <c r="BV35" s="73" t="s">
        <v>1386</v>
      </c>
      <c r="BW35" s="73">
        <v>0</v>
      </c>
      <c r="BX35" s="84"/>
    </row>
    <row r="36" spans="2:76" x14ac:dyDescent="0.35">
      <c r="B36" s="73" t="s">
        <v>1125</v>
      </c>
      <c r="C36" s="73" t="s">
        <v>1126</v>
      </c>
      <c r="D36" s="84" t="s">
        <v>1127</v>
      </c>
      <c r="E36" s="73" t="s">
        <v>1373</v>
      </c>
      <c r="F36" s="73" t="s">
        <v>206</v>
      </c>
      <c r="G36" s="73" t="s">
        <v>206</v>
      </c>
      <c r="H36" s="73">
        <v>4</v>
      </c>
      <c r="I36" s="73" t="s">
        <v>159</v>
      </c>
      <c r="J36" s="73">
        <v>4</v>
      </c>
      <c r="K36" s="73">
        <v>4</v>
      </c>
      <c r="L36" s="73">
        <v>4</v>
      </c>
      <c r="M36" s="73">
        <v>4</v>
      </c>
      <c r="N36" s="73">
        <v>5</v>
      </c>
      <c r="O36" s="73">
        <v>5</v>
      </c>
      <c r="P36" s="73">
        <v>5</v>
      </c>
      <c r="Q36" s="73">
        <v>5</v>
      </c>
      <c r="R36" s="73">
        <v>5</v>
      </c>
      <c r="S36" s="73">
        <v>5</v>
      </c>
      <c r="T36" s="73">
        <v>5</v>
      </c>
      <c r="U36" s="73" t="s">
        <v>142</v>
      </c>
      <c r="V36" s="73" t="s">
        <v>142</v>
      </c>
      <c r="W36" s="73" t="s">
        <v>142</v>
      </c>
      <c r="X36" s="73" t="s">
        <v>1374</v>
      </c>
      <c r="Y36" s="73" t="s">
        <v>1374</v>
      </c>
      <c r="Z36" s="73" t="s">
        <v>1374</v>
      </c>
      <c r="AA36" s="73" t="s">
        <v>1374</v>
      </c>
      <c r="AB36" s="73">
        <v>4</v>
      </c>
      <c r="AC36" s="73">
        <v>4</v>
      </c>
      <c r="AD36" s="73">
        <v>4</v>
      </c>
      <c r="AE36" s="73" t="s">
        <v>1374</v>
      </c>
      <c r="AF36" s="73" t="s">
        <v>1374</v>
      </c>
      <c r="AG36" s="73" t="s">
        <v>1374</v>
      </c>
      <c r="AH36" s="73" t="s">
        <v>1374</v>
      </c>
      <c r="AI36" s="73" t="s">
        <v>1374</v>
      </c>
      <c r="AJ36" s="73" t="s">
        <v>1374</v>
      </c>
      <c r="AK36" s="73" t="s">
        <v>1374</v>
      </c>
      <c r="AL36" s="73" t="s">
        <v>1374</v>
      </c>
      <c r="AM36" s="73" t="s">
        <v>1374</v>
      </c>
      <c r="AN36" s="73" t="s">
        <v>1374</v>
      </c>
      <c r="AO36" s="73" t="s">
        <v>1374</v>
      </c>
      <c r="AP36" s="73" t="s">
        <v>1374</v>
      </c>
      <c r="AQ36" s="73">
        <v>4</v>
      </c>
      <c r="AR36" s="5" t="s">
        <v>159</v>
      </c>
      <c r="AS36" s="5">
        <v>4</v>
      </c>
      <c r="AT36" s="5" t="s">
        <v>159</v>
      </c>
      <c r="AU36" s="5" t="s">
        <v>159</v>
      </c>
      <c r="AV36" s="5">
        <v>4</v>
      </c>
      <c r="AW36" s="5" t="s">
        <v>142</v>
      </c>
      <c r="AX36" s="5" t="s">
        <v>142</v>
      </c>
      <c r="AY36" s="5" t="s">
        <v>142</v>
      </c>
      <c r="AZ36" s="5" t="s">
        <v>1374</v>
      </c>
      <c r="BA36" s="5" t="s">
        <v>1374</v>
      </c>
      <c r="BB36" s="5" t="s">
        <v>1374</v>
      </c>
      <c r="BC36" s="5" t="s">
        <v>1374</v>
      </c>
      <c r="BD36" s="5" t="s">
        <v>1374</v>
      </c>
      <c r="BE36" s="5" t="s">
        <v>1374</v>
      </c>
      <c r="BF36" s="5" t="s">
        <v>96</v>
      </c>
      <c r="BG36" s="5">
        <v>4</v>
      </c>
      <c r="BH36" s="5">
        <v>4</v>
      </c>
      <c r="BI36" s="5" t="s">
        <v>159</v>
      </c>
      <c r="BJ36" s="5">
        <v>4</v>
      </c>
      <c r="BK36" s="5">
        <v>4</v>
      </c>
      <c r="BL36" s="5" t="s">
        <v>159</v>
      </c>
      <c r="BM36" s="5" t="s">
        <v>142</v>
      </c>
      <c r="BN36" s="5" t="s">
        <v>142</v>
      </c>
      <c r="BO36" s="5" t="s">
        <v>142</v>
      </c>
      <c r="BP36" s="5">
        <v>4</v>
      </c>
      <c r="BQ36" s="71"/>
      <c r="BR36" s="73" t="s">
        <v>1143</v>
      </c>
      <c r="BS36" s="73" t="s">
        <v>1427</v>
      </c>
      <c r="BT36" s="73" t="s">
        <v>1431</v>
      </c>
      <c r="BU36" s="73" t="s">
        <v>1431</v>
      </c>
      <c r="BV36" s="73" t="s">
        <v>1386</v>
      </c>
      <c r="BW36" s="73" t="s">
        <v>96</v>
      </c>
      <c r="BX36" s="84"/>
    </row>
    <row r="37" spans="2:76" ht="31" x14ac:dyDescent="0.35">
      <c r="B37" s="73" t="s">
        <v>1128</v>
      </c>
      <c r="C37" s="73" t="s">
        <v>1129</v>
      </c>
      <c r="D37" s="84" t="s">
        <v>1130</v>
      </c>
      <c r="E37" s="73" t="s">
        <v>1373</v>
      </c>
      <c r="F37" s="73" t="s">
        <v>206</v>
      </c>
      <c r="G37" s="73" t="s">
        <v>206</v>
      </c>
      <c r="H37" s="73">
        <v>4</v>
      </c>
      <c r="I37" s="73" t="s">
        <v>159</v>
      </c>
      <c r="J37" s="73">
        <v>4</v>
      </c>
      <c r="K37" s="73">
        <v>4</v>
      </c>
      <c r="L37" s="73">
        <v>4</v>
      </c>
      <c r="M37" s="73">
        <v>4</v>
      </c>
      <c r="N37" s="73">
        <v>5</v>
      </c>
      <c r="O37" s="73">
        <v>5</v>
      </c>
      <c r="P37" s="73">
        <v>5</v>
      </c>
      <c r="Q37" s="73">
        <v>5</v>
      </c>
      <c r="R37" s="73">
        <v>5</v>
      </c>
      <c r="S37" s="73">
        <v>5</v>
      </c>
      <c r="T37" s="73">
        <v>5</v>
      </c>
      <c r="U37" s="73" t="s">
        <v>142</v>
      </c>
      <c r="V37" s="73" t="s">
        <v>142</v>
      </c>
      <c r="W37" s="73" t="s">
        <v>142</v>
      </c>
      <c r="X37" s="73" t="s">
        <v>1374</v>
      </c>
      <c r="Y37" s="73" t="s">
        <v>1374</v>
      </c>
      <c r="Z37" s="73" t="s">
        <v>1374</v>
      </c>
      <c r="AA37" s="73" t="s">
        <v>1374</v>
      </c>
      <c r="AB37" s="73">
        <v>4</v>
      </c>
      <c r="AC37" s="73">
        <v>4</v>
      </c>
      <c r="AD37" s="73">
        <v>4</v>
      </c>
      <c r="AE37" s="73" t="s">
        <v>1374</v>
      </c>
      <c r="AF37" s="73" t="s">
        <v>1374</v>
      </c>
      <c r="AG37" s="73" t="s">
        <v>1374</v>
      </c>
      <c r="AH37" s="73" t="s">
        <v>1374</v>
      </c>
      <c r="AI37" s="73" t="s">
        <v>1374</v>
      </c>
      <c r="AJ37" s="73" t="s">
        <v>1374</v>
      </c>
      <c r="AK37" s="73" t="s">
        <v>1374</v>
      </c>
      <c r="AL37" s="73" t="s">
        <v>1374</v>
      </c>
      <c r="AM37" s="73" t="s">
        <v>1374</v>
      </c>
      <c r="AN37" s="73" t="s">
        <v>1374</v>
      </c>
      <c r="AO37" s="73" t="s">
        <v>1374</v>
      </c>
      <c r="AP37" s="73" t="s">
        <v>1374</v>
      </c>
      <c r="AQ37" s="73">
        <v>4</v>
      </c>
      <c r="AR37" s="5" t="s">
        <v>159</v>
      </c>
      <c r="AS37" s="5">
        <v>4</v>
      </c>
      <c r="AT37" s="5" t="s">
        <v>159</v>
      </c>
      <c r="AU37" s="5" t="s">
        <v>159</v>
      </c>
      <c r="AV37" s="5">
        <v>4</v>
      </c>
      <c r="AW37" s="5" t="s">
        <v>142</v>
      </c>
      <c r="AX37" s="5" t="s">
        <v>142</v>
      </c>
      <c r="AY37" s="5" t="s">
        <v>142</v>
      </c>
      <c r="AZ37" s="5" t="s">
        <v>1374</v>
      </c>
      <c r="BA37" s="5" t="s">
        <v>1374</v>
      </c>
      <c r="BB37" s="5" t="s">
        <v>1374</v>
      </c>
      <c r="BC37" s="5" t="s">
        <v>1374</v>
      </c>
      <c r="BD37" s="5" t="s">
        <v>1374</v>
      </c>
      <c r="BE37" s="5" t="s">
        <v>1374</v>
      </c>
      <c r="BF37" s="5" t="s">
        <v>96</v>
      </c>
      <c r="BG37" s="5">
        <v>4</v>
      </c>
      <c r="BH37" s="5">
        <v>4</v>
      </c>
      <c r="BI37" s="5" t="s">
        <v>159</v>
      </c>
      <c r="BJ37" s="5">
        <v>4</v>
      </c>
      <c r="BK37" s="5">
        <v>4</v>
      </c>
      <c r="BL37" s="5" t="s">
        <v>159</v>
      </c>
      <c r="BM37" s="5" t="s">
        <v>142</v>
      </c>
      <c r="BN37" s="5" t="s">
        <v>142</v>
      </c>
      <c r="BO37" s="5" t="s">
        <v>142</v>
      </c>
      <c r="BP37" s="5">
        <v>4</v>
      </c>
      <c r="BQ37" s="71"/>
      <c r="BR37" s="73" t="s">
        <v>1146</v>
      </c>
      <c r="BS37" s="73" t="s">
        <v>1427</v>
      </c>
      <c r="BT37" s="73" t="s">
        <v>1432</v>
      </c>
      <c r="BU37" s="73" t="s">
        <v>1432</v>
      </c>
      <c r="BV37" s="73" t="s">
        <v>1386</v>
      </c>
      <c r="BW37" s="73" t="s">
        <v>96</v>
      </c>
      <c r="BX37" s="84"/>
    </row>
    <row r="38" spans="2:76" ht="31" x14ac:dyDescent="0.35">
      <c r="B38" s="73" t="s">
        <v>1131</v>
      </c>
      <c r="C38" s="73" t="s">
        <v>1132</v>
      </c>
      <c r="D38" s="84" t="s">
        <v>1133</v>
      </c>
      <c r="E38" s="73" t="s">
        <v>1373</v>
      </c>
      <c r="F38" s="73" t="s">
        <v>206</v>
      </c>
      <c r="G38" s="73" t="s">
        <v>206</v>
      </c>
      <c r="H38" s="73">
        <v>4</v>
      </c>
      <c r="I38" s="73" t="s">
        <v>159</v>
      </c>
      <c r="J38" s="73">
        <v>4</v>
      </c>
      <c r="K38" s="73">
        <v>4</v>
      </c>
      <c r="L38" s="73">
        <v>4</v>
      </c>
      <c r="M38" s="73">
        <v>4</v>
      </c>
      <c r="N38" s="73">
        <v>5</v>
      </c>
      <c r="O38" s="73">
        <v>5</v>
      </c>
      <c r="P38" s="73">
        <v>5</v>
      </c>
      <c r="Q38" s="73">
        <v>5</v>
      </c>
      <c r="R38" s="73">
        <v>5</v>
      </c>
      <c r="S38" s="73">
        <v>5</v>
      </c>
      <c r="T38" s="73">
        <v>5</v>
      </c>
      <c r="U38" s="73" t="s">
        <v>142</v>
      </c>
      <c r="V38" s="73" t="s">
        <v>142</v>
      </c>
      <c r="W38" s="73" t="s">
        <v>142</v>
      </c>
      <c r="X38" s="73" t="s">
        <v>1374</v>
      </c>
      <c r="Y38" s="73" t="s">
        <v>1374</v>
      </c>
      <c r="Z38" s="73" t="s">
        <v>1374</v>
      </c>
      <c r="AA38" s="73" t="s">
        <v>1374</v>
      </c>
      <c r="AB38" s="73">
        <v>4</v>
      </c>
      <c r="AC38" s="73">
        <v>4</v>
      </c>
      <c r="AD38" s="73">
        <v>4</v>
      </c>
      <c r="AE38" s="73" t="s">
        <v>1374</v>
      </c>
      <c r="AF38" s="73" t="s">
        <v>1374</v>
      </c>
      <c r="AG38" s="73" t="s">
        <v>1374</v>
      </c>
      <c r="AH38" s="73" t="s">
        <v>1374</v>
      </c>
      <c r="AI38" s="73" t="s">
        <v>1374</v>
      </c>
      <c r="AJ38" s="73" t="s">
        <v>1374</v>
      </c>
      <c r="AK38" s="73" t="s">
        <v>1374</v>
      </c>
      <c r="AL38" s="73" t="s">
        <v>1374</v>
      </c>
      <c r="AM38" s="73" t="s">
        <v>1374</v>
      </c>
      <c r="AN38" s="73" t="s">
        <v>1374</v>
      </c>
      <c r="AO38" s="73" t="s">
        <v>1374</v>
      </c>
      <c r="AP38" s="73" t="s">
        <v>1374</v>
      </c>
      <c r="AQ38" s="73">
        <v>4</v>
      </c>
      <c r="AR38" s="5" t="s">
        <v>159</v>
      </c>
      <c r="AS38" s="5">
        <v>4</v>
      </c>
      <c r="AT38" s="5" t="s">
        <v>159</v>
      </c>
      <c r="AU38" s="5" t="s">
        <v>159</v>
      </c>
      <c r="AV38" s="5">
        <v>4</v>
      </c>
      <c r="AW38" s="5" t="s">
        <v>142</v>
      </c>
      <c r="AX38" s="5" t="s">
        <v>142</v>
      </c>
      <c r="AY38" s="5" t="s">
        <v>142</v>
      </c>
      <c r="AZ38" s="5" t="s">
        <v>1374</v>
      </c>
      <c r="BA38" s="5" t="s">
        <v>1374</v>
      </c>
      <c r="BB38" s="5" t="s">
        <v>1374</v>
      </c>
      <c r="BC38" s="5" t="s">
        <v>1374</v>
      </c>
      <c r="BD38" s="5" t="s">
        <v>1374</v>
      </c>
      <c r="BE38" s="5" t="s">
        <v>1374</v>
      </c>
      <c r="BF38" s="5" t="s">
        <v>96</v>
      </c>
      <c r="BG38" s="5">
        <v>4</v>
      </c>
      <c r="BH38" s="5">
        <v>4</v>
      </c>
      <c r="BI38" s="5" t="s">
        <v>159</v>
      </c>
      <c r="BJ38" s="5">
        <v>4</v>
      </c>
      <c r="BK38" s="5">
        <v>4</v>
      </c>
      <c r="BL38" s="5" t="s">
        <v>159</v>
      </c>
      <c r="BM38" s="5" t="s">
        <v>142</v>
      </c>
      <c r="BN38" s="5" t="s">
        <v>142</v>
      </c>
      <c r="BO38" s="5" t="s">
        <v>142</v>
      </c>
      <c r="BP38" s="5">
        <v>4</v>
      </c>
      <c r="BQ38" s="71"/>
      <c r="BR38" s="73" t="s">
        <v>551</v>
      </c>
      <c r="BS38" s="73" t="s">
        <v>1433</v>
      </c>
      <c r="BT38" s="73" t="s">
        <v>1434</v>
      </c>
      <c r="BU38" s="73" t="s">
        <v>1434</v>
      </c>
      <c r="BV38" s="73" t="s">
        <v>1377</v>
      </c>
      <c r="BW38" s="73">
        <v>0</v>
      </c>
      <c r="BX38" s="84"/>
    </row>
    <row r="39" spans="2:76" ht="46.5" x14ac:dyDescent="0.35">
      <c r="B39" s="73" t="s">
        <v>1134</v>
      </c>
      <c r="C39" s="73" t="s">
        <v>1135</v>
      </c>
      <c r="D39" s="84" t="s">
        <v>1136</v>
      </c>
      <c r="E39" s="73" t="s">
        <v>1401</v>
      </c>
      <c r="F39" s="73" t="s">
        <v>96</v>
      </c>
      <c r="G39" s="73" t="s">
        <v>96</v>
      </c>
      <c r="H39" s="73" t="s">
        <v>96</v>
      </c>
      <c r="I39" s="73" t="s">
        <v>96</v>
      </c>
      <c r="J39" s="73" t="s">
        <v>96</v>
      </c>
      <c r="K39" s="73" t="s">
        <v>96</v>
      </c>
      <c r="L39" s="73" t="s">
        <v>96</v>
      </c>
      <c r="M39" s="73" t="s">
        <v>96</v>
      </c>
      <c r="N39" s="73" t="s">
        <v>96</v>
      </c>
      <c r="O39" s="73" t="s">
        <v>96</v>
      </c>
      <c r="P39" s="73" t="s">
        <v>96</v>
      </c>
      <c r="Q39" s="73" t="s">
        <v>96</v>
      </c>
      <c r="R39" s="73" t="s">
        <v>96</v>
      </c>
      <c r="S39" s="73" t="s">
        <v>96</v>
      </c>
      <c r="T39" s="73" t="s">
        <v>96</v>
      </c>
      <c r="U39" s="73" t="s">
        <v>96</v>
      </c>
      <c r="V39" s="73" t="s">
        <v>96</v>
      </c>
      <c r="W39" s="73" t="s">
        <v>96</v>
      </c>
      <c r="X39" s="73" t="s">
        <v>96</v>
      </c>
      <c r="Y39" s="73" t="s">
        <v>96</v>
      </c>
      <c r="Z39" s="73" t="s">
        <v>96</v>
      </c>
      <c r="AA39" s="73" t="s">
        <v>96</v>
      </c>
      <c r="AB39" s="73" t="s">
        <v>96</v>
      </c>
      <c r="AC39" s="73" t="s">
        <v>96</v>
      </c>
      <c r="AD39" s="73" t="s">
        <v>96</v>
      </c>
      <c r="AE39" s="73" t="s">
        <v>96</v>
      </c>
      <c r="AF39" s="73" t="s">
        <v>96</v>
      </c>
      <c r="AG39" s="73" t="s">
        <v>96</v>
      </c>
      <c r="AH39" s="73" t="s">
        <v>96</v>
      </c>
      <c r="AI39" s="73" t="s">
        <v>96</v>
      </c>
      <c r="AJ39" s="73" t="s">
        <v>96</v>
      </c>
      <c r="AK39" s="73" t="s">
        <v>96</v>
      </c>
      <c r="AL39" s="73" t="s">
        <v>96</v>
      </c>
      <c r="AM39" s="73" t="s">
        <v>96</v>
      </c>
      <c r="AN39" s="73" t="s">
        <v>96</v>
      </c>
      <c r="AO39" s="73" t="s">
        <v>96</v>
      </c>
      <c r="AP39" s="73" t="s">
        <v>96</v>
      </c>
      <c r="AQ39" s="73" t="s">
        <v>96</v>
      </c>
      <c r="AR39" s="5" t="s">
        <v>96</v>
      </c>
      <c r="AS39" s="5" t="s">
        <v>96</v>
      </c>
      <c r="AT39" s="5" t="s">
        <v>96</v>
      </c>
      <c r="AU39" s="5" t="s">
        <v>96</v>
      </c>
      <c r="AV39" s="5" t="s">
        <v>96</v>
      </c>
      <c r="AW39" s="5" t="s">
        <v>96</v>
      </c>
      <c r="AX39" s="5" t="s">
        <v>96</v>
      </c>
      <c r="AY39" s="5" t="s">
        <v>96</v>
      </c>
      <c r="AZ39" s="5" t="s">
        <v>96</v>
      </c>
      <c r="BA39" s="5" t="s">
        <v>96</v>
      </c>
      <c r="BB39" s="5" t="s">
        <v>96</v>
      </c>
      <c r="BC39" s="5" t="s">
        <v>96</v>
      </c>
      <c r="BD39" s="5" t="s">
        <v>96</v>
      </c>
      <c r="BE39" s="5" t="s">
        <v>96</v>
      </c>
      <c r="BF39" s="5" t="s">
        <v>96</v>
      </c>
      <c r="BG39" s="5" t="s">
        <v>96</v>
      </c>
      <c r="BH39" s="5" t="s">
        <v>96</v>
      </c>
      <c r="BI39" s="5" t="s">
        <v>96</v>
      </c>
      <c r="BJ39" s="5" t="s">
        <v>96</v>
      </c>
      <c r="BK39" s="5" t="s">
        <v>96</v>
      </c>
      <c r="BL39" s="5" t="s">
        <v>96</v>
      </c>
      <c r="BM39" s="5" t="s">
        <v>96</v>
      </c>
      <c r="BN39" s="5" t="s">
        <v>96</v>
      </c>
      <c r="BO39" s="5" t="s">
        <v>96</v>
      </c>
      <c r="BP39" s="5" t="s">
        <v>96</v>
      </c>
      <c r="BQ39" s="71"/>
      <c r="BR39" s="73" t="s">
        <v>254</v>
      </c>
      <c r="BS39" s="73" t="s">
        <v>1435</v>
      </c>
      <c r="BT39" s="73" t="s">
        <v>1436</v>
      </c>
      <c r="BU39" s="73" t="s">
        <v>1436</v>
      </c>
      <c r="BV39" s="73" t="s">
        <v>1102</v>
      </c>
      <c r="BW39" s="73" t="s">
        <v>1437</v>
      </c>
      <c r="BX39" s="84" t="s">
        <v>1438</v>
      </c>
    </row>
    <row r="40" spans="2:76" x14ac:dyDescent="0.35">
      <c r="B40" s="73" t="s">
        <v>1137</v>
      </c>
      <c r="C40" s="73" t="s">
        <v>1138</v>
      </c>
      <c r="D40" s="84" t="s">
        <v>1139</v>
      </c>
      <c r="E40" s="73" t="s">
        <v>1373</v>
      </c>
      <c r="F40" s="73" t="s">
        <v>206</v>
      </c>
      <c r="G40" s="73" t="s">
        <v>206</v>
      </c>
      <c r="H40" s="73">
        <v>4</v>
      </c>
      <c r="I40" s="73" t="s">
        <v>159</v>
      </c>
      <c r="J40" s="73">
        <v>4</v>
      </c>
      <c r="K40" s="73">
        <v>4</v>
      </c>
      <c r="L40" s="73">
        <v>4</v>
      </c>
      <c r="M40" s="73">
        <v>4</v>
      </c>
      <c r="N40" s="73">
        <v>5</v>
      </c>
      <c r="O40" s="73">
        <v>5</v>
      </c>
      <c r="P40" s="73">
        <v>5</v>
      </c>
      <c r="Q40" s="73">
        <v>5</v>
      </c>
      <c r="R40" s="73">
        <v>5</v>
      </c>
      <c r="S40" s="73">
        <v>5</v>
      </c>
      <c r="T40" s="73">
        <v>5</v>
      </c>
      <c r="U40" s="73" t="s">
        <v>142</v>
      </c>
      <c r="V40" s="73" t="s">
        <v>142</v>
      </c>
      <c r="W40" s="73" t="s">
        <v>142</v>
      </c>
      <c r="X40" s="73" t="s">
        <v>1374</v>
      </c>
      <c r="Y40" s="73" t="s">
        <v>1374</v>
      </c>
      <c r="Z40" s="73" t="s">
        <v>1374</v>
      </c>
      <c r="AA40" s="73" t="s">
        <v>1374</v>
      </c>
      <c r="AB40" s="73">
        <v>4</v>
      </c>
      <c r="AC40" s="73">
        <v>4</v>
      </c>
      <c r="AD40" s="73">
        <v>4</v>
      </c>
      <c r="AE40" s="73" t="s">
        <v>1374</v>
      </c>
      <c r="AF40" s="73" t="s">
        <v>1374</v>
      </c>
      <c r="AG40" s="73" t="s">
        <v>1374</v>
      </c>
      <c r="AH40" s="73" t="s">
        <v>1374</v>
      </c>
      <c r="AI40" s="73" t="s">
        <v>1374</v>
      </c>
      <c r="AJ40" s="73" t="s">
        <v>1374</v>
      </c>
      <c r="AK40" s="73" t="s">
        <v>1374</v>
      </c>
      <c r="AL40" s="73" t="s">
        <v>1374</v>
      </c>
      <c r="AM40" s="73" t="s">
        <v>1374</v>
      </c>
      <c r="AN40" s="73" t="s">
        <v>1374</v>
      </c>
      <c r="AO40" s="73" t="s">
        <v>1374</v>
      </c>
      <c r="AP40" s="73" t="s">
        <v>1374</v>
      </c>
      <c r="AQ40" s="73">
        <v>4</v>
      </c>
      <c r="AR40" s="5" t="s">
        <v>159</v>
      </c>
      <c r="AS40" s="5">
        <v>4</v>
      </c>
      <c r="AT40" s="5" t="s">
        <v>159</v>
      </c>
      <c r="AU40" s="5" t="s">
        <v>159</v>
      </c>
      <c r="AV40" s="5">
        <v>4</v>
      </c>
      <c r="AW40" s="5" t="s">
        <v>142</v>
      </c>
      <c r="AX40" s="5" t="s">
        <v>142</v>
      </c>
      <c r="AY40" s="5" t="s">
        <v>142</v>
      </c>
      <c r="AZ40" s="5" t="s">
        <v>1374</v>
      </c>
      <c r="BA40" s="5" t="s">
        <v>1374</v>
      </c>
      <c r="BB40" s="5" t="s">
        <v>1374</v>
      </c>
      <c r="BC40" s="5" t="s">
        <v>1374</v>
      </c>
      <c r="BD40" s="5" t="s">
        <v>1374</v>
      </c>
      <c r="BE40" s="5" t="s">
        <v>1374</v>
      </c>
      <c r="BF40" s="5" t="s">
        <v>96</v>
      </c>
      <c r="BG40" s="5">
        <v>4</v>
      </c>
      <c r="BH40" s="5">
        <v>4</v>
      </c>
      <c r="BI40" s="5" t="s">
        <v>159</v>
      </c>
      <c r="BJ40" s="5">
        <v>4</v>
      </c>
      <c r="BK40" s="5">
        <v>4</v>
      </c>
      <c r="BL40" s="5" t="s">
        <v>159</v>
      </c>
      <c r="BM40" s="5" t="s">
        <v>142</v>
      </c>
      <c r="BN40" s="5" t="s">
        <v>142</v>
      </c>
      <c r="BO40" s="5" t="s">
        <v>142</v>
      </c>
      <c r="BP40" s="5">
        <v>4</v>
      </c>
      <c r="BQ40" s="71"/>
      <c r="BR40" s="73" t="s">
        <v>232</v>
      </c>
      <c r="BS40" s="73" t="s">
        <v>1439</v>
      </c>
      <c r="BT40" s="73" t="s">
        <v>1440</v>
      </c>
      <c r="BU40" s="73" t="s">
        <v>1440</v>
      </c>
      <c r="BV40" s="73" t="s">
        <v>1386</v>
      </c>
      <c r="BW40" s="73" t="s">
        <v>96</v>
      </c>
      <c r="BX40" s="84"/>
    </row>
    <row r="41" spans="2:76" ht="31" x14ac:dyDescent="0.35">
      <c r="B41" s="73" t="s">
        <v>1140</v>
      </c>
      <c r="C41" s="73" t="s">
        <v>1141</v>
      </c>
      <c r="D41" s="84" t="s">
        <v>1142</v>
      </c>
      <c r="E41" s="73" t="s">
        <v>1373</v>
      </c>
      <c r="F41" s="73" t="s">
        <v>206</v>
      </c>
      <c r="G41" s="73" t="s">
        <v>206</v>
      </c>
      <c r="H41" s="73">
        <v>4</v>
      </c>
      <c r="I41" s="73" t="s">
        <v>159</v>
      </c>
      <c r="J41" s="73">
        <v>4</v>
      </c>
      <c r="K41" s="73">
        <v>4</v>
      </c>
      <c r="L41" s="73">
        <v>4</v>
      </c>
      <c r="M41" s="73">
        <v>4</v>
      </c>
      <c r="N41" s="73">
        <v>5</v>
      </c>
      <c r="O41" s="73">
        <v>5</v>
      </c>
      <c r="P41" s="73">
        <v>5</v>
      </c>
      <c r="Q41" s="73">
        <v>5</v>
      </c>
      <c r="R41" s="73">
        <v>5</v>
      </c>
      <c r="S41" s="73">
        <v>5</v>
      </c>
      <c r="T41" s="73">
        <v>5</v>
      </c>
      <c r="U41" s="73" t="s">
        <v>142</v>
      </c>
      <c r="V41" s="73" t="s">
        <v>142</v>
      </c>
      <c r="W41" s="73" t="s">
        <v>142</v>
      </c>
      <c r="X41" s="73" t="s">
        <v>1374</v>
      </c>
      <c r="Y41" s="73" t="s">
        <v>1374</v>
      </c>
      <c r="Z41" s="73" t="s">
        <v>1374</v>
      </c>
      <c r="AA41" s="73" t="s">
        <v>1374</v>
      </c>
      <c r="AB41" s="73">
        <v>4</v>
      </c>
      <c r="AC41" s="73">
        <v>4</v>
      </c>
      <c r="AD41" s="73">
        <v>4</v>
      </c>
      <c r="AE41" s="73" t="s">
        <v>1374</v>
      </c>
      <c r="AF41" s="73" t="s">
        <v>1374</v>
      </c>
      <c r="AG41" s="73" t="s">
        <v>1374</v>
      </c>
      <c r="AH41" s="73" t="s">
        <v>1374</v>
      </c>
      <c r="AI41" s="73" t="s">
        <v>1374</v>
      </c>
      <c r="AJ41" s="73" t="s">
        <v>1374</v>
      </c>
      <c r="AK41" s="73" t="s">
        <v>1374</v>
      </c>
      <c r="AL41" s="73" t="s">
        <v>1374</v>
      </c>
      <c r="AM41" s="73" t="s">
        <v>1374</v>
      </c>
      <c r="AN41" s="73" t="s">
        <v>1374</v>
      </c>
      <c r="AO41" s="73" t="s">
        <v>1374</v>
      </c>
      <c r="AP41" s="73" t="s">
        <v>1374</v>
      </c>
      <c r="AQ41" s="73">
        <v>4</v>
      </c>
      <c r="AR41" s="5" t="s">
        <v>159</v>
      </c>
      <c r="AS41" s="5">
        <v>4</v>
      </c>
      <c r="AT41" s="5" t="s">
        <v>159</v>
      </c>
      <c r="AU41" s="5" t="s">
        <v>159</v>
      </c>
      <c r="AV41" s="5">
        <v>4</v>
      </c>
      <c r="AW41" s="5" t="s">
        <v>142</v>
      </c>
      <c r="AX41" s="5" t="s">
        <v>142</v>
      </c>
      <c r="AY41" s="5" t="s">
        <v>142</v>
      </c>
      <c r="AZ41" s="5" t="s">
        <v>1374</v>
      </c>
      <c r="BA41" s="5" t="s">
        <v>1374</v>
      </c>
      <c r="BB41" s="5" t="s">
        <v>1374</v>
      </c>
      <c r="BC41" s="5" t="s">
        <v>1374</v>
      </c>
      <c r="BD41" s="5" t="s">
        <v>1374</v>
      </c>
      <c r="BE41" s="5" t="s">
        <v>1374</v>
      </c>
      <c r="BF41" s="5" t="s">
        <v>96</v>
      </c>
      <c r="BG41" s="5">
        <v>4</v>
      </c>
      <c r="BH41" s="5">
        <v>4</v>
      </c>
      <c r="BI41" s="5" t="s">
        <v>159</v>
      </c>
      <c r="BJ41" s="5">
        <v>4</v>
      </c>
      <c r="BK41" s="5">
        <v>4</v>
      </c>
      <c r="BL41" s="5" t="s">
        <v>159</v>
      </c>
      <c r="BM41" s="5" t="s">
        <v>142</v>
      </c>
      <c r="BN41" s="5" t="s">
        <v>142</v>
      </c>
      <c r="BO41" s="5" t="s">
        <v>142</v>
      </c>
      <c r="BP41" s="5">
        <v>4</v>
      </c>
      <c r="BQ41" s="71"/>
      <c r="BR41" s="73" t="s">
        <v>1104</v>
      </c>
      <c r="BS41" s="73" t="s">
        <v>1439</v>
      </c>
      <c r="BT41" s="73" t="s">
        <v>1441</v>
      </c>
      <c r="BU41" s="73" t="s">
        <v>1441</v>
      </c>
      <c r="BV41" s="73" t="s">
        <v>1386</v>
      </c>
      <c r="BW41" s="73" t="s">
        <v>96</v>
      </c>
      <c r="BX41" s="84"/>
    </row>
    <row r="42" spans="2:76" ht="31" x14ac:dyDescent="0.35">
      <c r="B42" s="73" t="s">
        <v>1143</v>
      </c>
      <c r="C42" s="73" t="s">
        <v>1144</v>
      </c>
      <c r="D42" s="84" t="s">
        <v>1145</v>
      </c>
      <c r="E42" s="73" t="s">
        <v>1373</v>
      </c>
      <c r="F42" s="73" t="s">
        <v>206</v>
      </c>
      <c r="G42" s="73" t="s">
        <v>206</v>
      </c>
      <c r="H42" s="73">
        <v>4</v>
      </c>
      <c r="I42" s="73" t="s">
        <v>159</v>
      </c>
      <c r="J42" s="73">
        <v>4</v>
      </c>
      <c r="K42" s="73">
        <v>4</v>
      </c>
      <c r="L42" s="73">
        <v>4</v>
      </c>
      <c r="M42" s="73">
        <v>4</v>
      </c>
      <c r="N42" s="73">
        <v>5</v>
      </c>
      <c r="O42" s="73">
        <v>5</v>
      </c>
      <c r="P42" s="73">
        <v>5</v>
      </c>
      <c r="Q42" s="73">
        <v>5</v>
      </c>
      <c r="R42" s="73">
        <v>5</v>
      </c>
      <c r="S42" s="73">
        <v>5</v>
      </c>
      <c r="T42" s="73">
        <v>5</v>
      </c>
      <c r="U42" s="73" t="s">
        <v>142</v>
      </c>
      <c r="V42" s="73" t="s">
        <v>142</v>
      </c>
      <c r="W42" s="73" t="s">
        <v>142</v>
      </c>
      <c r="X42" s="73" t="s">
        <v>1374</v>
      </c>
      <c r="Y42" s="73" t="s">
        <v>1374</v>
      </c>
      <c r="Z42" s="73" t="s">
        <v>1374</v>
      </c>
      <c r="AA42" s="73" t="s">
        <v>1374</v>
      </c>
      <c r="AB42" s="73">
        <v>4</v>
      </c>
      <c r="AC42" s="73">
        <v>4</v>
      </c>
      <c r="AD42" s="73">
        <v>4</v>
      </c>
      <c r="AE42" s="73" t="s">
        <v>1374</v>
      </c>
      <c r="AF42" s="73" t="s">
        <v>1374</v>
      </c>
      <c r="AG42" s="73" t="s">
        <v>1374</v>
      </c>
      <c r="AH42" s="73" t="s">
        <v>1374</v>
      </c>
      <c r="AI42" s="73" t="s">
        <v>1374</v>
      </c>
      <c r="AJ42" s="73" t="s">
        <v>1374</v>
      </c>
      <c r="AK42" s="73" t="s">
        <v>1374</v>
      </c>
      <c r="AL42" s="73" t="s">
        <v>1374</v>
      </c>
      <c r="AM42" s="73" t="s">
        <v>1374</v>
      </c>
      <c r="AN42" s="73" t="s">
        <v>1374</v>
      </c>
      <c r="AO42" s="73" t="s">
        <v>1374</v>
      </c>
      <c r="AP42" s="73" t="s">
        <v>1374</v>
      </c>
      <c r="AQ42" s="73">
        <v>4</v>
      </c>
      <c r="AR42" s="5" t="s">
        <v>159</v>
      </c>
      <c r="AS42" s="5">
        <v>4</v>
      </c>
      <c r="AT42" s="5" t="s">
        <v>159</v>
      </c>
      <c r="AU42" s="5" t="s">
        <v>159</v>
      </c>
      <c r="AV42" s="5">
        <v>4</v>
      </c>
      <c r="AW42" s="5" t="s">
        <v>142</v>
      </c>
      <c r="AX42" s="5" t="s">
        <v>142</v>
      </c>
      <c r="AY42" s="5" t="s">
        <v>142</v>
      </c>
      <c r="AZ42" s="5" t="s">
        <v>1374</v>
      </c>
      <c r="BA42" s="5" t="s">
        <v>1374</v>
      </c>
      <c r="BB42" s="5" t="s">
        <v>1374</v>
      </c>
      <c r="BC42" s="5" t="s">
        <v>1374</v>
      </c>
      <c r="BD42" s="5" t="s">
        <v>1374</v>
      </c>
      <c r="BE42" s="5" t="s">
        <v>1374</v>
      </c>
      <c r="BF42" s="5" t="s">
        <v>96</v>
      </c>
      <c r="BG42" s="5">
        <v>4</v>
      </c>
      <c r="BH42" s="5">
        <v>4</v>
      </c>
      <c r="BI42" s="5" t="s">
        <v>159</v>
      </c>
      <c r="BJ42" s="5">
        <v>4</v>
      </c>
      <c r="BK42" s="5">
        <v>4</v>
      </c>
      <c r="BL42" s="5" t="s">
        <v>159</v>
      </c>
      <c r="BM42" s="5" t="s">
        <v>142</v>
      </c>
      <c r="BN42" s="5" t="s">
        <v>142</v>
      </c>
      <c r="BO42" s="5" t="s">
        <v>142</v>
      </c>
      <c r="BP42" s="5">
        <v>4</v>
      </c>
      <c r="BQ42" s="71"/>
      <c r="BR42" s="73" t="s">
        <v>433</v>
      </c>
      <c r="BS42" s="73" t="s">
        <v>1442</v>
      </c>
      <c r="BT42" s="73" t="s">
        <v>1443</v>
      </c>
      <c r="BU42" s="73" t="s">
        <v>1443</v>
      </c>
      <c r="BV42" s="73" t="s">
        <v>1386</v>
      </c>
      <c r="BW42" s="73" t="s">
        <v>96</v>
      </c>
      <c r="BX42" s="84"/>
    </row>
    <row r="43" spans="2:76" ht="46.5" x14ac:dyDescent="0.35">
      <c r="B43" s="73" t="s">
        <v>1146</v>
      </c>
      <c r="C43" s="73" t="s">
        <v>1147</v>
      </c>
      <c r="D43" s="84" t="s">
        <v>1148</v>
      </c>
      <c r="E43" s="73" t="s">
        <v>1401</v>
      </c>
      <c r="F43" s="73" t="s">
        <v>96</v>
      </c>
      <c r="G43" s="73" t="s">
        <v>96</v>
      </c>
      <c r="H43" s="73" t="s">
        <v>96</v>
      </c>
      <c r="I43" s="73" t="s">
        <v>96</v>
      </c>
      <c r="J43" s="73" t="s">
        <v>96</v>
      </c>
      <c r="K43" s="73" t="s">
        <v>96</v>
      </c>
      <c r="L43" s="73" t="s">
        <v>96</v>
      </c>
      <c r="M43" s="73" t="s">
        <v>96</v>
      </c>
      <c r="N43" s="73" t="s">
        <v>96</v>
      </c>
      <c r="O43" s="73" t="s">
        <v>96</v>
      </c>
      <c r="P43" s="73" t="s">
        <v>96</v>
      </c>
      <c r="Q43" s="73" t="s">
        <v>96</v>
      </c>
      <c r="R43" s="73" t="s">
        <v>96</v>
      </c>
      <c r="S43" s="73" t="s">
        <v>96</v>
      </c>
      <c r="T43" s="73" t="s">
        <v>96</v>
      </c>
      <c r="U43" s="73" t="s">
        <v>96</v>
      </c>
      <c r="V43" s="73" t="s">
        <v>96</v>
      </c>
      <c r="W43" s="73" t="s">
        <v>96</v>
      </c>
      <c r="X43" s="73" t="s">
        <v>96</v>
      </c>
      <c r="Y43" s="73" t="s">
        <v>96</v>
      </c>
      <c r="Z43" s="73" t="s">
        <v>96</v>
      </c>
      <c r="AA43" s="73" t="s">
        <v>96</v>
      </c>
      <c r="AB43" s="73" t="s">
        <v>96</v>
      </c>
      <c r="AC43" s="73" t="s">
        <v>96</v>
      </c>
      <c r="AD43" s="73" t="s">
        <v>96</v>
      </c>
      <c r="AE43" s="73" t="s">
        <v>96</v>
      </c>
      <c r="AF43" s="73" t="s">
        <v>96</v>
      </c>
      <c r="AG43" s="73" t="s">
        <v>96</v>
      </c>
      <c r="AH43" s="73" t="s">
        <v>96</v>
      </c>
      <c r="AI43" s="73" t="s">
        <v>96</v>
      </c>
      <c r="AJ43" s="73" t="s">
        <v>96</v>
      </c>
      <c r="AK43" s="73" t="s">
        <v>96</v>
      </c>
      <c r="AL43" s="73" t="s">
        <v>96</v>
      </c>
      <c r="AM43" s="73" t="s">
        <v>96</v>
      </c>
      <c r="AN43" s="73" t="s">
        <v>96</v>
      </c>
      <c r="AO43" s="73" t="s">
        <v>96</v>
      </c>
      <c r="AP43" s="73" t="s">
        <v>96</v>
      </c>
      <c r="AQ43" s="73" t="s">
        <v>96</v>
      </c>
      <c r="AR43" s="5" t="s">
        <v>96</v>
      </c>
      <c r="AS43" s="5" t="s">
        <v>96</v>
      </c>
      <c r="AT43" s="5" t="s">
        <v>96</v>
      </c>
      <c r="AU43" s="5" t="s">
        <v>96</v>
      </c>
      <c r="AV43" s="5" t="s">
        <v>96</v>
      </c>
      <c r="AW43" s="5" t="s">
        <v>96</v>
      </c>
      <c r="AX43" s="5" t="s">
        <v>96</v>
      </c>
      <c r="AY43" s="5" t="s">
        <v>96</v>
      </c>
      <c r="AZ43" s="5" t="s">
        <v>96</v>
      </c>
      <c r="BA43" s="5" t="s">
        <v>96</v>
      </c>
      <c r="BB43" s="5" t="s">
        <v>96</v>
      </c>
      <c r="BC43" s="5" t="s">
        <v>96</v>
      </c>
      <c r="BD43" s="5" t="s">
        <v>96</v>
      </c>
      <c r="BE43" s="5" t="s">
        <v>96</v>
      </c>
      <c r="BF43" s="5" t="s">
        <v>96</v>
      </c>
      <c r="BG43" s="5" t="s">
        <v>96</v>
      </c>
      <c r="BH43" s="5" t="s">
        <v>96</v>
      </c>
      <c r="BI43" s="5" t="s">
        <v>96</v>
      </c>
      <c r="BJ43" s="5" t="s">
        <v>96</v>
      </c>
      <c r="BK43" s="5" t="s">
        <v>96</v>
      </c>
      <c r="BL43" s="5" t="s">
        <v>96</v>
      </c>
      <c r="BM43" s="5" t="s">
        <v>96</v>
      </c>
      <c r="BN43" s="5" t="s">
        <v>96</v>
      </c>
      <c r="BO43" s="5" t="s">
        <v>96</v>
      </c>
      <c r="BP43" s="5" t="s">
        <v>96</v>
      </c>
      <c r="BQ43" s="71"/>
      <c r="BR43" s="73" t="s">
        <v>439</v>
      </c>
      <c r="BS43" s="73" t="s">
        <v>1442</v>
      </c>
      <c r="BT43" s="73" t="s">
        <v>1444</v>
      </c>
      <c r="BU43" s="73" t="s">
        <v>1445</v>
      </c>
      <c r="BV43" s="73" t="s">
        <v>1386</v>
      </c>
      <c r="BW43" s="73" t="s">
        <v>96</v>
      </c>
      <c r="BX43" s="84"/>
    </row>
    <row r="44" spans="2:76" ht="31" x14ac:dyDescent="0.35">
      <c r="B44" s="73" t="s">
        <v>1149</v>
      </c>
      <c r="C44" s="73" t="s">
        <v>1150</v>
      </c>
      <c r="D44" s="84" t="s">
        <v>1151</v>
      </c>
      <c r="E44" s="73" t="s">
        <v>1373</v>
      </c>
      <c r="F44" s="73" t="s">
        <v>206</v>
      </c>
      <c r="G44" s="73" t="s">
        <v>206</v>
      </c>
      <c r="H44" s="73">
        <v>4</v>
      </c>
      <c r="I44" s="73" t="s">
        <v>159</v>
      </c>
      <c r="J44" s="73">
        <v>4</v>
      </c>
      <c r="K44" s="73">
        <v>4</v>
      </c>
      <c r="L44" s="73">
        <v>4</v>
      </c>
      <c r="M44" s="73">
        <v>4</v>
      </c>
      <c r="N44" s="73">
        <v>5</v>
      </c>
      <c r="O44" s="73">
        <v>5</v>
      </c>
      <c r="P44" s="73">
        <v>5</v>
      </c>
      <c r="Q44" s="73">
        <v>5</v>
      </c>
      <c r="R44" s="73">
        <v>5</v>
      </c>
      <c r="S44" s="73">
        <v>5</v>
      </c>
      <c r="T44" s="73">
        <v>5</v>
      </c>
      <c r="U44" s="73" t="s">
        <v>142</v>
      </c>
      <c r="V44" s="73" t="s">
        <v>142</v>
      </c>
      <c r="W44" s="73" t="s">
        <v>142</v>
      </c>
      <c r="X44" s="73" t="s">
        <v>1374</v>
      </c>
      <c r="Y44" s="73" t="s">
        <v>1374</v>
      </c>
      <c r="Z44" s="73" t="s">
        <v>1374</v>
      </c>
      <c r="AA44" s="73" t="s">
        <v>1374</v>
      </c>
      <c r="AB44" s="73">
        <v>4</v>
      </c>
      <c r="AC44" s="73">
        <v>4</v>
      </c>
      <c r="AD44" s="73">
        <v>4</v>
      </c>
      <c r="AE44" s="73" t="s">
        <v>1374</v>
      </c>
      <c r="AF44" s="73" t="s">
        <v>1374</v>
      </c>
      <c r="AG44" s="73" t="s">
        <v>1374</v>
      </c>
      <c r="AH44" s="73" t="s">
        <v>1374</v>
      </c>
      <c r="AI44" s="73" t="s">
        <v>1374</v>
      </c>
      <c r="AJ44" s="73" t="s">
        <v>1374</v>
      </c>
      <c r="AK44" s="73" t="s">
        <v>1374</v>
      </c>
      <c r="AL44" s="73" t="s">
        <v>1374</v>
      </c>
      <c r="AM44" s="73" t="s">
        <v>1374</v>
      </c>
      <c r="AN44" s="73" t="s">
        <v>1374</v>
      </c>
      <c r="AO44" s="73" t="s">
        <v>1374</v>
      </c>
      <c r="AP44" s="73" t="s">
        <v>1374</v>
      </c>
      <c r="AQ44" s="73">
        <v>4</v>
      </c>
      <c r="AR44" s="5" t="s">
        <v>159</v>
      </c>
      <c r="AS44" s="5">
        <v>4</v>
      </c>
      <c r="AT44" s="5" t="s">
        <v>159</v>
      </c>
      <c r="AU44" s="5" t="s">
        <v>159</v>
      </c>
      <c r="AV44" s="5">
        <v>4</v>
      </c>
      <c r="AW44" s="5" t="s">
        <v>142</v>
      </c>
      <c r="AX44" s="5" t="s">
        <v>142</v>
      </c>
      <c r="AY44" s="5" t="s">
        <v>142</v>
      </c>
      <c r="AZ44" s="5" t="s">
        <v>1374</v>
      </c>
      <c r="BA44" s="5" t="s">
        <v>1374</v>
      </c>
      <c r="BB44" s="5" t="s">
        <v>1374</v>
      </c>
      <c r="BC44" s="5" t="s">
        <v>1374</v>
      </c>
      <c r="BD44" s="5" t="s">
        <v>1374</v>
      </c>
      <c r="BE44" s="5" t="s">
        <v>1374</v>
      </c>
      <c r="BF44" s="5" t="s">
        <v>96</v>
      </c>
      <c r="BG44" s="5">
        <v>4</v>
      </c>
      <c r="BH44" s="5">
        <v>4</v>
      </c>
      <c r="BI44" s="5" t="s">
        <v>159</v>
      </c>
      <c r="BJ44" s="5">
        <v>4</v>
      </c>
      <c r="BK44" s="5">
        <v>4</v>
      </c>
      <c r="BL44" s="5" t="s">
        <v>159</v>
      </c>
      <c r="BM44" s="5" t="s">
        <v>142</v>
      </c>
      <c r="BN44" s="5" t="s">
        <v>142</v>
      </c>
      <c r="BO44" s="5" t="s">
        <v>142</v>
      </c>
      <c r="BP44" s="5">
        <v>4</v>
      </c>
      <c r="BQ44" s="71"/>
      <c r="BR44" s="73" t="s">
        <v>542</v>
      </c>
      <c r="BS44" s="73" t="s">
        <v>1442</v>
      </c>
      <c r="BT44" s="73" t="s">
        <v>1446</v>
      </c>
      <c r="BU44" s="73" t="s">
        <v>1446</v>
      </c>
      <c r="BV44" s="73" t="s">
        <v>1386</v>
      </c>
      <c r="BW44" s="73" t="s">
        <v>96</v>
      </c>
      <c r="BX44" s="84"/>
    </row>
    <row r="45" spans="2:76" ht="77.5" x14ac:dyDescent="0.35">
      <c r="B45" s="73" t="s">
        <v>1152</v>
      </c>
      <c r="C45" s="73" t="s">
        <v>1153</v>
      </c>
      <c r="D45" s="84" t="s">
        <v>1154</v>
      </c>
      <c r="E45" s="73" t="s">
        <v>1373</v>
      </c>
      <c r="F45" s="73" t="s">
        <v>206</v>
      </c>
      <c r="G45" s="73" t="s">
        <v>206</v>
      </c>
      <c r="H45" s="73">
        <v>4</v>
      </c>
      <c r="I45" s="73" t="s">
        <v>159</v>
      </c>
      <c r="J45" s="73">
        <v>4</v>
      </c>
      <c r="K45" s="73">
        <v>4</v>
      </c>
      <c r="L45" s="73">
        <v>4</v>
      </c>
      <c r="M45" s="73">
        <v>4</v>
      </c>
      <c r="N45" s="73">
        <v>5</v>
      </c>
      <c r="O45" s="73">
        <v>5</v>
      </c>
      <c r="P45" s="73">
        <v>5</v>
      </c>
      <c r="Q45" s="73">
        <v>5</v>
      </c>
      <c r="R45" s="73">
        <v>5</v>
      </c>
      <c r="S45" s="73">
        <v>5</v>
      </c>
      <c r="T45" s="73">
        <v>5</v>
      </c>
      <c r="U45" s="73" t="s">
        <v>142</v>
      </c>
      <c r="V45" s="73" t="s">
        <v>142</v>
      </c>
      <c r="W45" s="73" t="s">
        <v>142</v>
      </c>
      <c r="X45" s="73" t="s">
        <v>1374</v>
      </c>
      <c r="Y45" s="73" t="s">
        <v>1374</v>
      </c>
      <c r="Z45" s="73" t="s">
        <v>1374</v>
      </c>
      <c r="AA45" s="73" t="s">
        <v>1374</v>
      </c>
      <c r="AB45" s="73">
        <v>4</v>
      </c>
      <c r="AC45" s="73">
        <v>4</v>
      </c>
      <c r="AD45" s="73">
        <v>4</v>
      </c>
      <c r="AE45" s="73" t="s">
        <v>1374</v>
      </c>
      <c r="AF45" s="73" t="s">
        <v>1374</v>
      </c>
      <c r="AG45" s="73" t="s">
        <v>1374</v>
      </c>
      <c r="AH45" s="73" t="s">
        <v>1374</v>
      </c>
      <c r="AI45" s="73" t="s">
        <v>1374</v>
      </c>
      <c r="AJ45" s="73" t="s">
        <v>1374</v>
      </c>
      <c r="AK45" s="73" t="s">
        <v>1374</v>
      </c>
      <c r="AL45" s="73" t="s">
        <v>1374</v>
      </c>
      <c r="AM45" s="73" t="s">
        <v>1374</v>
      </c>
      <c r="AN45" s="73" t="s">
        <v>1374</v>
      </c>
      <c r="AO45" s="73" t="s">
        <v>1374</v>
      </c>
      <c r="AP45" s="73" t="s">
        <v>1374</v>
      </c>
      <c r="AQ45" s="73">
        <v>4</v>
      </c>
      <c r="AR45" s="5" t="s">
        <v>159</v>
      </c>
      <c r="AS45" s="5">
        <v>4</v>
      </c>
      <c r="AT45" s="5" t="s">
        <v>159</v>
      </c>
      <c r="AU45" s="5" t="s">
        <v>159</v>
      </c>
      <c r="AV45" s="5">
        <v>4</v>
      </c>
      <c r="AW45" s="5" t="s">
        <v>142</v>
      </c>
      <c r="AX45" s="5" t="s">
        <v>142</v>
      </c>
      <c r="AY45" s="5" t="s">
        <v>142</v>
      </c>
      <c r="AZ45" s="5" t="s">
        <v>1374</v>
      </c>
      <c r="BA45" s="5" t="s">
        <v>1374</v>
      </c>
      <c r="BB45" s="5" t="s">
        <v>1374</v>
      </c>
      <c r="BC45" s="5" t="s">
        <v>1374</v>
      </c>
      <c r="BD45" s="5" t="s">
        <v>1374</v>
      </c>
      <c r="BE45" s="5" t="s">
        <v>1374</v>
      </c>
      <c r="BF45" s="5" t="s">
        <v>96</v>
      </c>
      <c r="BG45" s="5">
        <v>4</v>
      </c>
      <c r="BH45" s="5">
        <v>4</v>
      </c>
      <c r="BI45" s="5" t="s">
        <v>159</v>
      </c>
      <c r="BJ45" s="5">
        <v>4</v>
      </c>
      <c r="BK45" s="5">
        <v>4</v>
      </c>
      <c r="BL45" s="5" t="s">
        <v>159</v>
      </c>
      <c r="BM45" s="5" t="s">
        <v>142</v>
      </c>
      <c r="BN45" s="5" t="s">
        <v>142</v>
      </c>
      <c r="BO45" s="5" t="s">
        <v>142</v>
      </c>
      <c r="BP45" s="5">
        <v>4</v>
      </c>
      <c r="BQ45" s="71"/>
      <c r="BR45" s="73"/>
      <c r="BS45" s="73"/>
      <c r="BT45" s="73"/>
      <c r="BU45" s="73"/>
      <c r="BV45" s="73"/>
      <c r="BW45" s="73"/>
      <c r="BX45" s="84"/>
    </row>
    <row r="46" spans="2:76" ht="108.5" x14ac:dyDescent="0.35">
      <c r="B46" s="73" t="s">
        <v>1155</v>
      </c>
      <c r="C46" s="73" t="s">
        <v>1156</v>
      </c>
      <c r="D46" s="84" t="s">
        <v>1157</v>
      </c>
      <c r="E46" s="73" t="s">
        <v>1373</v>
      </c>
      <c r="F46" s="73" t="s">
        <v>206</v>
      </c>
      <c r="G46" s="73" t="s">
        <v>206</v>
      </c>
      <c r="H46" s="73">
        <v>4</v>
      </c>
      <c r="I46" s="73" t="s">
        <v>159</v>
      </c>
      <c r="J46" s="73">
        <v>4</v>
      </c>
      <c r="K46" s="73">
        <v>4</v>
      </c>
      <c r="L46" s="73">
        <v>4</v>
      </c>
      <c r="M46" s="73">
        <v>4</v>
      </c>
      <c r="N46" s="73">
        <v>5</v>
      </c>
      <c r="O46" s="73">
        <v>5</v>
      </c>
      <c r="P46" s="73">
        <v>5</v>
      </c>
      <c r="Q46" s="73">
        <v>5</v>
      </c>
      <c r="R46" s="73">
        <v>5</v>
      </c>
      <c r="S46" s="73">
        <v>5</v>
      </c>
      <c r="T46" s="73">
        <v>5</v>
      </c>
      <c r="U46" s="73" t="s">
        <v>142</v>
      </c>
      <c r="V46" s="73" t="s">
        <v>142</v>
      </c>
      <c r="W46" s="73" t="s">
        <v>142</v>
      </c>
      <c r="X46" s="73" t="s">
        <v>1374</v>
      </c>
      <c r="Y46" s="73" t="s">
        <v>1374</v>
      </c>
      <c r="Z46" s="73" t="s">
        <v>1374</v>
      </c>
      <c r="AA46" s="73" t="s">
        <v>1374</v>
      </c>
      <c r="AB46" s="73">
        <v>4</v>
      </c>
      <c r="AC46" s="73">
        <v>4</v>
      </c>
      <c r="AD46" s="73">
        <v>4</v>
      </c>
      <c r="AE46" s="73" t="s">
        <v>1374</v>
      </c>
      <c r="AF46" s="73" t="s">
        <v>1374</v>
      </c>
      <c r="AG46" s="73" t="s">
        <v>1374</v>
      </c>
      <c r="AH46" s="73" t="s">
        <v>1374</v>
      </c>
      <c r="AI46" s="73" t="s">
        <v>1374</v>
      </c>
      <c r="AJ46" s="73" t="s">
        <v>1374</v>
      </c>
      <c r="AK46" s="73" t="s">
        <v>1374</v>
      </c>
      <c r="AL46" s="73" t="s">
        <v>1374</v>
      </c>
      <c r="AM46" s="73" t="s">
        <v>1374</v>
      </c>
      <c r="AN46" s="73" t="s">
        <v>1374</v>
      </c>
      <c r="AO46" s="73" t="s">
        <v>1374</v>
      </c>
      <c r="AP46" s="73" t="s">
        <v>1374</v>
      </c>
      <c r="AQ46" s="73">
        <v>4</v>
      </c>
      <c r="AR46" s="5" t="s">
        <v>159</v>
      </c>
      <c r="AS46" s="5">
        <v>4</v>
      </c>
      <c r="AT46" s="5" t="s">
        <v>159</v>
      </c>
      <c r="AU46" s="5" t="s">
        <v>159</v>
      </c>
      <c r="AV46" s="5">
        <v>4</v>
      </c>
      <c r="AW46" s="5" t="s">
        <v>142</v>
      </c>
      <c r="AX46" s="5" t="s">
        <v>142</v>
      </c>
      <c r="AY46" s="5" t="s">
        <v>142</v>
      </c>
      <c r="AZ46" s="5" t="s">
        <v>1374</v>
      </c>
      <c r="BA46" s="5" t="s">
        <v>1374</v>
      </c>
      <c r="BB46" s="5" t="s">
        <v>1374</v>
      </c>
      <c r="BC46" s="5" t="s">
        <v>1374</v>
      </c>
      <c r="BD46" s="5" t="s">
        <v>1374</v>
      </c>
      <c r="BE46" s="5" t="s">
        <v>1374</v>
      </c>
      <c r="BF46" s="5" t="s">
        <v>96</v>
      </c>
      <c r="BG46" s="5">
        <v>4</v>
      </c>
      <c r="BH46" s="5">
        <v>4</v>
      </c>
      <c r="BI46" s="5" t="s">
        <v>159</v>
      </c>
      <c r="BJ46" s="5">
        <v>4</v>
      </c>
      <c r="BK46" s="5">
        <v>4</v>
      </c>
      <c r="BL46" s="5" t="s">
        <v>159</v>
      </c>
      <c r="BM46" s="5" t="s">
        <v>142</v>
      </c>
      <c r="BN46" s="5" t="s">
        <v>142</v>
      </c>
      <c r="BO46" s="5" t="s">
        <v>142</v>
      </c>
      <c r="BP46" s="5">
        <v>4</v>
      </c>
      <c r="BQ46" s="71"/>
      <c r="BR46" s="71"/>
      <c r="BS46" s="71"/>
      <c r="BT46" s="71"/>
      <c r="BU46" s="71"/>
      <c r="BV46" s="71"/>
      <c r="BW46" s="71"/>
      <c r="BX46" s="78"/>
    </row>
    <row r="47" spans="2:76" x14ac:dyDescent="0.35">
      <c r="B47" s="73" t="s">
        <v>1158</v>
      </c>
      <c r="C47" s="73" t="s">
        <v>1159</v>
      </c>
      <c r="D47" s="84" t="s">
        <v>1160</v>
      </c>
      <c r="E47" s="73" t="s">
        <v>1373</v>
      </c>
      <c r="F47" s="73" t="s">
        <v>206</v>
      </c>
      <c r="G47" s="73" t="s">
        <v>206</v>
      </c>
      <c r="H47" s="73">
        <v>4</v>
      </c>
      <c r="I47" s="73" t="s">
        <v>159</v>
      </c>
      <c r="J47" s="73">
        <v>4</v>
      </c>
      <c r="K47" s="73">
        <v>4</v>
      </c>
      <c r="L47" s="73">
        <v>4</v>
      </c>
      <c r="M47" s="73">
        <v>4</v>
      </c>
      <c r="N47" s="73">
        <v>5</v>
      </c>
      <c r="O47" s="73">
        <v>5</v>
      </c>
      <c r="P47" s="73">
        <v>5</v>
      </c>
      <c r="Q47" s="73">
        <v>5</v>
      </c>
      <c r="R47" s="73">
        <v>5</v>
      </c>
      <c r="S47" s="73">
        <v>5</v>
      </c>
      <c r="T47" s="73">
        <v>5</v>
      </c>
      <c r="U47" s="73" t="s">
        <v>142</v>
      </c>
      <c r="V47" s="73" t="s">
        <v>142</v>
      </c>
      <c r="W47" s="73" t="s">
        <v>142</v>
      </c>
      <c r="X47" s="73" t="s">
        <v>1374</v>
      </c>
      <c r="Y47" s="73" t="s">
        <v>1374</v>
      </c>
      <c r="Z47" s="73" t="s">
        <v>1374</v>
      </c>
      <c r="AA47" s="73" t="s">
        <v>1374</v>
      </c>
      <c r="AB47" s="73">
        <v>4</v>
      </c>
      <c r="AC47" s="73">
        <v>4</v>
      </c>
      <c r="AD47" s="73">
        <v>4</v>
      </c>
      <c r="AE47" s="73" t="s">
        <v>1374</v>
      </c>
      <c r="AF47" s="73" t="s">
        <v>1374</v>
      </c>
      <c r="AG47" s="73" t="s">
        <v>1374</v>
      </c>
      <c r="AH47" s="73" t="s">
        <v>1374</v>
      </c>
      <c r="AI47" s="73" t="s">
        <v>1374</v>
      </c>
      <c r="AJ47" s="73" t="s">
        <v>1374</v>
      </c>
      <c r="AK47" s="73" t="s">
        <v>1374</v>
      </c>
      <c r="AL47" s="73" t="s">
        <v>1374</v>
      </c>
      <c r="AM47" s="73" t="s">
        <v>1374</v>
      </c>
      <c r="AN47" s="73" t="s">
        <v>1374</v>
      </c>
      <c r="AO47" s="73" t="s">
        <v>1374</v>
      </c>
      <c r="AP47" s="73" t="s">
        <v>1374</v>
      </c>
      <c r="AQ47" s="73">
        <v>4</v>
      </c>
      <c r="AR47" s="5" t="s">
        <v>159</v>
      </c>
      <c r="AS47" s="5">
        <v>4</v>
      </c>
      <c r="AT47" s="5" t="s">
        <v>159</v>
      </c>
      <c r="AU47" s="5" t="s">
        <v>159</v>
      </c>
      <c r="AV47" s="5">
        <v>4</v>
      </c>
      <c r="AW47" s="5" t="s">
        <v>142</v>
      </c>
      <c r="AX47" s="5" t="s">
        <v>142</v>
      </c>
      <c r="AY47" s="5" t="s">
        <v>142</v>
      </c>
      <c r="AZ47" s="5" t="s">
        <v>1374</v>
      </c>
      <c r="BA47" s="5" t="s">
        <v>1374</v>
      </c>
      <c r="BB47" s="5" t="s">
        <v>1374</v>
      </c>
      <c r="BC47" s="5" t="s">
        <v>1374</v>
      </c>
      <c r="BD47" s="5" t="s">
        <v>1374</v>
      </c>
      <c r="BE47" s="5" t="s">
        <v>1374</v>
      </c>
      <c r="BF47" s="5" t="s">
        <v>96</v>
      </c>
      <c r="BG47" s="5">
        <v>4</v>
      </c>
      <c r="BH47" s="5">
        <v>4</v>
      </c>
      <c r="BI47" s="5" t="s">
        <v>159</v>
      </c>
      <c r="BJ47" s="5">
        <v>4</v>
      </c>
      <c r="BK47" s="5">
        <v>4</v>
      </c>
      <c r="BL47" s="5" t="s">
        <v>159</v>
      </c>
      <c r="BM47" s="5" t="s">
        <v>142</v>
      </c>
      <c r="BN47" s="5" t="s">
        <v>142</v>
      </c>
      <c r="BO47" s="5" t="s">
        <v>142</v>
      </c>
      <c r="BP47" s="5">
        <v>4</v>
      </c>
      <c r="BQ47" s="71"/>
      <c r="BR47" s="71"/>
      <c r="BS47" s="71"/>
      <c r="BT47" s="71"/>
      <c r="BU47" s="71"/>
      <c r="BV47" s="71"/>
      <c r="BW47" s="71"/>
      <c r="BX47" s="78"/>
    </row>
    <row r="48" spans="2:76" ht="46.5" x14ac:dyDescent="0.35">
      <c r="B48" s="73" t="s">
        <v>1161</v>
      </c>
      <c r="C48" s="73" t="s">
        <v>1162</v>
      </c>
      <c r="D48" s="84" t="s">
        <v>1163</v>
      </c>
      <c r="E48" s="73" t="s">
        <v>1388</v>
      </c>
      <c r="F48" s="73" t="s">
        <v>206</v>
      </c>
      <c r="G48" s="73" t="s">
        <v>96</v>
      </c>
      <c r="H48" s="92" t="s">
        <v>1447</v>
      </c>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73" t="s">
        <v>96</v>
      </c>
      <c r="AR48" s="5" t="s">
        <v>96</v>
      </c>
      <c r="AS48" s="5" t="s">
        <v>96</v>
      </c>
      <c r="AT48" s="5" t="s">
        <v>96</v>
      </c>
      <c r="AU48" s="5" t="s">
        <v>96</v>
      </c>
      <c r="AV48" s="5" t="s">
        <v>96</v>
      </c>
      <c r="AW48" s="5" t="s">
        <v>96</v>
      </c>
      <c r="AX48" s="5" t="s">
        <v>96</v>
      </c>
      <c r="AY48" s="5" t="s">
        <v>96</v>
      </c>
      <c r="AZ48" s="5" t="s">
        <v>96</v>
      </c>
      <c r="BA48" s="5" t="s">
        <v>96</v>
      </c>
      <c r="BB48" s="5" t="s">
        <v>96</v>
      </c>
      <c r="BC48" s="5" t="s">
        <v>96</v>
      </c>
      <c r="BD48" s="5" t="s">
        <v>96</v>
      </c>
      <c r="BE48" s="5" t="s">
        <v>96</v>
      </c>
      <c r="BF48" s="5" t="s">
        <v>96</v>
      </c>
      <c r="BG48" s="5">
        <v>4</v>
      </c>
      <c r="BH48" s="5" t="s">
        <v>96</v>
      </c>
      <c r="BI48" s="5" t="s">
        <v>96</v>
      </c>
      <c r="BJ48" s="5" t="s">
        <v>96</v>
      </c>
      <c r="BK48" s="5" t="s">
        <v>96</v>
      </c>
      <c r="BL48" s="5" t="s">
        <v>96</v>
      </c>
      <c r="BM48" s="5" t="s">
        <v>96</v>
      </c>
      <c r="BN48" s="5" t="s">
        <v>96</v>
      </c>
      <c r="BO48" s="5" t="s">
        <v>96</v>
      </c>
      <c r="BP48" s="5" t="s">
        <v>96</v>
      </c>
      <c r="BQ48" s="71"/>
      <c r="BR48" s="71"/>
      <c r="BS48" s="71"/>
      <c r="BT48" s="71"/>
      <c r="BU48" s="71"/>
      <c r="BV48" s="71"/>
      <c r="BW48" s="71"/>
      <c r="BX48" s="78"/>
    </row>
    <row r="49" spans="2:68" ht="31" x14ac:dyDescent="0.35">
      <c r="B49" s="73" t="s">
        <v>1164</v>
      </c>
      <c r="C49" s="73" t="s">
        <v>1165</v>
      </c>
      <c r="D49" s="84" t="s">
        <v>1166</v>
      </c>
      <c r="E49" s="73" t="s">
        <v>1373</v>
      </c>
      <c r="F49" s="73" t="s">
        <v>206</v>
      </c>
      <c r="G49" s="73" t="s">
        <v>96</v>
      </c>
      <c r="H49" s="73">
        <v>4</v>
      </c>
      <c r="I49" s="73" t="s">
        <v>159</v>
      </c>
      <c r="J49" s="73">
        <v>4</v>
      </c>
      <c r="K49" s="73">
        <v>4</v>
      </c>
      <c r="L49" s="73">
        <v>4</v>
      </c>
      <c r="M49" s="73">
        <v>4</v>
      </c>
      <c r="N49" s="73">
        <v>5</v>
      </c>
      <c r="O49" s="73">
        <v>5</v>
      </c>
      <c r="P49" s="73">
        <v>5</v>
      </c>
      <c r="Q49" s="73">
        <v>5</v>
      </c>
      <c r="R49" s="73">
        <v>5</v>
      </c>
      <c r="S49" s="73">
        <v>5</v>
      </c>
      <c r="T49" s="73">
        <v>5</v>
      </c>
      <c r="U49" s="73" t="s">
        <v>142</v>
      </c>
      <c r="V49" s="73" t="s">
        <v>142</v>
      </c>
      <c r="W49" s="73" t="s">
        <v>142</v>
      </c>
      <c r="X49" s="73" t="s">
        <v>1374</v>
      </c>
      <c r="Y49" s="73" t="s">
        <v>1374</v>
      </c>
      <c r="Z49" s="73" t="s">
        <v>1374</v>
      </c>
      <c r="AA49" s="73" t="s">
        <v>1374</v>
      </c>
      <c r="AB49" s="73">
        <v>4</v>
      </c>
      <c r="AC49" s="73">
        <v>4</v>
      </c>
      <c r="AD49" s="73">
        <v>4</v>
      </c>
      <c r="AE49" s="73" t="s">
        <v>1374</v>
      </c>
      <c r="AF49" s="73" t="s">
        <v>1374</v>
      </c>
      <c r="AG49" s="73" t="s">
        <v>1374</v>
      </c>
      <c r="AH49" s="73" t="s">
        <v>1374</v>
      </c>
      <c r="AI49" s="73" t="s">
        <v>1374</v>
      </c>
      <c r="AJ49" s="73" t="s">
        <v>1374</v>
      </c>
      <c r="AK49" s="73" t="s">
        <v>1374</v>
      </c>
      <c r="AL49" s="73" t="s">
        <v>1374</v>
      </c>
      <c r="AM49" s="73" t="s">
        <v>1374</v>
      </c>
      <c r="AN49" s="73" t="s">
        <v>1374</v>
      </c>
      <c r="AO49" s="73" t="s">
        <v>1374</v>
      </c>
      <c r="AP49" s="73" t="s">
        <v>1374</v>
      </c>
      <c r="AQ49" s="73">
        <v>4</v>
      </c>
      <c r="AR49" s="5" t="s">
        <v>159</v>
      </c>
      <c r="AS49" s="5">
        <v>4</v>
      </c>
      <c r="AT49" s="5" t="s">
        <v>159</v>
      </c>
      <c r="AU49" s="5" t="s">
        <v>159</v>
      </c>
      <c r="AV49" s="5">
        <v>4</v>
      </c>
      <c r="AW49" s="5" t="s">
        <v>142</v>
      </c>
      <c r="AX49" s="5" t="s">
        <v>142</v>
      </c>
      <c r="AY49" s="5" t="s">
        <v>142</v>
      </c>
      <c r="AZ49" s="5" t="s">
        <v>1374</v>
      </c>
      <c r="BA49" s="5" t="s">
        <v>1374</v>
      </c>
      <c r="BB49" s="5" t="s">
        <v>1374</v>
      </c>
      <c r="BC49" s="5" t="s">
        <v>1374</v>
      </c>
      <c r="BD49" s="5" t="s">
        <v>1374</v>
      </c>
      <c r="BE49" s="5" t="s">
        <v>1374</v>
      </c>
      <c r="BF49" s="5" t="s">
        <v>96</v>
      </c>
      <c r="BG49" s="5" t="s">
        <v>96</v>
      </c>
      <c r="BH49" s="5">
        <v>4</v>
      </c>
      <c r="BI49" s="5" t="s">
        <v>159</v>
      </c>
      <c r="BJ49" s="5">
        <v>4</v>
      </c>
      <c r="BK49" s="5">
        <v>4</v>
      </c>
      <c r="BL49" s="5" t="s">
        <v>159</v>
      </c>
      <c r="BM49" s="5" t="s">
        <v>142</v>
      </c>
      <c r="BN49" s="5" t="s">
        <v>142</v>
      </c>
      <c r="BO49" s="5" t="s">
        <v>142</v>
      </c>
      <c r="BP49" s="5">
        <v>4</v>
      </c>
    </row>
    <row r="50" spans="2:68" ht="31" x14ac:dyDescent="0.35">
      <c r="B50" s="73" t="s">
        <v>1167</v>
      </c>
      <c r="C50" s="73" t="s">
        <v>1168</v>
      </c>
      <c r="D50" s="84" t="s">
        <v>1169</v>
      </c>
      <c r="E50" s="73" t="s">
        <v>1373</v>
      </c>
      <c r="F50" s="73" t="s">
        <v>206</v>
      </c>
      <c r="G50" s="73" t="s">
        <v>206</v>
      </c>
      <c r="H50" s="73">
        <v>4</v>
      </c>
      <c r="I50" s="73" t="s">
        <v>159</v>
      </c>
      <c r="J50" s="73">
        <v>4</v>
      </c>
      <c r="K50" s="73">
        <v>4</v>
      </c>
      <c r="L50" s="73">
        <v>4</v>
      </c>
      <c r="M50" s="73">
        <v>4</v>
      </c>
      <c r="N50" s="73">
        <v>5</v>
      </c>
      <c r="O50" s="73">
        <v>5</v>
      </c>
      <c r="P50" s="73">
        <v>5</v>
      </c>
      <c r="Q50" s="73">
        <v>5</v>
      </c>
      <c r="R50" s="73">
        <v>5</v>
      </c>
      <c r="S50" s="73">
        <v>5</v>
      </c>
      <c r="T50" s="73">
        <v>5</v>
      </c>
      <c r="U50" s="73" t="s">
        <v>142</v>
      </c>
      <c r="V50" s="73" t="s">
        <v>142</v>
      </c>
      <c r="W50" s="73" t="s">
        <v>142</v>
      </c>
      <c r="X50" s="73" t="s">
        <v>1374</v>
      </c>
      <c r="Y50" s="73" t="s">
        <v>1374</v>
      </c>
      <c r="Z50" s="73" t="s">
        <v>1374</v>
      </c>
      <c r="AA50" s="73" t="s">
        <v>1374</v>
      </c>
      <c r="AB50" s="73">
        <v>4</v>
      </c>
      <c r="AC50" s="73">
        <v>4</v>
      </c>
      <c r="AD50" s="73">
        <v>4</v>
      </c>
      <c r="AE50" s="73" t="s">
        <v>1374</v>
      </c>
      <c r="AF50" s="73" t="s">
        <v>1374</v>
      </c>
      <c r="AG50" s="73" t="s">
        <v>1374</v>
      </c>
      <c r="AH50" s="73" t="s">
        <v>1374</v>
      </c>
      <c r="AI50" s="73" t="s">
        <v>1374</v>
      </c>
      <c r="AJ50" s="73" t="s">
        <v>1374</v>
      </c>
      <c r="AK50" s="73" t="s">
        <v>1374</v>
      </c>
      <c r="AL50" s="73" t="s">
        <v>1374</v>
      </c>
      <c r="AM50" s="73" t="s">
        <v>1374</v>
      </c>
      <c r="AN50" s="73" t="s">
        <v>1374</v>
      </c>
      <c r="AO50" s="73" t="s">
        <v>1374</v>
      </c>
      <c r="AP50" s="73" t="s">
        <v>1374</v>
      </c>
      <c r="AQ50" s="73">
        <v>4</v>
      </c>
      <c r="AR50" s="5" t="s">
        <v>159</v>
      </c>
      <c r="AS50" s="5">
        <v>4</v>
      </c>
      <c r="AT50" s="5" t="s">
        <v>159</v>
      </c>
      <c r="AU50" s="5" t="s">
        <v>159</v>
      </c>
      <c r="AV50" s="5">
        <v>4</v>
      </c>
      <c r="AW50" s="5" t="s">
        <v>142</v>
      </c>
      <c r="AX50" s="5" t="s">
        <v>142</v>
      </c>
      <c r="AY50" s="5" t="s">
        <v>142</v>
      </c>
      <c r="AZ50" s="5" t="s">
        <v>1374</v>
      </c>
      <c r="BA50" s="5" t="s">
        <v>1374</v>
      </c>
      <c r="BB50" s="5" t="s">
        <v>1374</v>
      </c>
      <c r="BC50" s="5" t="s">
        <v>1374</v>
      </c>
      <c r="BD50" s="5" t="s">
        <v>1374</v>
      </c>
      <c r="BE50" s="5" t="s">
        <v>1374</v>
      </c>
      <c r="BF50" s="5" t="s">
        <v>96</v>
      </c>
      <c r="BG50" s="5">
        <v>4</v>
      </c>
      <c r="BH50" s="5">
        <v>4</v>
      </c>
      <c r="BI50" s="5" t="s">
        <v>159</v>
      </c>
      <c r="BJ50" s="5">
        <v>4</v>
      </c>
      <c r="BK50" s="5">
        <v>4</v>
      </c>
      <c r="BL50" s="5" t="s">
        <v>159</v>
      </c>
      <c r="BM50" s="5" t="s">
        <v>142</v>
      </c>
      <c r="BN50" s="5" t="s">
        <v>142</v>
      </c>
      <c r="BO50" s="5" t="s">
        <v>142</v>
      </c>
      <c r="BP50" s="5">
        <v>4</v>
      </c>
    </row>
    <row r="51" spans="2:68" ht="77.5" x14ac:dyDescent="0.35">
      <c r="B51" s="73" t="s">
        <v>1170</v>
      </c>
      <c r="C51" s="73" t="s">
        <v>1171</v>
      </c>
      <c r="D51" s="84" t="s">
        <v>1172</v>
      </c>
      <c r="E51" s="73" t="s">
        <v>1373</v>
      </c>
      <c r="F51" s="73" t="s">
        <v>206</v>
      </c>
      <c r="G51" s="73" t="s">
        <v>206</v>
      </c>
      <c r="H51" s="73">
        <v>4</v>
      </c>
      <c r="I51" s="73" t="s">
        <v>159</v>
      </c>
      <c r="J51" s="73">
        <v>4</v>
      </c>
      <c r="K51" s="73">
        <v>4</v>
      </c>
      <c r="L51" s="73">
        <v>4</v>
      </c>
      <c r="M51" s="73">
        <v>4</v>
      </c>
      <c r="N51" s="73">
        <v>5</v>
      </c>
      <c r="O51" s="73">
        <v>5</v>
      </c>
      <c r="P51" s="73">
        <v>5</v>
      </c>
      <c r="Q51" s="73">
        <v>5</v>
      </c>
      <c r="R51" s="73">
        <v>5</v>
      </c>
      <c r="S51" s="73">
        <v>5</v>
      </c>
      <c r="T51" s="73">
        <v>5</v>
      </c>
      <c r="U51" s="73" t="s">
        <v>142</v>
      </c>
      <c r="V51" s="73" t="s">
        <v>142</v>
      </c>
      <c r="W51" s="73" t="s">
        <v>142</v>
      </c>
      <c r="X51" s="73" t="s">
        <v>1374</v>
      </c>
      <c r="Y51" s="73" t="s">
        <v>1374</v>
      </c>
      <c r="Z51" s="73" t="s">
        <v>1374</v>
      </c>
      <c r="AA51" s="73" t="s">
        <v>1374</v>
      </c>
      <c r="AB51" s="73">
        <v>4</v>
      </c>
      <c r="AC51" s="73">
        <v>4</v>
      </c>
      <c r="AD51" s="73">
        <v>4</v>
      </c>
      <c r="AE51" s="73" t="s">
        <v>1374</v>
      </c>
      <c r="AF51" s="73" t="s">
        <v>1374</v>
      </c>
      <c r="AG51" s="73" t="s">
        <v>1374</v>
      </c>
      <c r="AH51" s="73" t="s">
        <v>1374</v>
      </c>
      <c r="AI51" s="73" t="s">
        <v>1374</v>
      </c>
      <c r="AJ51" s="73" t="s">
        <v>1374</v>
      </c>
      <c r="AK51" s="73" t="s">
        <v>1374</v>
      </c>
      <c r="AL51" s="73" t="s">
        <v>1374</v>
      </c>
      <c r="AM51" s="73" t="s">
        <v>1374</v>
      </c>
      <c r="AN51" s="73" t="s">
        <v>1374</v>
      </c>
      <c r="AO51" s="73" t="s">
        <v>1374</v>
      </c>
      <c r="AP51" s="73" t="s">
        <v>1374</v>
      </c>
      <c r="AQ51" s="73">
        <v>4</v>
      </c>
      <c r="AR51" s="5" t="s">
        <v>159</v>
      </c>
      <c r="AS51" s="5">
        <v>4</v>
      </c>
      <c r="AT51" s="5" t="s">
        <v>159</v>
      </c>
      <c r="AU51" s="5" t="s">
        <v>159</v>
      </c>
      <c r="AV51" s="5">
        <v>4</v>
      </c>
      <c r="AW51" s="5" t="s">
        <v>142</v>
      </c>
      <c r="AX51" s="5" t="s">
        <v>142</v>
      </c>
      <c r="AY51" s="5" t="s">
        <v>142</v>
      </c>
      <c r="AZ51" s="5" t="s">
        <v>1374</v>
      </c>
      <c r="BA51" s="5" t="s">
        <v>1374</v>
      </c>
      <c r="BB51" s="5" t="s">
        <v>1374</v>
      </c>
      <c r="BC51" s="5" t="s">
        <v>1374</v>
      </c>
      <c r="BD51" s="5" t="s">
        <v>1374</v>
      </c>
      <c r="BE51" s="5" t="s">
        <v>1374</v>
      </c>
      <c r="BF51" s="5" t="s">
        <v>96</v>
      </c>
      <c r="BG51" s="5">
        <v>4</v>
      </c>
      <c r="BH51" s="5">
        <v>4</v>
      </c>
      <c r="BI51" s="5" t="s">
        <v>159</v>
      </c>
      <c r="BJ51" s="5">
        <v>4</v>
      </c>
      <c r="BK51" s="5">
        <v>4</v>
      </c>
      <c r="BL51" s="5" t="s">
        <v>159</v>
      </c>
      <c r="BM51" s="5" t="s">
        <v>142</v>
      </c>
      <c r="BN51" s="5" t="s">
        <v>142</v>
      </c>
      <c r="BO51" s="5" t="s">
        <v>142</v>
      </c>
      <c r="BP51" s="5">
        <v>4</v>
      </c>
    </row>
    <row r="52" spans="2:68" x14ac:dyDescent="0.35">
      <c r="B52" s="73" t="s">
        <v>1173</v>
      </c>
      <c r="C52" s="73" t="s">
        <v>1174</v>
      </c>
      <c r="D52" s="84" t="s">
        <v>1175</v>
      </c>
      <c r="E52" s="73" t="s">
        <v>1373</v>
      </c>
      <c r="F52" s="73" t="s">
        <v>206</v>
      </c>
      <c r="G52" s="73" t="s">
        <v>206</v>
      </c>
      <c r="H52" s="73">
        <v>4</v>
      </c>
      <c r="I52" s="73" t="s">
        <v>159</v>
      </c>
      <c r="J52" s="73">
        <v>4</v>
      </c>
      <c r="K52" s="73">
        <v>4</v>
      </c>
      <c r="L52" s="73">
        <v>4</v>
      </c>
      <c r="M52" s="73">
        <v>4</v>
      </c>
      <c r="N52" s="73">
        <v>5</v>
      </c>
      <c r="O52" s="73">
        <v>5</v>
      </c>
      <c r="P52" s="73">
        <v>5</v>
      </c>
      <c r="Q52" s="73">
        <v>5</v>
      </c>
      <c r="R52" s="73">
        <v>5</v>
      </c>
      <c r="S52" s="73">
        <v>5</v>
      </c>
      <c r="T52" s="73">
        <v>5</v>
      </c>
      <c r="U52" s="73" t="s">
        <v>142</v>
      </c>
      <c r="V52" s="73" t="s">
        <v>142</v>
      </c>
      <c r="W52" s="73" t="s">
        <v>142</v>
      </c>
      <c r="X52" s="73" t="s">
        <v>1374</v>
      </c>
      <c r="Y52" s="73" t="s">
        <v>1374</v>
      </c>
      <c r="Z52" s="73" t="s">
        <v>1374</v>
      </c>
      <c r="AA52" s="73" t="s">
        <v>1374</v>
      </c>
      <c r="AB52" s="73">
        <v>4</v>
      </c>
      <c r="AC52" s="73">
        <v>4</v>
      </c>
      <c r="AD52" s="73">
        <v>4</v>
      </c>
      <c r="AE52" s="73" t="s">
        <v>1374</v>
      </c>
      <c r="AF52" s="73" t="s">
        <v>1374</v>
      </c>
      <c r="AG52" s="73" t="s">
        <v>1374</v>
      </c>
      <c r="AH52" s="73" t="s">
        <v>1374</v>
      </c>
      <c r="AI52" s="73" t="s">
        <v>1374</v>
      </c>
      <c r="AJ52" s="73" t="s">
        <v>1374</v>
      </c>
      <c r="AK52" s="73" t="s">
        <v>1374</v>
      </c>
      <c r="AL52" s="73" t="s">
        <v>1374</v>
      </c>
      <c r="AM52" s="73" t="s">
        <v>1374</v>
      </c>
      <c r="AN52" s="73" t="s">
        <v>1374</v>
      </c>
      <c r="AO52" s="73" t="s">
        <v>1374</v>
      </c>
      <c r="AP52" s="73" t="s">
        <v>1374</v>
      </c>
      <c r="AQ52" s="73">
        <v>4</v>
      </c>
      <c r="AR52" s="5" t="s">
        <v>159</v>
      </c>
      <c r="AS52" s="5">
        <v>4</v>
      </c>
      <c r="AT52" s="5" t="s">
        <v>159</v>
      </c>
      <c r="AU52" s="5" t="s">
        <v>159</v>
      </c>
      <c r="AV52" s="5">
        <v>4</v>
      </c>
      <c r="AW52" s="5" t="s">
        <v>142</v>
      </c>
      <c r="AX52" s="5" t="s">
        <v>142</v>
      </c>
      <c r="AY52" s="5" t="s">
        <v>142</v>
      </c>
      <c r="AZ52" s="5" t="s">
        <v>1374</v>
      </c>
      <c r="BA52" s="5" t="s">
        <v>1374</v>
      </c>
      <c r="BB52" s="5" t="s">
        <v>1374</v>
      </c>
      <c r="BC52" s="5" t="s">
        <v>1374</v>
      </c>
      <c r="BD52" s="5" t="s">
        <v>1374</v>
      </c>
      <c r="BE52" s="5" t="s">
        <v>1374</v>
      </c>
      <c r="BF52" s="5" t="s">
        <v>96</v>
      </c>
      <c r="BG52" s="5">
        <v>4</v>
      </c>
      <c r="BH52" s="5">
        <v>4</v>
      </c>
      <c r="BI52" s="5" t="s">
        <v>159</v>
      </c>
      <c r="BJ52" s="5">
        <v>4</v>
      </c>
      <c r="BK52" s="5">
        <v>4</v>
      </c>
      <c r="BL52" s="5" t="s">
        <v>159</v>
      </c>
      <c r="BM52" s="5" t="s">
        <v>142</v>
      </c>
      <c r="BN52" s="5" t="s">
        <v>142</v>
      </c>
      <c r="BO52" s="5" t="s">
        <v>142</v>
      </c>
      <c r="BP52" s="5">
        <v>4</v>
      </c>
    </row>
    <row r="53" spans="2:68" ht="77.5" x14ac:dyDescent="0.35">
      <c r="B53" s="73" t="s">
        <v>1176</v>
      </c>
      <c r="C53" s="73" t="s">
        <v>1177</v>
      </c>
      <c r="D53" s="84" t="s">
        <v>1178</v>
      </c>
      <c r="E53" s="73" t="s">
        <v>1388</v>
      </c>
      <c r="F53" s="73" t="s">
        <v>206</v>
      </c>
      <c r="G53" s="73" t="s">
        <v>96</v>
      </c>
      <c r="H53" s="73">
        <v>4</v>
      </c>
      <c r="I53" s="73" t="s">
        <v>96</v>
      </c>
      <c r="J53" s="73" t="s">
        <v>96</v>
      </c>
      <c r="K53" s="73">
        <v>4</v>
      </c>
      <c r="L53" s="73">
        <v>4</v>
      </c>
      <c r="M53" s="73" t="s">
        <v>96</v>
      </c>
      <c r="N53" s="73" t="s">
        <v>96</v>
      </c>
      <c r="O53" s="73" t="s">
        <v>96</v>
      </c>
      <c r="P53" s="73" t="s">
        <v>96</v>
      </c>
      <c r="Q53" s="73" t="s">
        <v>96</v>
      </c>
      <c r="R53" s="73" t="s">
        <v>96</v>
      </c>
      <c r="S53" s="73" t="s">
        <v>96</v>
      </c>
      <c r="T53" s="73" t="s">
        <v>96</v>
      </c>
      <c r="U53" s="73" t="s">
        <v>96</v>
      </c>
      <c r="V53" s="73" t="s">
        <v>96</v>
      </c>
      <c r="W53" s="73" t="s">
        <v>96</v>
      </c>
      <c r="X53" s="73" t="s">
        <v>96</v>
      </c>
      <c r="Y53" s="73" t="s">
        <v>96</v>
      </c>
      <c r="Z53" s="73" t="s">
        <v>96</v>
      </c>
      <c r="AA53" s="73" t="s">
        <v>96</v>
      </c>
      <c r="AB53" s="73" t="s">
        <v>96</v>
      </c>
      <c r="AC53" s="73" t="s">
        <v>96</v>
      </c>
      <c r="AD53" s="73" t="s">
        <v>96</v>
      </c>
      <c r="AE53" s="73" t="s">
        <v>96</v>
      </c>
      <c r="AF53" s="73" t="s">
        <v>96</v>
      </c>
      <c r="AG53" s="73" t="s">
        <v>96</v>
      </c>
      <c r="AH53" s="73" t="s">
        <v>96</v>
      </c>
      <c r="AI53" s="73" t="s">
        <v>96</v>
      </c>
      <c r="AJ53" s="73" t="s">
        <v>96</v>
      </c>
      <c r="AK53" s="73" t="s">
        <v>96</v>
      </c>
      <c r="AL53" s="73" t="s">
        <v>96</v>
      </c>
      <c r="AM53" s="73" t="s">
        <v>96</v>
      </c>
      <c r="AN53" s="73" t="s">
        <v>96</v>
      </c>
      <c r="AO53" s="73" t="s">
        <v>96</v>
      </c>
      <c r="AP53" s="73" t="s">
        <v>96</v>
      </c>
      <c r="AQ53" s="73" t="s">
        <v>96</v>
      </c>
      <c r="AR53" s="5" t="s">
        <v>96</v>
      </c>
      <c r="AS53" s="5" t="s">
        <v>96</v>
      </c>
      <c r="AT53" s="5" t="s">
        <v>96</v>
      </c>
      <c r="AU53" s="5" t="s">
        <v>96</v>
      </c>
      <c r="AV53" s="5" t="s">
        <v>96</v>
      </c>
      <c r="AW53" s="5" t="s">
        <v>96</v>
      </c>
      <c r="AX53" s="5" t="s">
        <v>96</v>
      </c>
      <c r="AY53" s="5" t="s">
        <v>96</v>
      </c>
      <c r="AZ53" s="5" t="s">
        <v>96</v>
      </c>
      <c r="BA53" s="5" t="s">
        <v>96</v>
      </c>
      <c r="BB53" s="5" t="s">
        <v>96</v>
      </c>
      <c r="BC53" s="5" t="s">
        <v>96</v>
      </c>
      <c r="BD53" s="5" t="s">
        <v>96</v>
      </c>
      <c r="BE53" s="5" t="s">
        <v>96</v>
      </c>
      <c r="BF53" s="5" t="s">
        <v>96</v>
      </c>
      <c r="BG53" s="5">
        <v>4</v>
      </c>
      <c r="BH53" s="5" t="s">
        <v>96</v>
      </c>
      <c r="BI53" s="5" t="s">
        <v>96</v>
      </c>
      <c r="BJ53" s="5" t="s">
        <v>96</v>
      </c>
      <c r="BK53" s="5" t="s">
        <v>96</v>
      </c>
      <c r="BL53" s="5" t="s">
        <v>96</v>
      </c>
      <c r="BM53" s="5" t="s">
        <v>96</v>
      </c>
      <c r="BN53" s="5" t="s">
        <v>96</v>
      </c>
      <c r="BO53" s="5" t="s">
        <v>96</v>
      </c>
      <c r="BP53" s="5" t="s">
        <v>96</v>
      </c>
    </row>
    <row r="54" spans="2:68" x14ac:dyDescent="0.35">
      <c r="B54" s="73" t="s">
        <v>1179</v>
      </c>
      <c r="C54" s="73" t="s">
        <v>1180</v>
      </c>
      <c r="D54" s="84" t="s">
        <v>1181</v>
      </c>
      <c r="E54" s="73" t="s">
        <v>1401</v>
      </c>
      <c r="F54" s="73" t="s">
        <v>96</v>
      </c>
      <c r="G54" s="73" t="s">
        <v>96</v>
      </c>
      <c r="H54" s="73" t="s">
        <v>96</v>
      </c>
      <c r="I54" s="73" t="s">
        <v>96</v>
      </c>
      <c r="J54" s="73" t="s">
        <v>96</v>
      </c>
      <c r="K54" s="73" t="s">
        <v>96</v>
      </c>
      <c r="L54" s="73" t="s">
        <v>96</v>
      </c>
      <c r="M54" s="73" t="s">
        <v>96</v>
      </c>
      <c r="N54" s="73" t="s">
        <v>96</v>
      </c>
      <c r="O54" s="73" t="s">
        <v>96</v>
      </c>
      <c r="P54" s="73" t="s">
        <v>96</v>
      </c>
      <c r="Q54" s="73" t="s">
        <v>96</v>
      </c>
      <c r="R54" s="73" t="s">
        <v>96</v>
      </c>
      <c r="S54" s="73" t="s">
        <v>96</v>
      </c>
      <c r="T54" s="73" t="s">
        <v>96</v>
      </c>
      <c r="U54" s="73" t="s">
        <v>96</v>
      </c>
      <c r="V54" s="73" t="s">
        <v>96</v>
      </c>
      <c r="W54" s="73" t="s">
        <v>96</v>
      </c>
      <c r="X54" s="73" t="s">
        <v>96</v>
      </c>
      <c r="Y54" s="73" t="s">
        <v>96</v>
      </c>
      <c r="Z54" s="73" t="s">
        <v>96</v>
      </c>
      <c r="AA54" s="73" t="s">
        <v>96</v>
      </c>
      <c r="AB54" s="73" t="s">
        <v>96</v>
      </c>
      <c r="AC54" s="73" t="s">
        <v>96</v>
      </c>
      <c r="AD54" s="73" t="s">
        <v>96</v>
      </c>
      <c r="AE54" s="73" t="s">
        <v>96</v>
      </c>
      <c r="AF54" s="73" t="s">
        <v>96</v>
      </c>
      <c r="AG54" s="73" t="s">
        <v>96</v>
      </c>
      <c r="AH54" s="73" t="s">
        <v>96</v>
      </c>
      <c r="AI54" s="73" t="s">
        <v>96</v>
      </c>
      <c r="AJ54" s="73" t="s">
        <v>96</v>
      </c>
      <c r="AK54" s="73" t="s">
        <v>96</v>
      </c>
      <c r="AL54" s="73" t="s">
        <v>96</v>
      </c>
      <c r="AM54" s="73" t="s">
        <v>96</v>
      </c>
      <c r="AN54" s="73" t="s">
        <v>96</v>
      </c>
      <c r="AO54" s="73" t="s">
        <v>96</v>
      </c>
      <c r="AP54" s="73" t="s">
        <v>96</v>
      </c>
      <c r="AQ54" s="73" t="s">
        <v>96</v>
      </c>
      <c r="AR54" s="5" t="s">
        <v>96</v>
      </c>
      <c r="AS54" s="5" t="s">
        <v>96</v>
      </c>
      <c r="AT54" s="5" t="s">
        <v>96</v>
      </c>
      <c r="AU54" s="5" t="s">
        <v>96</v>
      </c>
      <c r="AV54" s="5" t="s">
        <v>96</v>
      </c>
      <c r="AW54" s="5" t="s">
        <v>96</v>
      </c>
      <c r="AX54" s="5" t="s">
        <v>96</v>
      </c>
      <c r="AY54" s="5" t="s">
        <v>96</v>
      </c>
      <c r="AZ54" s="5" t="s">
        <v>96</v>
      </c>
      <c r="BA54" s="5" t="s">
        <v>96</v>
      </c>
      <c r="BB54" s="5" t="s">
        <v>96</v>
      </c>
      <c r="BC54" s="5" t="s">
        <v>96</v>
      </c>
      <c r="BD54" s="5" t="s">
        <v>96</v>
      </c>
      <c r="BE54" s="5" t="s">
        <v>96</v>
      </c>
      <c r="BF54" s="5" t="s">
        <v>96</v>
      </c>
      <c r="BG54" s="5">
        <v>4</v>
      </c>
      <c r="BH54" s="5" t="s">
        <v>96</v>
      </c>
      <c r="BI54" s="5" t="s">
        <v>96</v>
      </c>
      <c r="BJ54" s="5" t="s">
        <v>96</v>
      </c>
      <c r="BK54" s="5" t="s">
        <v>96</v>
      </c>
      <c r="BL54" s="5" t="s">
        <v>96</v>
      </c>
      <c r="BM54" s="5" t="s">
        <v>96</v>
      </c>
      <c r="BN54" s="5" t="s">
        <v>96</v>
      </c>
      <c r="BO54" s="5" t="s">
        <v>96</v>
      </c>
      <c r="BP54" s="5" t="s">
        <v>96</v>
      </c>
    </row>
    <row r="55" spans="2:68" ht="31" x14ac:dyDescent="0.35">
      <c r="B55" s="73" t="s">
        <v>1182</v>
      </c>
      <c r="C55" s="73" t="s">
        <v>1183</v>
      </c>
      <c r="D55" s="84" t="s">
        <v>1184</v>
      </c>
      <c r="E55" s="73" t="s">
        <v>1373</v>
      </c>
      <c r="F55" s="73" t="s">
        <v>206</v>
      </c>
      <c r="G55" s="73" t="s">
        <v>206</v>
      </c>
      <c r="H55" s="73">
        <v>4</v>
      </c>
      <c r="I55" s="73" t="s">
        <v>159</v>
      </c>
      <c r="J55" s="73">
        <v>4</v>
      </c>
      <c r="K55" s="73">
        <v>4</v>
      </c>
      <c r="L55" s="73">
        <v>4</v>
      </c>
      <c r="M55" s="73">
        <v>4</v>
      </c>
      <c r="N55" s="73">
        <v>5</v>
      </c>
      <c r="O55" s="73">
        <v>5</v>
      </c>
      <c r="P55" s="73">
        <v>5</v>
      </c>
      <c r="Q55" s="73">
        <v>5</v>
      </c>
      <c r="R55" s="73">
        <v>5</v>
      </c>
      <c r="S55" s="73">
        <v>5</v>
      </c>
      <c r="T55" s="73">
        <v>5</v>
      </c>
      <c r="U55" s="73" t="s">
        <v>142</v>
      </c>
      <c r="V55" s="73" t="s">
        <v>142</v>
      </c>
      <c r="W55" s="73" t="s">
        <v>142</v>
      </c>
      <c r="X55" s="73" t="s">
        <v>1374</v>
      </c>
      <c r="Y55" s="73" t="s">
        <v>1374</v>
      </c>
      <c r="Z55" s="73" t="s">
        <v>1374</v>
      </c>
      <c r="AA55" s="73" t="s">
        <v>1374</v>
      </c>
      <c r="AB55" s="73">
        <v>4</v>
      </c>
      <c r="AC55" s="73">
        <v>4</v>
      </c>
      <c r="AD55" s="73">
        <v>4</v>
      </c>
      <c r="AE55" s="73" t="s">
        <v>1374</v>
      </c>
      <c r="AF55" s="73" t="s">
        <v>1374</v>
      </c>
      <c r="AG55" s="73" t="s">
        <v>1374</v>
      </c>
      <c r="AH55" s="73" t="s">
        <v>1374</v>
      </c>
      <c r="AI55" s="73" t="s">
        <v>1374</v>
      </c>
      <c r="AJ55" s="73" t="s">
        <v>1374</v>
      </c>
      <c r="AK55" s="73" t="s">
        <v>1374</v>
      </c>
      <c r="AL55" s="73" t="s">
        <v>1374</v>
      </c>
      <c r="AM55" s="73" t="s">
        <v>1374</v>
      </c>
      <c r="AN55" s="73" t="s">
        <v>1374</v>
      </c>
      <c r="AO55" s="73" t="s">
        <v>1374</v>
      </c>
      <c r="AP55" s="73" t="s">
        <v>1374</v>
      </c>
      <c r="AQ55" s="73">
        <v>4</v>
      </c>
      <c r="AR55" s="5" t="s">
        <v>159</v>
      </c>
      <c r="AS55" s="5">
        <v>4</v>
      </c>
      <c r="AT55" s="5" t="s">
        <v>159</v>
      </c>
      <c r="AU55" s="5" t="s">
        <v>159</v>
      </c>
      <c r="AV55" s="5">
        <v>4</v>
      </c>
      <c r="AW55" s="5" t="s">
        <v>142</v>
      </c>
      <c r="AX55" s="5" t="s">
        <v>142</v>
      </c>
      <c r="AY55" s="5" t="s">
        <v>142</v>
      </c>
      <c r="AZ55" s="5" t="s">
        <v>1374</v>
      </c>
      <c r="BA55" s="5" t="s">
        <v>1374</v>
      </c>
      <c r="BB55" s="5" t="s">
        <v>1374</v>
      </c>
      <c r="BC55" s="5" t="s">
        <v>1374</v>
      </c>
      <c r="BD55" s="5" t="s">
        <v>1374</v>
      </c>
      <c r="BE55" s="5" t="s">
        <v>1374</v>
      </c>
      <c r="BF55" s="5" t="s">
        <v>96</v>
      </c>
      <c r="BG55" s="5">
        <v>4</v>
      </c>
      <c r="BH55" s="5">
        <v>4</v>
      </c>
      <c r="BI55" s="5" t="s">
        <v>159</v>
      </c>
      <c r="BJ55" s="5">
        <v>4</v>
      </c>
      <c r="BK55" s="5">
        <v>4</v>
      </c>
      <c r="BL55" s="5" t="s">
        <v>159</v>
      </c>
      <c r="BM55" s="5" t="s">
        <v>142</v>
      </c>
      <c r="BN55" s="5" t="s">
        <v>142</v>
      </c>
      <c r="BO55" s="5" t="s">
        <v>142</v>
      </c>
      <c r="BP55" s="5">
        <v>4</v>
      </c>
    </row>
    <row r="56" spans="2:68" ht="46.5" x14ac:dyDescent="0.35">
      <c r="B56" s="73" t="s">
        <v>1185</v>
      </c>
      <c r="C56" s="73" t="s">
        <v>1186</v>
      </c>
      <c r="D56" s="84" t="s">
        <v>1187</v>
      </c>
      <c r="E56" s="73" t="s">
        <v>1401</v>
      </c>
      <c r="F56" s="73" t="s">
        <v>206</v>
      </c>
      <c r="G56" s="73" t="s">
        <v>96</v>
      </c>
      <c r="H56" s="73" t="s">
        <v>96</v>
      </c>
      <c r="I56" s="73" t="s">
        <v>96</v>
      </c>
      <c r="J56" s="73" t="s">
        <v>96</v>
      </c>
      <c r="K56" s="73" t="s">
        <v>96</v>
      </c>
      <c r="L56" s="73" t="s">
        <v>96</v>
      </c>
      <c r="M56" s="73" t="s">
        <v>96</v>
      </c>
      <c r="N56" s="73" t="s">
        <v>96</v>
      </c>
      <c r="O56" s="73" t="s">
        <v>96</v>
      </c>
      <c r="P56" s="73" t="s">
        <v>96</v>
      </c>
      <c r="Q56" s="73" t="s">
        <v>96</v>
      </c>
      <c r="R56" s="73" t="s">
        <v>96</v>
      </c>
      <c r="S56" s="73" t="s">
        <v>96</v>
      </c>
      <c r="T56" s="73" t="s">
        <v>96</v>
      </c>
      <c r="U56" s="73" t="s">
        <v>96</v>
      </c>
      <c r="V56" s="73" t="s">
        <v>96</v>
      </c>
      <c r="W56" s="73" t="s">
        <v>96</v>
      </c>
      <c r="X56" s="73" t="s">
        <v>96</v>
      </c>
      <c r="Y56" s="73" t="s">
        <v>96</v>
      </c>
      <c r="Z56" s="73" t="s">
        <v>96</v>
      </c>
      <c r="AA56" s="73" t="s">
        <v>96</v>
      </c>
      <c r="AB56" s="73" t="s">
        <v>96</v>
      </c>
      <c r="AC56" s="73" t="s">
        <v>96</v>
      </c>
      <c r="AD56" s="73" t="s">
        <v>96</v>
      </c>
      <c r="AE56" s="73" t="s">
        <v>96</v>
      </c>
      <c r="AF56" s="73" t="s">
        <v>96</v>
      </c>
      <c r="AG56" s="73" t="s">
        <v>96</v>
      </c>
      <c r="AH56" s="73" t="s">
        <v>96</v>
      </c>
      <c r="AI56" s="73" t="s">
        <v>96</v>
      </c>
      <c r="AJ56" s="73" t="s">
        <v>96</v>
      </c>
      <c r="AK56" s="73" t="s">
        <v>96</v>
      </c>
      <c r="AL56" s="73" t="s">
        <v>96</v>
      </c>
      <c r="AM56" s="73" t="s">
        <v>96</v>
      </c>
      <c r="AN56" s="73" t="s">
        <v>96</v>
      </c>
      <c r="AO56" s="73" t="s">
        <v>96</v>
      </c>
      <c r="AP56" s="73" t="s">
        <v>96</v>
      </c>
      <c r="AQ56" s="73" t="s">
        <v>96</v>
      </c>
      <c r="AR56" s="5" t="s">
        <v>96</v>
      </c>
      <c r="AS56" s="5" t="s">
        <v>96</v>
      </c>
      <c r="AT56" s="5" t="s">
        <v>96</v>
      </c>
      <c r="AU56" s="5" t="s">
        <v>96</v>
      </c>
      <c r="AV56" s="5" t="s">
        <v>96</v>
      </c>
      <c r="AW56" s="5" t="s">
        <v>96</v>
      </c>
      <c r="AX56" s="5" t="s">
        <v>96</v>
      </c>
      <c r="AY56" s="5" t="s">
        <v>96</v>
      </c>
      <c r="AZ56" s="5" t="s">
        <v>96</v>
      </c>
      <c r="BA56" s="5" t="s">
        <v>96</v>
      </c>
      <c r="BB56" s="5" t="s">
        <v>96</v>
      </c>
      <c r="BC56" s="5" t="s">
        <v>96</v>
      </c>
      <c r="BD56" s="5" t="s">
        <v>96</v>
      </c>
      <c r="BE56" s="5" t="s">
        <v>96</v>
      </c>
      <c r="BF56" s="5" t="s">
        <v>96</v>
      </c>
      <c r="BG56" s="5" t="s">
        <v>96</v>
      </c>
      <c r="BH56" s="5" t="s">
        <v>96</v>
      </c>
      <c r="BI56" s="5" t="s">
        <v>96</v>
      </c>
      <c r="BJ56" s="5" t="s">
        <v>96</v>
      </c>
      <c r="BK56" s="5" t="s">
        <v>96</v>
      </c>
      <c r="BL56" s="5" t="s">
        <v>96</v>
      </c>
      <c r="BM56" s="5" t="s">
        <v>96</v>
      </c>
      <c r="BN56" s="5" t="s">
        <v>96</v>
      </c>
      <c r="BO56" s="5" t="s">
        <v>96</v>
      </c>
      <c r="BP56" s="5" t="s">
        <v>96</v>
      </c>
    </row>
    <row r="57" spans="2:68" ht="93" x14ac:dyDescent="0.35">
      <c r="B57" s="73" t="s">
        <v>1188</v>
      </c>
      <c r="C57" s="73" t="s">
        <v>1189</v>
      </c>
      <c r="D57" s="84" t="s">
        <v>1190</v>
      </c>
      <c r="E57" s="73" t="s">
        <v>1388</v>
      </c>
      <c r="F57" s="73" t="s">
        <v>206</v>
      </c>
      <c r="G57" s="73" t="s">
        <v>96</v>
      </c>
      <c r="H57" s="73">
        <v>4</v>
      </c>
      <c r="I57" s="73" t="s">
        <v>96</v>
      </c>
      <c r="J57" s="73" t="s">
        <v>96</v>
      </c>
      <c r="K57" s="73">
        <v>4</v>
      </c>
      <c r="L57" s="73">
        <v>4</v>
      </c>
      <c r="M57" s="73" t="s">
        <v>96</v>
      </c>
      <c r="N57" s="73" t="s">
        <v>96</v>
      </c>
      <c r="O57" s="73" t="s">
        <v>96</v>
      </c>
      <c r="P57" s="73" t="s">
        <v>96</v>
      </c>
      <c r="Q57" s="73" t="s">
        <v>96</v>
      </c>
      <c r="R57" s="73" t="s">
        <v>96</v>
      </c>
      <c r="S57" s="73" t="s">
        <v>96</v>
      </c>
      <c r="T57" s="73" t="s">
        <v>96</v>
      </c>
      <c r="U57" s="73" t="s">
        <v>96</v>
      </c>
      <c r="V57" s="73" t="s">
        <v>96</v>
      </c>
      <c r="W57" s="73" t="s">
        <v>96</v>
      </c>
      <c r="X57" s="73" t="s">
        <v>96</v>
      </c>
      <c r="Y57" s="73" t="s">
        <v>96</v>
      </c>
      <c r="Z57" s="73" t="s">
        <v>96</v>
      </c>
      <c r="AA57" s="73" t="s">
        <v>96</v>
      </c>
      <c r="AB57" s="73" t="s">
        <v>96</v>
      </c>
      <c r="AC57" s="73" t="s">
        <v>96</v>
      </c>
      <c r="AD57" s="73" t="s">
        <v>96</v>
      </c>
      <c r="AE57" s="73" t="s">
        <v>96</v>
      </c>
      <c r="AF57" s="73" t="s">
        <v>96</v>
      </c>
      <c r="AG57" s="73" t="s">
        <v>96</v>
      </c>
      <c r="AH57" s="73" t="s">
        <v>96</v>
      </c>
      <c r="AI57" s="73" t="s">
        <v>96</v>
      </c>
      <c r="AJ57" s="73" t="s">
        <v>96</v>
      </c>
      <c r="AK57" s="73" t="s">
        <v>96</v>
      </c>
      <c r="AL57" s="73" t="s">
        <v>96</v>
      </c>
      <c r="AM57" s="73" t="s">
        <v>96</v>
      </c>
      <c r="AN57" s="73" t="s">
        <v>96</v>
      </c>
      <c r="AO57" s="73" t="s">
        <v>96</v>
      </c>
      <c r="AP57" s="73" t="s">
        <v>96</v>
      </c>
      <c r="AQ57" s="73" t="s">
        <v>96</v>
      </c>
      <c r="AR57" s="5" t="s">
        <v>96</v>
      </c>
      <c r="AS57" s="5" t="s">
        <v>96</v>
      </c>
      <c r="AT57" s="5" t="s">
        <v>96</v>
      </c>
      <c r="AU57" s="5" t="s">
        <v>96</v>
      </c>
      <c r="AV57" s="5" t="s">
        <v>96</v>
      </c>
      <c r="AW57" s="5" t="s">
        <v>96</v>
      </c>
      <c r="AX57" s="5" t="s">
        <v>96</v>
      </c>
      <c r="AY57" s="5" t="s">
        <v>96</v>
      </c>
      <c r="AZ57" s="5" t="s">
        <v>96</v>
      </c>
      <c r="BA57" s="5" t="s">
        <v>96</v>
      </c>
      <c r="BB57" s="5" t="s">
        <v>96</v>
      </c>
      <c r="BC57" s="5" t="s">
        <v>96</v>
      </c>
      <c r="BD57" s="5" t="s">
        <v>96</v>
      </c>
      <c r="BE57" s="5" t="s">
        <v>96</v>
      </c>
      <c r="BF57" s="5" t="s">
        <v>96</v>
      </c>
      <c r="BG57" s="5">
        <v>4</v>
      </c>
      <c r="BH57" s="5" t="s">
        <v>96</v>
      </c>
      <c r="BI57" s="5" t="s">
        <v>96</v>
      </c>
      <c r="BJ57" s="5" t="s">
        <v>96</v>
      </c>
      <c r="BK57" s="5" t="s">
        <v>96</v>
      </c>
      <c r="BL57" s="5" t="s">
        <v>96</v>
      </c>
      <c r="BM57" s="5" t="s">
        <v>96</v>
      </c>
      <c r="BN57" s="5" t="s">
        <v>96</v>
      </c>
      <c r="BO57" s="5" t="s">
        <v>96</v>
      </c>
      <c r="BP57" s="5" t="s">
        <v>96</v>
      </c>
    </row>
    <row r="58" spans="2:68" ht="31" x14ac:dyDescent="0.35">
      <c r="B58" s="73" t="s">
        <v>1191</v>
      </c>
      <c r="C58" s="73" t="s">
        <v>1192</v>
      </c>
      <c r="D58" s="84" t="s">
        <v>1193</v>
      </c>
      <c r="E58" s="73" t="s">
        <v>1373</v>
      </c>
      <c r="F58" s="73" t="s">
        <v>206</v>
      </c>
      <c r="G58" s="73" t="s">
        <v>206</v>
      </c>
      <c r="H58" s="73">
        <v>4</v>
      </c>
      <c r="I58" s="73" t="s">
        <v>159</v>
      </c>
      <c r="J58" s="73">
        <v>4</v>
      </c>
      <c r="K58" s="73">
        <v>4</v>
      </c>
      <c r="L58" s="73">
        <v>4</v>
      </c>
      <c r="M58" s="73">
        <v>4</v>
      </c>
      <c r="N58" s="73">
        <v>5</v>
      </c>
      <c r="O58" s="73">
        <v>5</v>
      </c>
      <c r="P58" s="73">
        <v>5</v>
      </c>
      <c r="Q58" s="73">
        <v>5</v>
      </c>
      <c r="R58" s="73">
        <v>5</v>
      </c>
      <c r="S58" s="73">
        <v>5</v>
      </c>
      <c r="T58" s="73">
        <v>5</v>
      </c>
      <c r="U58" s="73" t="s">
        <v>142</v>
      </c>
      <c r="V58" s="73" t="s">
        <v>142</v>
      </c>
      <c r="W58" s="73" t="s">
        <v>142</v>
      </c>
      <c r="X58" s="73" t="s">
        <v>1374</v>
      </c>
      <c r="Y58" s="73" t="s">
        <v>1374</v>
      </c>
      <c r="Z58" s="73" t="s">
        <v>1374</v>
      </c>
      <c r="AA58" s="73" t="s">
        <v>1374</v>
      </c>
      <c r="AB58" s="73">
        <v>4</v>
      </c>
      <c r="AC58" s="73">
        <v>4</v>
      </c>
      <c r="AD58" s="73">
        <v>4</v>
      </c>
      <c r="AE58" s="73" t="s">
        <v>1374</v>
      </c>
      <c r="AF58" s="73" t="s">
        <v>1374</v>
      </c>
      <c r="AG58" s="73" t="s">
        <v>1374</v>
      </c>
      <c r="AH58" s="73" t="s">
        <v>1374</v>
      </c>
      <c r="AI58" s="73" t="s">
        <v>1374</v>
      </c>
      <c r="AJ58" s="73" t="s">
        <v>1374</v>
      </c>
      <c r="AK58" s="73" t="s">
        <v>1374</v>
      </c>
      <c r="AL58" s="73" t="s">
        <v>1374</v>
      </c>
      <c r="AM58" s="73" t="s">
        <v>1374</v>
      </c>
      <c r="AN58" s="73" t="s">
        <v>1374</v>
      </c>
      <c r="AO58" s="73" t="s">
        <v>1374</v>
      </c>
      <c r="AP58" s="73" t="s">
        <v>1374</v>
      </c>
      <c r="AQ58" s="73">
        <v>4</v>
      </c>
      <c r="AR58" s="5" t="s">
        <v>159</v>
      </c>
      <c r="AS58" s="5">
        <v>4</v>
      </c>
      <c r="AT58" s="5" t="s">
        <v>159</v>
      </c>
      <c r="AU58" s="5" t="s">
        <v>159</v>
      </c>
      <c r="AV58" s="5">
        <v>4</v>
      </c>
      <c r="AW58" s="5" t="s">
        <v>142</v>
      </c>
      <c r="AX58" s="5" t="s">
        <v>142</v>
      </c>
      <c r="AY58" s="5" t="s">
        <v>142</v>
      </c>
      <c r="AZ58" s="5" t="s">
        <v>1374</v>
      </c>
      <c r="BA58" s="5" t="s">
        <v>1374</v>
      </c>
      <c r="BB58" s="5" t="s">
        <v>1374</v>
      </c>
      <c r="BC58" s="5" t="s">
        <v>1374</v>
      </c>
      <c r="BD58" s="5" t="s">
        <v>1374</v>
      </c>
      <c r="BE58" s="5" t="s">
        <v>1374</v>
      </c>
      <c r="BF58" s="5" t="s">
        <v>96</v>
      </c>
      <c r="BG58" s="5">
        <v>4</v>
      </c>
      <c r="BH58" s="5">
        <v>4</v>
      </c>
      <c r="BI58" s="5" t="s">
        <v>159</v>
      </c>
      <c r="BJ58" s="5">
        <v>4</v>
      </c>
      <c r="BK58" s="5">
        <v>4</v>
      </c>
      <c r="BL58" s="5" t="s">
        <v>159</v>
      </c>
      <c r="BM58" s="5" t="s">
        <v>142</v>
      </c>
      <c r="BN58" s="5" t="s">
        <v>142</v>
      </c>
      <c r="BO58" s="5" t="s">
        <v>142</v>
      </c>
      <c r="BP58" s="5">
        <v>4</v>
      </c>
    </row>
    <row r="59" spans="2:68" ht="108.5" x14ac:dyDescent="0.35">
      <c r="B59" s="73" t="s">
        <v>1194</v>
      </c>
      <c r="C59" s="73" t="s">
        <v>1195</v>
      </c>
      <c r="D59" s="84" t="s">
        <v>1196</v>
      </c>
      <c r="E59" s="73" t="s">
        <v>1373</v>
      </c>
      <c r="F59" s="73" t="s">
        <v>206</v>
      </c>
      <c r="G59" s="73" t="s">
        <v>206</v>
      </c>
      <c r="H59" s="73">
        <v>4</v>
      </c>
      <c r="I59" s="73" t="s">
        <v>159</v>
      </c>
      <c r="J59" s="73">
        <v>4</v>
      </c>
      <c r="K59" s="73">
        <v>4</v>
      </c>
      <c r="L59" s="73">
        <v>4</v>
      </c>
      <c r="M59" s="73">
        <v>4</v>
      </c>
      <c r="N59" s="73">
        <v>5</v>
      </c>
      <c r="O59" s="73">
        <v>5</v>
      </c>
      <c r="P59" s="73">
        <v>5</v>
      </c>
      <c r="Q59" s="73">
        <v>5</v>
      </c>
      <c r="R59" s="73">
        <v>5</v>
      </c>
      <c r="S59" s="73">
        <v>5</v>
      </c>
      <c r="T59" s="73">
        <v>5</v>
      </c>
      <c r="U59" s="73" t="s">
        <v>142</v>
      </c>
      <c r="V59" s="73" t="s">
        <v>142</v>
      </c>
      <c r="W59" s="73" t="s">
        <v>142</v>
      </c>
      <c r="X59" s="73" t="s">
        <v>1374</v>
      </c>
      <c r="Y59" s="73" t="s">
        <v>1374</v>
      </c>
      <c r="Z59" s="73" t="s">
        <v>1374</v>
      </c>
      <c r="AA59" s="73" t="s">
        <v>1374</v>
      </c>
      <c r="AB59" s="73">
        <v>4</v>
      </c>
      <c r="AC59" s="73">
        <v>4</v>
      </c>
      <c r="AD59" s="73">
        <v>4</v>
      </c>
      <c r="AE59" s="73" t="s">
        <v>1374</v>
      </c>
      <c r="AF59" s="73" t="s">
        <v>1374</v>
      </c>
      <c r="AG59" s="73" t="s">
        <v>1374</v>
      </c>
      <c r="AH59" s="73" t="s">
        <v>1374</v>
      </c>
      <c r="AI59" s="73" t="s">
        <v>1374</v>
      </c>
      <c r="AJ59" s="73" t="s">
        <v>1374</v>
      </c>
      <c r="AK59" s="73" t="s">
        <v>1374</v>
      </c>
      <c r="AL59" s="73" t="s">
        <v>1374</v>
      </c>
      <c r="AM59" s="73" t="s">
        <v>1374</v>
      </c>
      <c r="AN59" s="73" t="s">
        <v>1374</v>
      </c>
      <c r="AO59" s="73" t="s">
        <v>1374</v>
      </c>
      <c r="AP59" s="73" t="s">
        <v>1374</v>
      </c>
      <c r="AQ59" s="73">
        <v>4</v>
      </c>
      <c r="AR59" s="5" t="s">
        <v>159</v>
      </c>
      <c r="AS59" s="5">
        <v>4</v>
      </c>
      <c r="AT59" s="5" t="s">
        <v>159</v>
      </c>
      <c r="AU59" s="5" t="s">
        <v>159</v>
      </c>
      <c r="AV59" s="5">
        <v>4</v>
      </c>
      <c r="AW59" s="5" t="s">
        <v>142</v>
      </c>
      <c r="AX59" s="5" t="s">
        <v>142</v>
      </c>
      <c r="AY59" s="5" t="s">
        <v>142</v>
      </c>
      <c r="AZ59" s="5" t="s">
        <v>1374</v>
      </c>
      <c r="BA59" s="5" t="s">
        <v>1374</v>
      </c>
      <c r="BB59" s="5" t="s">
        <v>1374</v>
      </c>
      <c r="BC59" s="5" t="s">
        <v>1374</v>
      </c>
      <c r="BD59" s="5" t="s">
        <v>1374</v>
      </c>
      <c r="BE59" s="5" t="s">
        <v>1374</v>
      </c>
      <c r="BF59" s="5" t="s">
        <v>96</v>
      </c>
      <c r="BG59" s="5">
        <v>4</v>
      </c>
      <c r="BH59" s="5">
        <v>4</v>
      </c>
      <c r="BI59" s="5" t="s">
        <v>159</v>
      </c>
      <c r="BJ59" s="5">
        <v>4</v>
      </c>
      <c r="BK59" s="5">
        <v>4</v>
      </c>
      <c r="BL59" s="5" t="s">
        <v>159</v>
      </c>
      <c r="BM59" s="5" t="s">
        <v>142</v>
      </c>
      <c r="BN59" s="5" t="s">
        <v>142</v>
      </c>
      <c r="BO59" s="5" t="s">
        <v>142</v>
      </c>
      <c r="BP59" s="5">
        <v>4</v>
      </c>
    </row>
    <row r="60" spans="2:68" ht="62" x14ac:dyDescent="0.35">
      <c r="B60" s="73" t="s">
        <v>1197</v>
      </c>
      <c r="C60" s="73" t="s">
        <v>1198</v>
      </c>
      <c r="D60" s="84" t="s">
        <v>1199</v>
      </c>
      <c r="E60" s="73" t="s">
        <v>1388</v>
      </c>
      <c r="F60" s="73" t="s">
        <v>206</v>
      </c>
      <c r="G60" s="73" t="s">
        <v>96</v>
      </c>
      <c r="H60" s="92" t="s">
        <v>1447</v>
      </c>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73" t="s">
        <v>96</v>
      </c>
      <c r="AR60" s="5" t="s">
        <v>96</v>
      </c>
      <c r="AS60" s="5" t="s">
        <v>96</v>
      </c>
      <c r="AT60" s="5" t="s">
        <v>96</v>
      </c>
      <c r="AU60" s="5" t="s">
        <v>96</v>
      </c>
      <c r="AV60" s="5" t="s">
        <v>96</v>
      </c>
      <c r="AW60" s="5" t="s">
        <v>96</v>
      </c>
      <c r="AX60" s="5" t="s">
        <v>96</v>
      </c>
      <c r="AY60" s="5" t="s">
        <v>96</v>
      </c>
      <c r="AZ60" s="5" t="s">
        <v>96</v>
      </c>
      <c r="BA60" s="5" t="s">
        <v>96</v>
      </c>
      <c r="BB60" s="5" t="s">
        <v>96</v>
      </c>
      <c r="BC60" s="5" t="s">
        <v>96</v>
      </c>
      <c r="BD60" s="5" t="s">
        <v>96</v>
      </c>
      <c r="BE60" s="5" t="s">
        <v>96</v>
      </c>
      <c r="BF60" s="5" t="s">
        <v>96</v>
      </c>
      <c r="BG60" s="5">
        <v>4</v>
      </c>
      <c r="BH60" s="5" t="s">
        <v>96</v>
      </c>
      <c r="BI60" s="5" t="s">
        <v>96</v>
      </c>
      <c r="BJ60" s="5" t="s">
        <v>96</v>
      </c>
      <c r="BK60" s="5" t="s">
        <v>96</v>
      </c>
      <c r="BL60" s="5" t="s">
        <v>96</v>
      </c>
      <c r="BM60" s="5" t="s">
        <v>96</v>
      </c>
      <c r="BN60" s="5" t="s">
        <v>96</v>
      </c>
      <c r="BO60" s="5" t="s">
        <v>96</v>
      </c>
      <c r="BP60" s="5" t="s">
        <v>96</v>
      </c>
    </row>
    <row r="61" spans="2:68" ht="46.5" x14ac:dyDescent="0.35">
      <c r="B61" s="73" t="s">
        <v>1200</v>
      </c>
      <c r="C61" s="73" t="s">
        <v>1201</v>
      </c>
      <c r="D61" s="84" t="s">
        <v>1202</v>
      </c>
      <c r="E61" s="73" t="s">
        <v>1388</v>
      </c>
      <c r="F61" s="73" t="s">
        <v>206</v>
      </c>
      <c r="G61" s="73" t="s">
        <v>96</v>
      </c>
      <c r="H61" s="73">
        <v>4</v>
      </c>
      <c r="I61" s="73" t="s">
        <v>96</v>
      </c>
      <c r="J61" s="73" t="s">
        <v>96</v>
      </c>
      <c r="K61" s="73">
        <v>4</v>
      </c>
      <c r="L61" s="73">
        <v>4</v>
      </c>
      <c r="M61" s="73" t="s">
        <v>96</v>
      </c>
      <c r="N61" s="73" t="s">
        <v>96</v>
      </c>
      <c r="O61" s="73" t="s">
        <v>96</v>
      </c>
      <c r="P61" s="73" t="s">
        <v>96</v>
      </c>
      <c r="Q61" s="73" t="s">
        <v>96</v>
      </c>
      <c r="R61" s="73" t="s">
        <v>96</v>
      </c>
      <c r="S61" s="73" t="s">
        <v>96</v>
      </c>
      <c r="T61" s="73" t="s">
        <v>96</v>
      </c>
      <c r="U61" s="73" t="s">
        <v>96</v>
      </c>
      <c r="V61" s="73" t="s">
        <v>96</v>
      </c>
      <c r="W61" s="73" t="s">
        <v>96</v>
      </c>
      <c r="X61" s="73" t="s">
        <v>96</v>
      </c>
      <c r="Y61" s="73" t="s">
        <v>96</v>
      </c>
      <c r="Z61" s="73" t="s">
        <v>96</v>
      </c>
      <c r="AA61" s="73" t="s">
        <v>96</v>
      </c>
      <c r="AB61" s="73" t="s">
        <v>96</v>
      </c>
      <c r="AC61" s="73" t="s">
        <v>96</v>
      </c>
      <c r="AD61" s="73" t="s">
        <v>96</v>
      </c>
      <c r="AE61" s="73" t="s">
        <v>96</v>
      </c>
      <c r="AF61" s="73" t="s">
        <v>96</v>
      </c>
      <c r="AG61" s="73" t="s">
        <v>96</v>
      </c>
      <c r="AH61" s="73" t="s">
        <v>96</v>
      </c>
      <c r="AI61" s="73" t="s">
        <v>96</v>
      </c>
      <c r="AJ61" s="73" t="s">
        <v>96</v>
      </c>
      <c r="AK61" s="73" t="s">
        <v>96</v>
      </c>
      <c r="AL61" s="73" t="s">
        <v>96</v>
      </c>
      <c r="AM61" s="73" t="s">
        <v>96</v>
      </c>
      <c r="AN61" s="73" t="s">
        <v>96</v>
      </c>
      <c r="AO61" s="73" t="s">
        <v>96</v>
      </c>
      <c r="AP61" s="73" t="s">
        <v>96</v>
      </c>
      <c r="AQ61" s="73" t="s">
        <v>96</v>
      </c>
      <c r="AR61" s="5" t="s">
        <v>96</v>
      </c>
      <c r="AS61" s="5" t="s">
        <v>96</v>
      </c>
      <c r="AT61" s="5" t="s">
        <v>96</v>
      </c>
      <c r="AU61" s="5" t="s">
        <v>96</v>
      </c>
      <c r="AV61" s="5" t="s">
        <v>96</v>
      </c>
      <c r="AW61" s="5" t="s">
        <v>96</v>
      </c>
      <c r="AX61" s="5" t="s">
        <v>96</v>
      </c>
      <c r="AY61" s="5" t="s">
        <v>96</v>
      </c>
      <c r="AZ61" s="5" t="s">
        <v>96</v>
      </c>
      <c r="BA61" s="5" t="s">
        <v>96</v>
      </c>
      <c r="BB61" s="5" t="s">
        <v>96</v>
      </c>
      <c r="BC61" s="5" t="s">
        <v>96</v>
      </c>
      <c r="BD61" s="5" t="s">
        <v>96</v>
      </c>
      <c r="BE61" s="5" t="s">
        <v>96</v>
      </c>
      <c r="BF61" s="5" t="s">
        <v>96</v>
      </c>
      <c r="BG61" s="5">
        <v>4</v>
      </c>
      <c r="BH61" s="5" t="s">
        <v>96</v>
      </c>
      <c r="BI61" s="5" t="s">
        <v>96</v>
      </c>
      <c r="BJ61" s="5" t="s">
        <v>96</v>
      </c>
      <c r="BK61" s="5" t="s">
        <v>96</v>
      </c>
      <c r="BL61" s="5" t="s">
        <v>96</v>
      </c>
      <c r="BM61" s="5" t="s">
        <v>96</v>
      </c>
      <c r="BN61" s="5" t="s">
        <v>96</v>
      </c>
      <c r="BO61" s="5" t="s">
        <v>96</v>
      </c>
      <c r="BP61" s="5" t="s">
        <v>96</v>
      </c>
    </row>
    <row r="62" spans="2:68" x14ac:dyDescent="0.35">
      <c r="B62" s="73" t="s">
        <v>1203</v>
      </c>
      <c r="C62" s="73" t="s">
        <v>1204</v>
      </c>
      <c r="D62" s="84" t="s">
        <v>1205</v>
      </c>
      <c r="E62" s="73" t="s">
        <v>1388</v>
      </c>
      <c r="F62" s="73" t="s">
        <v>206</v>
      </c>
      <c r="G62" s="73" t="s">
        <v>96</v>
      </c>
      <c r="H62" s="73">
        <v>4</v>
      </c>
      <c r="I62" s="73" t="s">
        <v>96</v>
      </c>
      <c r="J62" s="73" t="s">
        <v>96</v>
      </c>
      <c r="K62" s="73">
        <v>4</v>
      </c>
      <c r="L62" s="73">
        <v>4</v>
      </c>
      <c r="M62" s="73" t="s">
        <v>96</v>
      </c>
      <c r="N62" s="73" t="s">
        <v>96</v>
      </c>
      <c r="O62" s="73" t="s">
        <v>96</v>
      </c>
      <c r="P62" s="73" t="s">
        <v>96</v>
      </c>
      <c r="Q62" s="73" t="s">
        <v>96</v>
      </c>
      <c r="R62" s="73" t="s">
        <v>96</v>
      </c>
      <c r="S62" s="73" t="s">
        <v>96</v>
      </c>
      <c r="T62" s="73" t="s">
        <v>96</v>
      </c>
      <c r="U62" s="73" t="s">
        <v>96</v>
      </c>
      <c r="V62" s="73" t="s">
        <v>96</v>
      </c>
      <c r="W62" s="73" t="s">
        <v>96</v>
      </c>
      <c r="X62" s="73" t="s">
        <v>96</v>
      </c>
      <c r="Y62" s="73" t="s">
        <v>96</v>
      </c>
      <c r="Z62" s="73" t="s">
        <v>96</v>
      </c>
      <c r="AA62" s="73" t="s">
        <v>96</v>
      </c>
      <c r="AB62" s="73" t="s">
        <v>96</v>
      </c>
      <c r="AC62" s="73" t="s">
        <v>96</v>
      </c>
      <c r="AD62" s="73" t="s">
        <v>96</v>
      </c>
      <c r="AE62" s="73" t="s">
        <v>96</v>
      </c>
      <c r="AF62" s="73" t="s">
        <v>96</v>
      </c>
      <c r="AG62" s="73" t="s">
        <v>96</v>
      </c>
      <c r="AH62" s="73" t="s">
        <v>96</v>
      </c>
      <c r="AI62" s="73" t="s">
        <v>96</v>
      </c>
      <c r="AJ62" s="73" t="s">
        <v>96</v>
      </c>
      <c r="AK62" s="73" t="s">
        <v>96</v>
      </c>
      <c r="AL62" s="73" t="s">
        <v>96</v>
      </c>
      <c r="AM62" s="73" t="s">
        <v>96</v>
      </c>
      <c r="AN62" s="73" t="s">
        <v>96</v>
      </c>
      <c r="AO62" s="73" t="s">
        <v>96</v>
      </c>
      <c r="AP62" s="73" t="s">
        <v>96</v>
      </c>
      <c r="AQ62" s="73" t="s">
        <v>96</v>
      </c>
      <c r="AR62" s="5" t="s">
        <v>96</v>
      </c>
      <c r="AS62" s="5" t="s">
        <v>96</v>
      </c>
      <c r="AT62" s="5" t="s">
        <v>96</v>
      </c>
      <c r="AU62" s="5" t="s">
        <v>96</v>
      </c>
      <c r="AV62" s="5" t="s">
        <v>96</v>
      </c>
      <c r="AW62" s="5" t="s">
        <v>96</v>
      </c>
      <c r="AX62" s="5" t="s">
        <v>96</v>
      </c>
      <c r="AY62" s="5" t="s">
        <v>96</v>
      </c>
      <c r="AZ62" s="5" t="s">
        <v>96</v>
      </c>
      <c r="BA62" s="5" t="s">
        <v>96</v>
      </c>
      <c r="BB62" s="5" t="s">
        <v>96</v>
      </c>
      <c r="BC62" s="5" t="s">
        <v>96</v>
      </c>
      <c r="BD62" s="5" t="s">
        <v>96</v>
      </c>
      <c r="BE62" s="5" t="s">
        <v>96</v>
      </c>
      <c r="BF62" s="5" t="s">
        <v>96</v>
      </c>
      <c r="BG62" s="5">
        <v>4</v>
      </c>
      <c r="BH62" s="5" t="s">
        <v>96</v>
      </c>
      <c r="BI62" s="5" t="s">
        <v>96</v>
      </c>
      <c r="BJ62" s="5" t="s">
        <v>96</v>
      </c>
      <c r="BK62" s="5" t="s">
        <v>96</v>
      </c>
      <c r="BL62" s="5" t="s">
        <v>96</v>
      </c>
      <c r="BM62" s="5" t="s">
        <v>96</v>
      </c>
      <c r="BN62" s="5" t="s">
        <v>96</v>
      </c>
      <c r="BO62" s="5" t="s">
        <v>96</v>
      </c>
      <c r="BP62" s="5" t="s">
        <v>96</v>
      </c>
    </row>
    <row r="63" spans="2:68" ht="62" x14ac:dyDescent="0.35">
      <c r="B63" s="73" t="s">
        <v>1206</v>
      </c>
      <c r="C63" s="73" t="s">
        <v>1207</v>
      </c>
      <c r="D63" s="84" t="s">
        <v>1208</v>
      </c>
      <c r="E63" s="73" t="s">
        <v>1388</v>
      </c>
      <c r="F63" s="73" t="s">
        <v>206</v>
      </c>
      <c r="G63" s="73" t="s">
        <v>96</v>
      </c>
      <c r="H63" s="73">
        <v>4</v>
      </c>
      <c r="I63" s="73" t="s">
        <v>96</v>
      </c>
      <c r="J63" s="73" t="s">
        <v>96</v>
      </c>
      <c r="K63" s="73">
        <v>4</v>
      </c>
      <c r="L63" s="73">
        <v>4</v>
      </c>
      <c r="M63" s="73" t="s">
        <v>96</v>
      </c>
      <c r="N63" s="73" t="s">
        <v>96</v>
      </c>
      <c r="O63" s="73" t="s">
        <v>96</v>
      </c>
      <c r="P63" s="73" t="s">
        <v>96</v>
      </c>
      <c r="Q63" s="73" t="s">
        <v>96</v>
      </c>
      <c r="R63" s="73" t="s">
        <v>96</v>
      </c>
      <c r="S63" s="73" t="s">
        <v>96</v>
      </c>
      <c r="T63" s="73" t="s">
        <v>96</v>
      </c>
      <c r="U63" s="73" t="s">
        <v>96</v>
      </c>
      <c r="V63" s="73" t="s">
        <v>96</v>
      </c>
      <c r="W63" s="73" t="s">
        <v>96</v>
      </c>
      <c r="X63" s="73" t="s">
        <v>96</v>
      </c>
      <c r="Y63" s="73" t="s">
        <v>96</v>
      </c>
      <c r="Z63" s="73" t="s">
        <v>96</v>
      </c>
      <c r="AA63" s="73" t="s">
        <v>96</v>
      </c>
      <c r="AB63" s="73" t="s">
        <v>96</v>
      </c>
      <c r="AC63" s="73" t="s">
        <v>96</v>
      </c>
      <c r="AD63" s="73" t="s">
        <v>96</v>
      </c>
      <c r="AE63" s="73" t="s">
        <v>96</v>
      </c>
      <c r="AF63" s="73" t="s">
        <v>96</v>
      </c>
      <c r="AG63" s="73" t="s">
        <v>96</v>
      </c>
      <c r="AH63" s="73" t="s">
        <v>96</v>
      </c>
      <c r="AI63" s="73" t="s">
        <v>96</v>
      </c>
      <c r="AJ63" s="73" t="s">
        <v>96</v>
      </c>
      <c r="AK63" s="73" t="s">
        <v>96</v>
      </c>
      <c r="AL63" s="73" t="s">
        <v>96</v>
      </c>
      <c r="AM63" s="73" t="s">
        <v>96</v>
      </c>
      <c r="AN63" s="73" t="s">
        <v>96</v>
      </c>
      <c r="AO63" s="73" t="s">
        <v>96</v>
      </c>
      <c r="AP63" s="73" t="s">
        <v>96</v>
      </c>
      <c r="AQ63" s="73" t="s">
        <v>96</v>
      </c>
      <c r="AR63" s="5" t="s">
        <v>96</v>
      </c>
      <c r="AS63" s="5" t="s">
        <v>96</v>
      </c>
      <c r="AT63" s="5" t="s">
        <v>96</v>
      </c>
      <c r="AU63" s="5" t="s">
        <v>96</v>
      </c>
      <c r="AV63" s="5" t="s">
        <v>96</v>
      </c>
      <c r="AW63" s="5" t="s">
        <v>96</v>
      </c>
      <c r="AX63" s="5" t="s">
        <v>96</v>
      </c>
      <c r="AY63" s="5" t="s">
        <v>96</v>
      </c>
      <c r="AZ63" s="5" t="s">
        <v>96</v>
      </c>
      <c r="BA63" s="5" t="s">
        <v>96</v>
      </c>
      <c r="BB63" s="5" t="s">
        <v>96</v>
      </c>
      <c r="BC63" s="5" t="s">
        <v>96</v>
      </c>
      <c r="BD63" s="5" t="s">
        <v>96</v>
      </c>
      <c r="BE63" s="5" t="s">
        <v>96</v>
      </c>
      <c r="BF63" s="5" t="s">
        <v>96</v>
      </c>
      <c r="BG63" s="5">
        <v>4</v>
      </c>
      <c r="BH63" s="5" t="s">
        <v>96</v>
      </c>
      <c r="BI63" s="5" t="s">
        <v>96</v>
      </c>
      <c r="BJ63" s="5" t="s">
        <v>96</v>
      </c>
      <c r="BK63" s="5" t="s">
        <v>96</v>
      </c>
      <c r="BL63" s="5" t="s">
        <v>96</v>
      </c>
      <c r="BM63" s="5" t="s">
        <v>96</v>
      </c>
      <c r="BN63" s="5" t="s">
        <v>96</v>
      </c>
      <c r="BO63" s="5" t="s">
        <v>96</v>
      </c>
      <c r="BP63" s="5" t="s">
        <v>96</v>
      </c>
    </row>
    <row r="64" spans="2:68" ht="155" x14ac:dyDescent="0.35">
      <c r="B64" s="73" t="s">
        <v>1209</v>
      </c>
      <c r="C64" s="73" t="s">
        <v>1210</v>
      </c>
      <c r="D64" s="84" t="s">
        <v>1211</v>
      </c>
      <c r="E64" s="73" t="s">
        <v>1373</v>
      </c>
      <c r="F64" s="73" t="s">
        <v>206</v>
      </c>
      <c r="G64" s="73" t="s">
        <v>206</v>
      </c>
      <c r="H64" s="73">
        <v>4</v>
      </c>
      <c r="I64" s="73" t="s">
        <v>159</v>
      </c>
      <c r="J64" s="73">
        <v>4</v>
      </c>
      <c r="K64" s="73">
        <v>4</v>
      </c>
      <c r="L64" s="73">
        <v>4</v>
      </c>
      <c r="M64" s="73">
        <v>4</v>
      </c>
      <c r="N64" s="73">
        <v>5</v>
      </c>
      <c r="O64" s="73">
        <v>5</v>
      </c>
      <c r="P64" s="73">
        <v>5</v>
      </c>
      <c r="Q64" s="73">
        <v>5</v>
      </c>
      <c r="R64" s="73">
        <v>5</v>
      </c>
      <c r="S64" s="73">
        <v>5</v>
      </c>
      <c r="T64" s="73">
        <v>5</v>
      </c>
      <c r="U64" s="73" t="s">
        <v>142</v>
      </c>
      <c r="V64" s="73" t="s">
        <v>142</v>
      </c>
      <c r="W64" s="73" t="s">
        <v>142</v>
      </c>
      <c r="X64" s="73" t="s">
        <v>1374</v>
      </c>
      <c r="Y64" s="73" t="s">
        <v>1374</v>
      </c>
      <c r="Z64" s="73" t="s">
        <v>1374</v>
      </c>
      <c r="AA64" s="73" t="s">
        <v>1374</v>
      </c>
      <c r="AB64" s="73">
        <v>4</v>
      </c>
      <c r="AC64" s="73">
        <v>4</v>
      </c>
      <c r="AD64" s="73">
        <v>4</v>
      </c>
      <c r="AE64" s="73" t="s">
        <v>1374</v>
      </c>
      <c r="AF64" s="73" t="s">
        <v>1374</v>
      </c>
      <c r="AG64" s="73" t="s">
        <v>1374</v>
      </c>
      <c r="AH64" s="73" t="s">
        <v>1374</v>
      </c>
      <c r="AI64" s="73" t="s">
        <v>1374</v>
      </c>
      <c r="AJ64" s="73" t="s">
        <v>1374</v>
      </c>
      <c r="AK64" s="73" t="s">
        <v>1374</v>
      </c>
      <c r="AL64" s="73" t="s">
        <v>1374</v>
      </c>
      <c r="AM64" s="73" t="s">
        <v>1374</v>
      </c>
      <c r="AN64" s="73" t="s">
        <v>1374</v>
      </c>
      <c r="AO64" s="73" t="s">
        <v>1374</v>
      </c>
      <c r="AP64" s="73" t="s">
        <v>1374</v>
      </c>
      <c r="AQ64" s="73">
        <v>4</v>
      </c>
      <c r="AR64" s="5" t="s">
        <v>159</v>
      </c>
      <c r="AS64" s="5">
        <v>4</v>
      </c>
      <c r="AT64" s="5" t="s">
        <v>159</v>
      </c>
      <c r="AU64" s="5" t="s">
        <v>159</v>
      </c>
      <c r="AV64" s="5">
        <v>4</v>
      </c>
      <c r="AW64" s="5" t="s">
        <v>142</v>
      </c>
      <c r="AX64" s="5" t="s">
        <v>142</v>
      </c>
      <c r="AY64" s="5" t="s">
        <v>142</v>
      </c>
      <c r="AZ64" s="5" t="s">
        <v>1374</v>
      </c>
      <c r="BA64" s="5" t="s">
        <v>1374</v>
      </c>
      <c r="BB64" s="5" t="s">
        <v>1374</v>
      </c>
      <c r="BC64" s="5" t="s">
        <v>1374</v>
      </c>
      <c r="BD64" s="5" t="s">
        <v>1374</v>
      </c>
      <c r="BE64" s="5" t="s">
        <v>1374</v>
      </c>
      <c r="BF64" s="5" t="s">
        <v>96</v>
      </c>
      <c r="BG64" s="5">
        <v>4</v>
      </c>
      <c r="BH64" s="5">
        <v>4</v>
      </c>
      <c r="BI64" s="5" t="s">
        <v>159</v>
      </c>
      <c r="BJ64" s="5">
        <v>4</v>
      </c>
      <c r="BK64" s="5">
        <v>4</v>
      </c>
      <c r="BL64" s="5" t="s">
        <v>159</v>
      </c>
      <c r="BM64" s="5" t="s">
        <v>142</v>
      </c>
      <c r="BN64" s="5" t="s">
        <v>142</v>
      </c>
      <c r="BO64" s="5" t="s">
        <v>142</v>
      </c>
      <c r="BP64" s="5">
        <v>4</v>
      </c>
    </row>
    <row r="65" spans="2:68" ht="46.5" x14ac:dyDescent="0.35">
      <c r="B65" s="73" t="s">
        <v>1212</v>
      </c>
      <c r="C65" s="73" t="s">
        <v>1213</v>
      </c>
      <c r="D65" s="84" t="s">
        <v>1214</v>
      </c>
      <c r="E65" s="73" t="s">
        <v>1373</v>
      </c>
      <c r="F65" s="73" t="s">
        <v>206</v>
      </c>
      <c r="G65" s="73" t="s">
        <v>206</v>
      </c>
      <c r="H65" s="73">
        <v>4</v>
      </c>
      <c r="I65" s="73" t="s">
        <v>159</v>
      </c>
      <c r="J65" s="73">
        <v>4</v>
      </c>
      <c r="K65" s="73">
        <v>4</v>
      </c>
      <c r="L65" s="73">
        <v>4</v>
      </c>
      <c r="M65" s="73">
        <v>4</v>
      </c>
      <c r="N65" s="73">
        <v>5</v>
      </c>
      <c r="O65" s="73">
        <v>5</v>
      </c>
      <c r="P65" s="73">
        <v>5</v>
      </c>
      <c r="Q65" s="73">
        <v>5</v>
      </c>
      <c r="R65" s="73">
        <v>5</v>
      </c>
      <c r="S65" s="73">
        <v>5</v>
      </c>
      <c r="T65" s="73">
        <v>5</v>
      </c>
      <c r="U65" s="73" t="s">
        <v>142</v>
      </c>
      <c r="V65" s="73" t="s">
        <v>142</v>
      </c>
      <c r="W65" s="73" t="s">
        <v>142</v>
      </c>
      <c r="X65" s="73" t="s">
        <v>1374</v>
      </c>
      <c r="Y65" s="73" t="s">
        <v>1374</v>
      </c>
      <c r="Z65" s="73" t="s">
        <v>1374</v>
      </c>
      <c r="AA65" s="73" t="s">
        <v>1374</v>
      </c>
      <c r="AB65" s="73">
        <v>4</v>
      </c>
      <c r="AC65" s="73">
        <v>4</v>
      </c>
      <c r="AD65" s="73">
        <v>4</v>
      </c>
      <c r="AE65" s="73" t="s">
        <v>1374</v>
      </c>
      <c r="AF65" s="73" t="s">
        <v>1374</v>
      </c>
      <c r="AG65" s="73" t="s">
        <v>1374</v>
      </c>
      <c r="AH65" s="73" t="s">
        <v>1374</v>
      </c>
      <c r="AI65" s="73" t="s">
        <v>1374</v>
      </c>
      <c r="AJ65" s="73" t="s">
        <v>1374</v>
      </c>
      <c r="AK65" s="73" t="s">
        <v>1374</v>
      </c>
      <c r="AL65" s="73" t="s">
        <v>1374</v>
      </c>
      <c r="AM65" s="73" t="s">
        <v>1374</v>
      </c>
      <c r="AN65" s="73" t="s">
        <v>1374</v>
      </c>
      <c r="AO65" s="73" t="s">
        <v>1374</v>
      </c>
      <c r="AP65" s="73" t="s">
        <v>1374</v>
      </c>
      <c r="AQ65" s="73">
        <v>4</v>
      </c>
      <c r="AR65" s="5" t="s">
        <v>159</v>
      </c>
      <c r="AS65" s="5">
        <v>4</v>
      </c>
      <c r="AT65" s="5" t="s">
        <v>159</v>
      </c>
      <c r="AU65" s="5" t="s">
        <v>159</v>
      </c>
      <c r="AV65" s="5">
        <v>4</v>
      </c>
      <c r="AW65" s="5" t="s">
        <v>142</v>
      </c>
      <c r="AX65" s="5" t="s">
        <v>142</v>
      </c>
      <c r="AY65" s="5" t="s">
        <v>142</v>
      </c>
      <c r="AZ65" s="5" t="s">
        <v>1374</v>
      </c>
      <c r="BA65" s="5" t="s">
        <v>1374</v>
      </c>
      <c r="BB65" s="5" t="s">
        <v>1374</v>
      </c>
      <c r="BC65" s="5" t="s">
        <v>1374</v>
      </c>
      <c r="BD65" s="5" t="s">
        <v>1374</v>
      </c>
      <c r="BE65" s="5" t="s">
        <v>1374</v>
      </c>
      <c r="BF65" s="5" t="s">
        <v>96</v>
      </c>
      <c r="BG65" s="5">
        <v>4</v>
      </c>
      <c r="BH65" s="5">
        <v>4</v>
      </c>
      <c r="BI65" s="5" t="s">
        <v>159</v>
      </c>
      <c r="BJ65" s="5">
        <v>4</v>
      </c>
      <c r="BK65" s="5">
        <v>4</v>
      </c>
      <c r="BL65" s="5" t="s">
        <v>159</v>
      </c>
      <c r="BM65" s="5" t="s">
        <v>142</v>
      </c>
      <c r="BN65" s="5" t="s">
        <v>142</v>
      </c>
      <c r="BO65" s="5" t="s">
        <v>142</v>
      </c>
      <c r="BP65" s="5">
        <v>4</v>
      </c>
    </row>
    <row r="66" spans="2:68" ht="46.5" x14ac:dyDescent="0.35">
      <c r="B66" s="73" t="s">
        <v>1215</v>
      </c>
      <c r="C66" s="73" t="s">
        <v>1216</v>
      </c>
      <c r="D66" s="84" t="s">
        <v>1217</v>
      </c>
      <c r="E66" s="73" t="s">
        <v>1388</v>
      </c>
      <c r="F66" s="73" t="s">
        <v>206</v>
      </c>
      <c r="G66" s="73" t="s">
        <v>96</v>
      </c>
      <c r="H66" s="73">
        <v>4</v>
      </c>
      <c r="I66" s="73" t="s">
        <v>96</v>
      </c>
      <c r="J66" s="73" t="s">
        <v>96</v>
      </c>
      <c r="K66" s="73">
        <v>4</v>
      </c>
      <c r="L66" s="73">
        <v>4</v>
      </c>
      <c r="M66" s="73" t="s">
        <v>96</v>
      </c>
      <c r="N66" s="73" t="s">
        <v>96</v>
      </c>
      <c r="O66" s="73" t="s">
        <v>96</v>
      </c>
      <c r="P66" s="73" t="s">
        <v>96</v>
      </c>
      <c r="Q66" s="73" t="s">
        <v>96</v>
      </c>
      <c r="R66" s="73" t="s">
        <v>96</v>
      </c>
      <c r="S66" s="73" t="s">
        <v>96</v>
      </c>
      <c r="T66" s="73" t="s">
        <v>96</v>
      </c>
      <c r="U66" s="73" t="s">
        <v>96</v>
      </c>
      <c r="V66" s="73" t="s">
        <v>96</v>
      </c>
      <c r="W66" s="73" t="s">
        <v>96</v>
      </c>
      <c r="X66" s="73" t="s">
        <v>96</v>
      </c>
      <c r="Y66" s="73" t="s">
        <v>96</v>
      </c>
      <c r="Z66" s="73" t="s">
        <v>96</v>
      </c>
      <c r="AA66" s="73" t="s">
        <v>96</v>
      </c>
      <c r="AB66" s="73" t="s">
        <v>96</v>
      </c>
      <c r="AC66" s="73" t="s">
        <v>96</v>
      </c>
      <c r="AD66" s="73" t="s">
        <v>96</v>
      </c>
      <c r="AE66" s="73" t="s">
        <v>96</v>
      </c>
      <c r="AF66" s="73" t="s">
        <v>96</v>
      </c>
      <c r="AG66" s="73" t="s">
        <v>96</v>
      </c>
      <c r="AH66" s="73" t="s">
        <v>96</v>
      </c>
      <c r="AI66" s="73" t="s">
        <v>96</v>
      </c>
      <c r="AJ66" s="73" t="s">
        <v>96</v>
      </c>
      <c r="AK66" s="73" t="s">
        <v>96</v>
      </c>
      <c r="AL66" s="73" t="s">
        <v>96</v>
      </c>
      <c r="AM66" s="73" t="s">
        <v>96</v>
      </c>
      <c r="AN66" s="73" t="s">
        <v>96</v>
      </c>
      <c r="AO66" s="73" t="s">
        <v>96</v>
      </c>
      <c r="AP66" s="73" t="s">
        <v>96</v>
      </c>
      <c r="AQ66" s="73" t="s">
        <v>96</v>
      </c>
      <c r="AR66" s="5" t="s">
        <v>96</v>
      </c>
      <c r="AS66" s="5" t="s">
        <v>96</v>
      </c>
      <c r="AT66" s="5" t="s">
        <v>96</v>
      </c>
      <c r="AU66" s="5" t="s">
        <v>96</v>
      </c>
      <c r="AV66" s="5" t="s">
        <v>96</v>
      </c>
      <c r="AW66" s="5" t="s">
        <v>96</v>
      </c>
      <c r="AX66" s="5" t="s">
        <v>96</v>
      </c>
      <c r="AY66" s="5" t="s">
        <v>96</v>
      </c>
      <c r="AZ66" s="5" t="s">
        <v>96</v>
      </c>
      <c r="BA66" s="5" t="s">
        <v>96</v>
      </c>
      <c r="BB66" s="5" t="s">
        <v>96</v>
      </c>
      <c r="BC66" s="5" t="s">
        <v>96</v>
      </c>
      <c r="BD66" s="5" t="s">
        <v>96</v>
      </c>
      <c r="BE66" s="5" t="s">
        <v>96</v>
      </c>
      <c r="BF66" s="5" t="s">
        <v>96</v>
      </c>
      <c r="BG66" s="5">
        <v>4</v>
      </c>
      <c r="BH66" s="5" t="s">
        <v>96</v>
      </c>
      <c r="BI66" s="5" t="s">
        <v>96</v>
      </c>
      <c r="BJ66" s="5" t="s">
        <v>96</v>
      </c>
      <c r="BK66" s="5" t="s">
        <v>96</v>
      </c>
      <c r="BL66" s="5" t="s">
        <v>96</v>
      </c>
      <c r="BM66" s="5" t="s">
        <v>96</v>
      </c>
      <c r="BN66" s="5" t="s">
        <v>96</v>
      </c>
      <c r="BO66" s="5" t="s">
        <v>96</v>
      </c>
      <c r="BP66" s="5" t="s">
        <v>96</v>
      </c>
    </row>
    <row r="67" spans="2:68" ht="46.5" x14ac:dyDescent="0.35">
      <c r="B67" s="73" t="s">
        <v>1218</v>
      </c>
      <c r="C67" s="73" t="s">
        <v>1219</v>
      </c>
      <c r="D67" s="84" t="s">
        <v>1220</v>
      </c>
      <c r="E67" s="73" t="s">
        <v>1388</v>
      </c>
      <c r="F67" s="73" t="s">
        <v>206</v>
      </c>
      <c r="G67" s="73" t="s">
        <v>96</v>
      </c>
      <c r="H67" s="73" t="s">
        <v>1447</v>
      </c>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t="s">
        <v>96</v>
      </c>
      <c r="AR67" s="5" t="s">
        <v>96</v>
      </c>
      <c r="AS67" s="5" t="s">
        <v>96</v>
      </c>
      <c r="AT67" s="5" t="s">
        <v>96</v>
      </c>
      <c r="AU67" s="5" t="s">
        <v>96</v>
      </c>
      <c r="AV67" s="5" t="s">
        <v>96</v>
      </c>
      <c r="AW67" s="5" t="s">
        <v>96</v>
      </c>
      <c r="AX67" s="5" t="s">
        <v>96</v>
      </c>
      <c r="AY67" s="5" t="s">
        <v>96</v>
      </c>
      <c r="AZ67" s="5" t="s">
        <v>96</v>
      </c>
      <c r="BA67" s="5" t="s">
        <v>96</v>
      </c>
      <c r="BB67" s="5" t="s">
        <v>96</v>
      </c>
      <c r="BC67" s="5" t="s">
        <v>96</v>
      </c>
      <c r="BD67" s="5" t="s">
        <v>96</v>
      </c>
      <c r="BE67" s="5" t="s">
        <v>96</v>
      </c>
      <c r="BF67" s="5" t="s">
        <v>96</v>
      </c>
      <c r="BG67" s="5" t="s">
        <v>96</v>
      </c>
      <c r="BH67" s="5" t="s">
        <v>96</v>
      </c>
      <c r="BI67" s="5" t="s">
        <v>96</v>
      </c>
      <c r="BJ67" s="5" t="s">
        <v>96</v>
      </c>
      <c r="BK67" s="5" t="s">
        <v>96</v>
      </c>
      <c r="BL67" s="5" t="s">
        <v>96</v>
      </c>
      <c r="BM67" s="5" t="s">
        <v>96</v>
      </c>
      <c r="BN67" s="5" t="s">
        <v>96</v>
      </c>
      <c r="BO67" s="5" t="s">
        <v>96</v>
      </c>
      <c r="BP67" s="5" t="s">
        <v>96</v>
      </c>
    </row>
    <row r="68" spans="2:68" ht="62" x14ac:dyDescent="0.35">
      <c r="B68" s="73" t="s">
        <v>1221</v>
      </c>
      <c r="C68" s="73" t="s">
        <v>1222</v>
      </c>
      <c r="D68" s="84" t="s">
        <v>1223</v>
      </c>
      <c r="E68" s="73" t="s">
        <v>1388</v>
      </c>
      <c r="F68" s="73" t="s">
        <v>206</v>
      </c>
      <c r="G68" s="73" t="s">
        <v>96</v>
      </c>
      <c r="H68" s="73">
        <v>4</v>
      </c>
      <c r="I68" s="73" t="s">
        <v>96</v>
      </c>
      <c r="J68" s="73" t="s">
        <v>96</v>
      </c>
      <c r="K68" s="73">
        <v>4</v>
      </c>
      <c r="L68" s="73">
        <v>4</v>
      </c>
      <c r="M68" s="73" t="s">
        <v>96</v>
      </c>
      <c r="N68" s="73" t="s">
        <v>96</v>
      </c>
      <c r="O68" s="73" t="s">
        <v>96</v>
      </c>
      <c r="P68" s="73" t="s">
        <v>96</v>
      </c>
      <c r="Q68" s="73" t="s">
        <v>96</v>
      </c>
      <c r="R68" s="73" t="s">
        <v>96</v>
      </c>
      <c r="S68" s="73" t="s">
        <v>96</v>
      </c>
      <c r="T68" s="73" t="s">
        <v>96</v>
      </c>
      <c r="U68" s="73" t="s">
        <v>96</v>
      </c>
      <c r="V68" s="73" t="s">
        <v>96</v>
      </c>
      <c r="W68" s="73" t="s">
        <v>96</v>
      </c>
      <c r="X68" s="73" t="s">
        <v>96</v>
      </c>
      <c r="Y68" s="73" t="s">
        <v>96</v>
      </c>
      <c r="Z68" s="73" t="s">
        <v>96</v>
      </c>
      <c r="AA68" s="73" t="s">
        <v>96</v>
      </c>
      <c r="AB68" s="73" t="s">
        <v>96</v>
      </c>
      <c r="AC68" s="73" t="s">
        <v>96</v>
      </c>
      <c r="AD68" s="73" t="s">
        <v>96</v>
      </c>
      <c r="AE68" s="73" t="s">
        <v>96</v>
      </c>
      <c r="AF68" s="73" t="s">
        <v>96</v>
      </c>
      <c r="AG68" s="73" t="s">
        <v>96</v>
      </c>
      <c r="AH68" s="73" t="s">
        <v>96</v>
      </c>
      <c r="AI68" s="73" t="s">
        <v>96</v>
      </c>
      <c r="AJ68" s="73" t="s">
        <v>96</v>
      </c>
      <c r="AK68" s="73" t="s">
        <v>96</v>
      </c>
      <c r="AL68" s="73" t="s">
        <v>96</v>
      </c>
      <c r="AM68" s="73" t="s">
        <v>96</v>
      </c>
      <c r="AN68" s="73" t="s">
        <v>96</v>
      </c>
      <c r="AO68" s="73" t="s">
        <v>96</v>
      </c>
      <c r="AP68" s="73" t="s">
        <v>96</v>
      </c>
      <c r="AQ68" s="73" t="s">
        <v>96</v>
      </c>
      <c r="AR68" s="5" t="s">
        <v>96</v>
      </c>
      <c r="AS68" s="5" t="s">
        <v>96</v>
      </c>
      <c r="AT68" s="5" t="s">
        <v>96</v>
      </c>
      <c r="AU68" s="5" t="s">
        <v>96</v>
      </c>
      <c r="AV68" s="5" t="s">
        <v>96</v>
      </c>
      <c r="AW68" s="5" t="s">
        <v>96</v>
      </c>
      <c r="AX68" s="5" t="s">
        <v>96</v>
      </c>
      <c r="AY68" s="5" t="s">
        <v>96</v>
      </c>
      <c r="AZ68" s="5" t="s">
        <v>96</v>
      </c>
      <c r="BA68" s="5" t="s">
        <v>96</v>
      </c>
      <c r="BB68" s="5" t="s">
        <v>96</v>
      </c>
      <c r="BC68" s="5" t="s">
        <v>96</v>
      </c>
      <c r="BD68" s="5" t="s">
        <v>96</v>
      </c>
      <c r="BE68" s="5" t="s">
        <v>96</v>
      </c>
      <c r="BF68" s="5" t="s">
        <v>96</v>
      </c>
      <c r="BG68" s="5">
        <v>4</v>
      </c>
      <c r="BH68" s="5" t="s">
        <v>96</v>
      </c>
      <c r="BI68" s="5" t="s">
        <v>96</v>
      </c>
      <c r="BJ68" s="5" t="s">
        <v>96</v>
      </c>
      <c r="BK68" s="5" t="s">
        <v>96</v>
      </c>
      <c r="BL68" s="5" t="s">
        <v>96</v>
      </c>
      <c r="BM68" s="5" t="s">
        <v>96</v>
      </c>
      <c r="BN68" s="5" t="s">
        <v>96</v>
      </c>
      <c r="BO68" s="5" t="s">
        <v>96</v>
      </c>
      <c r="BP68" s="5" t="s">
        <v>96</v>
      </c>
    </row>
    <row r="69" spans="2:68" ht="62" x14ac:dyDescent="0.35">
      <c r="B69" s="73" t="s">
        <v>1224</v>
      </c>
      <c r="C69" s="73" t="s">
        <v>1225</v>
      </c>
      <c r="D69" s="84" t="s">
        <v>1226</v>
      </c>
      <c r="E69" s="73" t="s">
        <v>1401</v>
      </c>
      <c r="F69" s="73" t="s">
        <v>96</v>
      </c>
      <c r="G69" s="73" t="s">
        <v>96</v>
      </c>
      <c r="H69" s="92" t="s">
        <v>1447</v>
      </c>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73" t="s">
        <v>96</v>
      </c>
      <c r="AR69" s="5" t="s">
        <v>96</v>
      </c>
      <c r="AS69" s="5" t="s">
        <v>96</v>
      </c>
      <c r="AT69" s="5" t="s">
        <v>96</v>
      </c>
      <c r="AU69" s="5" t="s">
        <v>96</v>
      </c>
      <c r="AV69" s="5" t="s">
        <v>96</v>
      </c>
      <c r="AW69" s="5" t="s">
        <v>96</v>
      </c>
      <c r="AX69" s="5" t="s">
        <v>96</v>
      </c>
      <c r="AY69" s="5" t="s">
        <v>96</v>
      </c>
      <c r="AZ69" s="5" t="s">
        <v>96</v>
      </c>
      <c r="BA69" s="5" t="s">
        <v>96</v>
      </c>
      <c r="BB69" s="5" t="s">
        <v>96</v>
      </c>
      <c r="BC69" s="5" t="s">
        <v>96</v>
      </c>
      <c r="BD69" s="5" t="s">
        <v>96</v>
      </c>
      <c r="BE69" s="5" t="s">
        <v>96</v>
      </c>
      <c r="BF69" s="5" t="s">
        <v>96</v>
      </c>
      <c r="BG69" s="5" t="s">
        <v>96</v>
      </c>
      <c r="BH69" s="5" t="s">
        <v>96</v>
      </c>
      <c r="BI69" s="5" t="s">
        <v>96</v>
      </c>
      <c r="BJ69" s="5" t="s">
        <v>96</v>
      </c>
      <c r="BK69" s="5" t="s">
        <v>96</v>
      </c>
      <c r="BL69" s="5" t="s">
        <v>96</v>
      </c>
      <c r="BM69" s="5" t="s">
        <v>96</v>
      </c>
      <c r="BN69" s="5" t="s">
        <v>96</v>
      </c>
      <c r="BO69" s="5" t="s">
        <v>96</v>
      </c>
      <c r="BP69" s="5" t="s">
        <v>96</v>
      </c>
    </row>
    <row r="70" spans="2:68" ht="62" x14ac:dyDescent="0.35">
      <c r="B70" s="73" t="s">
        <v>1227</v>
      </c>
      <c r="C70" s="73" t="s">
        <v>1228</v>
      </c>
      <c r="D70" s="84" t="s">
        <v>1229</v>
      </c>
      <c r="E70" s="73" t="s">
        <v>1401</v>
      </c>
      <c r="F70" s="73" t="s">
        <v>96</v>
      </c>
      <c r="G70" s="73" t="s">
        <v>96</v>
      </c>
      <c r="H70" s="92" t="s">
        <v>1447</v>
      </c>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73" t="s">
        <v>96</v>
      </c>
      <c r="AR70" s="5" t="s">
        <v>96</v>
      </c>
      <c r="AS70" s="5" t="s">
        <v>96</v>
      </c>
      <c r="AT70" s="5" t="s">
        <v>96</v>
      </c>
      <c r="AU70" s="5" t="s">
        <v>96</v>
      </c>
      <c r="AV70" s="5" t="s">
        <v>96</v>
      </c>
      <c r="AW70" s="5" t="s">
        <v>96</v>
      </c>
      <c r="AX70" s="5" t="s">
        <v>96</v>
      </c>
      <c r="AY70" s="5" t="s">
        <v>96</v>
      </c>
      <c r="AZ70" s="5" t="s">
        <v>96</v>
      </c>
      <c r="BA70" s="5" t="s">
        <v>96</v>
      </c>
      <c r="BB70" s="5" t="s">
        <v>96</v>
      </c>
      <c r="BC70" s="5" t="s">
        <v>96</v>
      </c>
      <c r="BD70" s="5" t="s">
        <v>96</v>
      </c>
      <c r="BE70" s="5" t="s">
        <v>96</v>
      </c>
      <c r="BF70" s="5" t="s">
        <v>96</v>
      </c>
      <c r="BG70" s="5" t="s">
        <v>96</v>
      </c>
      <c r="BH70" s="5" t="s">
        <v>96</v>
      </c>
      <c r="BI70" s="5" t="s">
        <v>96</v>
      </c>
      <c r="BJ70" s="5" t="s">
        <v>96</v>
      </c>
      <c r="BK70" s="5" t="s">
        <v>96</v>
      </c>
      <c r="BL70" s="5" t="s">
        <v>96</v>
      </c>
      <c r="BM70" s="5" t="s">
        <v>96</v>
      </c>
      <c r="BN70" s="5" t="s">
        <v>96</v>
      </c>
      <c r="BO70" s="5" t="s">
        <v>96</v>
      </c>
      <c r="BP70" s="5" t="s">
        <v>96</v>
      </c>
    </row>
    <row r="71" spans="2:68" ht="31" x14ac:dyDescent="0.35">
      <c r="B71" s="73" t="s">
        <v>1230</v>
      </c>
      <c r="C71" s="73" t="s">
        <v>1231</v>
      </c>
      <c r="D71" s="84" t="s">
        <v>1232</v>
      </c>
      <c r="E71" s="73" t="s">
        <v>1388</v>
      </c>
      <c r="F71" s="73" t="s">
        <v>206</v>
      </c>
      <c r="G71" s="73" t="s">
        <v>96</v>
      </c>
      <c r="H71" s="73">
        <v>4</v>
      </c>
      <c r="I71" s="73" t="s">
        <v>96</v>
      </c>
      <c r="J71" s="73" t="s">
        <v>96</v>
      </c>
      <c r="K71" s="73">
        <v>4</v>
      </c>
      <c r="L71" s="73">
        <v>4</v>
      </c>
      <c r="M71" s="73" t="s">
        <v>96</v>
      </c>
      <c r="N71" s="73" t="s">
        <v>96</v>
      </c>
      <c r="O71" s="73" t="s">
        <v>96</v>
      </c>
      <c r="P71" s="73" t="s">
        <v>96</v>
      </c>
      <c r="Q71" s="73" t="s">
        <v>96</v>
      </c>
      <c r="R71" s="73" t="s">
        <v>96</v>
      </c>
      <c r="S71" s="73" t="s">
        <v>96</v>
      </c>
      <c r="T71" s="73" t="s">
        <v>96</v>
      </c>
      <c r="U71" s="73" t="s">
        <v>96</v>
      </c>
      <c r="V71" s="73" t="s">
        <v>96</v>
      </c>
      <c r="W71" s="73" t="s">
        <v>96</v>
      </c>
      <c r="X71" s="73" t="s">
        <v>96</v>
      </c>
      <c r="Y71" s="73" t="s">
        <v>96</v>
      </c>
      <c r="Z71" s="73" t="s">
        <v>96</v>
      </c>
      <c r="AA71" s="73" t="s">
        <v>96</v>
      </c>
      <c r="AB71" s="73" t="s">
        <v>96</v>
      </c>
      <c r="AC71" s="73" t="s">
        <v>96</v>
      </c>
      <c r="AD71" s="73" t="s">
        <v>96</v>
      </c>
      <c r="AE71" s="73" t="s">
        <v>96</v>
      </c>
      <c r="AF71" s="73" t="s">
        <v>96</v>
      </c>
      <c r="AG71" s="73" t="s">
        <v>96</v>
      </c>
      <c r="AH71" s="73" t="s">
        <v>96</v>
      </c>
      <c r="AI71" s="73" t="s">
        <v>96</v>
      </c>
      <c r="AJ71" s="73" t="s">
        <v>96</v>
      </c>
      <c r="AK71" s="73" t="s">
        <v>96</v>
      </c>
      <c r="AL71" s="73" t="s">
        <v>96</v>
      </c>
      <c r="AM71" s="73" t="s">
        <v>96</v>
      </c>
      <c r="AN71" s="73" t="s">
        <v>96</v>
      </c>
      <c r="AO71" s="73" t="s">
        <v>96</v>
      </c>
      <c r="AP71" s="73" t="s">
        <v>96</v>
      </c>
      <c r="AQ71" s="73" t="s">
        <v>96</v>
      </c>
      <c r="AR71" s="5" t="s">
        <v>96</v>
      </c>
      <c r="AS71" s="5" t="s">
        <v>96</v>
      </c>
      <c r="AT71" s="5" t="s">
        <v>96</v>
      </c>
      <c r="AU71" s="5" t="s">
        <v>96</v>
      </c>
      <c r="AV71" s="5" t="s">
        <v>96</v>
      </c>
      <c r="AW71" s="5" t="s">
        <v>96</v>
      </c>
      <c r="AX71" s="5" t="s">
        <v>96</v>
      </c>
      <c r="AY71" s="5" t="s">
        <v>96</v>
      </c>
      <c r="AZ71" s="5" t="s">
        <v>96</v>
      </c>
      <c r="BA71" s="5" t="s">
        <v>96</v>
      </c>
      <c r="BB71" s="5" t="s">
        <v>96</v>
      </c>
      <c r="BC71" s="5" t="s">
        <v>96</v>
      </c>
      <c r="BD71" s="5" t="s">
        <v>96</v>
      </c>
      <c r="BE71" s="5" t="s">
        <v>96</v>
      </c>
      <c r="BF71" s="5" t="s">
        <v>96</v>
      </c>
      <c r="BG71" s="5" t="s">
        <v>96</v>
      </c>
      <c r="BH71" s="5" t="s">
        <v>96</v>
      </c>
      <c r="BI71" s="5" t="s">
        <v>96</v>
      </c>
      <c r="BJ71" s="5" t="s">
        <v>96</v>
      </c>
      <c r="BK71" s="5" t="s">
        <v>96</v>
      </c>
      <c r="BL71" s="5" t="s">
        <v>96</v>
      </c>
      <c r="BM71" s="5" t="s">
        <v>96</v>
      </c>
      <c r="BN71" s="5" t="s">
        <v>96</v>
      </c>
      <c r="BO71" s="5" t="s">
        <v>96</v>
      </c>
      <c r="BP71" s="5" t="s">
        <v>96</v>
      </c>
    </row>
    <row r="72" spans="2:68" ht="46.5" x14ac:dyDescent="0.35">
      <c r="B72" s="73" t="s">
        <v>1233</v>
      </c>
      <c r="C72" s="73" t="s">
        <v>1234</v>
      </c>
      <c r="D72" s="84" t="s">
        <v>1235</v>
      </c>
      <c r="E72" s="73" t="s">
        <v>1373</v>
      </c>
      <c r="F72" s="73" t="s">
        <v>206</v>
      </c>
      <c r="G72" s="73" t="s">
        <v>206</v>
      </c>
      <c r="H72" s="73">
        <v>4</v>
      </c>
      <c r="I72" s="73" t="s">
        <v>159</v>
      </c>
      <c r="J72" s="73">
        <v>4</v>
      </c>
      <c r="K72" s="73">
        <v>4</v>
      </c>
      <c r="L72" s="73">
        <v>4</v>
      </c>
      <c r="M72" s="73">
        <v>4</v>
      </c>
      <c r="N72" s="73">
        <v>5</v>
      </c>
      <c r="O72" s="73">
        <v>5</v>
      </c>
      <c r="P72" s="73">
        <v>5</v>
      </c>
      <c r="Q72" s="73">
        <v>5</v>
      </c>
      <c r="R72" s="73">
        <v>5</v>
      </c>
      <c r="S72" s="73">
        <v>5</v>
      </c>
      <c r="T72" s="73">
        <v>5</v>
      </c>
      <c r="U72" s="73" t="s">
        <v>142</v>
      </c>
      <c r="V72" s="73" t="s">
        <v>142</v>
      </c>
      <c r="W72" s="73" t="s">
        <v>142</v>
      </c>
      <c r="X72" s="73" t="s">
        <v>1374</v>
      </c>
      <c r="Y72" s="73" t="s">
        <v>1374</v>
      </c>
      <c r="Z72" s="73" t="s">
        <v>1374</v>
      </c>
      <c r="AA72" s="73" t="s">
        <v>1374</v>
      </c>
      <c r="AB72" s="73">
        <v>4</v>
      </c>
      <c r="AC72" s="73">
        <v>4</v>
      </c>
      <c r="AD72" s="73">
        <v>4</v>
      </c>
      <c r="AE72" s="73" t="s">
        <v>1374</v>
      </c>
      <c r="AF72" s="73" t="s">
        <v>1374</v>
      </c>
      <c r="AG72" s="73" t="s">
        <v>1374</v>
      </c>
      <c r="AH72" s="73" t="s">
        <v>1374</v>
      </c>
      <c r="AI72" s="73" t="s">
        <v>1374</v>
      </c>
      <c r="AJ72" s="73" t="s">
        <v>1374</v>
      </c>
      <c r="AK72" s="73" t="s">
        <v>1374</v>
      </c>
      <c r="AL72" s="73" t="s">
        <v>1374</v>
      </c>
      <c r="AM72" s="73" t="s">
        <v>1374</v>
      </c>
      <c r="AN72" s="73" t="s">
        <v>1374</v>
      </c>
      <c r="AO72" s="73" t="s">
        <v>1374</v>
      </c>
      <c r="AP72" s="73" t="s">
        <v>1374</v>
      </c>
      <c r="AQ72" s="73">
        <v>4</v>
      </c>
      <c r="AR72" s="5" t="s">
        <v>159</v>
      </c>
      <c r="AS72" s="5">
        <v>4</v>
      </c>
      <c r="AT72" s="5" t="s">
        <v>159</v>
      </c>
      <c r="AU72" s="5" t="s">
        <v>159</v>
      </c>
      <c r="AV72" s="5">
        <v>4</v>
      </c>
      <c r="AW72" s="5" t="s">
        <v>142</v>
      </c>
      <c r="AX72" s="5" t="s">
        <v>142</v>
      </c>
      <c r="AY72" s="5" t="s">
        <v>142</v>
      </c>
      <c r="AZ72" s="5" t="s">
        <v>1374</v>
      </c>
      <c r="BA72" s="5" t="s">
        <v>1374</v>
      </c>
      <c r="BB72" s="5" t="s">
        <v>1374</v>
      </c>
      <c r="BC72" s="5" t="s">
        <v>1374</v>
      </c>
      <c r="BD72" s="5" t="s">
        <v>1374</v>
      </c>
      <c r="BE72" s="5" t="s">
        <v>1374</v>
      </c>
      <c r="BF72" s="5" t="s">
        <v>96</v>
      </c>
      <c r="BG72" s="5">
        <v>4</v>
      </c>
      <c r="BH72" s="5">
        <v>4</v>
      </c>
      <c r="BI72" s="5" t="s">
        <v>159</v>
      </c>
      <c r="BJ72" s="5">
        <v>4</v>
      </c>
      <c r="BK72" s="5">
        <v>4</v>
      </c>
      <c r="BL72" s="5" t="s">
        <v>159</v>
      </c>
      <c r="BM72" s="5" t="s">
        <v>142</v>
      </c>
      <c r="BN72" s="5" t="s">
        <v>142</v>
      </c>
      <c r="BO72" s="5" t="s">
        <v>142</v>
      </c>
      <c r="BP72" s="5">
        <v>4</v>
      </c>
    </row>
    <row r="73" spans="2:68" ht="31" x14ac:dyDescent="0.35">
      <c r="B73" s="73" t="s">
        <v>1236</v>
      </c>
      <c r="C73" s="73" t="s">
        <v>1237</v>
      </c>
      <c r="D73" s="84" t="s">
        <v>1238</v>
      </c>
      <c r="E73" s="73" t="s">
        <v>1373</v>
      </c>
      <c r="F73" s="73" t="s">
        <v>206</v>
      </c>
      <c r="G73" s="73" t="s">
        <v>206</v>
      </c>
      <c r="H73" s="73">
        <v>4</v>
      </c>
      <c r="I73" s="73" t="s">
        <v>159</v>
      </c>
      <c r="J73" s="73">
        <v>4</v>
      </c>
      <c r="K73" s="73">
        <v>4</v>
      </c>
      <c r="L73" s="73">
        <v>4</v>
      </c>
      <c r="M73" s="73">
        <v>4</v>
      </c>
      <c r="N73" s="73">
        <v>5</v>
      </c>
      <c r="O73" s="73">
        <v>5</v>
      </c>
      <c r="P73" s="73">
        <v>5</v>
      </c>
      <c r="Q73" s="73">
        <v>5</v>
      </c>
      <c r="R73" s="73">
        <v>5</v>
      </c>
      <c r="S73" s="73">
        <v>5</v>
      </c>
      <c r="T73" s="73">
        <v>5</v>
      </c>
      <c r="U73" s="73" t="s">
        <v>142</v>
      </c>
      <c r="V73" s="73" t="s">
        <v>142</v>
      </c>
      <c r="W73" s="73" t="s">
        <v>142</v>
      </c>
      <c r="X73" s="73" t="s">
        <v>1374</v>
      </c>
      <c r="Y73" s="73" t="s">
        <v>1374</v>
      </c>
      <c r="Z73" s="73" t="s">
        <v>1374</v>
      </c>
      <c r="AA73" s="73" t="s">
        <v>1374</v>
      </c>
      <c r="AB73" s="73">
        <v>4</v>
      </c>
      <c r="AC73" s="73">
        <v>4</v>
      </c>
      <c r="AD73" s="73">
        <v>4</v>
      </c>
      <c r="AE73" s="73" t="s">
        <v>1374</v>
      </c>
      <c r="AF73" s="73" t="s">
        <v>1374</v>
      </c>
      <c r="AG73" s="73" t="s">
        <v>1374</v>
      </c>
      <c r="AH73" s="73" t="s">
        <v>1374</v>
      </c>
      <c r="AI73" s="73" t="s">
        <v>1374</v>
      </c>
      <c r="AJ73" s="73" t="s">
        <v>1374</v>
      </c>
      <c r="AK73" s="73" t="s">
        <v>1374</v>
      </c>
      <c r="AL73" s="73" t="s">
        <v>1374</v>
      </c>
      <c r="AM73" s="73" t="s">
        <v>1374</v>
      </c>
      <c r="AN73" s="73" t="s">
        <v>1374</v>
      </c>
      <c r="AO73" s="73" t="s">
        <v>1374</v>
      </c>
      <c r="AP73" s="73" t="s">
        <v>1374</v>
      </c>
      <c r="AQ73" s="73">
        <v>4</v>
      </c>
      <c r="AR73" s="5" t="s">
        <v>159</v>
      </c>
      <c r="AS73" s="5">
        <v>4</v>
      </c>
      <c r="AT73" s="5" t="s">
        <v>159</v>
      </c>
      <c r="AU73" s="5" t="s">
        <v>159</v>
      </c>
      <c r="AV73" s="5">
        <v>4</v>
      </c>
      <c r="AW73" s="5" t="s">
        <v>142</v>
      </c>
      <c r="AX73" s="5" t="s">
        <v>142</v>
      </c>
      <c r="AY73" s="5" t="s">
        <v>142</v>
      </c>
      <c r="AZ73" s="5" t="s">
        <v>1374</v>
      </c>
      <c r="BA73" s="5" t="s">
        <v>1374</v>
      </c>
      <c r="BB73" s="5" t="s">
        <v>1374</v>
      </c>
      <c r="BC73" s="5" t="s">
        <v>1374</v>
      </c>
      <c r="BD73" s="5" t="s">
        <v>1374</v>
      </c>
      <c r="BE73" s="5" t="s">
        <v>1374</v>
      </c>
      <c r="BF73" s="5" t="s">
        <v>96</v>
      </c>
      <c r="BG73" s="5">
        <v>4</v>
      </c>
      <c r="BH73" s="5">
        <v>4</v>
      </c>
      <c r="BI73" s="5" t="s">
        <v>159</v>
      </c>
      <c r="BJ73" s="5">
        <v>4</v>
      </c>
      <c r="BK73" s="5">
        <v>4</v>
      </c>
      <c r="BL73" s="5" t="s">
        <v>159</v>
      </c>
      <c r="BM73" s="5" t="s">
        <v>142</v>
      </c>
      <c r="BN73" s="5" t="s">
        <v>142</v>
      </c>
      <c r="BO73" s="5" t="s">
        <v>142</v>
      </c>
      <c r="BP73" s="5">
        <v>4</v>
      </c>
    </row>
    <row r="74" spans="2:68" ht="46.5" x14ac:dyDescent="0.35">
      <c r="B74" s="73" t="s">
        <v>1239</v>
      </c>
      <c r="C74" s="73" t="s">
        <v>1240</v>
      </c>
      <c r="D74" s="84" t="s">
        <v>1241</v>
      </c>
      <c r="E74" s="73" t="s">
        <v>1388</v>
      </c>
      <c r="F74" s="73" t="s">
        <v>206</v>
      </c>
      <c r="G74" s="73" t="s">
        <v>96</v>
      </c>
      <c r="H74" s="73">
        <v>4</v>
      </c>
      <c r="I74" s="73" t="s">
        <v>96</v>
      </c>
      <c r="J74" s="73" t="s">
        <v>96</v>
      </c>
      <c r="K74" s="73">
        <v>4</v>
      </c>
      <c r="L74" s="73">
        <v>4</v>
      </c>
      <c r="M74" s="73" t="s">
        <v>96</v>
      </c>
      <c r="N74" s="73" t="s">
        <v>96</v>
      </c>
      <c r="O74" s="73" t="s">
        <v>96</v>
      </c>
      <c r="P74" s="73" t="s">
        <v>96</v>
      </c>
      <c r="Q74" s="73" t="s">
        <v>96</v>
      </c>
      <c r="R74" s="73" t="s">
        <v>96</v>
      </c>
      <c r="S74" s="73" t="s">
        <v>96</v>
      </c>
      <c r="T74" s="73" t="s">
        <v>96</v>
      </c>
      <c r="U74" s="73" t="s">
        <v>96</v>
      </c>
      <c r="V74" s="73" t="s">
        <v>96</v>
      </c>
      <c r="W74" s="73" t="s">
        <v>96</v>
      </c>
      <c r="X74" s="73" t="s">
        <v>96</v>
      </c>
      <c r="Y74" s="73" t="s">
        <v>96</v>
      </c>
      <c r="Z74" s="73" t="s">
        <v>96</v>
      </c>
      <c r="AA74" s="73" t="s">
        <v>96</v>
      </c>
      <c r="AB74" s="73" t="s">
        <v>96</v>
      </c>
      <c r="AC74" s="73" t="s">
        <v>96</v>
      </c>
      <c r="AD74" s="73" t="s">
        <v>96</v>
      </c>
      <c r="AE74" s="73" t="s">
        <v>96</v>
      </c>
      <c r="AF74" s="73" t="s">
        <v>96</v>
      </c>
      <c r="AG74" s="73" t="s">
        <v>96</v>
      </c>
      <c r="AH74" s="73" t="s">
        <v>96</v>
      </c>
      <c r="AI74" s="73" t="s">
        <v>96</v>
      </c>
      <c r="AJ74" s="73" t="s">
        <v>96</v>
      </c>
      <c r="AK74" s="73" t="s">
        <v>96</v>
      </c>
      <c r="AL74" s="73" t="s">
        <v>96</v>
      </c>
      <c r="AM74" s="73" t="s">
        <v>96</v>
      </c>
      <c r="AN74" s="73" t="s">
        <v>96</v>
      </c>
      <c r="AO74" s="73" t="s">
        <v>96</v>
      </c>
      <c r="AP74" s="73" t="s">
        <v>96</v>
      </c>
      <c r="AQ74" s="73" t="s">
        <v>96</v>
      </c>
      <c r="AR74" s="5" t="s">
        <v>96</v>
      </c>
      <c r="AS74" s="5" t="s">
        <v>96</v>
      </c>
      <c r="AT74" s="5" t="s">
        <v>96</v>
      </c>
      <c r="AU74" s="5" t="s">
        <v>96</v>
      </c>
      <c r="AV74" s="5" t="s">
        <v>96</v>
      </c>
      <c r="AW74" s="5" t="s">
        <v>96</v>
      </c>
      <c r="AX74" s="5" t="s">
        <v>96</v>
      </c>
      <c r="AY74" s="5" t="s">
        <v>96</v>
      </c>
      <c r="AZ74" s="5" t="s">
        <v>96</v>
      </c>
      <c r="BA74" s="5" t="s">
        <v>96</v>
      </c>
      <c r="BB74" s="5" t="s">
        <v>96</v>
      </c>
      <c r="BC74" s="5" t="s">
        <v>96</v>
      </c>
      <c r="BD74" s="5" t="s">
        <v>96</v>
      </c>
      <c r="BE74" s="5" t="s">
        <v>96</v>
      </c>
      <c r="BF74" s="5" t="s">
        <v>96</v>
      </c>
      <c r="BG74" s="5">
        <v>4</v>
      </c>
      <c r="BH74" s="5" t="s">
        <v>96</v>
      </c>
      <c r="BI74" s="5" t="s">
        <v>96</v>
      </c>
      <c r="BJ74" s="5" t="s">
        <v>96</v>
      </c>
      <c r="BK74" s="5" t="s">
        <v>96</v>
      </c>
      <c r="BL74" s="5" t="s">
        <v>96</v>
      </c>
      <c r="BM74" s="5" t="s">
        <v>96</v>
      </c>
      <c r="BN74" s="5" t="s">
        <v>96</v>
      </c>
      <c r="BO74" s="5" t="s">
        <v>96</v>
      </c>
      <c r="BP74" s="5" t="s">
        <v>96</v>
      </c>
    </row>
    <row r="75" spans="2:68" ht="93" x14ac:dyDescent="0.35">
      <c r="B75" s="73" t="s">
        <v>1242</v>
      </c>
      <c r="C75" s="73" t="s">
        <v>1243</v>
      </c>
      <c r="D75" s="84" t="s">
        <v>1244</v>
      </c>
      <c r="E75" s="73" t="s">
        <v>1373</v>
      </c>
      <c r="F75" s="73" t="s">
        <v>206</v>
      </c>
      <c r="G75" s="73" t="s">
        <v>206</v>
      </c>
      <c r="H75" s="73">
        <v>4</v>
      </c>
      <c r="I75" s="73" t="s">
        <v>159</v>
      </c>
      <c r="J75" s="73">
        <v>4</v>
      </c>
      <c r="K75" s="73">
        <v>4</v>
      </c>
      <c r="L75" s="73">
        <v>4</v>
      </c>
      <c r="M75" s="73">
        <v>4</v>
      </c>
      <c r="N75" s="73">
        <v>5</v>
      </c>
      <c r="O75" s="73">
        <v>5</v>
      </c>
      <c r="P75" s="73">
        <v>5</v>
      </c>
      <c r="Q75" s="73">
        <v>5</v>
      </c>
      <c r="R75" s="73">
        <v>5</v>
      </c>
      <c r="S75" s="73">
        <v>5</v>
      </c>
      <c r="T75" s="73">
        <v>5</v>
      </c>
      <c r="U75" s="73" t="s">
        <v>142</v>
      </c>
      <c r="V75" s="73" t="s">
        <v>142</v>
      </c>
      <c r="W75" s="73" t="s">
        <v>142</v>
      </c>
      <c r="X75" s="73" t="s">
        <v>1374</v>
      </c>
      <c r="Y75" s="73" t="s">
        <v>1374</v>
      </c>
      <c r="Z75" s="73" t="s">
        <v>1374</v>
      </c>
      <c r="AA75" s="73" t="s">
        <v>1374</v>
      </c>
      <c r="AB75" s="73">
        <v>4</v>
      </c>
      <c r="AC75" s="73">
        <v>4</v>
      </c>
      <c r="AD75" s="73">
        <v>4</v>
      </c>
      <c r="AE75" s="73" t="s">
        <v>1374</v>
      </c>
      <c r="AF75" s="73" t="s">
        <v>1374</v>
      </c>
      <c r="AG75" s="73" t="s">
        <v>1374</v>
      </c>
      <c r="AH75" s="73" t="s">
        <v>1374</v>
      </c>
      <c r="AI75" s="73" t="s">
        <v>1374</v>
      </c>
      <c r="AJ75" s="73" t="s">
        <v>1374</v>
      </c>
      <c r="AK75" s="73" t="s">
        <v>1374</v>
      </c>
      <c r="AL75" s="73" t="s">
        <v>1374</v>
      </c>
      <c r="AM75" s="73" t="s">
        <v>1374</v>
      </c>
      <c r="AN75" s="73" t="s">
        <v>1374</v>
      </c>
      <c r="AO75" s="73" t="s">
        <v>1374</v>
      </c>
      <c r="AP75" s="73" t="s">
        <v>1374</v>
      </c>
      <c r="AQ75" s="73">
        <v>4</v>
      </c>
      <c r="AR75" s="5" t="s">
        <v>159</v>
      </c>
      <c r="AS75" s="5">
        <v>4</v>
      </c>
      <c r="AT75" s="5" t="s">
        <v>159</v>
      </c>
      <c r="AU75" s="5" t="s">
        <v>159</v>
      </c>
      <c r="AV75" s="5">
        <v>4</v>
      </c>
      <c r="AW75" s="5" t="s">
        <v>142</v>
      </c>
      <c r="AX75" s="5" t="s">
        <v>142</v>
      </c>
      <c r="AY75" s="5" t="s">
        <v>142</v>
      </c>
      <c r="AZ75" s="5" t="s">
        <v>1374</v>
      </c>
      <c r="BA75" s="5" t="s">
        <v>1374</v>
      </c>
      <c r="BB75" s="5" t="s">
        <v>1374</v>
      </c>
      <c r="BC75" s="5" t="s">
        <v>1374</v>
      </c>
      <c r="BD75" s="5" t="s">
        <v>1374</v>
      </c>
      <c r="BE75" s="5" t="s">
        <v>1374</v>
      </c>
      <c r="BF75" s="5" t="s">
        <v>96</v>
      </c>
      <c r="BG75" s="5">
        <v>4</v>
      </c>
      <c r="BH75" s="5">
        <v>4</v>
      </c>
      <c r="BI75" s="5" t="s">
        <v>159</v>
      </c>
      <c r="BJ75" s="5">
        <v>4</v>
      </c>
      <c r="BK75" s="5">
        <v>4</v>
      </c>
      <c r="BL75" s="5" t="s">
        <v>159</v>
      </c>
      <c r="BM75" s="5" t="s">
        <v>142</v>
      </c>
      <c r="BN75" s="5" t="s">
        <v>142</v>
      </c>
      <c r="BO75" s="5" t="s">
        <v>142</v>
      </c>
      <c r="BP75" s="5">
        <v>4</v>
      </c>
    </row>
    <row r="76" spans="2:68" ht="46.5" x14ac:dyDescent="0.35">
      <c r="B76" s="73" t="s">
        <v>1245</v>
      </c>
      <c r="C76" s="73" t="s">
        <v>1246</v>
      </c>
      <c r="D76" s="84" t="s">
        <v>1247</v>
      </c>
      <c r="E76" s="73" t="s">
        <v>1373</v>
      </c>
      <c r="F76" s="73" t="s">
        <v>206</v>
      </c>
      <c r="G76" s="73" t="s">
        <v>206</v>
      </c>
      <c r="H76" s="73">
        <v>4</v>
      </c>
      <c r="I76" s="73" t="s">
        <v>159</v>
      </c>
      <c r="J76" s="73">
        <v>4</v>
      </c>
      <c r="K76" s="73">
        <v>4</v>
      </c>
      <c r="L76" s="73">
        <v>4</v>
      </c>
      <c r="M76" s="73">
        <v>4</v>
      </c>
      <c r="N76" s="73">
        <v>5</v>
      </c>
      <c r="O76" s="73">
        <v>5</v>
      </c>
      <c r="P76" s="73">
        <v>5</v>
      </c>
      <c r="Q76" s="73">
        <v>5</v>
      </c>
      <c r="R76" s="73">
        <v>5</v>
      </c>
      <c r="S76" s="73">
        <v>5</v>
      </c>
      <c r="T76" s="73">
        <v>5</v>
      </c>
      <c r="U76" s="73" t="s">
        <v>142</v>
      </c>
      <c r="V76" s="73" t="s">
        <v>142</v>
      </c>
      <c r="W76" s="73" t="s">
        <v>142</v>
      </c>
      <c r="X76" s="73" t="s">
        <v>1374</v>
      </c>
      <c r="Y76" s="73" t="s">
        <v>1374</v>
      </c>
      <c r="Z76" s="73" t="s">
        <v>1374</v>
      </c>
      <c r="AA76" s="73" t="s">
        <v>1374</v>
      </c>
      <c r="AB76" s="73">
        <v>4</v>
      </c>
      <c r="AC76" s="73">
        <v>4</v>
      </c>
      <c r="AD76" s="73">
        <v>4</v>
      </c>
      <c r="AE76" s="73" t="s">
        <v>1374</v>
      </c>
      <c r="AF76" s="73" t="s">
        <v>1374</v>
      </c>
      <c r="AG76" s="73" t="s">
        <v>1374</v>
      </c>
      <c r="AH76" s="73" t="s">
        <v>1374</v>
      </c>
      <c r="AI76" s="73" t="s">
        <v>1374</v>
      </c>
      <c r="AJ76" s="73" t="s">
        <v>1374</v>
      </c>
      <c r="AK76" s="73" t="s">
        <v>1374</v>
      </c>
      <c r="AL76" s="73" t="s">
        <v>1374</v>
      </c>
      <c r="AM76" s="73" t="s">
        <v>1374</v>
      </c>
      <c r="AN76" s="73" t="s">
        <v>1374</v>
      </c>
      <c r="AO76" s="73" t="s">
        <v>1374</v>
      </c>
      <c r="AP76" s="73" t="s">
        <v>1374</v>
      </c>
      <c r="AQ76" s="73">
        <v>4</v>
      </c>
      <c r="AR76" s="5" t="s">
        <v>159</v>
      </c>
      <c r="AS76" s="5">
        <v>4</v>
      </c>
      <c r="AT76" s="5" t="s">
        <v>159</v>
      </c>
      <c r="AU76" s="5" t="s">
        <v>159</v>
      </c>
      <c r="AV76" s="5">
        <v>4</v>
      </c>
      <c r="AW76" s="5" t="s">
        <v>142</v>
      </c>
      <c r="AX76" s="5" t="s">
        <v>142</v>
      </c>
      <c r="AY76" s="5" t="s">
        <v>142</v>
      </c>
      <c r="AZ76" s="5" t="s">
        <v>1374</v>
      </c>
      <c r="BA76" s="5" t="s">
        <v>1374</v>
      </c>
      <c r="BB76" s="5" t="s">
        <v>1374</v>
      </c>
      <c r="BC76" s="5" t="s">
        <v>1374</v>
      </c>
      <c r="BD76" s="5" t="s">
        <v>1374</v>
      </c>
      <c r="BE76" s="5" t="s">
        <v>1374</v>
      </c>
      <c r="BF76" s="5" t="s">
        <v>96</v>
      </c>
      <c r="BG76" s="5">
        <v>4</v>
      </c>
      <c r="BH76" s="5">
        <v>4</v>
      </c>
      <c r="BI76" s="5" t="s">
        <v>159</v>
      </c>
      <c r="BJ76" s="5">
        <v>4</v>
      </c>
      <c r="BK76" s="5">
        <v>4</v>
      </c>
      <c r="BL76" s="5" t="s">
        <v>159</v>
      </c>
      <c r="BM76" s="5" t="s">
        <v>142</v>
      </c>
      <c r="BN76" s="5" t="s">
        <v>142</v>
      </c>
      <c r="BO76" s="5" t="s">
        <v>142</v>
      </c>
      <c r="BP76" s="5">
        <v>4</v>
      </c>
    </row>
    <row r="77" spans="2:68" ht="46.5" x14ac:dyDescent="0.35">
      <c r="B77" s="73" t="s">
        <v>1248</v>
      </c>
      <c r="C77" s="73" t="s">
        <v>1249</v>
      </c>
      <c r="D77" s="84" t="s">
        <v>1250</v>
      </c>
      <c r="E77" s="73" t="s">
        <v>1388</v>
      </c>
      <c r="F77" s="73" t="s">
        <v>206</v>
      </c>
      <c r="G77" s="73" t="s">
        <v>96</v>
      </c>
      <c r="H77" s="92" t="s">
        <v>1447</v>
      </c>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73" t="s">
        <v>96</v>
      </c>
      <c r="AR77" s="5" t="s">
        <v>96</v>
      </c>
      <c r="AS77" s="5" t="s">
        <v>96</v>
      </c>
      <c r="AT77" s="5" t="s">
        <v>96</v>
      </c>
      <c r="AU77" s="5" t="s">
        <v>96</v>
      </c>
      <c r="AV77" s="5" t="s">
        <v>96</v>
      </c>
      <c r="AW77" s="5" t="s">
        <v>96</v>
      </c>
      <c r="AX77" s="5" t="s">
        <v>96</v>
      </c>
      <c r="AY77" s="5" t="s">
        <v>96</v>
      </c>
      <c r="AZ77" s="5" t="s">
        <v>96</v>
      </c>
      <c r="BA77" s="5" t="s">
        <v>96</v>
      </c>
      <c r="BB77" s="5" t="s">
        <v>96</v>
      </c>
      <c r="BC77" s="5" t="s">
        <v>96</v>
      </c>
      <c r="BD77" s="5" t="s">
        <v>96</v>
      </c>
      <c r="BE77" s="5" t="s">
        <v>96</v>
      </c>
      <c r="BF77" s="5" t="s">
        <v>96</v>
      </c>
      <c r="BG77" s="5" t="s">
        <v>96</v>
      </c>
      <c r="BH77" s="5" t="s">
        <v>96</v>
      </c>
      <c r="BI77" s="5" t="s">
        <v>96</v>
      </c>
      <c r="BJ77" s="5" t="s">
        <v>96</v>
      </c>
      <c r="BK77" s="5" t="s">
        <v>96</v>
      </c>
      <c r="BL77" s="5" t="s">
        <v>96</v>
      </c>
      <c r="BM77" s="5" t="s">
        <v>96</v>
      </c>
      <c r="BN77" s="5" t="s">
        <v>96</v>
      </c>
      <c r="BO77" s="5" t="s">
        <v>96</v>
      </c>
      <c r="BP77" s="5" t="s">
        <v>96</v>
      </c>
    </row>
    <row r="78" spans="2:68" ht="46.5" x14ac:dyDescent="0.35">
      <c r="B78" s="73" t="s">
        <v>1251</v>
      </c>
      <c r="C78" s="73" t="s">
        <v>1252</v>
      </c>
      <c r="D78" s="84" t="s">
        <v>1253</v>
      </c>
      <c r="E78" s="73" t="s">
        <v>1388</v>
      </c>
      <c r="F78" s="73" t="s">
        <v>206</v>
      </c>
      <c r="G78" s="73" t="s">
        <v>96</v>
      </c>
      <c r="H78" s="73">
        <v>4</v>
      </c>
      <c r="I78" s="73" t="s">
        <v>96</v>
      </c>
      <c r="J78" s="73" t="s">
        <v>96</v>
      </c>
      <c r="K78" s="73">
        <v>4</v>
      </c>
      <c r="L78" s="73">
        <v>4</v>
      </c>
      <c r="M78" s="73" t="s">
        <v>96</v>
      </c>
      <c r="N78" s="73" t="s">
        <v>96</v>
      </c>
      <c r="O78" s="73" t="s">
        <v>96</v>
      </c>
      <c r="P78" s="73" t="s">
        <v>96</v>
      </c>
      <c r="Q78" s="73" t="s">
        <v>96</v>
      </c>
      <c r="R78" s="73" t="s">
        <v>96</v>
      </c>
      <c r="S78" s="73" t="s">
        <v>96</v>
      </c>
      <c r="T78" s="73" t="s">
        <v>96</v>
      </c>
      <c r="U78" s="73" t="s">
        <v>96</v>
      </c>
      <c r="V78" s="73" t="s">
        <v>96</v>
      </c>
      <c r="W78" s="73" t="s">
        <v>96</v>
      </c>
      <c r="X78" s="73" t="s">
        <v>96</v>
      </c>
      <c r="Y78" s="73" t="s">
        <v>96</v>
      </c>
      <c r="Z78" s="73" t="s">
        <v>96</v>
      </c>
      <c r="AA78" s="73" t="s">
        <v>96</v>
      </c>
      <c r="AB78" s="73" t="s">
        <v>96</v>
      </c>
      <c r="AC78" s="73" t="s">
        <v>96</v>
      </c>
      <c r="AD78" s="73" t="s">
        <v>96</v>
      </c>
      <c r="AE78" s="73" t="s">
        <v>96</v>
      </c>
      <c r="AF78" s="73" t="s">
        <v>96</v>
      </c>
      <c r="AG78" s="73" t="s">
        <v>96</v>
      </c>
      <c r="AH78" s="73" t="s">
        <v>96</v>
      </c>
      <c r="AI78" s="73" t="s">
        <v>96</v>
      </c>
      <c r="AJ78" s="73" t="s">
        <v>96</v>
      </c>
      <c r="AK78" s="73" t="s">
        <v>96</v>
      </c>
      <c r="AL78" s="73" t="s">
        <v>96</v>
      </c>
      <c r="AM78" s="73" t="s">
        <v>96</v>
      </c>
      <c r="AN78" s="73" t="s">
        <v>96</v>
      </c>
      <c r="AO78" s="73" t="s">
        <v>96</v>
      </c>
      <c r="AP78" s="73" t="s">
        <v>96</v>
      </c>
      <c r="AQ78" s="73" t="s">
        <v>96</v>
      </c>
      <c r="AR78" s="5" t="s">
        <v>96</v>
      </c>
      <c r="AS78" s="5" t="s">
        <v>96</v>
      </c>
      <c r="AT78" s="5" t="s">
        <v>96</v>
      </c>
      <c r="AU78" s="5" t="s">
        <v>96</v>
      </c>
      <c r="AV78" s="5" t="s">
        <v>96</v>
      </c>
      <c r="AW78" s="5" t="s">
        <v>96</v>
      </c>
      <c r="AX78" s="5" t="s">
        <v>96</v>
      </c>
      <c r="AY78" s="5" t="s">
        <v>96</v>
      </c>
      <c r="AZ78" s="5" t="s">
        <v>96</v>
      </c>
      <c r="BA78" s="5" t="s">
        <v>96</v>
      </c>
      <c r="BB78" s="5" t="s">
        <v>96</v>
      </c>
      <c r="BC78" s="5" t="s">
        <v>96</v>
      </c>
      <c r="BD78" s="5" t="s">
        <v>96</v>
      </c>
      <c r="BE78" s="5" t="s">
        <v>96</v>
      </c>
      <c r="BF78" s="5" t="s">
        <v>96</v>
      </c>
      <c r="BG78" s="5">
        <v>4</v>
      </c>
      <c r="BH78" s="5" t="s">
        <v>96</v>
      </c>
      <c r="BI78" s="5" t="s">
        <v>96</v>
      </c>
      <c r="BJ78" s="5" t="s">
        <v>96</v>
      </c>
      <c r="BK78" s="5" t="s">
        <v>96</v>
      </c>
      <c r="BL78" s="5" t="s">
        <v>96</v>
      </c>
      <c r="BM78" s="5" t="s">
        <v>96</v>
      </c>
      <c r="BN78" s="5" t="s">
        <v>96</v>
      </c>
      <c r="BO78" s="5" t="s">
        <v>96</v>
      </c>
      <c r="BP78" s="5" t="s">
        <v>96</v>
      </c>
    </row>
    <row r="79" spans="2:68" ht="62" x14ac:dyDescent="0.35">
      <c r="B79" s="73" t="s">
        <v>1254</v>
      </c>
      <c r="C79" s="73" t="s">
        <v>1255</v>
      </c>
      <c r="D79" s="84" t="s">
        <v>1256</v>
      </c>
      <c r="E79" s="73" t="s">
        <v>1373</v>
      </c>
      <c r="F79" s="73" t="s">
        <v>206</v>
      </c>
      <c r="G79" s="73" t="s">
        <v>206</v>
      </c>
      <c r="H79" s="73">
        <v>4</v>
      </c>
      <c r="I79" s="73" t="s">
        <v>159</v>
      </c>
      <c r="J79" s="73">
        <v>4</v>
      </c>
      <c r="K79" s="73">
        <v>4</v>
      </c>
      <c r="L79" s="73">
        <v>4</v>
      </c>
      <c r="M79" s="73">
        <v>4</v>
      </c>
      <c r="N79" s="73">
        <v>5</v>
      </c>
      <c r="O79" s="73">
        <v>5</v>
      </c>
      <c r="P79" s="73">
        <v>5</v>
      </c>
      <c r="Q79" s="73">
        <v>5</v>
      </c>
      <c r="R79" s="73">
        <v>5</v>
      </c>
      <c r="S79" s="73">
        <v>5</v>
      </c>
      <c r="T79" s="73">
        <v>5</v>
      </c>
      <c r="U79" s="73" t="s">
        <v>142</v>
      </c>
      <c r="V79" s="73" t="s">
        <v>142</v>
      </c>
      <c r="W79" s="73" t="s">
        <v>142</v>
      </c>
      <c r="X79" s="73" t="s">
        <v>1374</v>
      </c>
      <c r="Y79" s="73" t="s">
        <v>1374</v>
      </c>
      <c r="Z79" s="73" t="s">
        <v>1374</v>
      </c>
      <c r="AA79" s="73" t="s">
        <v>1374</v>
      </c>
      <c r="AB79" s="73">
        <v>4</v>
      </c>
      <c r="AC79" s="73">
        <v>4</v>
      </c>
      <c r="AD79" s="73">
        <v>4</v>
      </c>
      <c r="AE79" s="73" t="s">
        <v>1374</v>
      </c>
      <c r="AF79" s="73" t="s">
        <v>1374</v>
      </c>
      <c r="AG79" s="73" t="s">
        <v>1374</v>
      </c>
      <c r="AH79" s="73" t="s">
        <v>1374</v>
      </c>
      <c r="AI79" s="73" t="s">
        <v>1374</v>
      </c>
      <c r="AJ79" s="73" t="s">
        <v>1374</v>
      </c>
      <c r="AK79" s="73" t="s">
        <v>1374</v>
      </c>
      <c r="AL79" s="73" t="s">
        <v>1374</v>
      </c>
      <c r="AM79" s="73" t="s">
        <v>1374</v>
      </c>
      <c r="AN79" s="73" t="s">
        <v>1374</v>
      </c>
      <c r="AO79" s="73" t="s">
        <v>1374</v>
      </c>
      <c r="AP79" s="73" t="s">
        <v>1374</v>
      </c>
      <c r="AQ79" s="73">
        <v>4</v>
      </c>
      <c r="AR79" s="5" t="s">
        <v>159</v>
      </c>
      <c r="AS79" s="5">
        <v>4</v>
      </c>
      <c r="AT79" s="5" t="s">
        <v>159</v>
      </c>
      <c r="AU79" s="5" t="s">
        <v>159</v>
      </c>
      <c r="AV79" s="5">
        <v>4</v>
      </c>
      <c r="AW79" s="5" t="s">
        <v>142</v>
      </c>
      <c r="AX79" s="5" t="s">
        <v>142</v>
      </c>
      <c r="AY79" s="5" t="s">
        <v>142</v>
      </c>
      <c r="AZ79" s="5" t="s">
        <v>1374</v>
      </c>
      <c r="BA79" s="5" t="s">
        <v>1374</v>
      </c>
      <c r="BB79" s="5" t="s">
        <v>1374</v>
      </c>
      <c r="BC79" s="5" t="s">
        <v>1374</v>
      </c>
      <c r="BD79" s="5" t="s">
        <v>1374</v>
      </c>
      <c r="BE79" s="5" t="s">
        <v>1374</v>
      </c>
      <c r="BF79" s="5" t="s">
        <v>96</v>
      </c>
      <c r="BG79" s="5">
        <v>4</v>
      </c>
      <c r="BH79" s="5">
        <v>4</v>
      </c>
      <c r="BI79" s="5" t="s">
        <v>159</v>
      </c>
      <c r="BJ79" s="5">
        <v>4</v>
      </c>
      <c r="BK79" s="5">
        <v>4</v>
      </c>
      <c r="BL79" s="5" t="s">
        <v>159</v>
      </c>
      <c r="BM79" s="5" t="s">
        <v>142</v>
      </c>
      <c r="BN79" s="5" t="s">
        <v>142</v>
      </c>
      <c r="BO79" s="5" t="s">
        <v>142</v>
      </c>
      <c r="BP79" s="5">
        <v>4</v>
      </c>
    </row>
    <row r="80" spans="2:68" ht="31" x14ac:dyDescent="0.35">
      <c r="B80" s="73" t="s">
        <v>1257</v>
      </c>
      <c r="C80" s="73" t="s">
        <v>1258</v>
      </c>
      <c r="D80" s="84" t="s">
        <v>1259</v>
      </c>
      <c r="E80" s="73" t="s">
        <v>1373</v>
      </c>
      <c r="F80" s="73" t="s">
        <v>206</v>
      </c>
      <c r="G80" s="73" t="s">
        <v>206</v>
      </c>
      <c r="H80" s="73">
        <v>4</v>
      </c>
      <c r="I80" s="73" t="s">
        <v>159</v>
      </c>
      <c r="J80" s="73">
        <v>4</v>
      </c>
      <c r="K80" s="73">
        <v>4</v>
      </c>
      <c r="L80" s="73">
        <v>4</v>
      </c>
      <c r="M80" s="73">
        <v>4</v>
      </c>
      <c r="N80" s="73">
        <v>5</v>
      </c>
      <c r="O80" s="73">
        <v>5</v>
      </c>
      <c r="P80" s="73">
        <v>5</v>
      </c>
      <c r="Q80" s="73">
        <v>5</v>
      </c>
      <c r="R80" s="73">
        <v>5</v>
      </c>
      <c r="S80" s="73">
        <v>5</v>
      </c>
      <c r="T80" s="73">
        <v>5</v>
      </c>
      <c r="U80" s="73" t="s">
        <v>142</v>
      </c>
      <c r="V80" s="73" t="s">
        <v>142</v>
      </c>
      <c r="W80" s="73" t="s">
        <v>142</v>
      </c>
      <c r="X80" s="73" t="s">
        <v>1374</v>
      </c>
      <c r="Y80" s="73" t="s">
        <v>1374</v>
      </c>
      <c r="Z80" s="73" t="s">
        <v>1374</v>
      </c>
      <c r="AA80" s="73" t="s">
        <v>1374</v>
      </c>
      <c r="AB80" s="73">
        <v>4</v>
      </c>
      <c r="AC80" s="73">
        <v>4</v>
      </c>
      <c r="AD80" s="73">
        <v>4</v>
      </c>
      <c r="AE80" s="73" t="s">
        <v>1374</v>
      </c>
      <c r="AF80" s="73" t="s">
        <v>1374</v>
      </c>
      <c r="AG80" s="73" t="s">
        <v>1374</v>
      </c>
      <c r="AH80" s="73" t="s">
        <v>1374</v>
      </c>
      <c r="AI80" s="73" t="s">
        <v>1374</v>
      </c>
      <c r="AJ80" s="73" t="s">
        <v>1374</v>
      </c>
      <c r="AK80" s="73" t="s">
        <v>1374</v>
      </c>
      <c r="AL80" s="73" t="s">
        <v>1374</v>
      </c>
      <c r="AM80" s="73" t="s">
        <v>1374</v>
      </c>
      <c r="AN80" s="73" t="s">
        <v>1374</v>
      </c>
      <c r="AO80" s="73" t="s">
        <v>1374</v>
      </c>
      <c r="AP80" s="73" t="s">
        <v>1374</v>
      </c>
      <c r="AQ80" s="73">
        <v>4</v>
      </c>
      <c r="AR80" s="5" t="s">
        <v>159</v>
      </c>
      <c r="AS80" s="5">
        <v>4</v>
      </c>
      <c r="AT80" s="5" t="s">
        <v>159</v>
      </c>
      <c r="AU80" s="5" t="s">
        <v>159</v>
      </c>
      <c r="AV80" s="5">
        <v>4</v>
      </c>
      <c r="AW80" s="5" t="s">
        <v>142</v>
      </c>
      <c r="AX80" s="5" t="s">
        <v>142</v>
      </c>
      <c r="AY80" s="5" t="s">
        <v>142</v>
      </c>
      <c r="AZ80" s="5" t="s">
        <v>1374</v>
      </c>
      <c r="BA80" s="5" t="s">
        <v>1374</v>
      </c>
      <c r="BB80" s="5" t="s">
        <v>1374</v>
      </c>
      <c r="BC80" s="5" t="s">
        <v>1374</v>
      </c>
      <c r="BD80" s="5" t="s">
        <v>1374</v>
      </c>
      <c r="BE80" s="5" t="s">
        <v>1374</v>
      </c>
      <c r="BF80" s="5" t="s">
        <v>96</v>
      </c>
      <c r="BG80" s="5" t="s">
        <v>96</v>
      </c>
      <c r="BH80" s="5">
        <v>4</v>
      </c>
      <c r="BI80" s="5" t="s">
        <v>159</v>
      </c>
      <c r="BJ80" s="5">
        <v>4</v>
      </c>
      <c r="BK80" s="5">
        <v>4</v>
      </c>
      <c r="BL80" s="5" t="s">
        <v>159</v>
      </c>
      <c r="BM80" s="5" t="s">
        <v>142</v>
      </c>
      <c r="BN80" s="5" t="s">
        <v>142</v>
      </c>
      <c r="BO80" s="5" t="s">
        <v>142</v>
      </c>
      <c r="BP80" s="5">
        <v>4</v>
      </c>
    </row>
    <row r="81" spans="2:68" x14ac:dyDescent="0.35">
      <c r="B81" s="73" t="s">
        <v>1260</v>
      </c>
      <c r="C81" s="73" t="s">
        <v>1261</v>
      </c>
      <c r="D81" s="84" t="s">
        <v>1262</v>
      </c>
      <c r="E81" s="73" t="s">
        <v>1373</v>
      </c>
      <c r="F81" s="73" t="s">
        <v>206</v>
      </c>
      <c r="G81" s="73" t="s">
        <v>206</v>
      </c>
      <c r="H81" s="73">
        <v>4</v>
      </c>
      <c r="I81" s="73" t="s">
        <v>159</v>
      </c>
      <c r="J81" s="73">
        <v>4</v>
      </c>
      <c r="K81" s="73">
        <v>4</v>
      </c>
      <c r="L81" s="73">
        <v>4</v>
      </c>
      <c r="M81" s="73">
        <v>4</v>
      </c>
      <c r="N81" s="73">
        <v>5</v>
      </c>
      <c r="O81" s="73">
        <v>5</v>
      </c>
      <c r="P81" s="73">
        <v>5</v>
      </c>
      <c r="Q81" s="73">
        <v>5</v>
      </c>
      <c r="R81" s="73">
        <v>5</v>
      </c>
      <c r="S81" s="73">
        <v>5</v>
      </c>
      <c r="T81" s="73">
        <v>5</v>
      </c>
      <c r="U81" s="73" t="s">
        <v>142</v>
      </c>
      <c r="V81" s="73" t="s">
        <v>142</v>
      </c>
      <c r="W81" s="73" t="s">
        <v>142</v>
      </c>
      <c r="X81" s="73" t="s">
        <v>1374</v>
      </c>
      <c r="Y81" s="73" t="s">
        <v>1374</v>
      </c>
      <c r="Z81" s="73" t="s">
        <v>1374</v>
      </c>
      <c r="AA81" s="73" t="s">
        <v>1374</v>
      </c>
      <c r="AB81" s="73">
        <v>4</v>
      </c>
      <c r="AC81" s="73">
        <v>4</v>
      </c>
      <c r="AD81" s="73">
        <v>4</v>
      </c>
      <c r="AE81" s="73" t="s">
        <v>1374</v>
      </c>
      <c r="AF81" s="73" t="s">
        <v>1374</v>
      </c>
      <c r="AG81" s="73" t="s">
        <v>1374</v>
      </c>
      <c r="AH81" s="73" t="s">
        <v>1374</v>
      </c>
      <c r="AI81" s="73" t="s">
        <v>1374</v>
      </c>
      <c r="AJ81" s="73" t="s">
        <v>1374</v>
      </c>
      <c r="AK81" s="73" t="s">
        <v>1374</v>
      </c>
      <c r="AL81" s="73" t="s">
        <v>1374</v>
      </c>
      <c r="AM81" s="73" t="s">
        <v>1374</v>
      </c>
      <c r="AN81" s="73" t="s">
        <v>1374</v>
      </c>
      <c r="AO81" s="73" t="s">
        <v>1374</v>
      </c>
      <c r="AP81" s="73" t="s">
        <v>1374</v>
      </c>
      <c r="AQ81" s="73">
        <v>4</v>
      </c>
      <c r="AR81" s="5" t="s">
        <v>159</v>
      </c>
      <c r="AS81" s="5">
        <v>4</v>
      </c>
      <c r="AT81" s="5" t="s">
        <v>159</v>
      </c>
      <c r="AU81" s="5" t="s">
        <v>159</v>
      </c>
      <c r="AV81" s="5">
        <v>4</v>
      </c>
      <c r="AW81" s="5" t="s">
        <v>142</v>
      </c>
      <c r="AX81" s="5" t="s">
        <v>142</v>
      </c>
      <c r="AY81" s="5" t="s">
        <v>142</v>
      </c>
      <c r="AZ81" s="5" t="s">
        <v>1374</v>
      </c>
      <c r="BA81" s="5" t="s">
        <v>1374</v>
      </c>
      <c r="BB81" s="5" t="s">
        <v>1374</v>
      </c>
      <c r="BC81" s="5" t="s">
        <v>1374</v>
      </c>
      <c r="BD81" s="5" t="s">
        <v>1374</v>
      </c>
      <c r="BE81" s="5" t="s">
        <v>1374</v>
      </c>
      <c r="BF81" s="5" t="s">
        <v>96</v>
      </c>
      <c r="BG81" s="5">
        <v>4</v>
      </c>
      <c r="BH81" s="5">
        <v>4</v>
      </c>
      <c r="BI81" s="5" t="s">
        <v>159</v>
      </c>
      <c r="BJ81" s="5">
        <v>4</v>
      </c>
      <c r="BK81" s="5">
        <v>4</v>
      </c>
      <c r="BL81" s="5" t="s">
        <v>159</v>
      </c>
      <c r="BM81" s="5" t="s">
        <v>142</v>
      </c>
      <c r="BN81" s="5" t="s">
        <v>142</v>
      </c>
      <c r="BO81" s="5" t="s">
        <v>142</v>
      </c>
      <c r="BP81" s="5">
        <v>4</v>
      </c>
    </row>
    <row r="82" spans="2:68" ht="31" x14ac:dyDescent="0.35">
      <c r="B82" s="73" t="s">
        <v>1263</v>
      </c>
      <c r="C82" s="73" t="s">
        <v>1264</v>
      </c>
      <c r="D82" s="84" t="s">
        <v>1265</v>
      </c>
      <c r="E82" s="73" t="s">
        <v>1388</v>
      </c>
      <c r="F82" s="73" t="s">
        <v>206</v>
      </c>
      <c r="G82" s="73" t="s">
        <v>96</v>
      </c>
      <c r="H82" s="92" t="s">
        <v>1447</v>
      </c>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73" t="s">
        <v>96</v>
      </c>
      <c r="AR82" s="5" t="s">
        <v>96</v>
      </c>
      <c r="AS82" s="5" t="s">
        <v>96</v>
      </c>
      <c r="AT82" s="5" t="s">
        <v>96</v>
      </c>
      <c r="AU82" s="5" t="s">
        <v>96</v>
      </c>
      <c r="AV82" s="5" t="s">
        <v>96</v>
      </c>
      <c r="AW82" s="5" t="s">
        <v>96</v>
      </c>
      <c r="AX82" s="5" t="s">
        <v>96</v>
      </c>
      <c r="AY82" s="5" t="s">
        <v>96</v>
      </c>
      <c r="AZ82" s="5" t="s">
        <v>96</v>
      </c>
      <c r="BA82" s="5" t="s">
        <v>96</v>
      </c>
      <c r="BB82" s="5" t="s">
        <v>96</v>
      </c>
      <c r="BC82" s="5" t="s">
        <v>96</v>
      </c>
      <c r="BD82" s="5" t="s">
        <v>96</v>
      </c>
      <c r="BE82" s="5" t="s">
        <v>96</v>
      </c>
      <c r="BF82" s="5" t="s">
        <v>96</v>
      </c>
      <c r="BG82" s="5">
        <v>4</v>
      </c>
      <c r="BH82" s="5" t="s">
        <v>96</v>
      </c>
      <c r="BI82" s="5" t="s">
        <v>96</v>
      </c>
      <c r="BJ82" s="5" t="s">
        <v>96</v>
      </c>
      <c r="BK82" s="5" t="s">
        <v>96</v>
      </c>
      <c r="BL82" s="5" t="s">
        <v>96</v>
      </c>
      <c r="BM82" s="5" t="s">
        <v>96</v>
      </c>
      <c r="BN82" s="5" t="s">
        <v>96</v>
      </c>
      <c r="BO82" s="5" t="s">
        <v>96</v>
      </c>
      <c r="BP82" s="5" t="s">
        <v>96</v>
      </c>
    </row>
    <row r="83" spans="2:68" x14ac:dyDescent="0.35">
      <c r="B83" s="73" t="s">
        <v>1266</v>
      </c>
      <c r="C83" s="73" t="s">
        <v>1267</v>
      </c>
      <c r="D83" s="84"/>
      <c r="E83" s="73" t="s">
        <v>1401</v>
      </c>
      <c r="F83" s="73" t="s">
        <v>96</v>
      </c>
      <c r="G83" s="73" t="s">
        <v>96</v>
      </c>
      <c r="H83" s="92" t="s">
        <v>1447</v>
      </c>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73" t="s">
        <v>96</v>
      </c>
      <c r="AR83" s="5" t="s">
        <v>96</v>
      </c>
      <c r="AS83" s="5" t="s">
        <v>96</v>
      </c>
      <c r="AT83" s="5" t="s">
        <v>96</v>
      </c>
      <c r="AU83" s="5" t="s">
        <v>96</v>
      </c>
      <c r="AV83" s="5" t="s">
        <v>96</v>
      </c>
      <c r="AW83" s="5" t="s">
        <v>96</v>
      </c>
      <c r="AX83" s="5" t="s">
        <v>96</v>
      </c>
      <c r="AY83" s="5" t="s">
        <v>96</v>
      </c>
      <c r="AZ83" s="5" t="s">
        <v>96</v>
      </c>
      <c r="BA83" s="5" t="s">
        <v>96</v>
      </c>
      <c r="BB83" s="5" t="s">
        <v>96</v>
      </c>
      <c r="BC83" s="5" t="s">
        <v>96</v>
      </c>
      <c r="BD83" s="5" t="s">
        <v>96</v>
      </c>
      <c r="BE83" s="5" t="s">
        <v>96</v>
      </c>
      <c r="BF83" s="5" t="s">
        <v>96</v>
      </c>
      <c r="BG83" s="5" t="s">
        <v>96</v>
      </c>
      <c r="BH83" s="5" t="s">
        <v>96</v>
      </c>
      <c r="BI83" s="5" t="s">
        <v>96</v>
      </c>
      <c r="BJ83" s="5" t="s">
        <v>96</v>
      </c>
      <c r="BK83" s="5" t="s">
        <v>96</v>
      </c>
      <c r="BL83" s="5" t="s">
        <v>96</v>
      </c>
      <c r="BM83" s="5" t="s">
        <v>96</v>
      </c>
      <c r="BN83" s="5" t="s">
        <v>96</v>
      </c>
      <c r="BO83" s="5" t="s">
        <v>96</v>
      </c>
      <c r="BP83" s="5" t="s">
        <v>96</v>
      </c>
    </row>
    <row r="84" spans="2:68" ht="77.5" x14ac:dyDescent="0.35">
      <c r="B84" s="73" t="s">
        <v>1269</v>
      </c>
      <c r="C84" s="73" t="s">
        <v>1270</v>
      </c>
      <c r="D84" s="84" t="s">
        <v>1271</v>
      </c>
      <c r="E84" s="73" t="s">
        <v>1373</v>
      </c>
      <c r="F84" s="73" t="s">
        <v>206</v>
      </c>
      <c r="G84" s="73" t="s">
        <v>206</v>
      </c>
      <c r="H84" s="73">
        <v>4</v>
      </c>
      <c r="I84" s="73" t="s">
        <v>159</v>
      </c>
      <c r="J84" s="73">
        <v>4</v>
      </c>
      <c r="K84" s="73">
        <v>4</v>
      </c>
      <c r="L84" s="73">
        <v>4</v>
      </c>
      <c r="M84" s="73">
        <v>4</v>
      </c>
      <c r="N84" s="73">
        <v>5</v>
      </c>
      <c r="O84" s="73">
        <v>5</v>
      </c>
      <c r="P84" s="73">
        <v>5</v>
      </c>
      <c r="Q84" s="73">
        <v>5</v>
      </c>
      <c r="R84" s="73">
        <v>5</v>
      </c>
      <c r="S84" s="73">
        <v>5</v>
      </c>
      <c r="T84" s="73">
        <v>5</v>
      </c>
      <c r="U84" s="73" t="s">
        <v>142</v>
      </c>
      <c r="V84" s="73" t="s">
        <v>142</v>
      </c>
      <c r="W84" s="73" t="s">
        <v>142</v>
      </c>
      <c r="X84" s="73" t="s">
        <v>1374</v>
      </c>
      <c r="Y84" s="73" t="s">
        <v>1374</v>
      </c>
      <c r="Z84" s="73" t="s">
        <v>1374</v>
      </c>
      <c r="AA84" s="73" t="s">
        <v>1374</v>
      </c>
      <c r="AB84" s="73">
        <v>4</v>
      </c>
      <c r="AC84" s="73">
        <v>4</v>
      </c>
      <c r="AD84" s="73">
        <v>4</v>
      </c>
      <c r="AE84" s="73" t="s">
        <v>1374</v>
      </c>
      <c r="AF84" s="73" t="s">
        <v>1374</v>
      </c>
      <c r="AG84" s="73" t="s">
        <v>1374</v>
      </c>
      <c r="AH84" s="73" t="s">
        <v>1374</v>
      </c>
      <c r="AI84" s="73" t="s">
        <v>1374</v>
      </c>
      <c r="AJ84" s="73" t="s">
        <v>1374</v>
      </c>
      <c r="AK84" s="73" t="s">
        <v>1374</v>
      </c>
      <c r="AL84" s="73" t="s">
        <v>1374</v>
      </c>
      <c r="AM84" s="73" t="s">
        <v>1374</v>
      </c>
      <c r="AN84" s="73" t="s">
        <v>1374</v>
      </c>
      <c r="AO84" s="73" t="s">
        <v>1374</v>
      </c>
      <c r="AP84" s="73" t="s">
        <v>1374</v>
      </c>
      <c r="AQ84" s="73">
        <v>4</v>
      </c>
      <c r="AR84" s="5" t="s">
        <v>159</v>
      </c>
      <c r="AS84" s="5">
        <v>4</v>
      </c>
      <c r="AT84" s="5" t="s">
        <v>159</v>
      </c>
      <c r="AU84" s="5" t="s">
        <v>159</v>
      </c>
      <c r="AV84" s="5">
        <v>4</v>
      </c>
      <c r="AW84" s="5" t="s">
        <v>142</v>
      </c>
      <c r="AX84" s="5" t="s">
        <v>142</v>
      </c>
      <c r="AY84" s="5" t="s">
        <v>142</v>
      </c>
      <c r="AZ84" s="5" t="s">
        <v>1374</v>
      </c>
      <c r="BA84" s="5" t="s">
        <v>1374</v>
      </c>
      <c r="BB84" s="5" t="s">
        <v>1374</v>
      </c>
      <c r="BC84" s="5" t="s">
        <v>1374</v>
      </c>
      <c r="BD84" s="5" t="s">
        <v>1374</v>
      </c>
      <c r="BE84" s="5" t="s">
        <v>1374</v>
      </c>
      <c r="BF84" s="5" t="s">
        <v>96</v>
      </c>
      <c r="BG84" s="5">
        <v>4</v>
      </c>
      <c r="BH84" s="5">
        <v>4</v>
      </c>
      <c r="BI84" s="5" t="s">
        <v>159</v>
      </c>
      <c r="BJ84" s="5">
        <v>4</v>
      </c>
      <c r="BK84" s="5">
        <v>4</v>
      </c>
      <c r="BL84" s="5" t="s">
        <v>159</v>
      </c>
      <c r="BM84" s="5" t="s">
        <v>142</v>
      </c>
      <c r="BN84" s="5" t="s">
        <v>142</v>
      </c>
      <c r="BO84" s="5" t="s">
        <v>142</v>
      </c>
      <c r="BP84" s="5">
        <v>4</v>
      </c>
    </row>
    <row r="85" spans="2:68" ht="31" x14ac:dyDescent="0.35">
      <c r="B85" s="73" t="s">
        <v>1272</v>
      </c>
      <c r="C85" s="73" t="s">
        <v>1273</v>
      </c>
      <c r="D85" s="84" t="s">
        <v>1274</v>
      </c>
      <c r="E85" s="73" t="s">
        <v>1373</v>
      </c>
      <c r="F85" s="73" t="s">
        <v>206</v>
      </c>
      <c r="G85" s="73" t="s">
        <v>206</v>
      </c>
      <c r="H85" s="73">
        <v>4</v>
      </c>
      <c r="I85" s="73" t="s">
        <v>159</v>
      </c>
      <c r="J85" s="73">
        <v>4</v>
      </c>
      <c r="K85" s="73">
        <v>4</v>
      </c>
      <c r="L85" s="73">
        <v>4</v>
      </c>
      <c r="M85" s="73">
        <v>4</v>
      </c>
      <c r="N85" s="73">
        <v>5</v>
      </c>
      <c r="O85" s="73">
        <v>5</v>
      </c>
      <c r="P85" s="73">
        <v>5</v>
      </c>
      <c r="Q85" s="73">
        <v>5</v>
      </c>
      <c r="R85" s="73">
        <v>5</v>
      </c>
      <c r="S85" s="73">
        <v>5</v>
      </c>
      <c r="T85" s="73">
        <v>5</v>
      </c>
      <c r="U85" s="73" t="s">
        <v>142</v>
      </c>
      <c r="V85" s="73" t="s">
        <v>142</v>
      </c>
      <c r="W85" s="73" t="s">
        <v>142</v>
      </c>
      <c r="X85" s="73" t="s">
        <v>1374</v>
      </c>
      <c r="Y85" s="73" t="s">
        <v>1374</v>
      </c>
      <c r="Z85" s="73" t="s">
        <v>1374</v>
      </c>
      <c r="AA85" s="73" t="s">
        <v>1374</v>
      </c>
      <c r="AB85" s="73">
        <v>4</v>
      </c>
      <c r="AC85" s="73">
        <v>4</v>
      </c>
      <c r="AD85" s="73">
        <v>4</v>
      </c>
      <c r="AE85" s="73" t="s">
        <v>1374</v>
      </c>
      <c r="AF85" s="73" t="s">
        <v>1374</v>
      </c>
      <c r="AG85" s="73" t="s">
        <v>1374</v>
      </c>
      <c r="AH85" s="73" t="s">
        <v>1374</v>
      </c>
      <c r="AI85" s="73" t="s">
        <v>1374</v>
      </c>
      <c r="AJ85" s="73" t="s">
        <v>1374</v>
      </c>
      <c r="AK85" s="73" t="s">
        <v>1374</v>
      </c>
      <c r="AL85" s="73" t="s">
        <v>1374</v>
      </c>
      <c r="AM85" s="73" t="s">
        <v>1374</v>
      </c>
      <c r="AN85" s="73" t="s">
        <v>1374</v>
      </c>
      <c r="AO85" s="73" t="s">
        <v>1374</v>
      </c>
      <c r="AP85" s="73" t="s">
        <v>1374</v>
      </c>
      <c r="AQ85" s="73">
        <v>4</v>
      </c>
      <c r="AR85" s="5" t="s">
        <v>159</v>
      </c>
      <c r="AS85" s="5">
        <v>4</v>
      </c>
      <c r="AT85" s="5" t="s">
        <v>159</v>
      </c>
      <c r="AU85" s="5" t="s">
        <v>159</v>
      </c>
      <c r="AV85" s="5">
        <v>4</v>
      </c>
      <c r="AW85" s="5" t="s">
        <v>142</v>
      </c>
      <c r="AX85" s="5" t="s">
        <v>142</v>
      </c>
      <c r="AY85" s="5" t="s">
        <v>142</v>
      </c>
      <c r="AZ85" s="5" t="s">
        <v>1374</v>
      </c>
      <c r="BA85" s="5" t="s">
        <v>1374</v>
      </c>
      <c r="BB85" s="5" t="s">
        <v>1374</v>
      </c>
      <c r="BC85" s="5" t="s">
        <v>1374</v>
      </c>
      <c r="BD85" s="5" t="s">
        <v>1374</v>
      </c>
      <c r="BE85" s="5" t="s">
        <v>1374</v>
      </c>
      <c r="BF85" s="5" t="s">
        <v>96</v>
      </c>
      <c r="BG85" s="5">
        <v>4</v>
      </c>
      <c r="BH85" s="5">
        <v>4</v>
      </c>
      <c r="BI85" s="5" t="s">
        <v>159</v>
      </c>
      <c r="BJ85" s="5">
        <v>4</v>
      </c>
      <c r="BK85" s="5">
        <v>4</v>
      </c>
      <c r="BL85" s="5" t="s">
        <v>159</v>
      </c>
      <c r="BM85" s="5" t="s">
        <v>142</v>
      </c>
      <c r="BN85" s="5" t="s">
        <v>142</v>
      </c>
      <c r="BO85" s="5" t="s">
        <v>142</v>
      </c>
      <c r="BP85" s="5">
        <v>4</v>
      </c>
    </row>
    <row r="86" spans="2:68" ht="31" x14ac:dyDescent="0.35">
      <c r="B86" s="73" t="s">
        <v>1275</v>
      </c>
      <c r="C86" s="73" t="s">
        <v>1276</v>
      </c>
      <c r="D86" s="84" t="s">
        <v>1277</v>
      </c>
      <c r="E86" s="73" t="s">
        <v>1373</v>
      </c>
      <c r="F86" s="73" t="s">
        <v>206</v>
      </c>
      <c r="G86" s="73" t="s">
        <v>206</v>
      </c>
      <c r="H86" s="73">
        <v>4</v>
      </c>
      <c r="I86" s="73" t="s">
        <v>159</v>
      </c>
      <c r="J86" s="73">
        <v>4</v>
      </c>
      <c r="K86" s="73">
        <v>4</v>
      </c>
      <c r="L86" s="73">
        <v>4</v>
      </c>
      <c r="M86" s="73">
        <v>4</v>
      </c>
      <c r="N86" s="73">
        <v>5</v>
      </c>
      <c r="O86" s="73">
        <v>5</v>
      </c>
      <c r="P86" s="73">
        <v>5</v>
      </c>
      <c r="Q86" s="73">
        <v>5</v>
      </c>
      <c r="R86" s="73">
        <v>5</v>
      </c>
      <c r="S86" s="73">
        <v>5</v>
      </c>
      <c r="T86" s="73">
        <v>5</v>
      </c>
      <c r="U86" s="73" t="s">
        <v>142</v>
      </c>
      <c r="V86" s="73" t="s">
        <v>142</v>
      </c>
      <c r="W86" s="73" t="s">
        <v>142</v>
      </c>
      <c r="X86" s="73" t="s">
        <v>1374</v>
      </c>
      <c r="Y86" s="73" t="s">
        <v>1374</v>
      </c>
      <c r="Z86" s="73" t="s">
        <v>1374</v>
      </c>
      <c r="AA86" s="73" t="s">
        <v>1374</v>
      </c>
      <c r="AB86" s="73">
        <v>4</v>
      </c>
      <c r="AC86" s="73">
        <v>4</v>
      </c>
      <c r="AD86" s="73">
        <v>4</v>
      </c>
      <c r="AE86" s="73" t="s">
        <v>1374</v>
      </c>
      <c r="AF86" s="73" t="s">
        <v>1374</v>
      </c>
      <c r="AG86" s="73" t="s">
        <v>1374</v>
      </c>
      <c r="AH86" s="73" t="s">
        <v>1374</v>
      </c>
      <c r="AI86" s="73" t="s">
        <v>1374</v>
      </c>
      <c r="AJ86" s="73" t="s">
        <v>1374</v>
      </c>
      <c r="AK86" s="73" t="s">
        <v>1374</v>
      </c>
      <c r="AL86" s="73" t="s">
        <v>1374</v>
      </c>
      <c r="AM86" s="73" t="s">
        <v>1374</v>
      </c>
      <c r="AN86" s="73" t="s">
        <v>1374</v>
      </c>
      <c r="AO86" s="73" t="s">
        <v>1374</v>
      </c>
      <c r="AP86" s="73" t="s">
        <v>1374</v>
      </c>
      <c r="AQ86" s="73">
        <v>4</v>
      </c>
      <c r="AR86" s="5" t="s">
        <v>159</v>
      </c>
      <c r="AS86" s="5">
        <v>4</v>
      </c>
      <c r="AT86" s="5" t="s">
        <v>159</v>
      </c>
      <c r="AU86" s="5" t="s">
        <v>159</v>
      </c>
      <c r="AV86" s="5">
        <v>4</v>
      </c>
      <c r="AW86" s="5" t="s">
        <v>142</v>
      </c>
      <c r="AX86" s="5" t="s">
        <v>142</v>
      </c>
      <c r="AY86" s="5" t="s">
        <v>142</v>
      </c>
      <c r="AZ86" s="5" t="s">
        <v>1374</v>
      </c>
      <c r="BA86" s="5" t="s">
        <v>1374</v>
      </c>
      <c r="BB86" s="5" t="s">
        <v>1374</v>
      </c>
      <c r="BC86" s="5" t="s">
        <v>1374</v>
      </c>
      <c r="BD86" s="5" t="s">
        <v>1374</v>
      </c>
      <c r="BE86" s="5" t="s">
        <v>1374</v>
      </c>
      <c r="BF86" s="5" t="s">
        <v>96</v>
      </c>
      <c r="BG86" s="5">
        <v>4</v>
      </c>
      <c r="BH86" s="5">
        <v>4</v>
      </c>
      <c r="BI86" s="5" t="s">
        <v>159</v>
      </c>
      <c r="BJ86" s="5">
        <v>4</v>
      </c>
      <c r="BK86" s="5">
        <v>4</v>
      </c>
      <c r="BL86" s="5" t="s">
        <v>159</v>
      </c>
      <c r="BM86" s="5" t="s">
        <v>142</v>
      </c>
      <c r="BN86" s="5" t="s">
        <v>142</v>
      </c>
      <c r="BO86" s="5" t="s">
        <v>142</v>
      </c>
      <c r="BP86" s="5">
        <v>4</v>
      </c>
    </row>
    <row r="87" spans="2:68" ht="31" x14ac:dyDescent="0.35">
      <c r="B87" s="73" t="s">
        <v>1278</v>
      </c>
      <c r="C87" s="73" t="s">
        <v>1279</v>
      </c>
      <c r="D87" s="84" t="s">
        <v>1280</v>
      </c>
      <c r="E87" s="73" t="s">
        <v>1373</v>
      </c>
      <c r="F87" s="73" t="s">
        <v>206</v>
      </c>
      <c r="G87" s="73" t="s">
        <v>206</v>
      </c>
      <c r="H87" s="73">
        <v>4</v>
      </c>
      <c r="I87" s="73" t="s">
        <v>159</v>
      </c>
      <c r="J87" s="73">
        <v>4</v>
      </c>
      <c r="K87" s="73">
        <v>4</v>
      </c>
      <c r="L87" s="73">
        <v>4</v>
      </c>
      <c r="M87" s="73">
        <v>4</v>
      </c>
      <c r="N87" s="73">
        <v>5</v>
      </c>
      <c r="O87" s="73">
        <v>5</v>
      </c>
      <c r="P87" s="73">
        <v>5</v>
      </c>
      <c r="Q87" s="73">
        <v>5</v>
      </c>
      <c r="R87" s="73">
        <v>5</v>
      </c>
      <c r="S87" s="73">
        <v>5</v>
      </c>
      <c r="T87" s="73">
        <v>5</v>
      </c>
      <c r="U87" s="73" t="s">
        <v>142</v>
      </c>
      <c r="V87" s="73" t="s">
        <v>142</v>
      </c>
      <c r="W87" s="73" t="s">
        <v>142</v>
      </c>
      <c r="X87" s="73" t="s">
        <v>1374</v>
      </c>
      <c r="Y87" s="73" t="s">
        <v>1374</v>
      </c>
      <c r="Z87" s="73" t="s">
        <v>1374</v>
      </c>
      <c r="AA87" s="73" t="s">
        <v>1374</v>
      </c>
      <c r="AB87" s="73">
        <v>4</v>
      </c>
      <c r="AC87" s="73">
        <v>4</v>
      </c>
      <c r="AD87" s="73">
        <v>4</v>
      </c>
      <c r="AE87" s="73" t="s">
        <v>1374</v>
      </c>
      <c r="AF87" s="73" t="s">
        <v>1374</v>
      </c>
      <c r="AG87" s="73" t="s">
        <v>1374</v>
      </c>
      <c r="AH87" s="73" t="s">
        <v>1374</v>
      </c>
      <c r="AI87" s="73" t="s">
        <v>1374</v>
      </c>
      <c r="AJ87" s="73" t="s">
        <v>1374</v>
      </c>
      <c r="AK87" s="73" t="s">
        <v>1374</v>
      </c>
      <c r="AL87" s="73" t="s">
        <v>1374</v>
      </c>
      <c r="AM87" s="73" t="s">
        <v>1374</v>
      </c>
      <c r="AN87" s="73" t="s">
        <v>1374</v>
      </c>
      <c r="AO87" s="73" t="s">
        <v>1374</v>
      </c>
      <c r="AP87" s="73" t="s">
        <v>1374</v>
      </c>
      <c r="AQ87" s="73">
        <v>4</v>
      </c>
      <c r="AR87" s="5" t="s">
        <v>159</v>
      </c>
      <c r="AS87" s="5">
        <v>4</v>
      </c>
      <c r="AT87" s="5" t="s">
        <v>159</v>
      </c>
      <c r="AU87" s="5" t="s">
        <v>159</v>
      </c>
      <c r="AV87" s="5">
        <v>4</v>
      </c>
      <c r="AW87" s="5" t="s">
        <v>142</v>
      </c>
      <c r="AX87" s="5" t="s">
        <v>142</v>
      </c>
      <c r="AY87" s="5" t="s">
        <v>142</v>
      </c>
      <c r="AZ87" s="5" t="s">
        <v>1374</v>
      </c>
      <c r="BA87" s="5" t="s">
        <v>1374</v>
      </c>
      <c r="BB87" s="5" t="s">
        <v>1374</v>
      </c>
      <c r="BC87" s="5" t="s">
        <v>1374</v>
      </c>
      <c r="BD87" s="5" t="s">
        <v>1374</v>
      </c>
      <c r="BE87" s="5" t="s">
        <v>1374</v>
      </c>
      <c r="BF87" s="5" t="s">
        <v>96</v>
      </c>
      <c r="BG87" s="5">
        <v>4</v>
      </c>
      <c r="BH87" s="5">
        <v>4</v>
      </c>
      <c r="BI87" s="5" t="s">
        <v>159</v>
      </c>
      <c r="BJ87" s="5">
        <v>4</v>
      </c>
      <c r="BK87" s="5">
        <v>4</v>
      </c>
      <c r="BL87" s="5" t="s">
        <v>159</v>
      </c>
      <c r="BM87" s="5" t="s">
        <v>142</v>
      </c>
      <c r="BN87" s="5" t="s">
        <v>142</v>
      </c>
      <c r="BO87" s="5" t="s">
        <v>142</v>
      </c>
      <c r="BP87" s="5">
        <v>4</v>
      </c>
    </row>
    <row r="88" spans="2:68" ht="31" x14ac:dyDescent="0.35">
      <c r="B88" s="73" t="s">
        <v>1281</v>
      </c>
      <c r="C88" s="73" t="s">
        <v>1282</v>
      </c>
      <c r="D88" s="84" t="s">
        <v>1283</v>
      </c>
      <c r="E88" s="73" t="s">
        <v>1373</v>
      </c>
      <c r="F88" s="73" t="s">
        <v>206</v>
      </c>
      <c r="G88" s="73" t="s">
        <v>206</v>
      </c>
      <c r="H88" s="73">
        <v>4</v>
      </c>
      <c r="I88" s="73" t="s">
        <v>159</v>
      </c>
      <c r="J88" s="73">
        <v>4</v>
      </c>
      <c r="K88" s="73">
        <v>4</v>
      </c>
      <c r="L88" s="73">
        <v>4</v>
      </c>
      <c r="M88" s="73">
        <v>4</v>
      </c>
      <c r="N88" s="73">
        <v>5</v>
      </c>
      <c r="O88" s="73">
        <v>5</v>
      </c>
      <c r="P88" s="73">
        <v>5</v>
      </c>
      <c r="Q88" s="73">
        <v>5</v>
      </c>
      <c r="R88" s="73">
        <v>5</v>
      </c>
      <c r="S88" s="73">
        <v>5</v>
      </c>
      <c r="T88" s="73">
        <v>5</v>
      </c>
      <c r="U88" s="73" t="s">
        <v>142</v>
      </c>
      <c r="V88" s="73" t="s">
        <v>142</v>
      </c>
      <c r="W88" s="73" t="s">
        <v>142</v>
      </c>
      <c r="X88" s="73" t="s">
        <v>1374</v>
      </c>
      <c r="Y88" s="73" t="s">
        <v>1374</v>
      </c>
      <c r="Z88" s="73" t="s">
        <v>1374</v>
      </c>
      <c r="AA88" s="73" t="s">
        <v>1374</v>
      </c>
      <c r="AB88" s="73" t="s">
        <v>1374</v>
      </c>
      <c r="AC88" s="73" t="s">
        <v>1374</v>
      </c>
      <c r="AD88" s="73" t="s">
        <v>1374</v>
      </c>
      <c r="AE88" s="73" t="s">
        <v>1374</v>
      </c>
      <c r="AF88" s="73" t="s">
        <v>1374</v>
      </c>
      <c r="AG88" s="73" t="s">
        <v>1374</v>
      </c>
      <c r="AH88" s="73" t="s">
        <v>1374</v>
      </c>
      <c r="AI88" s="73" t="s">
        <v>1374</v>
      </c>
      <c r="AJ88" s="73" t="s">
        <v>1374</v>
      </c>
      <c r="AK88" s="73" t="s">
        <v>1374</v>
      </c>
      <c r="AL88" s="73" t="s">
        <v>1374</v>
      </c>
      <c r="AM88" s="73" t="s">
        <v>1374</v>
      </c>
      <c r="AN88" s="73" t="s">
        <v>1374</v>
      </c>
      <c r="AO88" s="73" t="s">
        <v>1374</v>
      </c>
      <c r="AP88" s="73" t="s">
        <v>1374</v>
      </c>
      <c r="AQ88" s="73">
        <v>4</v>
      </c>
      <c r="AR88" s="5" t="s">
        <v>159</v>
      </c>
      <c r="AS88" s="5">
        <v>4</v>
      </c>
      <c r="AT88" s="5" t="s">
        <v>159</v>
      </c>
      <c r="AU88" s="5" t="s">
        <v>159</v>
      </c>
      <c r="AV88" s="5">
        <v>4</v>
      </c>
      <c r="AW88" s="5" t="s">
        <v>142</v>
      </c>
      <c r="AX88" s="5" t="s">
        <v>142</v>
      </c>
      <c r="AY88" s="5" t="s">
        <v>142</v>
      </c>
      <c r="AZ88" s="5" t="s">
        <v>1374</v>
      </c>
      <c r="BA88" s="5" t="s">
        <v>1374</v>
      </c>
      <c r="BB88" s="5" t="s">
        <v>1374</v>
      </c>
      <c r="BC88" s="5" t="s">
        <v>1374</v>
      </c>
      <c r="BD88" s="5" t="s">
        <v>1374</v>
      </c>
      <c r="BE88" s="5" t="s">
        <v>1374</v>
      </c>
      <c r="BF88" s="5" t="s">
        <v>96</v>
      </c>
      <c r="BG88" s="5">
        <v>4</v>
      </c>
      <c r="BH88" s="5">
        <v>4</v>
      </c>
      <c r="BI88" s="5" t="s">
        <v>159</v>
      </c>
      <c r="BJ88" s="5">
        <v>4</v>
      </c>
      <c r="BK88" s="5">
        <v>4</v>
      </c>
      <c r="BL88" s="5" t="s">
        <v>159</v>
      </c>
      <c r="BM88" s="5" t="s">
        <v>142</v>
      </c>
      <c r="BN88" s="5" t="s">
        <v>142</v>
      </c>
      <c r="BO88" s="5" t="s">
        <v>142</v>
      </c>
      <c r="BP88" s="5">
        <v>4</v>
      </c>
    </row>
    <row r="89" spans="2:68" ht="31" x14ac:dyDescent="0.35">
      <c r="B89" s="73" t="s">
        <v>1284</v>
      </c>
      <c r="C89" s="73" t="s">
        <v>1285</v>
      </c>
      <c r="D89" s="84" t="s">
        <v>1286</v>
      </c>
      <c r="E89" s="73" t="s">
        <v>1373</v>
      </c>
      <c r="F89" s="73" t="s">
        <v>206</v>
      </c>
      <c r="G89" s="73" t="s">
        <v>96</v>
      </c>
      <c r="H89" s="73">
        <v>4</v>
      </c>
      <c r="I89" s="73" t="s">
        <v>159</v>
      </c>
      <c r="J89" s="73">
        <v>4</v>
      </c>
      <c r="K89" s="73">
        <v>4</v>
      </c>
      <c r="L89" s="73">
        <v>4</v>
      </c>
      <c r="M89" s="73">
        <v>4</v>
      </c>
      <c r="N89" s="73">
        <v>5</v>
      </c>
      <c r="O89" s="73">
        <v>5</v>
      </c>
      <c r="P89" s="73">
        <v>5</v>
      </c>
      <c r="Q89" s="73">
        <v>5</v>
      </c>
      <c r="R89" s="73">
        <v>5</v>
      </c>
      <c r="S89" s="73">
        <v>5</v>
      </c>
      <c r="T89" s="73">
        <v>5</v>
      </c>
      <c r="U89" s="73" t="s">
        <v>142</v>
      </c>
      <c r="V89" s="73" t="s">
        <v>142</v>
      </c>
      <c r="W89" s="73" t="s">
        <v>142</v>
      </c>
      <c r="X89" s="73" t="s">
        <v>1374</v>
      </c>
      <c r="Y89" s="73" t="s">
        <v>1374</v>
      </c>
      <c r="Z89" s="73" t="s">
        <v>1374</v>
      </c>
      <c r="AA89" s="73" t="s">
        <v>1374</v>
      </c>
      <c r="AB89" s="73" t="s">
        <v>1374</v>
      </c>
      <c r="AC89" s="73" t="s">
        <v>1374</v>
      </c>
      <c r="AD89" s="73" t="s">
        <v>1374</v>
      </c>
      <c r="AE89" s="73" t="s">
        <v>1374</v>
      </c>
      <c r="AF89" s="73" t="s">
        <v>1374</v>
      </c>
      <c r="AG89" s="73" t="s">
        <v>1374</v>
      </c>
      <c r="AH89" s="73" t="s">
        <v>1374</v>
      </c>
      <c r="AI89" s="73" t="s">
        <v>1374</v>
      </c>
      <c r="AJ89" s="73" t="s">
        <v>1374</v>
      </c>
      <c r="AK89" s="73" t="s">
        <v>1374</v>
      </c>
      <c r="AL89" s="73" t="s">
        <v>1374</v>
      </c>
      <c r="AM89" s="73" t="s">
        <v>1374</v>
      </c>
      <c r="AN89" s="73" t="s">
        <v>1374</v>
      </c>
      <c r="AO89" s="73" t="s">
        <v>1374</v>
      </c>
      <c r="AP89" s="73" t="s">
        <v>1374</v>
      </c>
      <c r="AQ89" s="73">
        <v>4</v>
      </c>
      <c r="AR89" s="5" t="s">
        <v>159</v>
      </c>
      <c r="AS89" s="5">
        <v>4</v>
      </c>
      <c r="AT89" s="5" t="s">
        <v>159</v>
      </c>
      <c r="AU89" s="5" t="s">
        <v>159</v>
      </c>
      <c r="AV89" s="5">
        <v>4</v>
      </c>
      <c r="AW89" s="5" t="s">
        <v>142</v>
      </c>
      <c r="AX89" s="5" t="s">
        <v>142</v>
      </c>
      <c r="AY89" s="5" t="s">
        <v>142</v>
      </c>
      <c r="AZ89" s="5" t="s">
        <v>1374</v>
      </c>
      <c r="BA89" s="5" t="s">
        <v>1374</v>
      </c>
      <c r="BB89" s="5" t="s">
        <v>1374</v>
      </c>
      <c r="BC89" s="5" t="s">
        <v>1374</v>
      </c>
      <c r="BD89" s="5" t="s">
        <v>1374</v>
      </c>
      <c r="BE89" s="5" t="s">
        <v>1374</v>
      </c>
      <c r="BF89" s="5" t="s">
        <v>96</v>
      </c>
      <c r="BG89" s="5">
        <v>4</v>
      </c>
      <c r="BH89" s="5">
        <v>4</v>
      </c>
      <c r="BI89" s="5" t="s">
        <v>159</v>
      </c>
      <c r="BJ89" s="5">
        <v>4</v>
      </c>
      <c r="BK89" s="5">
        <v>4</v>
      </c>
      <c r="BL89" s="5" t="s">
        <v>159</v>
      </c>
      <c r="BM89" s="5" t="s">
        <v>142</v>
      </c>
      <c r="BN89" s="5" t="s">
        <v>142</v>
      </c>
      <c r="BO89" s="5" t="s">
        <v>142</v>
      </c>
      <c r="BP89" s="5">
        <v>4</v>
      </c>
    </row>
    <row r="90" spans="2:68" ht="46.5" x14ac:dyDescent="0.35">
      <c r="B90" s="73" t="s">
        <v>1287</v>
      </c>
      <c r="C90" s="73" t="s">
        <v>1288</v>
      </c>
      <c r="D90" s="84" t="s">
        <v>1289</v>
      </c>
      <c r="E90" s="73" t="s">
        <v>1388</v>
      </c>
      <c r="F90" s="73" t="s">
        <v>206</v>
      </c>
      <c r="G90" s="73" t="s">
        <v>96</v>
      </c>
      <c r="H90" s="73">
        <v>4</v>
      </c>
      <c r="I90" s="73" t="s">
        <v>96</v>
      </c>
      <c r="J90" s="73" t="s">
        <v>96</v>
      </c>
      <c r="K90" s="73">
        <v>4</v>
      </c>
      <c r="L90" s="73">
        <v>4</v>
      </c>
      <c r="M90" s="73" t="s">
        <v>96</v>
      </c>
      <c r="N90" s="73" t="s">
        <v>96</v>
      </c>
      <c r="O90" s="73" t="s">
        <v>96</v>
      </c>
      <c r="P90" s="73" t="s">
        <v>96</v>
      </c>
      <c r="Q90" s="73" t="s">
        <v>96</v>
      </c>
      <c r="R90" s="73" t="s">
        <v>96</v>
      </c>
      <c r="S90" s="73" t="s">
        <v>96</v>
      </c>
      <c r="T90" s="73" t="s">
        <v>96</v>
      </c>
      <c r="U90" s="73" t="s">
        <v>96</v>
      </c>
      <c r="V90" s="73" t="s">
        <v>96</v>
      </c>
      <c r="W90" s="73" t="s">
        <v>96</v>
      </c>
      <c r="X90" s="73" t="s">
        <v>96</v>
      </c>
      <c r="Y90" s="73" t="s">
        <v>96</v>
      </c>
      <c r="Z90" s="73" t="s">
        <v>96</v>
      </c>
      <c r="AA90" s="73" t="s">
        <v>96</v>
      </c>
      <c r="AB90" s="73" t="s">
        <v>96</v>
      </c>
      <c r="AC90" s="73" t="s">
        <v>96</v>
      </c>
      <c r="AD90" s="73" t="s">
        <v>96</v>
      </c>
      <c r="AE90" s="73" t="s">
        <v>96</v>
      </c>
      <c r="AF90" s="73" t="s">
        <v>96</v>
      </c>
      <c r="AG90" s="73" t="s">
        <v>96</v>
      </c>
      <c r="AH90" s="73" t="s">
        <v>96</v>
      </c>
      <c r="AI90" s="73" t="s">
        <v>96</v>
      </c>
      <c r="AJ90" s="73" t="s">
        <v>96</v>
      </c>
      <c r="AK90" s="73" t="s">
        <v>96</v>
      </c>
      <c r="AL90" s="73" t="s">
        <v>96</v>
      </c>
      <c r="AM90" s="73" t="s">
        <v>96</v>
      </c>
      <c r="AN90" s="73" t="s">
        <v>96</v>
      </c>
      <c r="AO90" s="73" t="s">
        <v>96</v>
      </c>
      <c r="AP90" s="73" t="s">
        <v>96</v>
      </c>
      <c r="AQ90" s="73" t="s">
        <v>96</v>
      </c>
      <c r="AR90" s="5" t="s">
        <v>96</v>
      </c>
      <c r="AS90" s="5" t="s">
        <v>96</v>
      </c>
      <c r="AT90" s="5" t="s">
        <v>96</v>
      </c>
      <c r="AU90" s="5" t="s">
        <v>96</v>
      </c>
      <c r="AV90" s="5" t="s">
        <v>96</v>
      </c>
      <c r="AW90" s="5" t="s">
        <v>96</v>
      </c>
      <c r="AX90" s="5" t="s">
        <v>96</v>
      </c>
      <c r="AY90" s="5" t="s">
        <v>96</v>
      </c>
      <c r="AZ90" s="5" t="s">
        <v>96</v>
      </c>
      <c r="BA90" s="5" t="s">
        <v>96</v>
      </c>
      <c r="BB90" s="5" t="s">
        <v>96</v>
      </c>
      <c r="BC90" s="5" t="s">
        <v>96</v>
      </c>
      <c r="BD90" s="5" t="s">
        <v>96</v>
      </c>
      <c r="BE90" s="5" t="s">
        <v>96</v>
      </c>
      <c r="BF90" s="5" t="s">
        <v>96</v>
      </c>
      <c r="BG90" s="5">
        <v>4</v>
      </c>
      <c r="BH90" s="5" t="s">
        <v>96</v>
      </c>
      <c r="BI90" s="5" t="s">
        <v>96</v>
      </c>
      <c r="BJ90" s="5" t="s">
        <v>96</v>
      </c>
      <c r="BK90" s="5" t="s">
        <v>96</v>
      </c>
      <c r="BL90" s="5" t="s">
        <v>96</v>
      </c>
      <c r="BM90" s="5" t="s">
        <v>96</v>
      </c>
      <c r="BN90" s="5" t="s">
        <v>96</v>
      </c>
      <c r="BO90" s="5" t="s">
        <v>96</v>
      </c>
      <c r="BP90" s="5" t="s">
        <v>96</v>
      </c>
    </row>
    <row r="91" spans="2:68" ht="124" x14ac:dyDescent="0.35">
      <c r="B91" s="73" t="s">
        <v>1290</v>
      </c>
      <c r="C91" s="73" t="s">
        <v>1291</v>
      </c>
      <c r="D91" s="84" t="s">
        <v>1292</v>
      </c>
      <c r="E91" s="73" t="s">
        <v>1373</v>
      </c>
      <c r="F91" s="73" t="s">
        <v>206</v>
      </c>
      <c r="G91" s="73" t="s">
        <v>206</v>
      </c>
      <c r="H91" s="73">
        <v>4</v>
      </c>
      <c r="I91" s="73" t="s">
        <v>159</v>
      </c>
      <c r="J91" s="73">
        <v>4</v>
      </c>
      <c r="K91" s="73">
        <v>4</v>
      </c>
      <c r="L91" s="73">
        <v>4</v>
      </c>
      <c r="M91" s="73">
        <v>4</v>
      </c>
      <c r="N91" s="73">
        <v>5</v>
      </c>
      <c r="O91" s="73">
        <v>5</v>
      </c>
      <c r="P91" s="73">
        <v>5</v>
      </c>
      <c r="Q91" s="73">
        <v>5</v>
      </c>
      <c r="R91" s="73">
        <v>5</v>
      </c>
      <c r="S91" s="73">
        <v>5</v>
      </c>
      <c r="T91" s="73">
        <v>5</v>
      </c>
      <c r="U91" s="73" t="s">
        <v>142</v>
      </c>
      <c r="V91" s="73" t="s">
        <v>142</v>
      </c>
      <c r="W91" s="73" t="s">
        <v>142</v>
      </c>
      <c r="X91" s="73" t="s">
        <v>1374</v>
      </c>
      <c r="Y91" s="73" t="s">
        <v>1374</v>
      </c>
      <c r="Z91" s="73" t="s">
        <v>1374</v>
      </c>
      <c r="AA91" s="73" t="s">
        <v>1374</v>
      </c>
      <c r="AB91" s="73">
        <v>4</v>
      </c>
      <c r="AC91" s="73">
        <v>4</v>
      </c>
      <c r="AD91" s="73">
        <v>4</v>
      </c>
      <c r="AE91" s="73" t="s">
        <v>1374</v>
      </c>
      <c r="AF91" s="73" t="s">
        <v>1374</v>
      </c>
      <c r="AG91" s="73" t="s">
        <v>1374</v>
      </c>
      <c r="AH91" s="73" t="s">
        <v>1374</v>
      </c>
      <c r="AI91" s="73" t="s">
        <v>1374</v>
      </c>
      <c r="AJ91" s="73" t="s">
        <v>1374</v>
      </c>
      <c r="AK91" s="73" t="s">
        <v>1374</v>
      </c>
      <c r="AL91" s="73" t="s">
        <v>1374</v>
      </c>
      <c r="AM91" s="73" t="s">
        <v>1374</v>
      </c>
      <c r="AN91" s="73" t="s">
        <v>1374</v>
      </c>
      <c r="AO91" s="73" t="s">
        <v>1374</v>
      </c>
      <c r="AP91" s="73" t="s">
        <v>1374</v>
      </c>
      <c r="AQ91" s="73">
        <v>4</v>
      </c>
      <c r="AR91" s="5" t="s">
        <v>159</v>
      </c>
      <c r="AS91" s="5">
        <v>4</v>
      </c>
      <c r="AT91" s="5" t="s">
        <v>159</v>
      </c>
      <c r="AU91" s="5" t="s">
        <v>159</v>
      </c>
      <c r="AV91" s="5">
        <v>4</v>
      </c>
      <c r="AW91" s="5" t="s">
        <v>142</v>
      </c>
      <c r="AX91" s="5" t="s">
        <v>142</v>
      </c>
      <c r="AY91" s="5" t="s">
        <v>142</v>
      </c>
      <c r="AZ91" s="5" t="s">
        <v>1374</v>
      </c>
      <c r="BA91" s="5" t="s">
        <v>1374</v>
      </c>
      <c r="BB91" s="5" t="s">
        <v>1374</v>
      </c>
      <c r="BC91" s="5" t="s">
        <v>1374</v>
      </c>
      <c r="BD91" s="5" t="s">
        <v>1374</v>
      </c>
      <c r="BE91" s="5" t="s">
        <v>1374</v>
      </c>
      <c r="BF91" s="5" t="s">
        <v>96</v>
      </c>
      <c r="BG91" s="5">
        <v>4</v>
      </c>
      <c r="BH91" s="5">
        <v>4</v>
      </c>
      <c r="BI91" s="5" t="s">
        <v>159</v>
      </c>
      <c r="BJ91" s="5">
        <v>4</v>
      </c>
      <c r="BK91" s="5">
        <v>4</v>
      </c>
      <c r="BL91" s="5" t="s">
        <v>159</v>
      </c>
      <c r="BM91" s="5" t="s">
        <v>142</v>
      </c>
      <c r="BN91" s="5" t="s">
        <v>142</v>
      </c>
      <c r="BO91" s="5" t="s">
        <v>142</v>
      </c>
      <c r="BP91" s="5">
        <v>4</v>
      </c>
    </row>
    <row r="92" spans="2:68" ht="62" x14ac:dyDescent="0.35">
      <c r="B92" s="73" t="s">
        <v>1293</v>
      </c>
      <c r="C92" s="73" t="s">
        <v>1294</v>
      </c>
      <c r="D92" s="84" t="s">
        <v>1295</v>
      </c>
      <c r="E92" s="73" t="s">
        <v>1373</v>
      </c>
      <c r="F92" s="73" t="s">
        <v>206</v>
      </c>
      <c r="G92" s="73" t="s">
        <v>206</v>
      </c>
      <c r="H92" s="73">
        <v>4</v>
      </c>
      <c r="I92" s="73" t="s">
        <v>159</v>
      </c>
      <c r="J92" s="73">
        <v>4</v>
      </c>
      <c r="K92" s="73">
        <v>4</v>
      </c>
      <c r="L92" s="73">
        <v>4</v>
      </c>
      <c r="M92" s="73">
        <v>4</v>
      </c>
      <c r="N92" s="73">
        <v>5</v>
      </c>
      <c r="O92" s="73">
        <v>5</v>
      </c>
      <c r="P92" s="73">
        <v>5</v>
      </c>
      <c r="Q92" s="73">
        <v>5</v>
      </c>
      <c r="R92" s="73">
        <v>5</v>
      </c>
      <c r="S92" s="73">
        <v>5</v>
      </c>
      <c r="T92" s="73">
        <v>5</v>
      </c>
      <c r="U92" s="73" t="s">
        <v>142</v>
      </c>
      <c r="V92" s="73" t="s">
        <v>142</v>
      </c>
      <c r="W92" s="73" t="s">
        <v>142</v>
      </c>
      <c r="X92" s="73" t="s">
        <v>1374</v>
      </c>
      <c r="Y92" s="73" t="s">
        <v>1374</v>
      </c>
      <c r="Z92" s="73" t="s">
        <v>1374</v>
      </c>
      <c r="AA92" s="73" t="s">
        <v>1374</v>
      </c>
      <c r="AB92" s="73">
        <v>4</v>
      </c>
      <c r="AC92" s="73">
        <v>4</v>
      </c>
      <c r="AD92" s="73">
        <v>4</v>
      </c>
      <c r="AE92" s="73" t="s">
        <v>1374</v>
      </c>
      <c r="AF92" s="73" t="s">
        <v>1374</v>
      </c>
      <c r="AG92" s="73" t="s">
        <v>1374</v>
      </c>
      <c r="AH92" s="73" t="s">
        <v>1374</v>
      </c>
      <c r="AI92" s="73" t="s">
        <v>1374</v>
      </c>
      <c r="AJ92" s="73" t="s">
        <v>1374</v>
      </c>
      <c r="AK92" s="73" t="s">
        <v>1374</v>
      </c>
      <c r="AL92" s="73" t="s">
        <v>1374</v>
      </c>
      <c r="AM92" s="73" t="s">
        <v>1374</v>
      </c>
      <c r="AN92" s="73" t="s">
        <v>1374</v>
      </c>
      <c r="AO92" s="73" t="s">
        <v>1374</v>
      </c>
      <c r="AP92" s="73" t="s">
        <v>1374</v>
      </c>
      <c r="AQ92" s="73">
        <v>4</v>
      </c>
      <c r="AR92" s="5" t="s">
        <v>159</v>
      </c>
      <c r="AS92" s="5">
        <v>4</v>
      </c>
      <c r="AT92" s="5" t="s">
        <v>159</v>
      </c>
      <c r="AU92" s="5" t="s">
        <v>159</v>
      </c>
      <c r="AV92" s="5">
        <v>4</v>
      </c>
      <c r="AW92" s="5" t="s">
        <v>142</v>
      </c>
      <c r="AX92" s="5" t="s">
        <v>142</v>
      </c>
      <c r="AY92" s="5" t="s">
        <v>142</v>
      </c>
      <c r="AZ92" s="5" t="s">
        <v>1374</v>
      </c>
      <c r="BA92" s="5" t="s">
        <v>1374</v>
      </c>
      <c r="BB92" s="5" t="s">
        <v>1374</v>
      </c>
      <c r="BC92" s="5" t="s">
        <v>1374</v>
      </c>
      <c r="BD92" s="5" t="s">
        <v>1374</v>
      </c>
      <c r="BE92" s="5" t="s">
        <v>1374</v>
      </c>
      <c r="BF92" s="5" t="s">
        <v>96</v>
      </c>
      <c r="BG92" s="5" t="s">
        <v>96</v>
      </c>
      <c r="BH92" s="5" t="s">
        <v>96</v>
      </c>
      <c r="BI92" s="5" t="s">
        <v>96</v>
      </c>
      <c r="BJ92" s="5" t="s">
        <v>96</v>
      </c>
      <c r="BK92" s="5" t="s">
        <v>96</v>
      </c>
      <c r="BL92" s="5" t="s">
        <v>96</v>
      </c>
      <c r="BM92" s="59" t="s">
        <v>96</v>
      </c>
      <c r="BN92" s="59" t="s">
        <v>96</v>
      </c>
      <c r="BO92" s="59" t="s">
        <v>96</v>
      </c>
      <c r="BP92" s="59" t="s">
        <v>96</v>
      </c>
    </row>
    <row r="93" spans="2:68" x14ac:dyDescent="0.35">
      <c r="B93" s="73">
        <v>91</v>
      </c>
      <c r="C93" s="5" t="s">
        <v>1448</v>
      </c>
      <c r="D93" s="84"/>
      <c r="E93" s="73"/>
      <c r="F93" s="73"/>
      <c r="G93" s="73"/>
      <c r="H93" s="73" t="s">
        <v>166</v>
      </c>
      <c r="I93" s="73" t="s">
        <v>159</v>
      </c>
      <c r="J93" s="73" t="s">
        <v>166</v>
      </c>
      <c r="K93" s="73" t="s">
        <v>166</v>
      </c>
      <c r="L93" s="73" t="s">
        <v>166</v>
      </c>
      <c r="M93" s="73" t="s">
        <v>166</v>
      </c>
      <c r="N93" s="59" t="s">
        <v>1374</v>
      </c>
      <c r="O93" s="59" t="s">
        <v>1374</v>
      </c>
      <c r="P93" s="59" t="s">
        <v>1374</v>
      </c>
      <c r="Q93" s="59" t="s">
        <v>1374</v>
      </c>
      <c r="R93" s="59" t="s">
        <v>1374</v>
      </c>
      <c r="S93" s="59" t="s">
        <v>1374</v>
      </c>
      <c r="T93" s="59" t="s">
        <v>1374</v>
      </c>
      <c r="U93" s="73" t="s">
        <v>142</v>
      </c>
      <c r="V93" s="73" t="s">
        <v>142</v>
      </c>
      <c r="W93" s="73" t="s">
        <v>142</v>
      </c>
      <c r="X93" s="73" t="s">
        <v>1374</v>
      </c>
      <c r="Y93" s="73" t="s">
        <v>1374</v>
      </c>
      <c r="Z93" s="73" t="s">
        <v>1374</v>
      </c>
      <c r="AA93" s="73" t="s">
        <v>1374</v>
      </c>
      <c r="AB93" s="73" t="s">
        <v>166</v>
      </c>
      <c r="AC93" s="73" t="s">
        <v>166</v>
      </c>
      <c r="AD93" s="73" t="s">
        <v>166</v>
      </c>
      <c r="AE93" s="73" t="s">
        <v>1374</v>
      </c>
      <c r="AF93" s="73" t="s">
        <v>1374</v>
      </c>
      <c r="AG93" s="73" t="s">
        <v>1374</v>
      </c>
      <c r="AH93" s="73" t="s">
        <v>1374</v>
      </c>
      <c r="AI93" s="73" t="s">
        <v>1374</v>
      </c>
      <c r="AJ93" s="73" t="s">
        <v>1374</v>
      </c>
      <c r="AK93" s="73" t="s">
        <v>1374</v>
      </c>
      <c r="AL93" s="73" t="s">
        <v>1374</v>
      </c>
      <c r="AM93" s="73" t="s">
        <v>1374</v>
      </c>
      <c r="AN93" s="73" t="s">
        <v>1374</v>
      </c>
      <c r="AO93" s="73" t="s">
        <v>1374</v>
      </c>
      <c r="AP93" s="73" t="s">
        <v>1374</v>
      </c>
      <c r="AQ93" s="73" t="s">
        <v>166</v>
      </c>
      <c r="AR93" s="5" t="s">
        <v>159</v>
      </c>
      <c r="AS93" s="5" t="s">
        <v>166</v>
      </c>
      <c r="AT93" s="5" t="s">
        <v>159</v>
      </c>
      <c r="AU93" s="5" t="s">
        <v>159</v>
      </c>
      <c r="AV93" s="5" t="s">
        <v>166</v>
      </c>
      <c r="AW93" s="5" t="s">
        <v>142</v>
      </c>
      <c r="AX93" s="5" t="s">
        <v>142</v>
      </c>
      <c r="AY93" s="5" t="s">
        <v>142</v>
      </c>
      <c r="AZ93" s="5" t="s">
        <v>1374</v>
      </c>
      <c r="BA93" s="5" t="s">
        <v>1374</v>
      </c>
      <c r="BB93" s="5" t="s">
        <v>1374</v>
      </c>
      <c r="BC93" s="5" t="s">
        <v>1374</v>
      </c>
      <c r="BD93" s="5" t="s">
        <v>1374</v>
      </c>
      <c r="BE93" s="5" t="s">
        <v>1374</v>
      </c>
      <c r="BF93" s="5" t="s">
        <v>166</v>
      </c>
      <c r="BG93" s="5" t="s">
        <v>166</v>
      </c>
      <c r="BH93" s="5" t="s">
        <v>166</v>
      </c>
      <c r="BI93" s="5" t="s">
        <v>159</v>
      </c>
      <c r="BJ93" s="5" t="s">
        <v>166</v>
      </c>
      <c r="BK93" s="5" t="s">
        <v>166</v>
      </c>
      <c r="BL93" s="5" t="s">
        <v>159</v>
      </c>
      <c r="BM93" s="5" t="s">
        <v>142</v>
      </c>
      <c r="BN93" s="5" t="s">
        <v>142</v>
      </c>
      <c r="BO93" s="5" t="s">
        <v>142</v>
      </c>
      <c r="BP93" s="5" t="s">
        <v>166</v>
      </c>
    </row>
    <row r="94" spans="2:68" x14ac:dyDescent="0.35">
      <c r="B94" s="73">
        <v>92</v>
      </c>
      <c r="C94" s="5" t="s">
        <v>1449</v>
      </c>
      <c r="D94" s="84"/>
      <c r="E94" s="73"/>
      <c r="F94" s="73"/>
      <c r="G94" s="73"/>
      <c r="H94" s="73" t="s">
        <v>166</v>
      </c>
      <c r="I94" s="73" t="s">
        <v>159</v>
      </c>
      <c r="J94" s="73" t="s">
        <v>166</v>
      </c>
      <c r="K94" s="73" t="s">
        <v>166</v>
      </c>
      <c r="L94" s="73" t="s">
        <v>166</v>
      </c>
      <c r="M94" s="73" t="s">
        <v>166</v>
      </c>
      <c r="N94" s="73" t="s">
        <v>166</v>
      </c>
      <c r="O94" s="73" t="s">
        <v>166</v>
      </c>
      <c r="P94" s="73" t="s">
        <v>166</v>
      </c>
      <c r="Q94" s="73" t="s">
        <v>166</v>
      </c>
      <c r="R94" s="73" t="s">
        <v>166</v>
      </c>
      <c r="S94" s="73" t="s">
        <v>166</v>
      </c>
      <c r="T94" s="73" t="s">
        <v>166</v>
      </c>
      <c r="U94" s="73" t="s">
        <v>142</v>
      </c>
      <c r="V94" s="73" t="s">
        <v>142</v>
      </c>
      <c r="W94" s="73" t="s">
        <v>142</v>
      </c>
      <c r="X94" s="73" t="s">
        <v>1374</v>
      </c>
      <c r="Y94" s="73" t="s">
        <v>1374</v>
      </c>
      <c r="Z94" s="73" t="s">
        <v>1374</v>
      </c>
      <c r="AA94" s="73" t="s">
        <v>1374</v>
      </c>
      <c r="AB94" s="73" t="s">
        <v>166</v>
      </c>
      <c r="AC94" s="73" t="s">
        <v>166</v>
      </c>
      <c r="AD94" s="73" t="s">
        <v>166</v>
      </c>
      <c r="AE94" s="73" t="s">
        <v>1374</v>
      </c>
      <c r="AF94" s="73" t="s">
        <v>1374</v>
      </c>
      <c r="AG94" s="73" t="s">
        <v>1374</v>
      </c>
      <c r="AH94" s="73" t="s">
        <v>1374</v>
      </c>
      <c r="AI94" s="73" t="s">
        <v>1374</v>
      </c>
      <c r="AJ94" s="73" t="s">
        <v>1374</v>
      </c>
      <c r="AK94" s="73" t="s">
        <v>1374</v>
      </c>
      <c r="AL94" s="73" t="s">
        <v>1374</v>
      </c>
      <c r="AM94" s="73" t="s">
        <v>1374</v>
      </c>
      <c r="AN94" s="73" t="s">
        <v>1374</v>
      </c>
      <c r="AO94" s="73" t="s">
        <v>1374</v>
      </c>
      <c r="AP94" s="73" t="s">
        <v>1374</v>
      </c>
      <c r="AQ94" s="73" t="s">
        <v>166</v>
      </c>
      <c r="AR94" s="5" t="s">
        <v>159</v>
      </c>
      <c r="AS94" s="5" t="s">
        <v>166</v>
      </c>
      <c r="AT94" s="5" t="s">
        <v>159</v>
      </c>
      <c r="AU94" s="5" t="s">
        <v>159</v>
      </c>
      <c r="AV94" s="5" t="s">
        <v>166</v>
      </c>
      <c r="AW94" s="5" t="s">
        <v>142</v>
      </c>
      <c r="AX94" s="5" t="s">
        <v>142</v>
      </c>
      <c r="AY94" s="5" t="s">
        <v>142</v>
      </c>
      <c r="AZ94" s="5" t="s">
        <v>1374</v>
      </c>
      <c r="BA94" s="5" t="s">
        <v>1374</v>
      </c>
      <c r="BB94" s="5" t="s">
        <v>1374</v>
      </c>
      <c r="BC94" s="5" t="s">
        <v>1374</v>
      </c>
      <c r="BD94" s="5" t="s">
        <v>1374</v>
      </c>
      <c r="BE94" s="5" t="s">
        <v>1374</v>
      </c>
      <c r="BF94" s="5" t="s">
        <v>166</v>
      </c>
      <c r="BG94" s="5" t="s">
        <v>166</v>
      </c>
      <c r="BH94" s="5" t="s">
        <v>166</v>
      </c>
      <c r="BI94" s="5" t="s">
        <v>159</v>
      </c>
      <c r="BJ94" s="5" t="s">
        <v>166</v>
      </c>
      <c r="BK94" s="5" t="s">
        <v>166</v>
      </c>
      <c r="BL94" s="5" t="s">
        <v>159</v>
      </c>
      <c r="BM94" s="5" t="s">
        <v>142</v>
      </c>
      <c r="BN94" s="5" t="s">
        <v>142</v>
      </c>
      <c r="BO94" s="5" t="s">
        <v>142</v>
      </c>
      <c r="BP94" s="5" t="s">
        <v>166</v>
      </c>
    </row>
    <row r="96" spans="2:68" x14ac:dyDescent="0.35">
      <c r="B96" s="71"/>
      <c r="C96" s="7" t="s">
        <v>142</v>
      </c>
      <c r="D96" s="55" t="s">
        <v>1450</v>
      </c>
      <c r="E96" s="89"/>
      <c r="F96" s="89"/>
      <c r="G96" s="89"/>
      <c r="H96" s="89"/>
      <c r="I96" s="89"/>
      <c r="J96" s="89"/>
      <c r="K96" s="89"/>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89"/>
      <c r="AR96" s="89"/>
      <c r="AS96" s="89"/>
      <c r="AT96" s="89"/>
      <c r="AU96" s="89"/>
      <c r="AV96" s="89"/>
      <c r="AW96" s="89"/>
      <c r="AX96" s="89"/>
      <c r="AY96" s="89"/>
      <c r="AZ96" s="89"/>
      <c r="BA96" s="89"/>
      <c r="BB96" s="89"/>
      <c r="BC96" s="89"/>
      <c r="BD96" s="89"/>
      <c r="BE96" s="89"/>
      <c r="BF96" s="89"/>
      <c r="BG96" s="89"/>
      <c r="BH96" s="89"/>
      <c r="BI96" s="89"/>
      <c r="BJ96" s="89"/>
      <c r="BK96" s="89"/>
      <c r="BL96" s="89"/>
      <c r="BM96" s="89"/>
      <c r="BN96" s="89"/>
      <c r="BO96" s="89"/>
      <c r="BP96" s="89"/>
    </row>
    <row r="97" spans="3:4" x14ac:dyDescent="0.35">
      <c r="C97" s="7" t="s">
        <v>159</v>
      </c>
      <c r="D97" s="55" t="s">
        <v>1451</v>
      </c>
    </row>
    <row r="98" spans="3:4" x14ac:dyDescent="0.35">
      <c r="C98" s="7" t="s">
        <v>166</v>
      </c>
      <c r="D98" s="55" t="s">
        <v>1452</v>
      </c>
    </row>
    <row r="99" spans="3:4" x14ac:dyDescent="0.35">
      <c r="C99" s="55" t="s">
        <v>1374</v>
      </c>
      <c r="D99" s="55" t="s">
        <v>1453</v>
      </c>
    </row>
  </sheetData>
  <conditionalFormatting sqref="B1">
    <cfRule type="cellIs" dxfId="84" priority="56" operator="equal">
      <formula>"n/a"</formula>
    </cfRule>
    <cfRule type="cellIs" dxfId="83" priority="55" operator="equal">
      <formula>"Optional"</formula>
    </cfRule>
  </conditionalFormatting>
  <conditionalFormatting sqref="C96:D99">
    <cfRule type="cellIs" dxfId="81" priority="59" operator="equal">
      <formula>"n/a"</formula>
    </cfRule>
    <cfRule type="cellIs" dxfId="80" priority="58" operator="equal">
      <formula>"Optional"</formula>
    </cfRule>
  </conditionalFormatting>
  <conditionalFormatting sqref="E1:E1048576">
    <cfRule type="cellIs" dxfId="78" priority="35" operator="equal">
      <formula>"Not required"</formula>
    </cfRule>
    <cfRule type="cellIs" dxfId="77" priority="34" operator="equal">
      <formula>"IFC-SPF only"</formula>
    </cfRule>
    <cfRule type="cellIs" dxfId="76" priority="33" operator="equal">
      <formula>"IFC-SPF and COBie"</formula>
    </cfRule>
  </conditionalFormatting>
  <conditionalFormatting sqref="E1:BP1048576">
    <cfRule type="cellIs" dxfId="75" priority="38" operator="equal">
      <formula>"n/a"</formula>
    </cfRule>
  </conditionalFormatting>
  <conditionalFormatting sqref="F1:G1048576">
    <cfRule type="cellIs" dxfId="74" priority="37" operator="equal">
      <formula>"YES"</formula>
    </cfRule>
  </conditionalFormatting>
  <conditionalFormatting sqref="H1">
    <cfRule type="cellIs" dxfId="72" priority="53" operator="equal">
      <formula>"n/a"</formula>
    </cfRule>
    <cfRule type="cellIs" dxfId="71" priority="52" operator="equal">
      <formula>"Optional"</formula>
    </cfRule>
  </conditionalFormatting>
  <conditionalFormatting sqref="H1:BP1048576">
    <cfRule type="cellIs" dxfId="70" priority="32" operator="equal">
      <formula>"Y"</formula>
    </cfRule>
    <cfRule type="cellIs" dxfId="67" priority="29" operator="equal">
      <formula>"PL"</formula>
    </cfRule>
    <cfRule type="cellIs" dxfId="66" priority="30" operator="equal">
      <formula>"A"</formula>
    </cfRule>
    <cfRule type="cellIs" dxfId="65" priority="31" operator="equal">
      <formula>"R"</formula>
    </cfRule>
  </conditionalFormatting>
  <conditionalFormatting sqref="AQ1">
    <cfRule type="cellIs" dxfId="63" priority="49" operator="equal">
      <formula>"Optional"</formula>
    </cfRule>
    <cfRule type="cellIs" dxfId="62" priority="50" operator="equal">
      <formula>"n/a"</formula>
    </cfRule>
  </conditionalFormatting>
  <conditionalFormatting sqref="BF1:BG1">
    <cfRule type="cellIs" dxfId="60" priority="46" operator="equal">
      <formula>"Optional"</formula>
    </cfRule>
    <cfRule type="cellIs" dxfId="59" priority="47" operator="equal">
      <formula>"n/a"</formula>
    </cfRule>
  </conditionalFormatting>
  <conditionalFormatting sqref="BG1:BH1">
    <cfRule type="cellIs" dxfId="57" priority="2" operator="equal">
      <formula>"Optional"</formula>
    </cfRule>
    <cfRule type="cellIs" dxfId="56" priority="3" operator="equal">
      <formula>"n/a"</formula>
    </cfRule>
  </conditionalFormatting>
  <conditionalFormatting sqref="BM1">
    <cfRule type="cellIs" dxfId="54" priority="40" operator="equal">
      <formula>"Optional"</formula>
    </cfRule>
    <cfRule type="cellIs" dxfId="53" priority="41" operator="equal">
      <formula>"n/a"</formula>
    </cfRule>
  </conditionalFormatting>
  <conditionalFormatting sqref="BR1">
    <cfRule type="cellIs" dxfId="52" priority="26" operator="equal">
      <formula>"n/a"</formula>
    </cfRule>
    <cfRule type="cellIs" dxfId="50" priority="25" operator="equal">
      <formula>"Optional"</formula>
    </cfRule>
  </conditionalFormatting>
  <conditionalFormatting sqref="BS1:BU1048576">
    <cfRule type="expression" dxfId="49" priority="7">
      <formula>ISNUMBER(SEARCH("Pset_ManufacturerTypeInformation",INDIRECT("tbl_03_Alphanumerical_ObjectProperties[@Property Set]")))</formula>
    </cfRule>
    <cfRule type="expression" dxfId="48" priority="8">
      <formula>ISNUMBER(SEARCH("Pset_ManufacturerOccurrence",INDIRECT("tbl_03_Alphanumerical_ObjectProperties[@Property Set]")))</formula>
    </cfRule>
    <cfRule type="expression" dxfId="47" priority="9">
      <formula>ISNUMBER(SEARCH("Pset_DoorCommon",INDIRECT("tbl_03_Alphanumerical_ObjectProperties[@Property Set]")))</formula>
    </cfRule>
    <cfRule type="expression" dxfId="46" priority="11">
      <formula>ISNUMBER(SEARCH("COBie_Warranty",INDIRECT("tbl_03_Alphanumerical_ObjectProperties[@Property Set]")))</formula>
    </cfRule>
    <cfRule type="expression" dxfId="45" priority="23">
      <formula>ISNUMBER(SEARCH("Additional_Pset_BuildingCommon",INDIRECT("tbl_03_Alphanumerical_ObjectProperties[@Property Set]")))</formula>
    </cfRule>
    <cfRule type="expression" dxfId="44" priority="22">
      <formula>ISNUMBER(SEARCH("Additional_Pset_ElectricDistributionPointCommon",INDIRECT("tbl_03_Alphanumerical_ObjectProperties[@Property Set]")))</formula>
    </cfRule>
    <cfRule type="expression" dxfId="43" priority="19">
      <formula>ISNUMBER(SEARCH("Additional_Pset_SystemCommon",INDIRECT("tbl_03_Alphanumerical_ObjectProperties[@Property Set]")))</formula>
    </cfRule>
    <cfRule type="expression" dxfId="42" priority="18">
      <formula>ISNUMBER(SEARCH("COBie_Asset",INDIRECT("tbl_03_Alphanumerical_ObjectProperties[@Property Set]")))</formula>
    </cfRule>
    <cfRule type="expression" dxfId="41" priority="17">
      <formula>ISNUMBER(SEARCH("COBie_BuildingCommon_UK",INDIRECT("tbl_03_Alphanumerical_ObjectProperties[@Property Set]")))</formula>
    </cfRule>
    <cfRule type="expression" dxfId="40" priority="10">
      <formula>ISNUMBER(SEARCH("Pset_BuildingCommon",INDIRECT("tbl_03_Alphanumerical_ObjectProperties[@Property Set]")))</formula>
    </cfRule>
    <cfRule type="expression" dxfId="39" priority="16">
      <formula>ISNUMBER(SEARCH("COBie_Component",INDIRECT("tbl_03_Alphanumerical_ObjectProperties[@Property Set]")))</formula>
    </cfRule>
    <cfRule type="expression" dxfId="38" priority="15">
      <formula>ISNUMBER(SEARCH("COBie_EconomicImpactValues",INDIRECT("tbl_03_Alphanumerical_ObjectProperties[@Property Set]")))</formula>
    </cfRule>
    <cfRule type="expression" dxfId="37" priority="14">
      <formula>ISNUMBER(SEARCH("COBie_ServiceLife",INDIRECT("tbl_03_Alphanumerical_ObjectProperties[@Property Set]")))</formula>
    </cfRule>
    <cfRule type="expression" dxfId="36" priority="13">
      <formula>ISNUMBER(SEARCH("COBie_Space",INDIRECT("tbl_03_Alphanumerical_ObjectProperties[@Property Set]")))</formula>
    </cfRule>
    <cfRule type="expression" dxfId="35" priority="12">
      <formula>ISNUMBER(SEARCH("COBie_Specification",INDIRECT("tbl_03_Alphanumerical_ObjectProperties[@Property Set]")))</formula>
    </cfRule>
  </conditionalFormatting>
  <dataValidations count="3">
    <dataValidation type="list" allowBlank="1" showInputMessage="1" showErrorMessage="1" sqref="E3:E92" xr:uid="{EE9B153E-EDA5-41AE-BC2B-99794351E79E}">
      <formula1>PL_DeliveryMechanism</formula1>
    </dataValidation>
    <dataValidation type="list" allowBlank="1" showInputMessage="1" showErrorMessage="1" sqref="F3:G92" xr:uid="{3776C29D-8419-4DAC-82CF-894FE32DCD6F}">
      <formula1>PL_InformationExchange</formula1>
    </dataValidation>
    <dataValidation type="list" allowBlank="1" showInputMessage="1" showErrorMessage="1" sqref="H3:BP94" xr:uid="{E0B9C749-AA5E-4DCE-B54C-FBBD849B1576}">
      <formula1>PL_ObjectCode</formula1>
    </dataValidation>
  </dataValidations>
  <pageMargins left="0.7" right="0.7" top="0.75" bottom="0.75" header="0.3" footer="0.3"/>
  <pageSetup paperSize="9" orientation="portrait" horizontalDpi="1200" verticalDpi="1200" r:id="rId1"/>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containsText" priority="54" operator="containsText" id="{E2489E6E-EEBD-4157-BC07-865206B3474D}">
            <xm:f>NOT(ISERROR(SEARCH("YES",B1)))</xm:f>
            <xm:f>"YES"</xm:f>
            <x14:dxf>
              <fill>
                <patternFill patternType="solid">
                  <bgColor rgb="FFE2EFDA"/>
                </patternFill>
              </fill>
            </x14:dxf>
          </x14:cfRule>
          <xm:sqref>B1</xm:sqref>
        </x14:conditionalFormatting>
        <x14:conditionalFormatting xmlns:xm="http://schemas.microsoft.com/office/excel/2006/main">
          <x14:cfRule type="containsText" priority="57" operator="containsText" id="{A595ADF0-47EA-437E-B2D2-44C35BE75D98}">
            <xm:f>NOT(ISERROR(SEARCH("YES",C96)))</xm:f>
            <xm:f>"YES"</xm:f>
            <x14:dxf>
              <fill>
                <patternFill patternType="solid">
                  <bgColor rgb="FFE2EFDA"/>
                </patternFill>
              </fill>
            </x14:dxf>
          </x14:cfRule>
          <xm:sqref>C96:D99</xm:sqref>
        </x14:conditionalFormatting>
        <x14:conditionalFormatting xmlns:xm="http://schemas.microsoft.com/office/excel/2006/main">
          <x14:cfRule type="containsText" priority="51" operator="containsText" id="{3C70FAD4-830C-4837-89EB-BC5F219A6AAC}">
            <xm:f>NOT(ISERROR(SEARCH("YES",H1)))</xm:f>
            <xm:f>"YES"</xm:f>
            <x14:dxf>
              <fill>
                <patternFill patternType="solid">
                  <bgColor rgb="FFE2EFDA"/>
                </patternFill>
              </fill>
            </x14:dxf>
          </x14:cfRule>
          <xm:sqref>H1</xm:sqref>
        </x14:conditionalFormatting>
        <x14:conditionalFormatting xmlns:xm="http://schemas.microsoft.com/office/excel/2006/main">
          <x14:cfRule type="containsText" priority="27" operator="containsText" id="{D11C0518-A3E0-4A53-8B1F-4F78585173E7}">
            <xm:f>NOT(ISERROR(SEARCH("5",H1)))</xm:f>
            <xm:f>"5"</xm:f>
            <x14:dxf>
              <font>
                <color auto="1"/>
              </font>
              <fill>
                <patternFill patternType="solid">
                  <bgColor rgb="FFEDEEF6"/>
                </patternFill>
              </fill>
            </x14:dxf>
          </x14:cfRule>
          <x14:cfRule type="containsText" priority="28" operator="containsText" id="{21B2D815-7199-4ADC-850D-E0CF17A6C215}">
            <xm:f>NOT(ISERROR(SEARCH("4",H1)))</xm:f>
            <xm:f>"4"</xm:f>
            <x14:dxf>
              <font>
                <color auto="1"/>
              </font>
              <fill>
                <patternFill patternType="solid">
                  <bgColor rgb="FFE6F2EB"/>
                </patternFill>
              </fill>
            </x14:dxf>
          </x14:cfRule>
          <xm:sqref>H1:BP1048576</xm:sqref>
        </x14:conditionalFormatting>
        <x14:conditionalFormatting xmlns:xm="http://schemas.microsoft.com/office/excel/2006/main">
          <x14:cfRule type="containsText" priority="48" operator="containsText" id="{0A875C5E-AD86-44A9-A3E2-2F5C5C879B8B}">
            <xm:f>NOT(ISERROR(SEARCH("YES",AQ1)))</xm:f>
            <xm:f>"YES"</xm:f>
            <x14:dxf>
              <fill>
                <patternFill patternType="solid">
                  <bgColor rgb="FFE2EFDA"/>
                </patternFill>
              </fill>
            </x14:dxf>
          </x14:cfRule>
          <xm:sqref>AQ1</xm:sqref>
        </x14:conditionalFormatting>
        <x14:conditionalFormatting xmlns:xm="http://schemas.microsoft.com/office/excel/2006/main">
          <x14:cfRule type="containsText" priority="45" operator="containsText" id="{D3DF7077-A04A-4C42-95F7-3491F7E70D35}">
            <xm:f>NOT(ISERROR(SEARCH("YES",BF1)))</xm:f>
            <xm:f>"YES"</xm:f>
            <x14:dxf>
              <fill>
                <patternFill patternType="solid">
                  <bgColor rgb="FFE2EFDA"/>
                </patternFill>
              </fill>
            </x14:dxf>
          </x14:cfRule>
          <xm:sqref>BF1:BG1</xm:sqref>
        </x14:conditionalFormatting>
        <x14:conditionalFormatting xmlns:xm="http://schemas.microsoft.com/office/excel/2006/main">
          <x14:cfRule type="containsText" priority="1" operator="containsText" id="{2688B729-FCC9-482D-AAE1-84BD4D40DD38}">
            <xm:f>NOT(ISERROR(SEARCH("YES",BG1)))</xm:f>
            <xm:f>"YES"</xm:f>
            <x14:dxf>
              <fill>
                <patternFill patternType="solid">
                  <bgColor rgb="FFE2EFDA"/>
                </patternFill>
              </fill>
            </x14:dxf>
          </x14:cfRule>
          <xm:sqref>BG1:BH1</xm:sqref>
        </x14:conditionalFormatting>
        <x14:conditionalFormatting xmlns:xm="http://schemas.microsoft.com/office/excel/2006/main">
          <x14:cfRule type="containsText" priority="39" operator="containsText" id="{FB689E50-04C0-42A8-A740-3EAF0EBD8599}">
            <xm:f>NOT(ISERROR(SEARCH("YES",BM1)))</xm:f>
            <xm:f>"YES"</xm:f>
            <x14:dxf>
              <fill>
                <patternFill patternType="solid">
                  <bgColor rgb="FFE2EFDA"/>
                </patternFill>
              </fill>
            </x14:dxf>
          </x14:cfRule>
          <xm:sqref>BM1</xm:sqref>
        </x14:conditionalFormatting>
        <x14:conditionalFormatting xmlns:xm="http://schemas.microsoft.com/office/excel/2006/main">
          <x14:cfRule type="containsText" priority="24" operator="containsText" id="{DA3CFE45-787B-44E4-AB0A-551E75CC30D1}">
            <xm:f>NOT(ISERROR(SEARCH("YES",BR1)))</xm:f>
            <xm:f>"YES"</xm:f>
            <x14:dxf>
              <fill>
                <patternFill patternType="solid">
                  <bgColor rgb="FFE2EFDA"/>
                </patternFill>
              </fill>
            </x14:dxf>
          </x14:cfRule>
          <xm:sqref>BR1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52C05-29B5-43DC-BB5D-4487E16C6C46}">
  <sheetPr>
    <tabColor rgb="FFCFDCE3"/>
  </sheetPr>
  <dimension ref="A1:AJ286"/>
  <sheetViews>
    <sheetView showGridLines="0" zoomScaleNormal="100" workbookViewId="0"/>
  </sheetViews>
  <sheetFormatPr defaultColWidth="5.7265625" defaultRowHeight="15" customHeight="1" x14ac:dyDescent="0.35"/>
  <cols>
    <col min="1" max="1" width="5.7265625" style="56"/>
    <col min="2" max="2" width="8.26953125" style="45" customWidth="1"/>
    <col min="3" max="3" width="20.7265625" style="45" customWidth="1"/>
    <col min="4" max="4" width="5.7265625" style="45"/>
    <col min="5" max="5" width="16.26953125" style="45" customWidth="1"/>
    <col min="6" max="6" width="60.7265625" style="47" customWidth="1"/>
    <col min="7" max="9" width="20.7265625" style="45" customWidth="1"/>
    <col min="10" max="15" width="12.7265625" style="45" customWidth="1"/>
    <col min="16" max="16" width="70.453125" style="47" customWidth="1"/>
    <col min="17" max="17" width="5.7265625" style="45" customWidth="1"/>
    <col min="18" max="18" width="7.7265625" style="45" customWidth="1"/>
    <col min="19" max="19" width="40.54296875" style="45" customWidth="1"/>
    <col min="20" max="20" width="20.54296875" style="45" customWidth="1"/>
    <col min="21" max="21" width="90.7265625" style="47" customWidth="1"/>
    <col min="22" max="22" width="88.7265625" style="45" bestFit="1" customWidth="1"/>
    <col min="23" max="23" width="17.54296875" style="45" bestFit="1" customWidth="1"/>
    <col min="24" max="24" width="38.7265625" style="45" customWidth="1"/>
    <col min="25" max="30" width="20.7265625" style="45" customWidth="1"/>
    <col min="31" max="36" width="12.7265625" style="45" customWidth="1"/>
    <col min="37" max="16384" width="5.7265625" style="45"/>
  </cols>
  <sheetData>
    <row r="1" spans="2:36" ht="30" customHeight="1" x14ac:dyDescent="0.35">
      <c r="B1" s="55" t="s">
        <v>1454</v>
      </c>
      <c r="C1" s="55"/>
      <c r="D1" s="71"/>
      <c r="E1" s="71"/>
      <c r="F1" s="78"/>
      <c r="G1" s="71"/>
      <c r="H1" s="71"/>
      <c r="I1" s="71"/>
      <c r="J1" s="71"/>
      <c r="K1" s="71"/>
      <c r="L1" s="71"/>
      <c r="M1" s="71"/>
      <c r="N1" s="71"/>
      <c r="O1" s="71"/>
      <c r="P1" s="78"/>
      <c r="Q1" s="71"/>
      <c r="R1" s="55" t="s">
        <v>1455</v>
      </c>
      <c r="S1" s="71"/>
      <c r="T1" s="71"/>
      <c r="U1" s="78"/>
      <c r="V1" s="71"/>
      <c r="W1" s="71"/>
      <c r="X1" s="71"/>
      <c r="Y1" s="71"/>
      <c r="Z1" s="71"/>
      <c r="AA1" s="71"/>
      <c r="AB1" s="71"/>
      <c r="AC1" s="71"/>
      <c r="AD1" s="71"/>
      <c r="AE1" s="71"/>
      <c r="AF1" s="71"/>
      <c r="AG1" s="71"/>
      <c r="AH1" s="71"/>
      <c r="AI1" s="71"/>
      <c r="AJ1" s="71"/>
    </row>
    <row r="2" spans="2:36" s="46" customFormat="1" ht="60" customHeight="1" x14ac:dyDescent="0.35">
      <c r="B2" s="74" t="s">
        <v>88</v>
      </c>
      <c r="C2" s="74" t="s">
        <v>1456</v>
      </c>
      <c r="D2" s="74" t="s">
        <v>89</v>
      </c>
      <c r="E2" s="74" t="s">
        <v>1457</v>
      </c>
      <c r="F2" s="74" t="s">
        <v>1017</v>
      </c>
      <c r="G2" s="74" t="s">
        <v>1458</v>
      </c>
      <c r="H2" s="74" t="s">
        <v>1459</v>
      </c>
      <c r="I2" s="74" t="s">
        <v>1460</v>
      </c>
      <c r="J2" s="94" t="s">
        <v>1461</v>
      </c>
      <c r="K2" s="95" t="s">
        <v>1462</v>
      </c>
      <c r="L2" s="85" t="s">
        <v>1463</v>
      </c>
      <c r="M2" s="86" t="s">
        <v>1464</v>
      </c>
      <c r="N2" s="87" t="s">
        <v>1465</v>
      </c>
      <c r="O2" s="88" t="s">
        <v>1466</v>
      </c>
      <c r="P2" s="74" t="s">
        <v>1372</v>
      </c>
      <c r="Q2" s="74"/>
      <c r="R2" s="74" t="s">
        <v>89</v>
      </c>
      <c r="S2" s="74" t="s">
        <v>1467</v>
      </c>
      <c r="T2" s="74" t="s">
        <v>1468</v>
      </c>
      <c r="U2" s="74" t="s">
        <v>1017</v>
      </c>
      <c r="V2" s="74" t="s">
        <v>1469</v>
      </c>
      <c r="W2" s="74" t="s">
        <v>1470</v>
      </c>
      <c r="X2" s="74" t="s">
        <v>1471</v>
      </c>
      <c r="Y2" s="74" t="s">
        <v>1472</v>
      </c>
      <c r="Z2" s="74" t="s">
        <v>1304</v>
      </c>
      <c r="AA2" s="74" t="s">
        <v>1473</v>
      </c>
      <c r="AB2" s="74" t="s">
        <v>1474</v>
      </c>
      <c r="AC2" s="74" t="s">
        <v>1475</v>
      </c>
      <c r="AD2" s="74" t="s">
        <v>1476</v>
      </c>
      <c r="AE2" s="94" t="s">
        <v>1461</v>
      </c>
      <c r="AF2" s="95" t="s">
        <v>1462</v>
      </c>
      <c r="AG2" s="85" t="s">
        <v>1463</v>
      </c>
      <c r="AH2" s="86" t="s">
        <v>1464</v>
      </c>
      <c r="AI2" s="87" t="s">
        <v>1465</v>
      </c>
      <c r="AJ2" s="88" t="s">
        <v>1466</v>
      </c>
    </row>
    <row r="3" spans="2:36" ht="15.5" x14ac:dyDescent="0.35">
      <c r="B3" s="5" t="s">
        <v>206</v>
      </c>
      <c r="C3" s="96" t="s">
        <v>206</v>
      </c>
      <c r="D3" s="96" t="s">
        <v>207</v>
      </c>
      <c r="E3" s="96" t="s">
        <v>1477</v>
      </c>
      <c r="F3" s="97" t="s">
        <v>1478</v>
      </c>
      <c r="G3" s="96" t="s">
        <v>96</v>
      </c>
      <c r="H3" s="96" t="s">
        <v>96</v>
      </c>
      <c r="I3" s="96" t="s">
        <v>206</v>
      </c>
      <c r="J3" s="96" t="s">
        <v>96</v>
      </c>
      <c r="K3" s="96" t="s">
        <v>96</v>
      </c>
      <c r="L3" s="96" t="s">
        <v>206</v>
      </c>
      <c r="M3" s="96" t="s">
        <v>206</v>
      </c>
      <c r="N3" s="96" t="s">
        <v>206</v>
      </c>
      <c r="O3" s="96" t="s">
        <v>206</v>
      </c>
      <c r="P3" s="97" t="s">
        <v>96</v>
      </c>
      <c r="Q3" s="71"/>
      <c r="R3" s="73" t="s">
        <v>207</v>
      </c>
      <c r="S3" s="73" t="s">
        <v>1479</v>
      </c>
      <c r="T3" s="73" t="s">
        <v>1477</v>
      </c>
      <c r="U3" s="84" t="s">
        <v>1480</v>
      </c>
      <c r="V3" s="73" t="s">
        <v>1481</v>
      </c>
      <c r="W3" s="73" t="s">
        <v>1482</v>
      </c>
      <c r="X3" s="73" t="s">
        <v>96</v>
      </c>
      <c r="Y3" s="73" t="s">
        <v>96</v>
      </c>
      <c r="Z3" s="73" t="s">
        <v>96</v>
      </c>
      <c r="AA3" s="73" t="s">
        <v>96</v>
      </c>
      <c r="AB3" s="73" t="s">
        <v>96</v>
      </c>
      <c r="AC3" s="73" t="s">
        <v>96</v>
      </c>
      <c r="AD3" s="73" t="s">
        <v>206</v>
      </c>
      <c r="AE3" s="73" t="s">
        <v>96</v>
      </c>
      <c r="AF3" s="73" t="s">
        <v>96</v>
      </c>
      <c r="AG3" s="73" t="s">
        <v>206</v>
      </c>
      <c r="AH3" s="73" t="s">
        <v>206</v>
      </c>
      <c r="AI3" s="73" t="s">
        <v>206</v>
      </c>
      <c r="AJ3" s="73" t="s">
        <v>206</v>
      </c>
    </row>
    <row r="4" spans="2:36" ht="31" x14ac:dyDescent="0.35">
      <c r="B4" s="98" t="s">
        <v>206</v>
      </c>
      <c r="C4" s="96" t="s">
        <v>206</v>
      </c>
      <c r="D4" s="96" t="s">
        <v>216</v>
      </c>
      <c r="E4" s="96" t="s">
        <v>1483</v>
      </c>
      <c r="F4" s="97" t="s">
        <v>1484</v>
      </c>
      <c r="G4" s="96" t="s">
        <v>96</v>
      </c>
      <c r="H4" s="96" t="s">
        <v>96</v>
      </c>
      <c r="I4" s="96" t="s">
        <v>206</v>
      </c>
      <c r="J4" s="96" t="s">
        <v>96</v>
      </c>
      <c r="K4" s="96" t="s">
        <v>96</v>
      </c>
      <c r="L4" s="96" t="s">
        <v>206</v>
      </c>
      <c r="M4" s="96" t="s">
        <v>206</v>
      </c>
      <c r="N4" s="96" t="s">
        <v>206</v>
      </c>
      <c r="O4" s="96" t="s">
        <v>206</v>
      </c>
      <c r="P4" s="97" t="s">
        <v>96</v>
      </c>
      <c r="Q4" s="71"/>
      <c r="R4" s="73" t="s">
        <v>216</v>
      </c>
      <c r="S4" s="73" t="s">
        <v>1485</v>
      </c>
      <c r="T4" s="73" t="s">
        <v>1477</v>
      </c>
      <c r="U4" s="84" t="s">
        <v>1486</v>
      </c>
      <c r="V4" s="73">
        <v>2</v>
      </c>
      <c r="W4" s="73" t="s">
        <v>1482</v>
      </c>
      <c r="X4" s="73" t="s">
        <v>96</v>
      </c>
      <c r="Y4" s="73" t="s">
        <v>96</v>
      </c>
      <c r="Z4" s="73" t="s">
        <v>96</v>
      </c>
      <c r="AA4" s="73" t="s">
        <v>96</v>
      </c>
      <c r="AB4" s="73" t="s">
        <v>96</v>
      </c>
      <c r="AC4" s="73" t="s">
        <v>96</v>
      </c>
      <c r="AD4" s="73" t="s">
        <v>206</v>
      </c>
      <c r="AE4" s="73" t="s">
        <v>96</v>
      </c>
      <c r="AF4" s="73" t="s">
        <v>96</v>
      </c>
      <c r="AG4" s="73" t="s">
        <v>206</v>
      </c>
      <c r="AH4" s="73" t="s">
        <v>206</v>
      </c>
      <c r="AI4" s="73" t="s">
        <v>206</v>
      </c>
      <c r="AJ4" s="73" t="s">
        <v>206</v>
      </c>
    </row>
    <row r="5" spans="2:36" ht="62" x14ac:dyDescent="0.35">
      <c r="B5" s="98" t="s">
        <v>206</v>
      </c>
      <c r="C5" s="96" t="s">
        <v>206</v>
      </c>
      <c r="D5" s="96" t="s">
        <v>230</v>
      </c>
      <c r="E5" s="96" t="s">
        <v>1487</v>
      </c>
      <c r="F5" s="97" t="s">
        <v>1488</v>
      </c>
      <c r="G5" s="96" t="s">
        <v>206</v>
      </c>
      <c r="H5" s="96" t="s">
        <v>96</v>
      </c>
      <c r="I5" s="96" t="s">
        <v>96</v>
      </c>
      <c r="J5" s="96" t="s">
        <v>96</v>
      </c>
      <c r="K5" s="96" t="s">
        <v>96</v>
      </c>
      <c r="L5" s="96" t="s">
        <v>206</v>
      </c>
      <c r="M5" s="96" t="s">
        <v>206</v>
      </c>
      <c r="N5" s="96" t="s">
        <v>206</v>
      </c>
      <c r="O5" s="96" t="s">
        <v>206</v>
      </c>
      <c r="P5" s="97" t="s">
        <v>96</v>
      </c>
      <c r="Q5" s="71"/>
      <c r="R5" s="73" t="s">
        <v>230</v>
      </c>
      <c r="S5" s="73" t="s">
        <v>1489</v>
      </c>
      <c r="T5" s="73" t="s">
        <v>1477</v>
      </c>
      <c r="U5" s="84" t="s">
        <v>1490</v>
      </c>
      <c r="V5" s="73">
        <v>4</v>
      </c>
      <c r="W5" s="73" t="s">
        <v>1482</v>
      </c>
      <c r="X5" s="73" t="s">
        <v>96</v>
      </c>
      <c r="Y5" s="73" t="s">
        <v>96</v>
      </c>
      <c r="Z5" s="73" t="s">
        <v>96</v>
      </c>
      <c r="AA5" s="73" t="s">
        <v>96</v>
      </c>
      <c r="AB5" s="73" t="s">
        <v>96</v>
      </c>
      <c r="AC5" s="73" t="s">
        <v>96</v>
      </c>
      <c r="AD5" s="73" t="s">
        <v>206</v>
      </c>
      <c r="AE5" s="73" t="s">
        <v>96</v>
      </c>
      <c r="AF5" s="73" t="s">
        <v>96</v>
      </c>
      <c r="AG5" s="73" t="s">
        <v>206</v>
      </c>
      <c r="AH5" s="73" t="s">
        <v>206</v>
      </c>
      <c r="AI5" s="73" t="s">
        <v>206</v>
      </c>
      <c r="AJ5" s="73" t="s">
        <v>206</v>
      </c>
    </row>
    <row r="6" spans="2:36" ht="46.5" x14ac:dyDescent="0.35">
      <c r="B6" s="98" t="s">
        <v>206</v>
      </c>
      <c r="C6" s="96" t="s">
        <v>206</v>
      </c>
      <c r="D6" s="96" t="s">
        <v>232</v>
      </c>
      <c r="E6" s="96" t="s">
        <v>1491</v>
      </c>
      <c r="F6" s="97" t="s">
        <v>1492</v>
      </c>
      <c r="G6" s="96" t="s">
        <v>206</v>
      </c>
      <c r="H6" s="96" t="s">
        <v>96</v>
      </c>
      <c r="I6" s="96" t="s">
        <v>96</v>
      </c>
      <c r="J6" s="96" t="s">
        <v>96</v>
      </c>
      <c r="K6" s="96" t="s">
        <v>96</v>
      </c>
      <c r="L6" s="96" t="s">
        <v>206</v>
      </c>
      <c r="M6" s="96" t="s">
        <v>206</v>
      </c>
      <c r="N6" s="96" t="s">
        <v>206</v>
      </c>
      <c r="O6" s="96" t="s">
        <v>206</v>
      </c>
      <c r="P6" s="97" t="s">
        <v>96</v>
      </c>
      <c r="Q6" s="71"/>
      <c r="R6" s="73" t="s">
        <v>232</v>
      </c>
      <c r="S6" s="73" t="s">
        <v>1493</v>
      </c>
      <c r="T6" s="73" t="s">
        <v>1477</v>
      </c>
      <c r="U6" s="84" t="s">
        <v>1494</v>
      </c>
      <c r="V6" s="73" t="s">
        <v>1495</v>
      </c>
      <c r="W6" s="73" t="s">
        <v>1496</v>
      </c>
      <c r="X6" s="73" t="s">
        <v>96</v>
      </c>
      <c r="Y6" s="73" t="s">
        <v>96</v>
      </c>
      <c r="Z6" s="73" t="s">
        <v>96</v>
      </c>
      <c r="AA6" s="73" t="s">
        <v>96</v>
      </c>
      <c r="AB6" s="73" t="s">
        <v>96</v>
      </c>
      <c r="AC6" s="73" t="s">
        <v>96</v>
      </c>
      <c r="AD6" s="73" t="s">
        <v>206</v>
      </c>
      <c r="AE6" s="73" t="s">
        <v>96</v>
      </c>
      <c r="AF6" s="73" t="s">
        <v>96</v>
      </c>
      <c r="AG6" s="73" t="s">
        <v>206</v>
      </c>
      <c r="AH6" s="73" t="s">
        <v>206</v>
      </c>
      <c r="AI6" s="73" t="s">
        <v>206</v>
      </c>
      <c r="AJ6" s="73" t="s">
        <v>206</v>
      </c>
    </row>
    <row r="7" spans="2:36" ht="46.5" x14ac:dyDescent="0.35">
      <c r="B7" s="98" t="s">
        <v>206</v>
      </c>
      <c r="C7" s="96" t="s">
        <v>206</v>
      </c>
      <c r="D7" s="96" t="s">
        <v>237</v>
      </c>
      <c r="E7" s="96" t="s">
        <v>1411</v>
      </c>
      <c r="F7" s="97" t="s">
        <v>1497</v>
      </c>
      <c r="G7" s="96" t="s">
        <v>206</v>
      </c>
      <c r="H7" s="96" t="s">
        <v>96</v>
      </c>
      <c r="I7" s="96" t="s">
        <v>96</v>
      </c>
      <c r="J7" s="96" t="s">
        <v>96</v>
      </c>
      <c r="K7" s="96" t="s">
        <v>96</v>
      </c>
      <c r="L7" s="96" t="s">
        <v>206</v>
      </c>
      <c r="M7" s="96" t="s">
        <v>206</v>
      </c>
      <c r="N7" s="96" t="s">
        <v>206</v>
      </c>
      <c r="O7" s="96" t="s">
        <v>206</v>
      </c>
      <c r="P7" s="97" t="s">
        <v>96</v>
      </c>
      <c r="Q7" s="71"/>
      <c r="R7" s="73" t="s">
        <v>237</v>
      </c>
      <c r="S7" s="73" t="s">
        <v>1498</v>
      </c>
      <c r="T7" s="73" t="s">
        <v>1477</v>
      </c>
      <c r="U7" s="84" t="s">
        <v>1499</v>
      </c>
      <c r="V7" s="73" t="s">
        <v>1500</v>
      </c>
      <c r="W7" s="73" t="s">
        <v>1482</v>
      </c>
      <c r="X7" s="73" t="s">
        <v>96</v>
      </c>
      <c r="Y7" s="73" t="s">
        <v>96</v>
      </c>
      <c r="Z7" s="73" t="s">
        <v>96</v>
      </c>
      <c r="AA7" s="73" t="s">
        <v>96</v>
      </c>
      <c r="AB7" s="73" t="s">
        <v>96</v>
      </c>
      <c r="AC7" s="73" t="s">
        <v>96</v>
      </c>
      <c r="AD7" s="73" t="s">
        <v>206</v>
      </c>
      <c r="AE7" s="73" t="s">
        <v>96</v>
      </c>
      <c r="AF7" s="73" t="s">
        <v>96</v>
      </c>
      <c r="AG7" s="73" t="s">
        <v>206</v>
      </c>
      <c r="AH7" s="73" t="s">
        <v>206</v>
      </c>
      <c r="AI7" s="73" t="s">
        <v>206</v>
      </c>
      <c r="AJ7" s="73" t="s">
        <v>206</v>
      </c>
    </row>
    <row r="8" spans="2:36" ht="46.5" x14ac:dyDescent="0.35">
      <c r="B8" s="98" t="s">
        <v>206</v>
      </c>
      <c r="C8" s="96" t="s">
        <v>206</v>
      </c>
      <c r="D8" s="96" t="s">
        <v>240</v>
      </c>
      <c r="E8" s="96" t="s">
        <v>1501</v>
      </c>
      <c r="F8" s="97" t="s">
        <v>1502</v>
      </c>
      <c r="G8" s="96" t="s">
        <v>206</v>
      </c>
      <c r="H8" s="96" t="s">
        <v>96</v>
      </c>
      <c r="I8" s="96" t="s">
        <v>96</v>
      </c>
      <c r="J8" s="96" t="s">
        <v>96</v>
      </c>
      <c r="K8" s="96" t="s">
        <v>96</v>
      </c>
      <c r="L8" s="96" t="s">
        <v>206</v>
      </c>
      <c r="M8" s="96" t="s">
        <v>206</v>
      </c>
      <c r="N8" s="96" t="s">
        <v>206</v>
      </c>
      <c r="O8" s="96" t="s">
        <v>206</v>
      </c>
      <c r="P8" s="97" t="s">
        <v>1503</v>
      </c>
      <c r="Q8" s="71"/>
      <c r="R8" s="73" t="s">
        <v>240</v>
      </c>
      <c r="S8" s="73" t="s">
        <v>1504</v>
      </c>
      <c r="T8" s="73" t="s">
        <v>1483</v>
      </c>
      <c r="U8" s="84" t="s">
        <v>1505</v>
      </c>
      <c r="V8" s="73" t="s">
        <v>1506</v>
      </c>
      <c r="W8" s="73" t="s">
        <v>1496</v>
      </c>
      <c r="X8" s="73" t="s">
        <v>1507</v>
      </c>
      <c r="Y8" s="73" t="s">
        <v>206</v>
      </c>
      <c r="Z8" s="73" t="s">
        <v>206</v>
      </c>
      <c r="AA8" s="73" t="s">
        <v>206</v>
      </c>
      <c r="AB8" s="73" t="s">
        <v>96</v>
      </c>
      <c r="AC8" s="73" t="s">
        <v>96</v>
      </c>
      <c r="AD8" s="73" t="s">
        <v>206</v>
      </c>
      <c r="AE8" s="73" t="s">
        <v>96</v>
      </c>
      <c r="AF8" s="73" t="s">
        <v>96</v>
      </c>
      <c r="AG8" s="73" t="s">
        <v>206</v>
      </c>
      <c r="AH8" s="73" t="s">
        <v>206</v>
      </c>
      <c r="AI8" s="73" t="s">
        <v>206</v>
      </c>
      <c r="AJ8" s="73" t="s">
        <v>206</v>
      </c>
    </row>
    <row r="9" spans="2:36" ht="31" x14ac:dyDescent="0.35">
      <c r="B9" s="98" t="s">
        <v>206</v>
      </c>
      <c r="C9" s="96" t="s">
        <v>206</v>
      </c>
      <c r="D9" s="96" t="s">
        <v>242</v>
      </c>
      <c r="E9" s="96" t="s">
        <v>1470</v>
      </c>
      <c r="F9" s="97" t="s">
        <v>1508</v>
      </c>
      <c r="G9" s="96" t="s">
        <v>206</v>
      </c>
      <c r="H9" s="96" t="s">
        <v>96</v>
      </c>
      <c r="I9" s="96" t="s">
        <v>96</v>
      </c>
      <c r="J9" s="96" t="s">
        <v>96</v>
      </c>
      <c r="K9" s="96" t="s">
        <v>96</v>
      </c>
      <c r="L9" s="96" t="s">
        <v>96</v>
      </c>
      <c r="M9" s="96" t="s">
        <v>206</v>
      </c>
      <c r="N9" s="96" t="s">
        <v>206</v>
      </c>
      <c r="O9" s="96" t="s">
        <v>206</v>
      </c>
      <c r="P9" s="97" t="s">
        <v>96</v>
      </c>
      <c r="Q9" s="71"/>
      <c r="R9" s="73" t="s">
        <v>242</v>
      </c>
      <c r="S9" s="73" t="s">
        <v>1509</v>
      </c>
      <c r="T9" s="73" t="s">
        <v>1483</v>
      </c>
      <c r="U9" s="84" t="s">
        <v>1510</v>
      </c>
      <c r="V9" s="73" t="s">
        <v>1506</v>
      </c>
      <c r="W9" s="73" t="s">
        <v>1511</v>
      </c>
      <c r="X9" s="73" t="s">
        <v>1507</v>
      </c>
      <c r="Y9" s="73" t="s">
        <v>206</v>
      </c>
      <c r="Z9" s="73" t="s">
        <v>96</v>
      </c>
      <c r="AA9" s="73" t="s">
        <v>96</v>
      </c>
      <c r="AB9" s="73" t="s">
        <v>96</v>
      </c>
      <c r="AC9" s="73" t="s">
        <v>96</v>
      </c>
      <c r="AD9" s="73" t="s">
        <v>206</v>
      </c>
      <c r="AE9" s="73" t="s">
        <v>96</v>
      </c>
      <c r="AF9" s="73" t="s">
        <v>96</v>
      </c>
      <c r="AG9" s="73" t="s">
        <v>206</v>
      </c>
      <c r="AH9" s="73" t="s">
        <v>206</v>
      </c>
      <c r="AI9" s="73" t="s">
        <v>206</v>
      </c>
      <c r="AJ9" s="73" t="s">
        <v>206</v>
      </c>
    </row>
    <row r="10" spans="2:36" ht="62" x14ac:dyDescent="0.35">
      <c r="B10" s="98" t="s">
        <v>206</v>
      </c>
      <c r="C10" s="96" t="s">
        <v>206</v>
      </c>
      <c r="D10" s="96" t="s">
        <v>247</v>
      </c>
      <c r="E10" s="96" t="s">
        <v>1512</v>
      </c>
      <c r="F10" s="97" t="s">
        <v>1513</v>
      </c>
      <c r="G10" s="96" t="s">
        <v>206</v>
      </c>
      <c r="H10" s="96" t="s">
        <v>96</v>
      </c>
      <c r="I10" s="96" t="s">
        <v>96</v>
      </c>
      <c r="J10" s="96" t="s">
        <v>96</v>
      </c>
      <c r="K10" s="96" t="s">
        <v>96</v>
      </c>
      <c r="L10" s="96" t="s">
        <v>96</v>
      </c>
      <c r="M10" s="96" t="s">
        <v>206</v>
      </c>
      <c r="N10" s="96" t="s">
        <v>206</v>
      </c>
      <c r="O10" s="96" t="s">
        <v>206</v>
      </c>
      <c r="P10" s="97" t="s">
        <v>96</v>
      </c>
      <c r="Q10" s="71"/>
      <c r="R10" s="73" t="s">
        <v>247</v>
      </c>
      <c r="S10" s="73" t="s">
        <v>1514</v>
      </c>
      <c r="T10" s="73" t="s">
        <v>1483</v>
      </c>
      <c r="U10" s="84" t="s">
        <v>1515</v>
      </c>
      <c r="V10" s="73" t="s">
        <v>1516</v>
      </c>
      <c r="W10" s="73" t="s">
        <v>1496</v>
      </c>
      <c r="X10" s="73" t="s">
        <v>1517</v>
      </c>
      <c r="Y10" s="73" t="s">
        <v>206</v>
      </c>
      <c r="Z10" s="73" t="s">
        <v>96</v>
      </c>
      <c r="AA10" s="73" t="s">
        <v>96</v>
      </c>
      <c r="AB10" s="73" t="s">
        <v>96</v>
      </c>
      <c r="AC10" s="73" t="s">
        <v>96</v>
      </c>
      <c r="AD10" s="73" t="s">
        <v>206</v>
      </c>
      <c r="AE10" s="73" t="s">
        <v>96</v>
      </c>
      <c r="AF10" s="73" t="s">
        <v>96</v>
      </c>
      <c r="AG10" s="73" t="s">
        <v>206</v>
      </c>
      <c r="AH10" s="73" t="s">
        <v>206</v>
      </c>
      <c r="AI10" s="73" t="s">
        <v>206</v>
      </c>
      <c r="AJ10" s="73" t="s">
        <v>206</v>
      </c>
    </row>
    <row r="11" spans="2:36" ht="31" x14ac:dyDescent="0.35">
      <c r="B11" s="98" t="s">
        <v>206</v>
      </c>
      <c r="C11" s="96" t="s">
        <v>206</v>
      </c>
      <c r="D11" s="96" t="s">
        <v>249</v>
      </c>
      <c r="E11" s="96" t="s">
        <v>1518</v>
      </c>
      <c r="F11" s="97" t="s">
        <v>1519</v>
      </c>
      <c r="G11" s="96" t="s">
        <v>206</v>
      </c>
      <c r="H11" s="96" t="s">
        <v>96</v>
      </c>
      <c r="I11" s="96" t="s">
        <v>96</v>
      </c>
      <c r="J11" s="96" t="s">
        <v>96</v>
      </c>
      <c r="K11" s="96" t="s">
        <v>96</v>
      </c>
      <c r="L11" s="96" t="s">
        <v>96</v>
      </c>
      <c r="M11" s="96" t="s">
        <v>206</v>
      </c>
      <c r="N11" s="96" t="s">
        <v>206</v>
      </c>
      <c r="O11" s="96" t="s">
        <v>206</v>
      </c>
      <c r="P11" s="97" t="s">
        <v>1520</v>
      </c>
      <c r="Q11" s="71"/>
      <c r="R11" s="73" t="s">
        <v>249</v>
      </c>
      <c r="S11" s="73" t="s">
        <v>1521</v>
      </c>
      <c r="T11" s="73" t="s">
        <v>1483</v>
      </c>
      <c r="U11" s="84" t="s">
        <v>1522</v>
      </c>
      <c r="V11" s="73" t="s">
        <v>1523</v>
      </c>
      <c r="W11" s="73" t="s">
        <v>1524</v>
      </c>
      <c r="X11" s="73" t="s">
        <v>1517</v>
      </c>
      <c r="Y11" s="73" t="s">
        <v>206</v>
      </c>
      <c r="Z11" s="73" t="s">
        <v>206</v>
      </c>
      <c r="AA11" s="73" t="s">
        <v>206</v>
      </c>
      <c r="AB11" s="73" t="s">
        <v>96</v>
      </c>
      <c r="AC11" s="73" t="s">
        <v>96</v>
      </c>
      <c r="AD11" s="73" t="s">
        <v>206</v>
      </c>
      <c r="AE11" s="73" t="s">
        <v>96</v>
      </c>
      <c r="AF11" s="73" t="s">
        <v>96</v>
      </c>
      <c r="AG11" s="73" t="s">
        <v>206</v>
      </c>
      <c r="AH11" s="73" t="s">
        <v>206</v>
      </c>
      <c r="AI11" s="73" t="s">
        <v>206</v>
      </c>
      <c r="AJ11" s="73" t="s">
        <v>206</v>
      </c>
    </row>
    <row r="12" spans="2:36" ht="62" x14ac:dyDescent="0.35">
      <c r="B12" s="98" t="s">
        <v>96</v>
      </c>
      <c r="C12" s="96" t="s">
        <v>1525</v>
      </c>
      <c r="D12" s="96" t="s">
        <v>252</v>
      </c>
      <c r="E12" s="96" t="s">
        <v>1526</v>
      </c>
      <c r="F12" s="97" t="s">
        <v>1527</v>
      </c>
      <c r="G12" s="96" t="s">
        <v>96</v>
      </c>
      <c r="H12" s="96" t="s">
        <v>96</v>
      </c>
      <c r="I12" s="96" t="s">
        <v>206</v>
      </c>
      <c r="J12" s="96" t="s">
        <v>96</v>
      </c>
      <c r="K12" s="96" t="s">
        <v>96</v>
      </c>
      <c r="L12" s="96" t="s">
        <v>96</v>
      </c>
      <c r="M12" s="96" t="s">
        <v>96</v>
      </c>
      <c r="N12" s="96" t="s">
        <v>96</v>
      </c>
      <c r="O12" s="96" t="s">
        <v>96</v>
      </c>
      <c r="P12" s="97" t="s">
        <v>1528</v>
      </c>
      <c r="Q12" s="71"/>
      <c r="R12" s="73" t="s">
        <v>252</v>
      </c>
      <c r="S12" s="73" t="s">
        <v>1529</v>
      </c>
      <c r="T12" s="73" t="s">
        <v>1483</v>
      </c>
      <c r="U12" s="84" t="s">
        <v>1530</v>
      </c>
      <c r="V12" s="73" t="s">
        <v>1531</v>
      </c>
      <c r="W12" s="73" t="s">
        <v>1496</v>
      </c>
      <c r="X12" s="73" t="s">
        <v>1517</v>
      </c>
      <c r="Y12" s="73" t="s">
        <v>206</v>
      </c>
      <c r="Z12" s="73" t="s">
        <v>206</v>
      </c>
      <c r="AA12" s="73" t="s">
        <v>206</v>
      </c>
      <c r="AB12" s="73" t="s">
        <v>96</v>
      </c>
      <c r="AC12" s="73" t="s">
        <v>96</v>
      </c>
      <c r="AD12" s="73" t="s">
        <v>206</v>
      </c>
      <c r="AE12" s="73" t="s">
        <v>96</v>
      </c>
      <c r="AF12" s="73" t="s">
        <v>96</v>
      </c>
      <c r="AG12" s="73" t="s">
        <v>206</v>
      </c>
      <c r="AH12" s="73" t="s">
        <v>206</v>
      </c>
      <c r="AI12" s="73" t="s">
        <v>206</v>
      </c>
      <c r="AJ12" s="73" t="s">
        <v>206</v>
      </c>
    </row>
    <row r="13" spans="2:36" ht="15.5" x14ac:dyDescent="0.35">
      <c r="B13" s="98" t="s">
        <v>96</v>
      </c>
      <c r="C13" s="96" t="s">
        <v>1525</v>
      </c>
      <c r="D13" s="96" t="s">
        <v>254</v>
      </c>
      <c r="E13" s="96" t="s">
        <v>1532</v>
      </c>
      <c r="F13" s="97" t="s">
        <v>1533</v>
      </c>
      <c r="G13" s="96" t="s">
        <v>96</v>
      </c>
      <c r="H13" s="96" t="s">
        <v>96</v>
      </c>
      <c r="I13" s="96" t="s">
        <v>206</v>
      </c>
      <c r="J13" s="96" t="s">
        <v>96</v>
      </c>
      <c r="K13" s="96" t="s">
        <v>96</v>
      </c>
      <c r="L13" s="96" t="s">
        <v>96</v>
      </c>
      <c r="M13" s="96" t="s">
        <v>96</v>
      </c>
      <c r="N13" s="96" t="s">
        <v>96</v>
      </c>
      <c r="O13" s="96" t="s">
        <v>96</v>
      </c>
      <c r="P13" s="97" t="s">
        <v>1528</v>
      </c>
      <c r="Q13" s="71"/>
      <c r="R13" s="73" t="s">
        <v>254</v>
      </c>
      <c r="S13" s="73" t="s">
        <v>1534</v>
      </c>
      <c r="T13" s="73" t="s">
        <v>1483</v>
      </c>
      <c r="U13" s="84" t="s">
        <v>1535</v>
      </c>
      <c r="V13" s="73" t="s">
        <v>1536</v>
      </c>
      <c r="W13" s="73" t="s">
        <v>1496</v>
      </c>
      <c r="X13" s="73" t="s">
        <v>1517</v>
      </c>
      <c r="Y13" s="73" t="s">
        <v>206</v>
      </c>
      <c r="Z13" s="73" t="s">
        <v>206</v>
      </c>
      <c r="AA13" s="73" t="s">
        <v>206</v>
      </c>
      <c r="AB13" s="73" t="s">
        <v>96</v>
      </c>
      <c r="AC13" s="73" t="s">
        <v>96</v>
      </c>
      <c r="AD13" s="73" t="s">
        <v>206</v>
      </c>
      <c r="AE13" s="73" t="s">
        <v>96</v>
      </c>
      <c r="AF13" s="73" t="s">
        <v>96</v>
      </c>
      <c r="AG13" s="73" t="s">
        <v>206</v>
      </c>
      <c r="AH13" s="73" t="s">
        <v>206</v>
      </c>
      <c r="AI13" s="73" t="s">
        <v>206</v>
      </c>
      <c r="AJ13" s="73" t="s">
        <v>206</v>
      </c>
    </row>
    <row r="14" spans="2:36" ht="62" x14ac:dyDescent="0.35">
      <c r="B14" s="98" t="s">
        <v>206</v>
      </c>
      <c r="C14" s="96" t="s">
        <v>206</v>
      </c>
      <c r="D14" s="96" t="s">
        <v>256</v>
      </c>
      <c r="E14" s="96" t="s">
        <v>1537</v>
      </c>
      <c r="F14" s="97" t="s">
        <v>1538</v>
      </c>
      <c r="G14" s="96" t="s">
        <v>96</v>
      </c>
      <c r="H14" s="96" t="s">
        <v>206</v>
      </c>
      <c r="I14" s="96" t="s">
        <v>96</v>
      </c>
      <c r="J14" s="96" t="s">
        <v>96</v>
      </c>
      <c r="K14" s="96" t="s">
        <v>96</v>
      </c>
      <c r="L14" s="96" t="s">
        <v>96</v>
      </c>
      <c r="M14" s="96" t="s">
        <v>96</v>
      </c>
      <c r="N14" s="96" t="s">
        <v>96</v>
      </c>
      <c r="O14" s="96" t="s">
        <v>206</v>
      </c>
      <c r="P14" s="97" t="s">
        <v>1539</v>
      </c>
      <c r="Q14" s="71"/>
      <c r="R14" s="73" t="s">
        <v>256</v>
      </c>
      <c r="S14" s="73" t="s">
        <v>1540</v>
      </c>
      <c r="T14" s="73" t="s">
        <v>1483</v>
      </c>
      <c r="U14" s="84" t="s">
        <v>1541</v>
      </c>
      <c r="V14" s="73" t="s">
        <v>1542</v>
      </c>
      <c r="W14" s="73" t="s">
        <v>1543</v>
      </c>
      <c r="X14" s="73" t="s">
        <v>1544</v>
      </c>
      <c r="Y14" s="73" t="s">
        <v>206</v>
      </c>
      <c r="Z14" s="73" t="s">
        <v>96</v>
      </c>
      <c r="AA14" s="73" t="s">
        <v>96</v>
      </c>
      <c r="AB14" s="73" t="s">
        <v>96</v>
      </c>
      <c r="AC14" s="73" t="s">
        <v>96</v>
      </c>
      <c r="AD14" s="73" t="s">
        <v>206</v>
      </c>
      <c r="AE14" s="73" t="s">
        <v>96</v>
      </c>
      <c r="AF14" s="73" t="s">
        <v>96</v>
      </c>
      <c r="AG14" s="73" t="s">
        <v>206</v>
      </c>
      <c r="AH14" s="73" t="s">
        <v>206</v>
      </c>
      <c r="AI14" s="73" t="s">
        <v>206</v>
      </c>
      <c r="AJ14" s="73" t="s">
        <v>206</v>
      </c>
    </row>
    <row r="15" spans="2:36" ht="62" x14ac:dyDescent="0.35">
      <c r="B15" s="98" t="s">
        <v>96</v>
      </c>
      <c r="C15" s="96" t="s">
        <v>206</v>
      </c>
      <c r="D15" s="96" t="s">
        <v>258</v>
      </c>
      <c r="E15" s="96" t="s">
        <v>1545</v>
      </c>
      <c r="F15" s="97" t="s">
        <v>1546</v>
      </c>
      <c r="G15" s="96" t="s">
        <v>96</v>
      </c>
      <c r="H15" s="96" t="s">
        <v>206</v>
      </c>
      <c r="I15" s="96" t="s">
        <v>96</v>
      </c>
      <c r="J15" s="96" t="s">
        <v>96</v>
      </c>
      <c r="K15" s="96" t="s">
        <v>96</v>
      </c>
      <c r="L15" s="96" t="s">
        <v>96</v>
      </c>
      <c r="M15" s="96" t="s">
        <v>96</v>
      </c>
      <c r="N15" s="96" t="s">
        <v>96</v>
      </c>
      <c r="O15" s="96" t="s">
        <v>96</v>
      </c>
      <c r="P15" s="97" t="s">
        <v>1528</v>
      </c>
      <c r="Q15" s="71"/>
      <c r="R15" s="73" t="s">
        <v>258</v>
      </c>
      <c r="S15" s="73" t="s">
        <v>1547</v>
      </c>
      <c r="T15" s="73" t="s">
        <v>1483</v>
      </c>
      <c r="U15" s="84" t="s">
        <v>1548</v>
      </c>
      <c r="V15" s="73" t="s">
        <v>1549</v>
      </c>
      <c r="W15" s="73" t="s">
        <v>1543</v>
      </c>
      <c r="X15" s="73" t="s">
        <v>1544</v>
      </c>
      <c r="Y15" s="73" t="s">
        <v>206</v>
      </c>
      <c r="Z15" s="73" t="s">
        <v>96</v>
      </c>
      <c r="AA15" s="73" t="s">
        <v>96</v>
      </c>
      <c r="AB15" s="73" t="s">
        <v>96</v>
      </c>
      <c r="AC15" s="73" t="s">
        <v>96</v>
      </c>
      <c r="AD15" s="73" t="s">
        <v>206</v>
      </c>
      <c r="AE15" s="73" t="s">
        <v>96</v>
      </c>
      <c r="AF15" s="73" t="s">
        <v>96</v>
      </c>
      <c r="AG15" s="73" t="s">
        <v>206</v>
      </c>
      <c r="AH15" s="73" t="s">
        <v>206</v>
      </c>
      <c r="AI15" s="73" t="s">
        <v>206</v>
      </c>
      <c r="AJ15" s="73" t="s">
        <v>206</v>
      </c>
    </row>
    <row r="16" spans="2:36" ht="31" x14ac:dyDescent="0.35">
      <c r="B16" s="98" t="s">
        <v>96</v>
      </c>
      <c r="C16" s="96" t="s">
        <v>206</v>
      </c>
      <c r="D16" s="96" t="s">
        <v>260</v>
      </c>
      <c r="E16" s="96" t="s">
        <v>1550</v>
      </c>
      <c r="F16" s="97" t="s">
        <v>1551</v>
      </c>
      <c r="G16" s="96" t="s">
        <v>96</v>
      </c>
      <c r="H16" s="96" t="s">
        <v>206</v>
      </c>
      <c r="I16" s="96" t="s">
        <v>96</v>
      </c>
      <c r="J16" s="96" t="s">
        <v>96</v>
      </c>
      <c r="K16" s="96" t="s">
        <v>96</v>
      </c>
      <c r="L16" s="96" t="s">
        <v>96</v>
      </c>
      <c r="M16" s="96" t="s">
        <v>96</v>
      </c>
      <c r="N16" s="96" t="s">
        <v>96</v>
      </c>
      <c r="O16" s="96" t="s">
        <v>96</v>
      </c>
      <c r="P16" s="97" t="s">
        <v>1528</v>
      </c>
      <c r="Q16" s="71"/>
      <c r="R16" s="73" t="s">
        <v>260</v>
      </c>
      <c r="S16" s="73" t="s">
        <v>1552</v>
      </c>
      <c r="T16" s="73" t="s">
        <v>1483</v>
      </c>
      <c r="U16" s="84" t="s">
        <v>1553</v>
      </c>
      <c r="V16" s="73" t="s">
        <v>96</v>
      </c>
      <c r="W16" s="73" t="s">
        <v>1543</v>
      </c>
      <c r="X16" s="73" t="s">
        <v>1544</v>
      </c>
      <c r="Y16" s="73" t="s">
        <v>206</v>
      </c>
      <c r="Z16" s="73" t="s">
        <v>96</v>
      </c>
      <c r="AA16" s="73" t="s">
        <v>96</v>
      </c>
      <c r="AB16" s="73" t="s">
        <v>96</v>
      </c>
      <c r="AC16" s="73" t="s">
        <v>96</v>
      </c>
      <c r="AD16" s="73" t="s">
        <v>206</v>
      </c>
      <c r="AE16" s="73" t="s">
        <v>96</v>
      </c>
      <c r="AF16" s="73" t="s">
        <v>96</v>
      </c>
      <c r="AG16" s="73" t="s">
        <v>206</v>
      </c>
      <c r="AH16" s="73" t="s">
        <v>206</v>
      </c>
      <c r="AI16" s="73" t="s">
        <v>206</v>
      </c>
      <c r="AJ16" s="73" t="s">
        <v>206</v>
      </c>
    </row>
    <row r="17" spans="2:36" ht="15.5" x14ac:dyDescent="0.35">
      <c r="B17" s="98" t="s">
        <v>96</v>
      </c>
      <c r="C17" s="96" t="s">
        <v>206</v>
      </c>
      <c r="D17" s="96" t="s">
        <v>262</v>
      </c>
      <c r="E17" s="96" t="s">
        <v>1554</v>
      </c>
      <c r="F17" s="97" t="s">
        <v>1555</v>
      </c>
      <c r="G17" s="96" t="s">
        <v>96</v>
      </c>
      <c r="H17" s="96" t="s">
        <v>96</v>
      </c>
      <c r="I17" s="96" t="s">
        <v>206</v>
      </c>
      <c r="J17" s="96" t="s">
        <v>96</v>
      </c>
      <c r="K17" s="96" t="s">
        <v>96</v>
      </c>
      <c r="L17" s="96" t="s">
        <v>96</v>
      </c>
      <c r="M17" s="96" t="s">
        <v>96</v>
      </c>
      <c r="N17" s="96" t="s">
        <v>96</v>
      </c>
      <c r="O17" s="96" t="s">
        <v>96</v>
      </c>
      <c r="P17" s="97" t="s">
        <v>1528</v>
      </c>
      <c r="Q17" s="71"/>
      <c r="R17" s="73" t="s">
        <v>262</v>
      </c>
      <c r="S17" s="73" t="s">
        <v>1556</v>
      </c>
      <c r="T17" s="73" t="s">
        <v>1483</v>
      </c>
      <c r="U17" s="84" t="s">
        <v>1557</v>
      </c>
      <c r="V17" s="73" t="s">
        <v>1558</v>
      </c>
      <c r="W17" s="73" t="s">
        <v>1559</v>
      </c>
      <c r="X17" s="73" t="s">
        <v>1560</v>
      </c>
      <c r="Y17" s="73" t="s">
        <v>96</v>
      </c>
      <c r="Z17" s="73" t="s">
        <v>96</v>
      </c>
      <c r="AA17" s="73" t="s">
        <v>96</v>
      </c>
      <c r="AB17" s="73" t="s">
        <v>96</v>
      </c>
      <c r="AC17" s="73" t="s">
        <v>96</v>
      </c>
      <c r="AD17" s="73" t="s">
        <v>206</v>
      </c>
      <c r="AE17" s="73" t="s">
        <v>96</v>
      </c>
      <c r="AF17" s="73" t="s">
        <v>96</v>
      </c>
      <c r="AG17" s="73" t="s">
        <v>1561</v>
      </c>
      <c r="AH17" s="73" t="s">
        <v>1561</v>
      </c>
      <c r="AI17" s="73" t="s">
        <v>1561</v>
      </c>
      <c r="AJ17" s="73" t="s">
        <v>1561</v>
      </c>
    </row>
    <row r="18" spans="2:36" ht="62" x14ac:dyDescent="0.35">
      <c r="B18" s="98" t="s">
        <v>206</v>
      </c>
      <c r="C18" s="96" t="s">
        <v>206</v>
      </c>
      <c r="D18" s="96" t="s">
        <v>433</v>
      </c>
      <c r="E18" s="96" t="s">
        <v>1562</v>
      </c>
      <c r="F18" s="97" t="s">
        <v>1563</v>
      </c>
      <c r="G18" s="96" t="s">
        <v>96</v>
      </c>
      <c r="H18" s="96" t="s">
        <v>96</v>
      </c>
      <c r="I18" s="96" t="s">
        <v>206</v>
      </c>
      <c r="J18" s="96" t="s">
        <v>96</v>
      </c>
      <c r="K18" s="96" t="s">
        <v>96</v>
      </c>
      <c r="L18" s="96" t="s">
        <v>96</v>
      </c>
      <c r="M18" s="96" t="s">
        <v>96</v>
      </c>
      <c r="N18" s="96" t="s">
        <v>96</v>
      </c>
      <c r="O18" s="96" t="s">
        <v>206</v>
      </c>
      <c r="P18" s="97" t="s">
        <v>1564</v>
      </c>
      <c r="Q18" s="71"/>
      <c r="R18" s="73" t="s">
        <v>433</v>
      </c>
      <c r="S18" s="73" t="s">
        <v>1565</v>
      </c>
      <c r="T18" s="73" t="s">
        <v>1483</v>
      </c>
      <c r="U18" s="84" t="s">
        <v>1566</v>
      </c>
      <c r="V18" s="73" t="s">
        <v>1567</v>
      </c>
      <c r="W18" s="73" t="s">
        <v>1559</v>
      </c>
      <c r="X18" s="73" t="s">
        <v>1560</v>
      </c>
      <c r="Y18" s="73" t="s">
        <v>96</v>
      </c>
      <c r="Z18" s="73" t="s">
        <v>96</v>
      </c>
      <c r="AA18" s="73" t="s">
        <v>96</v>
      </c>
      <c r="AB18" s="73" t="s">
        <v>96</v>
      </c>
      <c r="AC18" s="73" t="s">
        <v>96</v>
      </c>
      <c r="AD18" s="73" t="s">
        <v>206</v>
      </c>
      <c r="AE18" s="73" t="s">
        <v>96</v>
      </c>
      <c r="AF18" s="73" t="s">
        <v>96</v>
      </c>
      <c r="AG18" s="73" t="s">
        <v>1561</v>
      </c>
      <c r="AH18" s="73" t="s">
        <v>1561</v>
      </c>
      <c r="AI18" s="73" t="s">
        <v>1561</v>
      </c>
      <c r="AJ18" s="73" t="s">
        <v>1561</v>
      </c>
    </row>
    <row r="19" spans="2:36" ht="15.5" x14ac:dyDescent="0.35">
      <c r="B19" s="98" t="s">
        <v>96</v>
      </c>
      <c r="C19" s="96" t="s">
        <v>206</v>
      </c>
      <c r="D19" s="96" t="s">
        <v>435</v>
      </c>
      <c r="E19" s="96" t="s">
        <v>1568</v>
      </c>
      <c r="F19" s="97" t="s">
        <v>1569</v>
      </c>
      <c r="G19" s="96" t="s">
        <v>96</v>
      </c>
      <c r="H19" s="96" t="s">
        <v>96</v>
      </c>
      <c r="I19" s="96" t="s">
        <v>206</v>
      </c>
      <c r="J19" s="96" t="s">
        <v>96</v>
      </c>
      <c r="K19" s="96" t="s">
        <v>96</v>
      </c>
      <c r="L19" s="96" t="s">
        <v>96</v>
      </c>
      <c r="M19" s="96" t="s">
        <v>206</v>
      </c>
      <c r="N19" s="96" t="s">
        <v>206</v>
      </c>
      <c r="O19" s="96" t="s">
        <v>206</v>
      </c>
      <c r="P19" s="97" t="s">
        <v>1570</v>
      </c>
      <c r="Q19" s="71"/>
      <c r="R19" s="73" t="s">
        <v>435</v>
      </c>
      <c r="S19" s="73" t="s">
        <v>1571</v>
      </c>
      <c r="T19" s="73" t="s">
        <v>1483</v>
      </c>
      <c r="U19" s="84" t="s">
        <v>1572</v>
      </c>
      <c r="V19" s="73" t="s">
        <v>1573</v>
      </c>
      <c r="W19" s="73" t="s">
        <v>1559</v>
      </c>
      <c r="X19" s="73" t="s">
        <v>1560</v>
      </c>
      <c r="Y19" s="73" t="s">
        <v>96</v>
      </c>
      <c r="Z19" s="73" t="s">
        <v>96</v>
      </c>
      <c r="AA19" s="73" t="s">
        <v>96</v>
      </c>
      <c r="AB19" s="73" t="s">
        <v>96</v>
      </c>
      <c r="AC19" s="73" t="s">
        <v>96</v>
      </c>
      <c r="AD19" s="73" t="s">
        <v>206</v>
      </c>
      <c r="AE19" s="73" t="s">
        <v>96</v>
      </c>
      <c r="AF19" s="73" t="s">
        <v>96</v>
      </c>
      <c r="AG19" s="73" t="s">
        <v>1561</v>
      </c>
      <c r="AH19" s="73" t="s">
        <v>1561</v>
      </c>
      <c r="AI19" s="73" t="s">
        <v>1561</v>
      </c>
      <c r="AJ19" s="73" t="s">
        <v>1561</v>
      </c>
    </row>
    <row r="20" spans="2:36" ht="31" x14ac:dyDescent="0.35">
      <c r="B20" s="98" t="s">
        <v>96</v>
      </c>
      <c r="C20" s="96" t="s">
        <v>1525</v>
      </c>
      <c r="D20" s="96" t="s">
        <v>437</v>
      </c>
      <c r="E20" s="96" t="s">
        <v>1574</v>
      </c>
      <c r="F20" s="97" t="s">
        <v>1575</v>
      </c>
      <c r="G20" s="96" t="s">
        <v>96</v>
      </c>
      <c r="H20" s="96" t="s">
        <v>96</v>
      </c>
      <c r="I20" s="96" t="s">
        <v>206</v>
      </c>
      <c r="J20" s="96" t="s">
        <v>96</v>
      </c>
      <c r="K20" s="96" t="s">
        <v>96</v>
      </c>
      <c r="L20" s="96" t="s">
        <v>96</v>
      </c>
      <c r="M20" s="96" t="s">
        <v>96</v>
      </c>
      <c r="N20" s="96" t="s">
        <v>96</v>
      </c>
      <c r="O20" s="96" t="s">
        <v>96</v>
      </c>
      <c r="P20" s="97" t="s">
        <v>1528</v>
      </c>
      <c r="Q20" s="71"/>
      <c r="R20" s="73" t="s">
        <v>437</v>
      </c>
      <c r="S20" s="73" t="s">
        <v>1576</v>
      </c>
      <c r="T20" s="73" t="s">
        <v>1483</v>
      </c>
      <c r="U20" s="84" t="s">
        <v>1577</v>
      </c>
      <c r="V20" s="73" t="s">
        <v>1578</v>
      </c>
      <c r="W20" s="73" t="s">
        <v>1559</v>
      </c>
      <c r="X20" s="73" t="s">
        <v>1560</v>
      </c>
      <c r="Y20" s="73" t="s">
        <v>96</v>
      </c>
      <c r="Z20" s="73" t="s">
        <v>96</v>
      </c>
      <c r="AA20" s="73" t="s">
        <v>96</v>
      </c>
      <c r="AB20" s="73" t="s">
        <v>96</v>
      </c>
      <c r="AC20" s="73" t="s">
        <v>96</v>
      </c>
      <c r="AD20" s="73" t="s">
        <v>206</v>
      </c>
      <c r="AE20" s="73" t="s">
        <v>96</v>
      </c>
      <c r="AF20" s="73" t="s">
        <v>96</v>
      </c>
      <c r="AG20" s="73" t="s">
        <v>1561</v>
      </c>
      <c r="AH20" s="73" t="s">
        <v>1561</v>
      </c>
      <c r="AI20" s="73" t="s">
        <v>1561</v>
      </c>
      <c r="AJ20" s="73" t="s">
        <v>1561</v>
      </c>
    </row>
    <row r="21" spans="2:36" ht="31" x14ac:dyDescent="0.35">
      <c r="B21" s="98" t="s">
        <v>96</v>
      </c>
      <c r="C21" s="96" t="s">
        <v>1525</v>
      </c>
      <c r="D21" s="96" t="s">
        <v>439</v>
      </c>
      <c r="E21" s="96" t="s">
        <v>1579</v>
      </c>
      <c r="F21" s="97" t="s">
        <v>1580</v>
      </c>
      <c r="G21" s="96" t="s">
        <v>96</v>
      </c>
      <c r="H21" s="96" t="s">
        <v>96</v>
      </c>
      <c r="I21" s="96" t="s">
        <v>206</v>
      </c>
      <c r="J21" s="96" t="s">
        <v>96</v>
      </c>
      <c r="K21" s="96" t="s">
        <v>96</v>
      </c>
      <c r="L21" s="96" t="s">
        <v>96</v>
      </c>
      <c r="M21" s="96" t="s">
        <v>96</v>
      </c>
      <c r="N21" s="96" t="s">
        <v>96</v>
      </c>
      <c r="O21" s="96" t="s">
        <v>96</v>
      </c>
      <c r="P21" s="97" t="s">
        <v>1528</v>
      </c>
      <c r="Q21" s="71"/>
      <c r="R21" s="73" t="s">
        <v>439</v>
      </c>
      <c r="S21" s="73" t="s">
        <v>1581</v>
      </c>
      <c r="T21" s="73" t="s">
        <v>1483</v>
      </c>
      <c r="U21" s="84" t="s">
        <v>1582</v>
      </c>
      <c r="V21" s="73" t="s">
        <v>1583</v>
      </c>
      <c r="W21" s="73" t="s">
        <v>1559</v>
      </c>
      <c r="X21" s="73" t="s">
        <v>1560</v>
      </c>
      <c r="Y21" s="73" t="s">
        <v>96</v>
      </c>
      <c r="Z21" s="73" t="s">
        <v>96</v>
      </c>
      <c r="AA21" s="73" t="s">
        <v>96</v>
      </c>
      <c r="AB21" s="73" t="s">
        <v>96</v>
      </c>
      <c r="AC21" s="73" t="s">
        <v>96</v>
      </c>
      <c r="AD21" s="73" t="s">
        <v>206</v>
      </c>
      <c r="AE21" s="73" t="s">
        <v>96</v>
      </c>
      <c r="AF21" s="73" t="s">
        <v>96</v>
      </c>
      <c r="AG21" s="73" t="s">
        <v>1561</v>
      </c>
      <c r="AH21" s="73" t="s">
        <v>1561</v>
      </c>
      <c r="AI21" s="73" t="s">
        <v>1561</v>
      </c>
      <c r="AJ21" s="73" t="s">
        <v>1561</v>
      </c>
    </row>
    <row r="22" spans="2:36" ht="15.5" x14ac:dyDescent="0.35">
      <c r="B22" s="71"/>
      <c r="C22" s="71"/>
      <c r="D22" s="71"/>
      <c r="E22" s="71"/>
      <c r="F22" s="78"/>
      <c r="G22" s="71"/>
      <c r="H22" s="71"/>
      <c r="I22" s="71"/>
      <c r="J22" s="71"/>
      <c r="K22" s="71"/>
      <c r="L22" s="71"/>
      <c r="M22" s="71"/>
      <c r="N22" s="71"/>
      <c r="O22" s="71"/>
      <c r="P22" s="78"/>
      <c r="Q22" s="71"/>
      <c r="R22" s="73" t="s">
        <v>542</v>
      </c>
      <c r="S22" s="73" t="s">
        <v>1584</v>
      </c>
      <c r="T22" s="73" t="s">
        <v>1483</v>
      </c>
      <c r="U22" s="84" t="s">
        <v>1585</v>
      </c>
      <c r="V22" s="73" t="s">
        <v>1586</v>
      </c>
      <c r="W22" s="73" t="s">
        <v>1559</v>
      </c>
      <c r="X22" s="73" t="s">
        <v>1560</v>
      </c>
      <c r="Y22" s="73" t="s">
        <v>96</v>
      </c>
      <c r="Z22" s="73" t="s">
        <v>96</v>
      </c>
      <c r="AA22" s="73" t="s">
        <v>96</v>
      </c>
      <c r="AB22" s="73" t="s">
        <v>96</v>
      </c>
      <c r="AC22" s="73" t="s">
        <v>96</v>
      </c>
      <c r="AD22" s="73" t="s">
        <v>206</v>
      </c>
      <c r="AE22" s="73" t="s">
        <v>96</v>
      </c>
      <c r="AF22" s="73" t="s">
        <v>96</v>
      </c>
      <c r="AG22" s="73" t="s">
        <v>1561</v>
      </c>
      <c r="AH22" s="73" t="s">
        <v>1561</v>
      </c>
      <c r="AI22" s="73" t="s">
        <v>1561</v>
      </c>
      <c r="AJ22" s="73" t="s">
        <v>1561</v>
      </c>
    </row>
    <row r="23" spans="2:36" ht="15.5" x14ac:dyDescent="0.35">
      <c r="B23" s="71"/>
      <c r="C23" s="71"/>
      <c r="D23" s="71"/>
      <c r="E23" s="71"/>
      <c r="F23" s="78"/>
      <c r="G23" s="71"/>
      <c r="H23" s="71"/>
      <c r="I23" s="71"/>
      <c r="J23" s="71"/>
      <c r="K23" s="71"/>
      <c r="L23" s="71"/>
      <c r="M23" s="71"/>
      <c r="N23" s="71"/>
      <c r="O23" s="71"/>
      <c r="P23" s="78"/>
      <c r="Q23" s="71"/>
      <c r="R23" s="73" t="s">
        <v>544</v>
      </c>
      <c r="S23" s="73" t="s">
        <v>1587</v>
      </c>
      <c r="T23" s="73" t="s">
        <v>1483</v>
      </c>
      <c r="U23" s="84" t="s">
        <v>1588</v>
      </c>
      <c r="V23" s="73" t="s">
        <v>1589</v>
      </c>
      <c r="W23" s="73" t="s">
        <v>1559</v>
      </c>
      <c r="X23" s="73" t="s">
        <v>1560</v>
      </c>
      <c r="Y23" s="73" t="s">
        <v>96</v>
      </c>
      <c r="Z23" s="73" t="s">
        <v>96</v>
      </c>
      <c r="AA23" s="73" t="s">
        <v>96</v>
      </c>
      <c r="AB23" s="73" t="s">
        <v>96</v>
      </c>
      <c r="AC23" s="73" t="s">
        <v>96</v>
      </c>
      <c r="AD23" s="73" t="s">
        <v>206</v>
      </c>
      <c r="AE23" s="73" t="s">
        <v>96</v>
      </c>
      <c r="AF23" s="73" t="s">
        <v>96</v>
      </c>
      <c r="AG23" s="73" t="s">
        <v>1561</v>
      </c>
      <c r="AH23" s="73" t="s">
        <v>1561</v>
      </c>
      <c r="AI23" s="73" t="s">
        <v>1561</v>
      </c>
      <c r="AJ23" s="73" t="s">
        <v>1561</v>
      </c>
    </row>
    <row r="24" spans="2:36" ht="15.5" x14ac:dyDescent="0.35">
      <c r="B24" s="71"/>
      <c r="C24" s="71"/>
      <c r="D24" s="71"/>
      <c r="E24" s="71"/>
      <c r="F24" s="78"/>
      <c r="G24" s="71"/>
      <c r="H24" s="71"/>
      <c r="I24" s="71"/>
      <c r="J24" s="71"/>
      <c r="K24" s="71"/>
      <c r="L24" s="71"/>
      <c r="M24" s="71"/>
      <c r="N24" s="71"/>
      <c r="O24" s="71"/>
      <c r="P24" s="78"/>
      <c r="Q24" s="71"/>
      <c r="R24" s="73" t="s">
        <v>547</v>
      </c>
      <c r="S24" s="73" t="s">
        <v>1590</v>
      </c>
      <c r="T24" s="73" t="s">
        <v>1483</v>
      </c>
      <c r="U24" s="84" t="s">
        <v>1591</v>
      </c>
      <c r="V24" s="73" t="s">
        <v>1592</v>
      </c>
      <c r="W24" s="73" t="s">
        <v>1559</v>
      </c>
      <c r="X24" s="73" t="s">
        <v>1560</v>
      </c>
      <c r="Y24" s="73" t="s">
        <v>96</v>
      </c>
      <c r="Z24" s="73" t="s">
        <v>96</v>
      </c>
      <c r="AA24" s="73" t="s">
        <v>96</v>
      </c>
      <c r="AB24" s="73" t="s">
        <v>96</v>
      </c>
      <c r="AC24" s="73" t="s">
        <v>96</v>
      </c>
      <c r="AD24" s="73" t="s">
        <v>206</v>
      </c>
      <c r="AE24" s="73" t="s">
        <v>96</v>
      </c>
      <c r="AF24" s="73" t="s">
        <v>96</v>
      </c>
      <c r="AG24" s="73" t="s">
        <v>1561</v>
      </c>
      <c r="AH24" s="73" t="s">
        <v>1561</v>
      </c>
      <c r="AI24" s="73" t="s">
        <v>1561</v>
      </c>
      <c r="AJ24" s="73" t="s">
        <v>1561</v>
      </c>
    </row>
    <row r="25" spans="2:36" ht="15.5" x14ac:dyDescent="0.35">
      <c r="B25" s="71"/>
      <c r="C25" s="71"/>
      <c r="D25" s="71"/>
      <c r="E25" s="71"/>
      <c r="F25" s="78"/>
      <c r="G25" s="71"/>
      <c r="H25" s="71"/>
      <c r="I25" s="71"/>
      <c r="J25" s="71"/>
      <c r="K25" s="71"/>
      <c r="L25" s="71"/>
      <c r="M25" s="71"/>
      <c r="N25" s="71"/>
      <c r="O25" s="71"/>
      <c r="P25" s="78"/>
      <c r="Q25" s="71"/>
      <c r="R25" s="73" t="s">
        <v>549</v>
      </c>
      <c r="S25" s="73" t="s">
        <v>1593</v>
      </c>
      <c r="T25" s="73" t="s">
        <v>1483</v>
      </c>
      <c r="U25" s="84" t="s">
        <v>1594</v>
      </c>
      <c r="V25" s="73" t="s">
        <v>1595</v>
      </c>
      <c r="W25" s="73" t="s">
        <v>1559</v>
      </c>
      <c r="X25" s="73" t="s">
        <v>1560</v>
      </c>
      <c r="Y25" s="73" t="s">
        <v>96</v>
      </c>
      <c r="Z25" s="73" t="s">
        <v>96</v>
      </c>
      <c r="AA25" s="73" t="s">
        <v>96</v>
      </c>
      <c r="AB25" s="73" t="s">
        <v>96</v>
      </c>
      <c r="AC25" s="73" t="s">
        <v>96</v>
      </c>
      <c r="AD25" s="73" t="s">
        <v>206</v>
      </c>
      <c r="AE25" s="73" t="s">
        <v>96</v>
      </c>
      <c r="AF25" s="73" t="s">
        <v>96</v>
      </c>
      <c r="AG25" s="73" t="s">
        <v>1561</v>
      </c>
      <c r="AH25" s="73" t="s">
        <v>1561</v>
      </c>
      <c r="AI25" s="73" t="s">
        <v>1561</v>
      </c>
      <c r="AJ25" s="73" t="s">
        <v>1561</v>
      </c>
    </row>
    <row r="26" spans="2:36" ht="15.5" x14ac:dyDescent="0.35">
      <c r="B26" s="71"/>
      <c r="C26" s="71"/>
      <c r="D26" s="71"/>
      <c r="E26" s="71"/>
      <c r="F26" s="78"/>
      <c r="G26" s="71"/>
      <c r="H26" s="71"/>
      <c r="I26" s="71"/>
      <c r="J26" s="71"/>
      <c r="K26" s="71"/>
      <c r="L26" s="71"/>
      <c r="M26" s="71"/>
      <c r="N26" s="71"/>
      <c r="O26" s="71"/>
      <c r="P26" s="78"/>
      <c r="Q26" s="71"/>
      <c r="R26" s="73" t="s">
        <v>551</v>
      </c>
      <c r="S26" s="73" t="s">
        <v>1596</v>
      </c>
      <c r="T26" s="73" t="s">
        <v>1483</v>
      </c>
      <c r="U26" s="84" t="s">
        <v>1597</v>
      </c>
      <c r="V26" s="73" t="s">
        <v>1598</v>
      </c>
      <c r="W26" s="73" t="s">
        <v>1559</v>
      </c>
      <c r="X26" s="73" t="s">
        <v>1560</v>
      </c>
      <c r="Y26" s="73" t="s">
        <v>96</v>
      </c>
      <c r="Z26" s="73" t="s">
        <v>96</v>
      </c>
      <c r="AA26" s="73" t="s">
        <v>96</v>
      </c>
      <c r="AB26" s="73" t="s">
        <v>96</v>
      </c>
      <c r="AC26" s="73" t="s">
        <v>96</v>
      </c>
      <c r="AD26" s="73" t="s">
        <v>206</v>
      </c>
      <c r="AE26" s="73" t="s">
        <v>96</v>
      </c>
      <c r="AF26" s="73" t="s">
        <v>96</v>
      </c>
      <c r="AG26" s="73" t="s">
        <v>1561</v>
      </c>
      <c r="AH26" s="73" t="s">
        <v>1561</v>
      </c>
      <c r="AI26" s="73" t="s">
        <v>1561</v>
      </c>
      <c r="AJ26" s="73" t="s">
        <v>1561</v>
      </c>
    </row>
    <row r="27" spans="2:36" ht="15.5" x14ac:dyDescent="0.35">
      <c r="B27" s="71"/>
      <c r="C27" s="71"/>
      <c r="D27" s="71"/>
      <c r="E27" s="71"/>
      <c r="F27" s="78"/>
      <c r="G27" s="71"/>
      <c r="H27" s="71"/>
      <c r="I27" s="71"/>
      <c r="J27" s="71"/>
      <c r="K27" s="71"/>
      <c r="L27" s="71"/>
      <c r="M27" s="71"/>
      <c r="N27" s="71"/>
      <c r="O27" s="71"/>
      <c r="P27" s="78"/>
      <c r="Q27" s="71"/>
      <c r="R27" s="73" t="s">
        <v>553</v>
      </c>
      <c r="S27" s="73" t="s">
        <v>90</v>
      </c>
      <c r="T27" s="73" t="s">
        <v>1487</v>
      </c>
      <c r="U27" s="84" t="s">
        <v>1599</v>
      </c>
      <c r="V27" s="73" t="s">
        <v>1600</v>
      </c>
      <c r="W27" s="73" t="s">
        <v>1496</v>
      </c>
      <c r="X27" s="73" t="s">
        <v>1517</v>
      </c>
      <c r="Y27" s="73" t="s">
        <v>206</v>
      </c>
      <c r="Z27" s="73" t="s">
        <v>206</v>
      </c>
      <c r="AA27" s="73" t="s">
        <v>206</v>
      </c>
      <c r="AB27" s="73" t="s">
        <v>206</v>
      </c>
      <c r="AC27" s="73" t="s">
        <v>206</v>
      </c>
      <c r="AD27" s="73" t="s">
        <v>206</v>
      </c>
      <c r="AE27" s="73" t="s">
        <v>96</v>
      </c>
      <c r="AF27" s="73" t="s">
        <v>96</v>
      </c>
      <c r="AG27" s="73" t="s">
        <v>206</v>
      </c>
      <c r="AH27" s="73" t="s">
        <v>206</v>
      </c>
      <c r="AI27" s="73" t="s">
        <v>206</v>
      </c>
      <c r="AJ27" s="73" t="s">
        <v>206</v>
      </c>
    </row>
    <row r="28" spans="2:36" ht="15.5" x14ac:dyDescent="0.35">
      <c r="B28" s="71"/>
      <c r="C28" s="71"/>
      <c r="D28" s="71"/>
      <c r="E28" s="71"/>
      <c r="F28" s="78"/>
      <c r="G28" s="71"/>
      <c r="H28" s="71"/>
      <c r="I28" s="71"/>
      <c r="J28" s="71"/>
      <c r="K28" s="71"/>
      <c r="L28" s="71"/>
      <c r="M28" s="71"/>
      <c r="N28" s="71"/>
      <c r="O28" s="71"/>
      <c r="P28" s="78"/>
      <c r="Q28" s="71"/>
      <c r="R28" s="73" t="s">
        <v>555</v>
      </c>
      <c r="S28" s="73" t="s">
        <v>1509</v>
      </c>
      <c r="T28" s="73" t="s">
        <v>1487</v>
      </c>
      <c r="U28" s="84" t="s">
        <v>1510</v>
      </c>
      <c r="V28" s="73" t="s">
        <v>1506</v>
      </c>
      <c r="W28" s="73" t="s">
        <v>1511</v>
      </c>
      <c r="X28" s="73" t="s">
        <v>1507</v>
      </c>
      <c r="Y28" s="73" t="s">
        <v>206</v>
      </c>
      <c r="Z28" s="73" t="s">
        <v>96</v>
      </c>
      <c r="AA28" s="73" t="s">
        <v>96</v>
      </c>
      <c r="AB28" s="73" t="s">
        <v>206</v>
      </c>
      <c r="AC28" s="73" t="s">
        <v>206</v>
      </c>
      <c r="AD28" s="73" t="s">
        <v>206</v>
      </c>
      <c r="AE28" s="73" t="s">
        <v>96</v>
      </c>
      <c r="AF28" s="73" t="s">
        <v>96</v>
      </c>
      <c r="AG28" s="73" t="s">
        <v>206</v>
      </c>
      <c r="AH28" s="73" t="s">
        <v>206</v>
      </c>
      <c r="AI28" s="73" t="s">
        <v>206</v>
      </c>
      <c r="AJ28" s="73" t="s">
        <v>206</v>
      </c>
    </row>
    <row r="29" spans="2:36" ht="31" x14ac:dyDescent="0.35">
      <c r="B29" s="71"/>
      <c r="C29" s="71"/>
      <c r="D29" s="71"/>
      <c r="E29" s="71"/>
      <c r="F29" s="78"/>
      <c r="G29" s="71"/>
      <c r="H29" s="71"/>
      <c r="I29" s="71"/>
      <c r="J29" s="71"/>
      <c r="K29" s="71"/>
      <c r="L29" s="71"/>
      <c r="M29" s="71"/>
      <c r="N29" s="71"/>
      <c r="O29" s="71"/>
      <c r="P29" s="78"/>
      <c r="Q29" s="71"/>
      <c r="R29" s="73" t="s">
        <v>1104</v>
      </c>
      <c r="S29" s="73" t="s">
        <v>1601</v>
      </c>
      <c r="T29" s="73" t="s">
        <v>1487</v>
      </c>
      <c r="U29" s="84" t="s">
        <v>1515</v>
      </c>
      <c r="V29" s="73" t="s">
        <v>1602</v>
      </c>
      <c r="W29" s="73" t="s">
        <v>1496</v>
      </c>
      <c r="X29" s="73" t="s">
        <v>1517</v>
      </c>
      <c r="Y29" s="73" t="s">
        <v>206</v>
      </c>
      <c r="Z29" s="73" t="s">
        <v>96</v>
      </c>
      <c r="AA29" s="73" t="s">
        <v>96</v>
      </c>
      <c r="AB29" s="73" t="s">
        <v>206</v>
      </c>
      <c r="AC29" s="73" t="s">
        <v>206</v>
      </c>
      <c r="AD29" s="73" t="s">
        <v>206</v>
      </c>
      <c r="AE29" s="73" t="s">
        <v>96</v>
      </c>
      <c r="AF29" s="73" t="s">
        <v>96</v>
      </c>
      <c r="AG29" s="73" t="s">
        <v>206</v>
      </c>
      <c r="AH29" s="73" t="s">
        <v>206</v>
      </c>
      <c r="AI29" s="73" t="s">
        <v>206</v>
      </c>
      <c r="AJ29" s="73" t="s">
        <v>206</v>
      </c>
    </row>
    <row r="30" spans="2:36" ht="31" x14ac:dyDescent="0.35">
      <c r="B30" s="71"/>
      <c r="C30" s="71"/>
      <c r="D30" s="71"/>
      <c r="E30" s="71"/>
      <c r="F30" s="78"/>
      <c r="G30" s="71"/>
      <c r="H30" s="71"/>
      <c r="I30" s="71"/>
      <c r="J30" s="71"/>
      <c r="K30" s="71"/>
      <c r="L30" s="71"/>
      <c r="M30" s="71"/>
      <c r="N30" s="71"/>
      <c r="O30" s="71"/>
      <c r="P30" s="78"/>
      <c r="Q30" s="71"/>
      <c r="R30" s="73" t="s">
        <v>1107</v>
      </c>
      <c r="S30" s="73" t="s">
        <v>1603</v>
      </c>
      <c r="T30" s="73" t="s">
        <v>1487</v>
      </c>
      <c r="U30" s="84" t="s">
        <v>1604</v>
      </c>
      <c r="V30" s="73" t="s">
        <v>1605</v>
      </c>
      <c r="W30" s="73" t="s">
        <v>1524</v>
      </c>
      <c r="X30" s="73" t="s">
        <v>1517</v>
      </c>
      <c r="Y30" s="73" t="s">
        <v>206</v>
      </c>
      <c r="Z30" s="73" t="s">
        <v>206</v>
      </c>
      <c r="AA30" s="73" t="s">
        <v>96</v>
      </c>
      <c r="AB30" s="73" t="s">
        <v>206</v>
      </c>
      <c r="AC30" s="73" t="s">
        <v>206</v>
      </c>
      <c r="AD30" s="73" t="s">
        <v>206</v>
      </c>
      <c r="AE30" s="73" t="s">
        <v>96</v>
      </c>
      <c r="AF30" s="73" t="s">
        <v>96</v>
      </c>
      <c r="AG30" s="73" t="s">
        <v>206</v>
      </c>
      <c r="AH30" s="73" t="s">
        <v>206</v>
      </c>
      <c r="AI30" s="73" t="s">
        <v>206</v>
      </c>
      <c r="AJ30" s="73" t="s">
        <v>206</v>
      </c>
    </row>
    <row r="31" spans="2:36" ht="15.5" x14ac:dyDescent="0.35">
      <c r="B31" s="71"/>
      <c r="C31" s="71"/>
      <c r="D31" s="71"/>
      <c r="E31" s="71"/>
      <c r="F31" s="78"/>
      <c r="G31" s="71"/>
      <c r="H31" s="71"/>
      <c r="I31" s="71"/>
      <c r="J31" s="71"/>
      <c r="K31" s="71"/>
      <c r="L31" s="71"/>
      <c r="M31" s="71"/>
      <c r="N31" s="71"/>
      <c r="O31" s="71"/>
      <c r="P31" s="78"/>
      <c r="Q31" s="71"/>
      <c r="R31" s="73" t="s">
        <v>1110</v>
      </c>
      <c r="S31" s="73" t="s">
        <v>1606</v>
      </c>
      <c r="T31" s="73" t="s">
        <v>1487</v>
      </c>
      <c r="U31" s="84" t="s">
        <v>1607</v>
      </c>
      <c r="V31" s="73" t="s">
        <v>1608</v>
      </c>
      <c r="W31" s="73" t="s">
        <v>1496</v>
      </c>
      <c r="X31" s="73" t="s">
        <v>1517</v>
      </c>
      <c r="Y31" s="73" t="s">
        <v>206</v>
      </c>
      <c r="Z31" s="73" t="s">
        <v>96</v>
      </c>
      <c r="AA31" s="73" t="s">
        <v>96</v>
      </c>
      <c r="AB31" s="73" t="s">
        <v>206</v>
      </c>
      <c r="AC31" s="73" t="s">
        <v>206</v>
      </c>
      <c r="AD31" s="73" t="s">
        <v>206</v>
      </c>
      <c r="AE31" s="73" t="s">
        <v>96</v>
      </c>
      <c r="AF31" s="73" t="s">
        <v>96</v>
      </c>
      <c r="AG31" s="73" t="s">
        <v>206</v>
      </c>
      <c r="AH31" s="73" t="s">
        <v>206</v>
      </c>
      <c r="AI31" s="73" t="s">
        <v>206</v>
      </c>
      <c r="AJ31" s="73" t="s">
        <v>206</v>
      </c>
    </row>
    <row r="32" spans="2:36" ht="15.5" x14ac:dyDescent="0.35">
      <c r="B32" s="71"/>
      <c r="C32" s="71"/>
      <c r="D32" s="71"/>
      <c r="E32" s="71"/>
      <c r="F32" s="78"/>
      <c r="G32" s="71"/>
      <c r="H32" s="71"/>
      <c r="I32" s="71"/>
      <c r="J32" s="71"/>
      <c r="K32" s="71"/>
      <c r="L32" s="71"/>
      <c r="M32" s="71"/>
      <c r="N32" s="71"/>
      <c r="O32" s="71"/>
      <c r="P32" s="78"/>
      <c r="Q32" s="71"/>
      <c r="R32" s="73" t="s">
        <v>1113</v>
      </c>
      <c r="S32" s="73" t="s">
        <v>1609</v>
      </c>
      <c r="T32" s="73" t="s">
        <v>1487</v>
      </c>
      <c r="U32" s="84" t="s">
        <v>1610</v>
      </c>
      <c r="V32" s="73" t="s">
        <v>1611</v>
      </c>
      <c r="W32" s="73" t="s">
        <v>1496</v>
      </c>
      <c r="X32" s="73" t="s">
        <v>1517</v>
      </c>
      <c r="Y32" s="73" t="s">
        <v>206</v>
      </c>
      <c r="Z32" s="73" t="s">
        <v>206</v>
      </c>
      <c r="AA32" s="73" t="s">
        <v>96</v>
      </c>
      <c r="AB32" s="73" t="s">
        <v>206</v>
      </c>
      <c r="AC32" s="73" t="s">
        <v>206</v>
      </c>
      <c r="AD32" s="73" t="s">
        <v>206</v>
      </c>
      <c r="AE32" s="73" t="s">
        <v>96</v>
      </c>
      <c r="AF32" s="73" t="s">
        <v>96</v>
      </c>
      <c r="AG32" s="73" t="s">
        <v>206</v>
      </c>
      <c r="AH32" s="73" t="s">
        <v>206</v>
      </c>
      <c r="AI32" s="73" t="s">
        <v>206</v>
      </c>
      <c r="AJ32" s="73" t="s">
        <v>206</v>
      </c>
    </row>
    <row r="33" spans="18:36" ht="31" x14ac:dyDescent="0.35">
      <c r="R33" s="73" t="s">
        <v>1116</v>
      </c>
      <c r="S33" s="73" t="s">
        <v>1612</v>
      </c>
      <c r="T33" s="73" t="s">
        <v>1487</v>
      </c>
      <c r="U33" s="84" t="s">
        <v>1613</v>
      </c>
      <c r="V33" s="73" t="s">
        <v>1614</v>
      </c>
      <c r="W33" s="73" t="s">
        <v>1524</v>
      </c>
      <c r="X33" s="73" t="s">
        <v>1450</v>
      </c>
      <c r="Y33" s="73" t="s">
        <v>206</v>
      </c>
      <c r="Z33" s="73" t="s">
        <v>96</v>
      </c>
      <c r="AA33" s="73" t="s">
        <v>96</v>
      </c>
      <c r="AB33" s="73" t="s">
        <v>96</v>
      </c>
      <c r="AC33" s="73" t="s">
        <v>206</v>
      </c>
      <c r="AD33" s="73" t="s">
        <v>206</v>
      </c>
      <c r="AE33" s="73" t="s">
        <v>96</v>
      </c>
      <c r="AF33" s="73" t="s">
        <v>96</v>
      </c>
      <c r="AG33" s="73" t="s">
        <v>206</v>
      </c>
      <c r="AH33" s="73" t="s">
        <v>206</v>
      </c>
      <c r="AI33" s="73" t="s">
        <v>206</v>
      </c>
      <c r="AJ33" s="73" t="s">
        <v>206</v>
      </c>
    </row>
    <row r="34" spans="18:36" ht="31" x14ac:dyDescent="0.35">
      <c r="R34" s="73" t="s">
        <v>1119</v>
      </c>
      <c r="S34" s="73" t="s">
        <v>1615</v>
      </c>
      <c r="T34" s="73" t="s">
        <v>1487</v>
      </c>
      <c r="U34" s="84" t="s">
        <v>1613</v>
      </c>
      <c r="V34" s="73" t="s">
        <v>1616</v>
      </c>
      <c r="W34" s="73" t="s">
        <v>1524</v>
      </c>
      <c r="X34" s="73" t="s">
        <v>1450</v>
      </c>
      <c r="Y34" s="73" t="s">
        <v>206</v>
      </c>
      <c r="Z34" s="73" t="s">
        <v>96</v>
      </c>
      <c r="AA34" s="73" t="s">
        <v>96</v>
      </c>
      <c r="AB34" s="73" t="s">
        <v>96</v>
      </c>
      <c r="AC34" s="73" t="s">
        <v>206</v>
      </c>
      <c r="AD34" s="73" t="s">
        <v>206</v>
      </c>
      <c r="AE34" s="73" t="s">
        <v>96</v>
      </c>
      <c r="AF34" s="73" t="s">
        <v>96</v>
      </c>
      <c r="AG34" s="73" t="s">
        <v>206</v>
      </c>
      <c r="AH34" s="73" t="s">
        <v>206</v>
      </c>
      <c r="AI34" s="73" t="s">
        <v>206</v>
      </c>
      <c r="AJ34" s="73" t="s">
        <v>206</v>
      </c>
    </row>
    <row r="35" spans="18:36" ht="31" x14ac:dyDescent="0.35">
      <c r="R35" s="73" t="s">
        <v>1122</v>
      </c>
      <c r="S35" s="73" t="s">
        <v>1617</v>
      </c>
      <c r="T35" s="73" t="s">
        <v>1487</v>
      </c>
      <c r="U35" s="84" t="s">
        <v>1613</v>
      </c>
      <c r="V35" s="73" t="s">
        <v>1618</v>
      </c>
      <c r="W35" s="73" t="s">
        <v>1524</v>
      </c>
      <c r="X35" s="73" t="s">
        <v>1450</v>
      </c>
      <c r="Y35" s="73" t="s">
        <v>206</v>
      </c>
      <c r="Z35" s="73" t="s">
        <v>96</v>
      </c>
      <c r="AA35" s="73" t="s">
        <v>96</v>
      </c>
      <c r="AB35" s="73" t="s">
        <v>96</v>
      </c>
      <c r="AC35" s="73" t="s">
        <v>206</v>
      </c>
      <c r="AD35" s="73" t="s">
        <v>206</v>
      </c>
      <c r="AE35" s="73" t="s">
        <v>96</v>
      </c>
      <c r="AF35" s="73" t="s">
        <v>96</v>
      </c>
      <c r="AG35" s="73" t="s">
        <v>206</v>
      </c>
      <c r="AH35" s="73" t="s">
        <v>206</v>
      </c>
      <c r="AI35" s="73" t="s">
        <v>206</v>
      </c>
      <c r="AJ35" s="73" t="s">
        <v>206</v>
      </c>
    </row>
    <row r="36" spans="18:36" ht="31" x14ac:dyDescent="0.35">
      <c r="R36" s="73" t="s">
        <v>1125</v>
      </c>
      <c r="S36" s="73" t="s">
        <v>1619</v>
      </c>
      <c r="T36" s="73" t="s">
        <v>1487</v>
      </c>
      <c r="U36" s="84" t="s">
        <v>1613</v>
      </c>
      <c r="V36" s="73" t="s">
        <v>1620</v>
      </c>
      <c r="W36" s="73" t="s">
        <v>1524</v>
      </c>
      <c r="X36" s="73" t="s">
        <v>1450</v>
      </c>
      <c r="Y36" s="73" t="s">
        <v>206</v>
      </c>
      <c r="Z36" s="73" t="s">
        <v>96</v>
      </c>
      <c r="AA36" s="73" t="s">
        <v>96</v>
      </c>
      <c r="AB36" s="73" t="s">
        <v>96</v>
      </c>
      <c r="AC36" s="73" t="s">
        <v>206</v>
      </c>
      <c r="AD36" s="73" t="s">
        <v>206</v>
      </c>
      <c r="AE36" s="73" t="s">
        <v>96</v>
      </c>
      <c r="AF36" s="73" t="s">
        <v>96</v>
      </c>
      <c r="AG36" s="73" t="s">
        <v>206</v>
      </c>
      <c r="AH36" s="73" t="s">
        <v>206</v>
      </c>
      <c r="AI36" s="73" t="s">
        <v>206</v>
      </c>
      <c r="AJ36" s="73" t="s">
        <v>206</v>
      </c>
    </row>
    <row r="37" spans="18:36" ht="31" x14ac:dyDescent="0.35">
      <c r="R37" s="73" t="s">
        <v>1128</v>
      </c>
      <c r="S37" s="73" t="s">
        <v>1621</v>
      </c>
      <c r="T37" s="73" t="s">
        <v>1487</v>
      </c>
      <c r="U37" s="84" t="s">
        <v>1622</v>
      </c>
      <c r="V37" s="73" t="s">
        <v>1623</v>
      </c>
      <c r="W37" s="73" t="s">
        <v>1496</v>
      </c>
      <c r="X37" s="73" t="s">
        <v>1450</v>
      </c>
      <c r="Y37" s="73" t="s">
        <v>206</v>
      </c>
      <c r="Z37" s="73" t="s">
        <v>96</v>
      </c>
      <c r="AA37" s="73" t="s">
        <v>96</v>
      </c>
      <c r="AB37" s="73" t="s">
        <v>96</v>
      </c>
      <c r="AC37" s="73" t="s">
        <v>96</v>
      </c>
      <c r="AD37" s="73" t="s">
        <v>206</v>
      </c>
      <c r="AE37" s="73" t="s">
        <v>96</v>
      </c>
      <c r="AF37" s="73" t="s">
        <v>96</v>
      </c>
      <c r="AG37" s="73" t="s">
        <v>206</v>
      </c>
      <c r="AH37" s="73" t="s">
        <v>206</v>
      </c>
      <c r="AI37" s="73" t="s">
        <v>206</v>
      </c>
      <c r="AJ37" s="73" t="s">
        <v>206</v>
      </c>
    </row>
    <row r="38" spans="18:36" ht="15.5" x14ac:dyDescent="0.35">
      <c r="R38" s="73" t="s">
        <v>1131</v>
      </c>
      <c r="S38" s="73" t="s">
        <v>1624</v>
      </c>
      <c r="T38" s="73" t="s">
        <v>1487</v>
      </c>
      <c r="U38" s="84" t="s">
        <v>1541</v>
      </c>
      <c r="V38" s="73" t="s">
        <v>1542</v>
      </c>
      <c r="W38" s="73" t="s">
        <v>1543</v>
      </c>
      <c r="X38" s="73" t="s">
        <v>1544</v>
      </c>
      <c r="Y38" s="73" t="s">
        <v>206</v>
      </c>
      <c r="Z38" s="73" t="s">
        <v>96</v>
      </c>
      <c r="AA38" s="73" t="s">
        <v>96</v>
      </c>
      <c r="AB38" s="73" t="s">
        <v>96</v>
      </c>
      <c r="AC38" s="73" t="s">
        <v>206</v>
      </c>
      <c r="AD38" s="73" t="s">
        <v>206</v>
      </c>
      <c r="AE38" s="73" t="s">
        <v>96</v>
      </c>
      <c r="AF38" s="73" t="s">
        <v>96</v>
      </c>
      <c r="AG38" s="73" t="s">
        <v>206</v>
      </c>
      <c r="AH38" s="73" t="s">
        <v>206</v>
      </c>
      <c r="AI38" s="73" t="s">
        <v>206</v>
      </c>
      <c r="AJ38" s="73" t="s">
        <v>206</v>
      </c>
    </row>
    <row r="39" spans="18:36" ht="62" x14ac:dyDescent="0.35">
      <c r="R39" s="73" t="s">
        <v>1134</v>
      </c>
      <c r="S39" s="73" t="s">
        <v>1625</v>
      </c>
      <c r="T39" s="73" t="s">
        <v>1487</v>
      </c>
      <c r="U39" s="84" t="s">
        <v>1548</v>
      </c>
      <c r="V39" s="73" t="s">
        <v>1626</v>
      </c>
      <c r="W39" s="73" t="s">
        <v>1543</v>
      </c>
      <c r="X39" s="73" t="s">
        <v>1544</v>
      </c>
      <c r="Y39" s="73" t="s">
        <v>206</v>
      </c>
      <c r="Z39" s="73" t="s">
        <v>96</v>
      </c>
      <c r="AA39" s="73" t="s">
        <v>96</v>
      </c>
      <c r="AB39" s="73" t="s">
        <v>96</v>
      </c>
      <c r="AC39" s="73" t="s">
        <v>206</v>
      </c>
      <c r="AD39" s="73" t="s">
        <v>206</v>
      </c>
      <c r="AE39" s="73" t="s">
        <v>96</v>
      </c>
      <c r="AF39" s="73" t="s">
        <v>96</v>
      </c>
      <c r="AG39" s="73" t="s">
        <v>206</v>
      </c>
      <c r="AH39" s="73" t="s">
        <v>206</v>
      </c>
      <c r="AI39" s="73" t="s">
        <v>206</v>
      </c>
      <c r="AJ39" s="73" t="s">
        <v>206</v>
      </c>
    </row>
    <row r="40" spans="18:36" ht="31" x14ac:dyDescent="0.35">
      <c r="R40" s="73" t="s">
        <v>1137</v>
      </c>
      <c r="S40" s="73" t="s">
        <v>1627</v>
      </c>
      <c r="T40" s="73" t="s">
        <v>1487</v>
      </c>
      <c r="U40" s="84" t="s">
        <v>1553</v>
      </c>
      <c r="V40" s="73" t="s">
        <v>1628</v>
      </c>
      <c r="W40" s="73" t="s">
        <v>1543</v>
      </c>
      <c r="X40" s="73" t="s">
        <v>1544</v>
      </c>
      <c r="Y40" s="73" t="s">
        <v>206</v>
      </c>
      <c r="Z40" s="73" t="s">
        <v>96</v>
      </c>
      <c r="AA40" s="73" t="s">
        <v>96</v>
      </c>
      <c r="AB40" s="73" t="s">
        <v>96</v>
      </c>
      <c r="AC40" s="73" t="s">
        <v>206</v>
      </c>
      <c r="AD40" s="73" t="s">
        <v>206</v>
      </c>
      <c r="AE40" s="73" t="s">
        <v>96</v>
      </c>
      <c r="AF40" s="73" t="s">
        <v>96</v>
      </c>
      <c r="AG40" s="73" t="s">
        <v>206</v>
      </c>
      <c r="AH40" s="73" t="s">
        <v>206</v>
      </c>
      <c r="AI40" s="73" t="s">
        <v>206</v>
      </c>
      <c r="AJ40" s="73" t="s">
        <v>206</v>
      </c>
    </row>
    <row r="41" spans="18:36" ht="46.5" x14ac:dyDescent="0.35">
      <c r="R41" s="73" t="s">
        <v>1140</v>
      </c>
      <c r="S41" s="73" t="s">
        <v>1629</v>
      </c>
      <c r="T41" s="73" t="s">
        <v>1487</v>
      </c>
      <c r="U41" s="84" t="s">
        <v>1630</v>
      </c>
      <c r="V41" s="73" t="s">
        <v>1631</v>
      </c>
      <c r="W41" s="73" t="s">
        <v>1543</v>
      </c>
      <c r="X41" s="73" t="s">
        <v>1544</v>
      </c>
      <c r="Y41" s="73" t="s">
        <v>206</v>
      </c>
      <c r="Z41" s="73" t="s">
        <v>96</v>
      </c>
      <c r="AA41" s="73" t="s">
        <v>96</v>
      </c>
      <c r="AB41" s="73" t="s">
        <v>96</v>
      </c>
      <c r="AC41" s="73" t="s">
        <v>206</v>
      </c>
      <c r="AD41" s="73" t="s">
        <v>206</v>
      </c>
      <c r="AE41" s="73" t="s">
        <v>96</v>
      </c>
      <c r="AF41" s="73" t="s">
        <v>96</v>
      </c>
      <c r="AG41" s="73" t="s">
        <v>206</v>
      </c>
      <c r="AH41" s="73" t="s">
        <v>206</v>
      </c>
      <c r="AI41" s="73" t="s">
        <v>206</v>
      </c>
      <c r="AJ41" s="73" t="s">
        <v>206</v>
      </c>
    </row>
    <row r="42" spans="18:36" ht="46.5" x14ac:dyDescent="0.35">
      <c r="R42" s="73" t="s">
        <v>1143</v>
      </c>
      <c r="S42" s="73" t="s">
        <v>1632</v>
      </c>
      <c r="T42" s="73" t="s">
        <v>1487</v>
      </c>
      <c r="U42" s="84" t="s">
        <v>1633</v>
      </c>
      <c r="V42" s="73" t="s">
        <v>1634</v>
      </c>
      <c r="W42" s="73" t="s">
        <v>1543</v>
      </c>
      <c r="X42" s="73" t="s">
        <v>1544</v>
      </c>
      <c r="Y42" s="73" t="s">
        <v>206</v>
      </c>
      <c r="Z42" s="73" t="s">
        <v>96</v>
      </c>
      <c r="AA42" s="73" t="s">
        <v>96</v>
      </c>
      <c r="AB42" s="73" t="s">
        <v>96</v>
      </c>
      <c r="AC42" s="73" t="s">
        <v>206</v>
      </c>
      <c r="AD42" s="73" t="s">
        <v>206</v>
      </c>
      <c r="AE42" s="73" t="s">
        <v>96</v>
      </c>
      <c r="AF42" s="73" t="s">
        <v>96</v>
      </c>
      <c r="AG42" s="73" t="s">
        <v>206</v>
      </c>
      <c r="AH42" s="73" t="s">
        <v>206</v>
      </c>
      <c r="AI42" s="73" t="s">
        <v>206</v>
      </c>
      <c r="AJ42" s="73" t="s">
        <v>206</v>
      </c>
    </row>
    <row r="43" spans="18:36" ht="46.5" x14ac:dyDescent="0.35">
      <c r="R43" s="73" t="s">
        <v>1146</v>
      </c>
      <c r="S43" s="73" t="s">
        <v>1635</v>
      </c>
      <c r="T43" s="73" t="s">
        <v>1487</v>
      </c>
      <c r="U43" s="84" t="s">
        <v>1636</v>
      </c>
      <c r="V43" s="73" t="s">
        <v>1637</v>
      </c>
      <c r="W43" s="73" t="s">
        <v>1543</v>
      </c>
      <c r="X43" s="73" t="s">
        <v>1544</v>
      </c>
      <c r="Y43" s="73" t="s">
        <v>206</v>
      </c>
      <c r="Z43" s="73" t="s">
        <v>96</v>
      </c>
      <c r="AA43" s="73" t="s">
        <v>96</v>
      </c>
      <c r="AB43" s="73" t="s">
        <v>96</v>
      </c>
      <c r="AC43" s="73" t="s">
        <v>206</v>
      </c>
      <c r="AD43" s="73" t="s">
        <v>206</v>
      </c>
      <c r="AE43" s="73" t="s">
        <v>96</v>
      </c>
      <c r="AF43" s="73" t="s">
        <v>96</v>
      </c>
      <c r="AG43" s="73" t="s">
        <v>206</v>
      </c>
      <c r="AH43" s="73" t="s">
        <v>206</v>
      </c>
      <c r="AI43" s="73" t="s">
        <v>206</v>
      </c>
      <c r="AJ43" s="73" t="s">
        <v>206</v>
      </c>
    </row>
    <row r="44" spans="18:36" ht="46.5" x14ac:dyDescent="0.35">
      <c r="R44" s="73" t="s">
        <v>1149</v>
      </c>
      <c r="S44" s="73" t="s">
        <v>1638</v>
      </c>
      <c r="T44" s="73" t="s">
        <v>1487</v>
      </c>
      <c r="U44" s="84" t="s">
        <v>1636</v>
      </c>
      <c r="V44" s="73" t="s">
        <v>1639</v>
      </c>
      <c r="W44" s="73" t="s">
        <v>1543</v>
      </c>
      <c r="X44" s="73" t="s">
        <v>1544</v>
      </c>
      <c r="Y44" s="73" t="s">
        <v>206</v>
      </c>
      <c r="Z44" s="73" t="s">
        <v>96</v>
      </c>
      <c r="AA44" s="73" t="s">
        <v>96</v>
      </c>
      <c r="AB44" s="73" t="s">
        <v>96</v>
      </c>
      <c r="AC44" s="73" t="s">
        <v>206</v>
      </c>
      <c r="AD44" s="73" t="s">
        <v>206</v>
      </c>
      <c r="AE44" s="73" t="s">
        <v>96</v>
      </c>
      <c r="AF44" s="73" t="s">
        <v>96</v>
      </c>
      <c r="AG44" s="73" t="s">
        <v>206</v>
      </c>
      <c r="AH44" s="73" t="s">
        <v>206</v>
      </c>
      <c r="AI44" s="73" t="s">
        <v>206</v>
      </c>
      <c r="AJ44" s="73" t="s">
        <v>206</v>
      </c>
    </row>
    <row r="45" spans="18:36" ht="15.5" x14ac:dyDescent="0.35">
      <c r="R45" s="73" t="s">
        <v>1152</v>
      </c>
      <c r="S45" s="73" t="s">
        <v>1640</v>
      </c>
      <c r="T45" s="73" t="s">
        <v>1487</v>
      </c>
      <c r="U45" s="84" t="s">
        <v>1641</v>
      </c>
      <c r="V45" s="73" t="s">
        <v>1642</v>
      </c>
      <c r="W45" s="73" t="s">
        <v>1496</v>
      </c>
      <c r="X45" s="73" t="s">
        <v>1517</v>
      </c>
      <c r="Y45" s="73" t="s">
        <v>206</v>
      </c>
      <c r="Z45" s="73" t="s">
        <v>96</v>
      </c>
      <c r="AA45" s="73" t="s">
        <v>96</v>
      </c>
      <c r="AB45" s="73" t="s">
        <v>206</v>
      </c>
      <c r="AC45" s="73" t="s">
        <v>206</v>
      </c>
      <c r="AD45" s="73" t="s">
        <v>206</v>
      </c>
      <c r="AE45" s="73" t="s">
        <v>96</v>
      </c>
      <c r="AF45" s="73" t="s">
        <v>96</v>
      </c>
      <c r="AG45" s="73" t="s">
        <v>206</v>
      </c>
      <c r="AH45" s="73" t="s">
        <v>206</v>
      </c>
      <c r="AI45" s="73" t="s">
        <v>206</v>
      </c>
      <c r="AJ45" s="73" t="s">
        <v>206</v>
      </c>
    </row>
    <row r="46" spans="18:36" ht="15.5" x14ac:dyDescent="0.35">
      <c r="R46" s="73" t="s">
        <v>1155</v>
      </c>
      <c r="S46" s="73" t="s">
        <v>1643</v>
      </c>
      <c r="T46" s="73" t="s">
        <v>1487</v>
      </c>
      <c r="U46" s="84" t="s">
        <v>1644</v>
      </c>
      <c r="V46" s="73" t="s">
        <v>1645</v>
      </c>
      <c r="W46" s="73" t="s">
        <v>1496</v>
      </c>
      <c r="X46" s="73" t="s">
        <v>1517</v>
      </c>
      <c r="Y46" s="73" t="s">
        <v>206</v>
      </c>
      <c r="Z46" s="73" t="s">
        <v>96</v>
      </c>
      <c r="AA46" s="73" t="s">
        <v>96</v>
      </c>
      <c r="AB46" s="73" t="s">
        <v>206</v>
      </c>
      <c r="AC46" s="73" t="s">
        <v>206</v>
      </c>
      <c r="AD46" s="73" t="s">
        <v>206</v>
      </c>
      <c r="AE46" s="73" t="s">
        <v>96</v>
      </c>
      <c r="AF46" s="73" t="s">
        <v>96</v>
      </c>
      <c r="AG46" s="73" t="s">
        <v>206</v>
      </c>
      <c r="AH46" s="73" t="s">
        <v>206</v>
      </c>
      <c r="AI46" s="73" t="s">
        <v>206</v>
      </c>
      <c r="AJ46" s="73" t="s">
        <v>206</v>
      </c>
    </row>
    <row r="47" spans="18:36" ht="15.5" x14ac:dyDescent="0.35">
      <c r="R47" s="73" t="s">
        <v>1158</v>
      </c>
      <c r="S47" s="73" t="s">
        <v>1646</v>
      </c>
      <c r="T47" s="73" t="s">
        <v>1487</v>
      </c>
      <c r="U47" s="84" t="s">
        <v>1647</v>
      </c>
      <c r="V47" s="73" t="s">
        <v>1648</v>
      </c>
      <c r="W47" s="73" t="s">
        <v>1496</v>
      </c>
      <c r="X47" s="73" t="s">
        <v>1517</v>
      </c>
      <c r="Y47" s="73" t="s">
        <v>206</v>
      </c>
      <c r="Z47" s="73" t="s">
        <v>96</v>
      </c>
      <c r="AA47" s="73" t="s">
        <v>96</v>
      </c>
      <c r="AB47" s="73" t="s">
        <v>206</v>
      </c>
      <c r="AC47" s="73" t="s">
        <v>206</v>
      </c>
      <c r="AD47" s="73" t="s">
        <v>206</v>
      </c>
      <c r="AE47" s="73" t="s">
        <v>96</v>
      </c>
      <c r="AF47" s="73" t="s">
        <v>96</v>
      </c>
      <c r="AG47" s="73" t="s">
        <v>206</v>
      </c>
      <c r="AH47" s="73" t="s">
        <v>206</v>
      </c>
      <c r="AI47" s="73" t="s">
        <v>206</v>
      </c>
      <c r="AJ47" s="73" t="s">
        <v>206</v>
      </c>
    </row>
    <row r="48" spans="18:36" ht="15.5" x14ac:dyDescent="0.35">
      <c r="R48" s="73" t="s">
        <v>1161</v>
      </c>
      <c r="S48" s="73" t="s">
        <v>1649</v>
      </c>
      <c r="T48" s="73" t="s">
        <v>1487</v>
      </c>
      <c r="U48" s="84" t="s">
        <v>1650</v>
      </c>
      <c r="V48" s="73" t="s">
        <v>1651</v>
      </c>
      <c r="W48" s="73" t="s">
        <v>1524</v>
      </c>
      <c r="X48" s="73" t="s">
        <v>1517</v>
      </c>
      <c r="Y48" s="73" t="s">
        <v>206</v>
      </c>
      <c r="Z48" s="73" t="s">
        <v>96</v>
      </c>
      <c r="AA48" s="73" t="s">
        <v>96</v>
      </c>
      <c r="AB48" s="73" t="s">
        <v>206</v>
      </c>
      <c r="AC48" s="73" t="s">
        <v>206</v>
      </c>
      <c r="AD48" s="73" t="s">
        <v>206</v>
      </c>
      <c r="AE48" s="73" t="s">
        <v>96</v>
      </c>
      <c r="AF48" s="73" t="s">
        <v>96</v>
      </c>
      <c r="AG48" s="73" t="s">
        <v>206</v>
      </c>
      <c r="AH48" s="73" t="s">
        <v>206</v>
      </c>
      <c r="AI48" s="73" t="s">
        <v>206</v>
      </c>
      <c r="AJ48" s="73" t="s">
        <v>206</v>
      </c>
    </row>
    <row r="49" spans="18:36" ht="62" x14ac:dyDescent="0.35">
      <c r="R49" s="73" t="s">
        <v>1164</v>
      </c>
      <c r="S49" s="73" t="s">
        <v>1376</v>
      </c>
      <c r="T49" s="73" t="s">
        <v>1487</v>
      </c>
      <c r="U49" s="84" t="s">
        <v>1378</v>
      </c>
      <c r="V49" s="73" t="s">
        <v>1652</v>
      </c>
      <c r="W49" s="73" t="s">
        <v>1653</v>
      </c>
      <c r="X49" s="73" t="s">
        <v>1517</v>
      </c>
      <c r="Y49" s="73" t="s">
        <v>206</v>
      </c>
      <c r="Z49" s="73" t="s">
        <v>206</v>
      </c>
      <c r="AA49" s="73" t="s">
        <v>96</v>
      </c>
      <c r="AB49" s="73" t="s">
        <v>206</v>
      </c>
      <c r="AC49" s="73" t="s">
        <v>206</v>
      </c>
      <c r="AD49" s="73" t="s">
        <v>206</v>
      </c>
      <c r="AE49" s="73" t="s">
        <v>96</v>
      </c>
      <c r="AF49" s="73" t="s">
        <v>96</v>
      </c>
      <c r="AG49" s="73" t="s">
        <v>206</v>
      </c>
      <c r="AH49" s="73" t="s">
        <v>206</v>
      </c>
      <c r="AI49" s="73" t="s">
        <v>206</v>
      </c>
      <c r="AJ49" s="73" t="s">
        <v>206</v>
      </c>
    </row>
    <row r="50" spans="18:36" ht="31" x14ac:dyDescent="0.35">
      <c r="R50" s="73" t="s">
        <v>1167</v>
      </c>
      <c r="S50" s="73" t="s">
        <v>1379</v>
      </c>
      <c r="T50" s="73" t="s">
        <v>1487</v>
      </c>
      <c r="U50" s="84" t="s">
        <v>1654</v>
      </c>
      <c r="V50" s="73">
        <v>7000</v>
      </c>
      <c r="W50" s="73" t="s">
        <v>1653</v>
      </c>
      <c r="X50" s="73" t="s">
        <v>1517</v>
      </c>
      <c r="Y50" s="73" t="s">
        <v>206</v>
      </c>
      <c r="Z50" s="73" t="s">
        <v>206</v>
      </c>
      <c r="AA50" s="73" t="s">
        <v>96</v>
      </c>
      <c r="AB50" s="73" t="s">
        <v>206</v>
      </c>
      <c r="AC50" s="73" t="s">
        <v>206</v>
      </c>
      <c r="AD50" s="73" t="s">
        <v>206</v>
      </c>
      <c r="AE50" s="73" t="s">
        <v>96</v>
      </c>
      <c r="AF50" s="73" t="s">
        <v>96</v>
      </c>
      <c r="AG50" s="73" t="s">
        <v>206</v>
      </c>
      <c r="AH50" s="73" t="s">
        <v>206</v>
      </c>
      <c r="AI50" s="73" t="s">
        <v>206</v>
      </c>
      <c r="AJ50" s="73" t="s">
        <v>206</v>
      </c>
    </row>
    <row r="51" spans="18:36" ht="15.5" x14ac:dyDescent="0.35">
      <c r="R51" s="73" t="s">
        <v>1170</v>
      </c>
      <c r="S51" s="73" t="s">
        <v>1434</v>
      </c>
      <c r="T51" s="73" t="s">
        <v>1487</v>
      </c>
      <c r="U51" s="84" t="s">
        <v>1655</v>
      </c>
      <c r="V51" s="73">
        <v>3</v>
      </c>
      <c r="W51" s="73" t="s">
        <v>1653</v>
      </c>
      <c r="X51" s="73" t="s">
        <v>1517</v>
      </c>
      <c r="Y51" s="73" t="s">
        <v>206</v>
      </c>
      <c r="Z51" s="73" t="s">
        <v>206</v>
      </c>
      <c r="AA51" s="73" t="s">
        <v>96</v>
      </c>
      <c r="AB51" s="73" t="s">
        <v>206</v>
      </c>
      <c r="AC51" s="73" t="s">
        <v>206</v>
      </c>
      <c r="AD51" s="73" t="s">
        <v>206</v>
      </c>
      <c r="AE51" s="73" t="s">
        <v>96</v>
      </c>
      <c r="AF51" s="73" t="s">
        <v>96</v>
      </c>
      <c r="AG51" s="73" t="s">
        <v>206</v>
      </c>
      <c r="AH51" s="73" t="s">
        <v>206</v>
      </c>
      <c r="AI51" s="73" t="s">
        <v>206</v>
      </c>
      <c r="AJ51" s="73" t="s">
        <v>206</v>
      </c>
    </row>
    <row r="52" spans="18:36" ht="31" x14ac:dyDescent="0.35">
      <c r="R52" s="73" t="s">
        <v>1173</v>
      </c>
      <c r="S52" s="73" t="s">
        <v>1396</v>
      </c>
      <c r="T52" s="73" t="s">
        <v>1487</v>
      </c>
      <c r="U52" s="84" t="s">
        <v>1656</v>
      </c>
      <c r="V52" s="73">
        <v>44010823</v>
      </c>
      <c r="W52" s="73" t="s">
        <v>1653</v>
      </c>
      <c r="X52" s="73" t="s">
        <v>1517</v>
      </c>
      <c r="Y52" s="73" t="s">
        <v>206</v>
      </c>
      <c r="Z52" s="73" t="s">
        <v>206</v>
      </c>
      <c r="AA52" s="73" t="s">
        <v>96</v>
      </c>
      <c r="AB52" s="73" t="s">
        <v>206</v>
      </c>
      <c r="AC52" s="73" t="s">
        <v>206</v>
      </c>
      <c r="AD52" s="73" t="s">
        <v>206</v>
      </c>
      <c r="AE52" s="73" t="s">
        <v>96</v>
      </c>
      <c r="AF52" s="73" t="s">
        <v>96</v>
      </c>
      <c r="AG52" s="73" t="s">
        <v>206</v>
      </c>
      <c r="AH52" s="73" t="s">
        <v>206</v>
      </c>
      <c r="AI52" s="73" t="s">
        <v>206</v>
      </c>
      <c r="AJ52" s="73" t="s">
        <v>206</v>
      </c>
    </row>
    <row r="53" spans="18:36" ht="15.5" x14ac:dyDescent="0.35">
      <c r="R53" s="73" t="s">
        <v>1176</v>
      </c>
      <c r="S53" s="73" t="s">
        <v>90</v>
      </c>
      <c r="T53" s="73" t="s">
        <v>1491</v>
      </c>
      <c r="U53" s="84" t="s">
        <v>1657</v>
      </c>
      <c r="V53" s="73" t="s">
        <v>1658</v>
      </c>
      <c r="W53" s="73" t="s">
        <v>1496</v>
      </c>
      <c r="X53" s="73" t="s">
        <v>1517</v>
      </c>
      <c r="Y53" s="73" t="s">
        <v>206</v>
      </c>
      <c r="Z53" s="73" t="s">
        <v>206</v>
      </c>
      <c r="AA53" s="73" t="s">
        <v>96</v>
      </c>
      <c r="AB53" s="73" t="s">
        <v>206</v>
      </c>
      <c r="AC53" s="73" t="s">
        <v>206</v>
      </c>
      <c r="AD53" s="73" t="s">
        <v>206</v>
      </c>
      <c r="AE53" s="73" t="s">
        <v>96</v>
      </c>
      <c r="AF53" s="73" t="s">
        <v>96</v>
      </c>
      <c r="AG53" s="73" t="s">
        <v>206</v>
      </c>
      <c r="AH53" s="73" t="s">
        <v>206</v>
      </c>
      <c r="AI53" s="73" t="s">
        <v>206</v>
      </c>
      <c r="AJ53" s="73" t="s">
        <v>206</v>
      </c>
    </row>
    <row r="54" spans="18:36" ht="15.5" x14ac:dyDescent="0.35">
      <c r="R54" s="73" t="s">
        <v>1179</v>
      </c>
      <c r="S54" s="73" t="s">
        <v>1509</v>
      </c>
      <c r="T54" s="73" t="s">
        <v>1491</v>
      </c>
      <c r="U54" s="84" t="s">
        <v>1510</v>
      </c>
      <c r="V54" s="73" t="s">
        <v>1506</v>
      </c>
      <c r="W54" s="73" t="s">
        <v>1511</v>
      </c>
      <c r="X54" s="73" t="s">
        <v>1507</v>
      </c>
      <c r="Y54" s="73" t="s">
        <v>206</v>
      </c>
      <c r="Z54" s="73" t="s">
        <v>96</v>
      </c>
      <c r="AA54" s="73" t="s">
        <v>96</v>
      </c>
      <c r="AB54" s="73" t="s">
        <v>206</v>
      </c>
      <c r="AC54" s="73" t="s">
        <v>206</v>
      </c>
      <c r="AD54" s="73" t="s">
        <v>206</v>
      </c>
      <c r="AE54" s="73" t="s">
        <v>96</v>
      </c>
      <c r="AF54" s="73" t="s">
        <v>96</v>
      </c>
      <c r="AG54" s="73" t="s">
        <v>206</v>
      </c>
      <c r="AH54" s="73" t="s">
        <v>206</v>
      </c>
      <c r="AI54" s="73" t="s">
        <v>206</v>
      </c>
      <c r="AJ54" s="73" t="s">
        <v>206</v>
      </c>
    </row>
    <row r="55" spans="18:36" ht="31" x14ac:dyDescent="0.35">
      <c r="R55" s="73" t="s">
        <v>1182</v>
      </c>
      <c r="S55" s="73" t="s">
        <v>1601</v>
      </c>
      <c r="T55" s="73" t="s">
        <v>1491</v>
      </c>
      <c r="U55" s="84" t="s">
        <v>1515</v>
      </c>
      <c r="V55" s="73" t="s">
        <v>1602</v>
      </c>
      <c r="W55" s="73" t="s">
        <v>1496</v>
      </c>
      <c r="X55" s="73" t="s">
        <v>1517</v>
      </c>
      <c r="Y55" s="73" t="s">
        <v>206</v>
      </c>
      <c r="Z55" s="73" t="s">
        <v>96</v>
      </c>
      <c r="AA55" s="73" t="s">
        <v>96</v>
      </c>
      <c r="AB55" s="73" t="s">
        <v>206</v>
      </c>
      <c r="AC55" s="73" t="s">
        <v>206</v>
      </c>
      <c r="AD55" s="73" t="s">
        <v>206</v>
      </c>
      <c r="AE55" s="73" t="s">
        <v>96</v>
      </c>
      <c r="AF55" s="73" t="s">
        <v>96</v>
      </c>
      <c r="AG55" s="73" t="s">
        <v>206</v>
      </c>
      <c r="AH55" s="73" t="s">
        <v>206</v>
      </c>
      <c r="AI55" s="73" t="s">
        <v>206</v>
      </c>
      <c r="AJ55" s="73" t="s">
        <v>206</v>
      </c>
    </row>
    <row r="56" spans="18:36" ht="31" x14ac:dyDescent="0.35">
      <c r="R56" s="73" t="s">
        <v>1185</v>
      </c>
      <c r="S56" s="73" t="s">
        <v>1603</v>
      </c>
      <c r="T56" s="73" t="s">
        <v>1491</v>
      </c>
      <c r="U56" s="84" t="s">
        <v>1659</v>
      </c>
      <c r="V56" s="73" t="s">
        <v>1491</v>
      </c>
      <c r="W56" s="73" t="s">
        <v>1524</v>
      </c>
      <c r="X56" s="73" t="s">
        <v>1517</v>
      </c>
      <c r="Y56" s="73" t="s">
        <v>206</v>
      </c>
      <c r="Z56" s="73" t="s">
        <v>96</v>
      </c>
      <c r="AA56" s="73" t="s">
        <v>96</v>
      </c>
      <c r="AB56" s="73" t="s">
        <v>206</v>
      </c>
      <c r="AC56" s="73" t="s">
        <v>206</v>
      </c>
      <c r="AD56" s="73" t="s">
        <v>206</v>
      </c>
      <c r="AE56" s="73" t="s">
        <v>96</v>
      </c>
      <c r="AF56" s="73" t="s">
        <v>96</v>
      </c>
      <c r="AG56" s="73" t="s">
        <v>206</v>
      </c>
      <c r="AH56" s="73" t="s">
        <v>206</v>
      </c>
      <c r="AI56" s="73" t="s">
        <v>206</v>
      </c>
      <c r="AJ56" s="73" t="s">
        <v>206</v>
      </c>
    </row>
    <row r="57" spans="18:36" ht="15.5" x14ac:dyDescent="0.35">
      <c r="R57" s="73" t="s">
        <v>1188</v>
      </c>
      <c r="S57" s="73" t="s">
        <v>1660</v>
      </c>
      <c r="T57" s="73" t="s">
        <v>1491</v>
      </c>
      <c r="U57" s="84" t="s">
        <v>1541</v>
      </c>
      <c r="V57" s="73" t="s">
        <v>1542</v>
      </c>
      <c r="W57" s="73" t="s">
        <v>1543</v>
      </c>
      <c r="X57" s="73" t="s">
        <v>1544</v>
      </c>
      <c r="Y57" s="73" t="s">
        <v>206</v>
      </c>
      <c r="Z57" s="73" t="s">
        <v>96</v>
      </c>
      <c r="AA57" s="73" t="s">
        <v>96</v>
      </c>
      <c r="AB57" s="73" t="s">
        <v>96</v>
      </c>
      <c r="AC57" s="73" t="s">
        <v>206</v>
      </c>
      <c r="AD57" s="73" t="s">
        <v>206</v>
      </c>
      <c r="AE57" s="73" t="s">
        <v>96</v>
      </c>
      <c r="AF57" s="73" t="s">
        <v>96</v>
      </c>
      <c r="AG57" s="73" t="s">
        <v>206</v>
      </c>
      <c r="AH57" s="73" t="s">
        <v>206</v>
      </c>
      <c r="AI57" s="73" t="s">
        <v>206</v>
      </c>
      <c r="AJ57" s="73" t="s">
        <v>206</v>
      </c>
    </row>
    <row r="58" spans="18:36" ht="62" x14ac:dyDescent="0.35">
      <c r="R58" s="73" t="s">
        <v>1191</v>
      </c>
      <c r="S58" s="73" t="s">
        <v>1547</v>
      </c>
      <c r="T58" s="73" t="s">
        <v>1491</v>
      </c>
      <c r="U58" s="84" t="s">
        <v>1548</v>
      </c>
      <c r="V58" s="73" t="s">
        <v>1661</v>
      </c>
      <c r="W58" s="73" t="s">
        <v>1543</v>
      </c>
      <c r="X58" s="73" t="s">
        <v>1544</v>
      </c>
      <c r="Y58" s="73" t="s">
        <v>206</v>
      </c>
      <c r="Z58" s="73" t="s">
        <v>96</v>
      </c>
      <c r="AA58" s="73" t="s">
        <v>96</v>
      </c>
      <c r="AB58" s="73" t="s">
        <v>96</v>
      </c>
      <c r="AC58" s="73" t="s">
        <v>206</v>
      </c>
      <c r="AD58" s="73" t="s">
        <v>206</v>
      </c>
      <c r="AE58" s="73" t="s">
        <v>96</v>
      </c>
      <c r="AF58" s="73" t="s">
        <v>96</v>
      </c>
      <c r="AG58" s="73" t="s">
        <v>206</v>
      </c>
      <c r="AH58" s="73" t="s">
        <v>206</v>
      </c>
      <c r="AI58" s="73" t="s">
        <v>206</v>
      </c>
      <c r="AJ58" s="73" t="s">
        <v>206</v>
      </c>
    </row>
    <row r="59" spans="18:36" ht="31" x14ac:dyDescent="0.35">
      <c r="R59" s="73" t="s">
        <v>1194</v>
      </c>
      <c r="S59" s="73" t="s">
        <v>1552</v>
      </c>
      <c r="T59" s="73" t="s">
        <v>1491</v>
      </c>
      <c r="U59" s="84" t="s">
        <v>1553</v>
      </c>
      <c r="V59" s="73" t="s">
        <v>1662</v>
      </c>
      <c r="W59" s="73" t="s">
        <v>1543</v>
      </c>
      <c r="X59" s="73" t="s">
        <v>1544</v>
      </c>
      <c r="Y59" s="73" t="s">
        <v>206</v>
      </c>
      <c r="Z59" s="73" t="s">
        <v>96</v>
      </c>
      <c r="AA59" s="73" t="s">
        <v>96</v>
      </c>
      <c r="AB59" s="73" t="s">
        <v>96</v>
      </c>
      <c r="AC59" s="73" t="s">
        <v>206</v>
      </c>
      <c r="AD59" s="73" t="s">
        <v>206</v>
      </c>
      <c r="AE59" s="73" t="s">
        <v>96</v>
      </c>
      <c r="AF59" s="73" t="s">
        <v>96</v>
      </c>
      <c r="AG59" s="73" t="s">
        <v>206</v>
      </c>
      <c r="AH59" s="73" t="s">
        <v>206</v>
      </c>
      <c r="AI59" s="73" t="s">
        <v>206</v>
      </c>
      <c r="AJ59" s="73" t="s">
        <v>206</v>
      </c>
    </row>
    <row r="60" spans="18:36" ht="31" x14ac:dyDescent="0.35">
      <c r="R60" s="73" t="s">
        <v>1197</v>
      </c>
      <c r="S60" s="73" t="s">
        <v>1640</v>
      </c>
      <c r="T60" s="73" t="s">
        <v>1491</v>
      </c>
      <c r="U60" s="84" t="s">
        <v>1663</v>
      </c>
      <c r="V60" s="73" t="s">
        <v>1664</v>
      </c>
      <c r="W60" s="73" t="s">
        <v>1496</v>
      </c>
      <c r="X60" s="73" t="s">
        <v>1517</v>
      </c>
      <c r="Y60" s="73" t="s">
        <v>206</v>
      </c>
      <c r="Z60" s="73" t="s">
        <v>206</v>
      </c>
      <c r="AA60" s="73" t="s">
        <v>96</v>
      </c>
      <c r="AB60" s="73" t="s">
        <v>206</v>
      </c>
      <c r="AC60" s="73" t="s">
        <v>206</v>
      </c>
      <c r="AD60" s="73" t="s">
        <v>206</v>
      </c>
      <c r="AE60" s="73" t="s">
        <v>96</v>
      </c>
      <c r="AF60" s="73" t="s">
        <v>96</v>
      </c>
      <c r="AG60" s="73" t="s">
        <v>206</v>
      </c>
      <c r="AH60" s="73" t="s">
        <v>206</v>
      </c>
      <c r="AI60" s="73" t="s">
        <v>206</v>
      </c>
      <c r="AJ60" s="73" t="s">
        <v>206</v>
      </c>
    </row>
    <row r="61" spans="18:36" ht="31" x14ac:dyDescent="0.35">
      <c r="R61" s="73" t="s">
        <v>1200</v>
      </c>
      <c r="S61" s="73" t="s">
        <v>1665</v>
      </c>
      <c r="T61" s="73" t="s">
        <v>1491</v>
      </c>
      <c r="U61" s="84" t="s">
        <v>1666</v>
      </c>
      <c r="V61" s="73" t="s">
        <v>1667</v>
      </c>
      <c r="W61" s="73" t="s">
        <v>1496</v>
      </c>
      <c r="X61" s="73" t="s">
        <v>1517</v>
      </c>
      <c r="Y61" s="73" t="s">
        <v>206</v>
      </c>
      <c r="Z61" s="73" t="s">
        <v>96</v>
      </c>
      <c r="AA61" s="73" t="s">
        <v>96</v>
      </c>
      <c r="AB61" s="73" t="s">
        <v>206</v>
      </c>
      <c r="AC61" s="73" t="s">
        <v>206</v>
      </c>
      <c r="AD61" s="73" t="s">
        <v>206</v>
      </c>
      <c r="AE61" s="73" t="s">
        <v>96</v>
      </c>
      <c r="AF61" s="73" t="s">
        <v>96</v>
      </c>
      <c r="AG61" s="73" t="s">
        <v>206</v>
      </c>
      <c r="AH61" s="73" t="s">
        <v>206</v>
      </c>
      <c r="AI61" s="73" t="s">
        <v>206</v>
      </c>
      <c r="AJ61" s="73" t="s">
        <v>206</v>
      </c>
    </row>
    <row r="62" spans="18:36" ht="15.5" x14ac:dyDescent="0.35">
      <c r="R62" s="73" t="s">
        <v>1203</v>
      </c>
      <c r="S62" s="73" t="s">
        <v>1668</v>
      </c>
      <c r="T62" s="73" t="s">
        <v>1491</v>
      </c>
      <c r="U62" s="84" t="s">
        <v>1669</v>
      </c>
      <c r="V62" s="73" t="s">
        <v>1670</v>
      </c>
      <c r="W62" s="73" t="s">
        <v>1496</v>
      </c>
      <c r="X62" s="73" t="s">
        <v>1517</v>
      </c>
      <c r="Y62" s="73" t="s">
        <v>206</v>
      </c>
      <c r="Z62" s="73" t="s">
        <v>96</v>
      </c>
      <c r="AA62" s="73" t="s">
        <v>96</v>
      </c>
      <c r="AB62" s="73" t="s">
        <v>206</v>
      </c>
      <c r="AC62" s="73" t="s">
        <v>206</v>
      </c>
      <c r="AD62" s="73" t="s">
        <v>206</v>
      </c>
      <c r="AE62" s="73" t="s">
        <v>96</v>
      </c>
      <c r="AF62" s="73" t="s">
        <v>96</v>
      </c>
      <c r="AG62" s="73" t="s">
        <v>206</v>
      </c>
      <c r="AH62" s="73" t="s">
        <v>206</v>
      </c>
      <c r="AI62" s="73" t="s">
        <v>206</v>
      </c>
      <c r="AJ62" s="73" t="s">
        <v>206</v>
      </c>
    </row>
    <row r="63" spans="18:36" ht="46.5" x14ac:dyDescent="0.35">
      <c r="R63" s="73" t="s">
        <v>1206</v>
      </c>
      <c r="S63" s="73" t="s">
        <v>90</v>
      </c>
      <c r="T63" s="73" t="s">
        <v>1411</v>
      </c>
      <c r="U63" s="84" t="s">
        <v>1671</v>
      </c>
      <c r="V63" s="73" t="s">
        <v>1672</v>
      </c>
      <c r="W63" s="73" t="s">
        <v>1496</v>
      </c>
      <c r="X63" s="73" t="s">
        <v>1517</v>
      </c>
      <c r="Y63" s="73" t="s">
        <v>206</v>
      </c>
      <c r="Z63" s="73" t="s">
        <v>206</v>
      </c>
      <c r="AA63" s="73" t="s">
        <v>96</v>
      </c>
      <c r="AB63" s="73" t="s">
        <v>206</v>
      </c>
      <c r="AC63" s="73" t="s">
        <v>206</v>
      </c>
      <c r="AD63" s="73" t="s">
        <v>206</v>
      </c>
      <c r="AE63" s="73" t="s">
        <v>96</v>
      </c>
      <c r="AF63" s="73" t="s">
        <v>96</v>
      </c>
      <c r="AG63" s="73" t="s">
        <v>206</v>
      </c>
      <c r="AH63" s="73" t="s">
        <v>206</v>
      </c>
      <c r="AI63" s="73" t="s">
        <v>206</v>
      </c>
      <c r="AJ63" s="73" t="s">
        <v>206</v>
      </c>
    </row>
    <row r="64" spans="18:36" ht="15.5" x14ac:dyDescent="0.35">
      <c r="R64" s="73" t="s">
        <v>1209</v>
      </c>
      <c r="S64" s="73" t="s">
        <v>1509</v>
      </c>
      <c r="T64" s="73" t="s">
        <v>1411</v>
      </c>
      <c r="U64" s="84" t="s">
        <v>1510</v>
      </c>
      <c r="V64" s="73" t="s">
        <v>1506</v>
      </c>
      <c r="W64" s="73" t="s">
        <v>1511</v>
      </c>
      <c r="X64" s="73" t="s">
        <v>1507</v>
      </c>
      <c r="Y64" s="73" t="s">
        <v>206</v>
      </c>
      <c r="Z64" s="73" t="s">
        <v>96</v>
      </c>
      <c r="AA64" s="73" t="s">
        <v>96</v>
      </c>
      <c r="AB64" s="73" t="s">
        <v>206</v>
      </c>
      <c r="AC64" s="73" t="s">
        <v>206</v>
      </c>
      <c r="AD64" s="73" t="s">
        <v>206</v>
      </c>
      <c r="AE64" s="73" t="s">
        <v>96</v>
      </c>
      <c r="AF64" s="73" t="s">
        <v>96</v>
      </c>
      <c r="AG64" s="73" t="s">
        <v>206</v>
      </c>
      <c r="AH64" s="73" t="s">
        <v>206</v>
      </c>
      <c r="AI64" s="73" t="s">
        <v>206</v>
      </c>
      <c r="AJ64" s="73" t="s">
        <v>206</v>
      </c>
    </row>
    <row r="65" spans="18:36" ht="31" x14ac:dyDescent="0.35">
      <c r="R65" s="73" t="s">
        <v>1212</v>
      </c>
      <c r="S65" s="73" t="s">
        <v>1601</v>
      </c>
      <c r="T65" s="73" t="s">
        <v>1411</v>
      </c>
      <c r="U65" s="84" t="s">
        <v>1515</v>
      </c>
      <c r="V65" s="73" t="s">
        <v>1602</v>
      </c>
      <c r="W65" s="73" t="s">
        <v>1496</v>
      </c>
      <c r="X65" s="73" t="s">
        <v>1517</v>
      </c>
      <c r="Y65" s="73" t="s">
        <v>206</v>
      </c>
      <c r="Z65" s="73" t="s">
        <v>96</v>
      </c>
      <c r="AA65" s="73" t="s">
        <v>96</v>
      </c>
      <c r="AB65" s="73" t="s">
        <v>206</v>
      </c>
      <c r="AC65" s="73" t="s">
        <v>206</v>
      </c>
      <c r="AD65" s="73" t="s">
        <v>206</v>
      </c>
      <c r="AE65" s="73" t="s">
        <v>96</v>
      </c>
      <c r="AF65" s="73" t="s">
        <v>96</v>
      </c>
      <c r="AG65" s="73" t="s">
        <v>206</v>
      </c>
      <c r="AH65" s="73" t="s">
        <v>206</v>
      </c>
      <c r="AI65" s="73" t="s">
        <v>206</v>
      </c>
      <c r="AJ65" s="73" t="s">
        <v>206</v>
      </c>
    </row>
    <row r="66" spans="18:36" ht="15.5" x14ac:dyDescent="0.35">
      <c r="R66" s="73" t="s">
        <v>1215</v>
      </c>
      <c r="S66" s="73" t="s">
        <v>1603</v>
      </c>
      <c r="T66" s="73" t="s">
        <v>1411</v>
      </c>
      <c r="U66" s="84" t="s">
        <v>1673</v>
      </c>
      <c r="V66" s="73" t="s">
        <v>1674</v>
      </c>
      <c r="W66" s="73" t="s">
        <v>1524</v>
      </c>
      <c r="X66" s="73" t="s">
        <v>1517</v>
      </c>
      <c r="Y66" s="73" t="s">
        <v>206</v>
      </c>
      <c r="Z66" s="73" t="s">
        <v>96</v>
      </c>
      <c r="AA66" s="73" t="s">
        <v>96</v>
      </c>
      <c r="AB66" s="73" t="s">
        <v>206</v>
      </c>
      <c r="AC66" s="73" t="s">
        <v>206</v>
      </c>
      <c r="AD66" s="73" t="s">
        <v>206</v>
      </c>
      <c r="AE66" s="73" t="s">
        <v>96</v>
      </c>
      <c r="AF66" s="73" t="s">
        <v>96</v>
      </c>
      <c r="AG66" s="73" t="s">
        <v>206</v>
      </c>
      <c r="AH66" s="73" t="s">
        <v>206</v>
      </c>
      <c r="AI66" s="73" t="s">
        <v>206</v>
      </c>
      <c r="AJ66" s="73" t="s">
        <v>206</v>
      </c>
    </row>
    <row r="67" spans="18:36" ht="31" x14ac:dyDescent="0.35">
      <c r="R67" s="73" t="s">
        <v>1218</v>
      </c>
      <c r="S67" s="73" t="s">
        <v>1675</v>
      </c>
      <c r="T67" s="73" t="s">
        <v>1411</v>
      </c>
      <c r="U67" s="84" t="s">
        <v>1676</v>
      </c>
      <c r="V67" s="73" t="s">
        <v>1677</v>
      </c>
      <c r="W67" s="73" t="s">
        <v>1511</v>
      </c>
      <c r="X67" s="73" t="s">
        <v>1450</v>
      </c>
      <c r="Y67" s="73" t="s">
        <v>206</v>
      </c>
      <c r="Z67" s="73" t="s">
        <v>96</v>
      </c>
      <c r="AA67" s="73" t="s">
        <v>96</v>
      </c>
      <c r="AB67" s="73" t="s">
        <v>206</v>
      </c>
      <c r="AC67" s="73" t="s">
        <v>206</v>
      </c>
      <c r="AD67" s="73" t="s">
        <v>206</v>
      </c>
      <c r="AE67" s="73" t="s">
        <v>96</v>
      </c>
      <c r="AF67" s="73" t="s">
        <v>96</v>
      </c>
      <c r="AG67" s="73" t="s">
        <v>206</v>
      </c>
      <c r="AH67" s="73" t="s">
        <v>206</v>
      </c>
      <c r="AI67" s="73" t="s">
        <v>206</v>
      </c>
      <c r="AJ67" s="73" t="s">
        <v>206</v>
      </c>
    </row>
    <row r="68" spans="18:36" ht="31" x14ac:dyDescent="0.35">
      <c r="R68" s="73" t="s">
        <v>1221</v>
      </c>
      <c r="S68" s="73" t="s">
        <v>1640</v>
      </c>
      <c r="T68" s="73" t="s">
        <v>1411</v>
      </c>
      <c r="U68" s="84" t="s">
        <v>1678</v>
      </c>
      <c r="V68" s="73" t="s">
        <v>1679</v>
      </c>
      <c r="W68" s="73" t="s">
        <v>1496</v>
      </c>
      <c r="X68" s="73" t="s">
        <v>1517</v>
      </c>
      <c r="Y68" s="73" t="s">
        <v>206</v>
      </c>
      <c r="Z68" s="73" t="s">
        <v>206</v>
      </c>
      <c r="AA68" s="73" t="s">
        <v>96</v>
      </c>
      <c r="AB68" s="73" t="s">
        <v>206</v>
      </c>
      <c r="AC68" s="73" t="s">
        <v>206</v>
      </c>
      <c r="AD68" s="73" t="s">
        <v>206</v>
      </c>
      <c r="AE68" s="73" t="s">
        <v>96</v>
      </c>
      <c r="AF68" s="73" t="s">
        <v>96</v>
      </c>
      <c r="AG68" s="73" t="s">
        <v>206</v>
      </c>
      <c r="AH68" s="73" t="s">
        <v>206</v>
      </c>
      <c r="AI68" s="73" t="s">
        <v>206</v>
      </c>
      <c r="AJ68" s="73" t="s">
        <v>206</v>
      </c>
    </row>
    <row r="69" spans="18:36" ht="15.5" x14ac:dyDescent="0.35">
      <c r="R69" s="73" t="s">
        <v>1224</v>
      </c>
      <c r="S69" s="73" t="s">
        <v>1660</v>
      </c>
      <c r="T69" s="73" t="s">
        <v>1411</v>
      </c>
      <c r="U69" s="84" t="s">
        <v>1541</v>
      </c>
      <c r="V69" s="73" t="s">
        <v>1542</v>
      </c>
      <c r="W69" s="73" t="s">
        <v>1543</v>
      </c>
      <c r="X69" s="73" t="s">
        <v>1544</v>
      </c>
      <c r="Y69" s="73" t="s">
        <v>206</v>
      </c>
      <c r="Z69" s="73" t="s">
        <v>96</v>
      </c>
      <c r="AA69" s="73" t="s">
        <v>96</v>
      </c>
      <c r="AB69" s="73" t="s">
        <v>96</v>
      </c>
      <c r="AC69" s="73" t="s">
        <v>206</v>
      </c>
      <c r="AD69" s="73" t="s">
        <v>206</v>
      </c>
      <c r="AE69" s="73" t="s">
        <v>96</v>
      </c>
      <c r="AF69" s="73" t="s">
        <v>96</v>
      </c>
      <c r="AG69" s="73" t="s">
        <v>206</v>
      </c>
      <c r="AH69" s="73" t="s">
        <v>206</v>
      </c>
      <c r="AI69" s="73" t="s">
        <v>206</v>
      </c>
      <c r="AJ69" s="73" t="s">
        <v>206</v>
      </c>
    </row>
    <row r="70" spans="18:36" ht="62" x14ac:dyDescent="0.35">
      <c r="R70" s="73" t="s">
        <v>1227</v>
      </c>
      <c r="S70" s="73" t="s">
        <v>1547</v>
      </c>
      <c r="T70" s="73" t="s">
        <v>1411</v>
      </c>
      <c r="U70" s="84" t="s">
        <v>1680</v>
      </c>
      <c r="V70" s="73" t="s">
        <v>1681</v>
      </c>
      <c r="W70" s="73" t="s">
        <v>1543</v>
      </c>
      <c r="X70" s="73" t="s">
        <v>1544</v>
      </c>
      <c r="Y70" s="73" t="s">
        <v>206</v>
      </c>
      <c r="Z70" s="73" t="s">
        <v>96</v>
      </c>
      <c r="AA70" s="73" t="s">
        <v>96</v>
      </c>
      <c r="AB70" s="73" t="s">
        <v>96</v>
      </c>
      <c r="AC70" s="73" t="s">
        <v>206</v>
      </c>
      <c r="AD70" s="73" t="s">
        <v>206</v>
      </c>
      <c r="AE70" s="73" t="s">
        <v>96</v>
      </c>
      <c r="AF70" s="73" t="s">
        <v>96</v>
      </c>
      <c r="AG70" s="73" t="s">
        <v>206</v>
      </c>
      <c r="AH70" s="73" t="s">
        <v>206</v>
      </c>
      <c r="AI70" s="73" t="s">
        <v>206</v>
      </c>
      <c r="AJ70" s="73" t="s">
        <v>206</v>
      </c>
    </row>
    <row r="71" spans="18:36" ht="31" x14ac:dyDescent="0.35">
      <c r="R71" s="73" t="s">
        <v>1230</v>
      </c>
      <c r="S71" s="73" t="s">
        <v>1552</v>
      </c>
      <c r="T71" s="73" t="s">
        <v>1411</v>
      </c>
      <c r="U71" s="84" t="s">
        <v>1553</v>
      </c>
      <c r="V71" s="73" t="s">
        <v>1682</v>
      </c>
      <c r="W71" s="73" t="s">
        <v>1543</v>
      </c>
      <c r="X71" s="73" t="s">
        <v>1544</v>
      </c>
      <c r="Y71" s="73" t="s">
        <v>206</v>
      </c>
      <c r="Z71" s="73" t="s">
        <v>96</v>
      </c>
      <c r="AA71" s="73" t="s">
        <v>96</v>
      </c>
      <c r="AB71" s="73" t="s">
        <v>96</v>
      </c>
      <c r="AC71" s="73" t="s">
        <v>206</v>
      </c>
      <c r="AD71" s="73" t="s">
        <v>206</v>
      </c>
      <c r="AE71" s="73" t="s">
        <v>96</v>
      </c>
      <c r="AF71" s="73" t="s">
        <v>96</v>
      </c>
      <c r="AG71" s="73" t="s">
        <v>206</v>
      </c>
      <c r="AH71" s="73" t="s">
        <v>206</v>
      </c>
      <c r="AI71" s="73" t="s">
        <v>206</v>
      </c>
      <c r="AJ71" s="73" t="s">
        <v>206</v>
      </c>
    </row>
    <row r="72" spans="18:36" ht="46.5" x14ac:dyDescent="0.35">
      <c r="R72" s="73" t="s">
        <v>1233</v>
      </c>
      <c r="S72" s="73" t="s">
        <v>1410</v>
      </c>
      <c r="T72" s="73" t="s">
        <v>1411</v>
      </c>
      <c r="U72" s="84" t="s">
        <v>1683</v>
      </c>
      <c r="V72" s="73" t="s">
        <v>1672</v>
      </c>
      <c r="W72" s="73" t="s">
        <v>1496</v>
      </c>
      <c r="X72" s="73" t="s">
        <v>1684</v>
      </c>
      <c r="Y72" s="73" t="s">
        <v>206</v>
      </c>
      <c r="Z72" s="73" t="s">
        <v>206</v>
      </c>
      <c r="AA72" s="73" t="s">
        <v>96</v>
      </c>
      <c r="AB72" s="73" t="s">
        <v>96</v>
      </c>
      <c r="AC72" s="73" t="s">
        <v>96</v>
      </c>
      <c r="AD72" s="73" t="s">
        <v>206</v>
      </c>
      <c r="AE72" s="73" t="s">
        <v>96</v>
      </c>
      <c r="AF72" s="73" t="s">
        <v>96</v>
      </c>
      <c r="AG72" s="73" t="s">
        <v>96</v>
      </c>
      <c r="AH72" s="73" t="s">
        <v>96</v>
      </c>
      <c r="AI72" s="73" t="s">
        <v>206</v>
      </c>
      <c r="AJ72" s="73" t="s">
        <v>206</v>
      </c>
    </row>
    <row r="73" spans="18:36" ht="31" x14ac:dyDescent="0.35">
      <c r="R73" s="73" t="s">
        <v>1236</v>
      </c>
      <c r="S73" s="73" t="s">
        <v>1685</v>
      </c>
      <c r="T73" s="73" t="s">
        <v>1411</v>
      </c>
      <c r="U73" s="84" t="s">
        <v>1686</v>
      </c>
      <c r="V73" s="73">
        <v>2700</v>
      </c>
      <c r="W73" s="73" t="s">
        <v>1496</v>
      </c>
      <c r="X73" s="73" t="s">
        <v>1517</v>
      </c>
      <c r="Y73" s="73" t="s">
        <v>206</v>
      </c>
      <c r="Z73" s="73" t="s">
        <v>96</v>
      </c>
      <c r="AA73" s="73" t="s">
        <v>96</v>
      </c>
      <c r="AB73" s="73" t="s">
        <v>206</v>
      </c>
      <c r="AC73" s="73" t="s">
        <v>206</v>
      </c>
      <c r="AD73" s="73" t="s">
        <v>206</v>
      </c>
      <c r="AE73" s="73" t="s">
        <v>96</v>
      </c>
      <c r="AF73" s="73" t="s">
        <v>96</v>
      </c>
      <c r="AG73" s="73" t="s">
        <v>206</v>
      </c>
      <c r="AH73" s="73" t="s">
        <v>206</v>
      </c>
      <c r="AI73" s="73" t="s">
        <v>206</v>
      </c>
      <c r="AJ73" s="73" t="s">
        <v>206</v>
      </c>
    </row>
    <row r="74" spans="18:36" ht="31" x14ac:dyDescent="0.35">
      <c r="R74" s="73" t="s">
        <v>1239</v>
      </c>
      <c r="S74" s="73" t="s">
        <v>1687</v>
      </c>
      <c r="T74" s="73" t="s">
        <v>1411</v>
      </c>
      <c r="U74" s="84" t="s">
        <v>1688</v>
      </c>
      <c r="V74" s="73">
        <v>24.837</v>
      </c>
      <c r="W74" s="73" t="s">
        <v>1496</v>
      </c>
      <c r="X74" s="73" t="s">
        <v>1517</v>
      </c>
      <c r="Y74" s="73" t="s">
        <v>206</v>
      </c>
      <c r="Z74" s="73" t="s">
        <v>96</v>
      </c>
      <c r="AA74" s="73" t="s">
        <v>96</v>
      </c>
      <c r="AB74" s="73" t="s">
        <v>206</v>
      </c>
      <c r="AC74" s="73" t="s">
        <v>206</v>
      </c>
      <c r="AD74" s="73" t="s">
        <v>206</v>
      </c>
      <c r="AE74" s="73" t="s">
        <v>96</v>
      </c>
      <c r="AF74" s="73" t="s">
        <v>96</v>
      </c>
      <c r="AG74" s="73" t="s">
        <v>206</v>
      </c>
      <c r="AH74" s="73" t="s">
        <v>206</v>
      </c>
      <c r="AI74" s="73" t="s">
        <v>206</v>
      </c>
      <c r="AJ74" s="73" t="s">
        <v>206</v>
      </c>
    </row>
    <row r="75" spans="18:36" ht="31" x14ac:dyDescent="0.35">
      <c r="R75" s="73" t="s">
        <v>1242</v>
      </c>
      <c r="S75" s="73" t="s">
        <v>1689</v>
      </c>
      <c r="T75" s="73" t="s">
        <v>1411</v>
      </c>
      <c r="U75" s="84" t="s">
        <v>1690</v>
      </c>
      <c r="V75" s="73">
        <v>24.837</v>
      </c>
      <c r="W75" s="73" t="s">
        <v>1496</v>
      </c>
      <c r="X75" s="73" t="s">
        <v>1517</v>
      </c>
      <c r="Y75" s="73" t="s">
        <v>206</v>
      </c>
      <c r="Z75" s="73" t="s">
        <v>96</v>
      </c>
      <c r="AA75" s="73" t="s">
        <v>96</v>
      </c>
      <c r="AB75" s="73" t="s">
        <v>206</v>
      </c>
      <c r="AC75" s="73" t="s">
        <v>206</v>
      </c>
      <c r="AD75" s="73" t="s">
        <v>206</v>
      </c>
      <c r="AE75" s="73" t="s">
        <v>96</v>
      </c>
      <c r="AF75" s="73" t="s">
        <v>96</v>
      </c>
      <c r="AG75" s="73" t="s">
        <v>206</v>
      </c>
      <c r="AH75" s="73" t="s">
        <v>206</v>
      </c>
      <c r="AI75" s="73" t="s">
        <v>206</v>
      </c>
      <c r="AJ75" s="73" t="s">
        <v>206</v>
      </c>
    </row>
    <row r="76" spans="18:36" ht="31" x14ac:dyDescent="0.35">
      <c r="R76" s="73" t="s">
        <v>1248</v>
      </c>
      <c r="S76" s="73" t="s">
        <v>1691</v>
      </c>
      <c r="T76" s="73" t="s">
        <v>1411</v>
      </c>
      <c r="U76" s="84" t="s">
        <v>1692</v>
      </c>
      <c r="V76" s="73" t="s">
        <v>1693</v>
      </c>
      <c r="W76" s="73" t="s">
        <v>1653</v>
      </c>
      <c r="X76" s="73" t="s">
        <v>1517</v>
      </c>
      <c r="Y76" s="73" t="s">
        <v>206</v>
      </c>
      <c r="Z76" s="73" t="s">
        <v>96</v>
      </c>
      <c r="AA76" s="73" t="s">
        <v>96</v>
      </c>
      <c r="AB76" s="73" t="s">
        <v>206</v>
      </c>
      <c r="AC76" s="73" t="s">
        <v>206</v>
      </c>
      <c r="AD76" s="73" t="s">
        <v>206</v>
      </c>
      <c r="AE76" s="73" t="s">
        <v>96</v>
      </c>
      <c r="AF76" s="73" t="s">
        <v>96</v>
      </c>
      <c r="AG76" s="73" t="s">
        <v>206</v>
      </c>
      <c r="AH76" s="73" t="s">
        <v>206</v>
      </c>
      <c r="AI76" s="73" t="s">
        <v>206</v>
      </c>
      <c r="AJ76" s="73" t="s">
        <v>206</v>
      </c>
    </row>
    <row r="77" spans="18:36" ht="46.5" x14ac:dyDescent="0.35">
      <c r="R77" s="73" t="s">
        <v>1251</v>
      </c>
      <c r="S77" s="73" t="s">
        <v>90</v>
      </c>
      <c r="T77" s="73" t="s">
        <v>1501</v>
      </c>
      <c r="U77" s="84" t="s">
        <v>1694</v>
      </c>
      <c r="V77" s="73" t="s">
        <v>1695</v>
      </c>
      <c r="W77" s="73" t="s">
        <v>1496</v>
      </c>
      <c r="X77" s="73" t="s">
        <v>1517</v>
      </c>
      <c r="Y77" s="73" t="s">
        <v>206</v>
      </c>
      <c r="Z77" s="73" t="s">
        <v>96</v>
      </c>
      <c r="AA77" s="73" t="s">
        <v>96</v>
      </c>
      <c r="AB77" s="73" t="s">
        <v>206</v>
      </c>
      <c r="AC77" s="73" t="s">
        <v>206</v>
      </c>
      <c r="AD77" s="73" t="s">
        <v>206</v>
      </c>
      <c r="AE77" s="73" t="s">
        <v>96</v>
      </c>
      <c r="AF77" s="73" t="s">
        <v>96</v>
      </c>
      <c r="AG77" s="73" t="s">
        <v>206</v>
      </c>
      <c r="AH77" s="73" t="s">
        <v>206</v>
      </c>
      <c r="AI77" s="73" t="s">
        <v>206</v>
      </c>
      <c r="AJ77" s="73" t="s">
        <v>206</v>
      </c>
    </row>
    <row r="78" spans="18:36" ht="15.5" x14ac:dyDescent="0.35">
      <c r="R78" s="73" t="s">
        <v>1254</v>
      </c>
      <c r="S78" s="73" t="s">
        <v>1509</v>
      </c>
      <c r="T78" s="73" t="s">
        <v>1501</v>
      </c>
      <c r="U78" s="84" t="s">
        <v>1510</v>
      </c>
      <c r="V78" s="73" t="s">
        <v>1506</v>
      </c>
      <c r="W78" s="73" t="s">
        <v>1511</v>
      </c>
      <c r="X78" s="73" t="s">
        <v>1507</v>
      </c>
      <c r="Y78" s="73" t="s">
        <v>206</v>
      </c>
      <c r="Z78" s="73" t="s">
        <v>96</v>
      </c>
      <c r="AA78" s="73" t="s">
        <v>96</v>
      </c>
      <c r="AB78" s="73" t="s">
        <v>206</v>
      </c>
      <c r="AC78" s="73" t="s">
        <v>206</v>
      </c>
      <c r="AD78" s="73" t="s">
        <v>206</v>
      </c>
      <c r="AE78" s="73" t="s">
        <v>96</v>
      </c>
      <c r="AF78" s="73" t="s">
        <v>96</v>
      </c>
      <c r="AG78" s="73" t="s">
        <v>206</v>
      </c>
      <c r="AH78" s="73" t="s">
        <v>206</v>
      </c>
      <c r="AI78" s="73" t="s">
        <v>206</v>
      </c>
      <c r="AJ78" s="73" t="s">
        <v>206</v>
      </c>
    </row>
    <row r="79" spans="18:36" ht="31" x14ac:dyDescent="0.35">
      <c r="R79" s="73" t="s">
        <v>1257</v>
      </c>
      <c r="S79" s="73" t="s">
        <v>1601</v>
      </c>
      <c r="T79" s="73" t="s">
        <v>1501</v>
      </c>
      <c r="U79" s="84" t="s">
        <v>1515</v>
      </c>
      <c r="V79" s="73" t="s">
        <v>1602</v>
      </c>
      <c r="W79" s="73" t="s">
        <v>1496</v>
      </c>
      <c r="X79" s="73" t="s">
        <v>1517</v>
      </c>
      <c r="Y79" s="73" t="s">
        <v>206</v>
      </c>
      <c r="Z79" s="73" t="s">
        <v>96</v>
      </c>
      <c r="AA79" s="73" t="s">
        <v>96</v>
      </c>
      <c r="AB79" s="73" t="s">
        <v>206</v>
      </c>
      <c r="AC79" s="73" t="s">
        <v>206</v>
      </c>
      <c r="AD79" s="73" t="s">
        <v>206</v>
      </c>
      <c r="AE79" s="73" t="s">
        <v>96</v>
      </c>
      <c r="AF79" s="73" t="s">
        <v>96</v>
      </c>
      <c r="AG79" s="73" t="s">
        <v>206</v>
      </c>
      <c r="AH79" s="73" t="s">
        <v>206</v>
      </c>
      <c r="AI79" s="73" t="s">
        <v>206</v>
      </c>
      <c r="AJ79" s="73" t="s">
        <v>206</v>
      </c>
    </row>
    <row r="80" spans="18:36" ht="31" x14ac:dyDescent="0.35">
      <c r="R80" s="73" t="s">
        <v>1260</v>
      </c>
      <c r="S80" s="73" t="s">
        <v>1603</v>
      </c>
      <c r="T80" s="73" t="s">
        <v>1501</v>
      </c>
      <c r="U80" s="84" t="s">
        <v>1696</v>
      </c>
      <c r="V80" s="73" t="s">
        <v>1697</v>
      </c>
      <c r="W80" s="73" t="s">
        <v>1524</v>
      </c>
      <c r="X80" s="73" t="s">
        <v>1517</v>
      </c>
      <c r="Y80" s="73" t="s">
        <v>206</v>
      </c>
      <c r="Z80" s="73" t="s">
        <v>96</v>
      </c>
      <c r="AA80" s="73" t="s">
        <v>96</v>
      </c>
      <c r="AB80" s="73" t="s">
        <v>206</v>
      </c>
      <c r="AC80" s="73" t="s">
        <v>206</v>
      </c>
      <c r="AD80" s="73" t="s">
        <v>206</v>
      </c>
      <c r="AE80" s="73" t="s">
        <v>96</v>
      </c>
      <c r="AF80" s="73" t="s">
        <v>96</v>
      </c>
      <c r="AG80" s="73" t="s">
        <v>206</v>
      </c>
      <c r="AH80" s="73" t="s">
        <v>206</v>
      </c>
      <c r="AI80" s="73" t="s">
        <v>206</v>
      </c>
      <c r="AJ80" s="73" t="s">
        <v>206</v>
      </c>
    </row>
    <row r="81" spans="18:36" ht="15.5" x14ac:dyDescent="0.35">
      <c r="R81" s="73" t="s">
        <v>1263</v>
      </c>
      <c r="S81" s="73" t="s">
        <v>1698</v>
      </c>
      <c r="T81" s="73" t="s">
        <v>1501</v>
      </c>
      <c r="U81" s="84" t="s">
        <v>1699</v>
      </c>
      <c r="V81" s="73" t="s">
        <v>1700</v>
      </c>
      <c r="W81" s="73" t="s">
        <v>1511</v>
      </c>
      <c r="X81" s="73" t="s">
        <v>1450</v>
      </c>
      <c r="Y81" s="73" t="s">
        <v>206</v>
      </c>
      <c r="Z81" s="73" t="s">
        <v>96</v>
      </c>
      <c r="AA81" s="73" t="s">
        <v>96</v>
      </c>
      <c r="AB81" s="73" t="s">
        <v>206</v>
      </c>
      <c r="AC81" s="73" t="s">
        <v>206</v>
      </c>
      <c r="AD81" s="73" t="s">
        <v>206</v>
      </c>
      <c r="AE81" s="73" t="s">
        <v>96</v>
      </c>
      <c r="AF81" s="73" t="s">
        <v>96</v>
      </c>
      <c r="AG81" s="73" t="s">
        <v>206</v>
      </c>
      <c r="AH81" s="73" t="s">
        <v>206</v>
      </c>
      <c r="AI81" s="73" t="s">
        <v>206</v>
      </c>
      <c r="AJ81" s="73" t="s">
        <v>206</v>
      </c>
    </row>
    <row r="82" spans="18:36" ht="15.5" x14ac:dyDescent="0.35">
      <c r="R82" s="73" t="s">
        <v>1266</v>
      </c>
      <c r="S82" s="73" t="s">
        <v>1660</v>
      </c>
      <c r="T82" s="73" t="s">
        <v>1501</v>
      </c>
      <c r="U82" s="84" t="s">
        <v>1541</v>
      </c>
      <c r="V82" s="73" t="s">
        <v>1542</v>
      </c>
      <c r="W82" s="73" t="s">
        <v>1543</v>
      </c>
      <c r="X82" s="73" t="s">
        <v>1544</v>
      </c>
      <c r="Y82" s="73" t="s">
        <v>206</v>
      </c>
      <c r="Z82" s="73" t="s">
        <v>96</v>
      </c>
      <c r="AA82" s="73" t="s">
        <v>96</v>
      </c>
      <c r="AB82" s="73" t="s">
        <v>206</v>
      </c>
      <c r="AC82" s="73" t="s">
        <v>206</v>
      </c>
      <c r="AD82" s="73" t="s">
        <v>206</v>
      </c>
      <c r="AE82" s="73" t="s">
        <v>96</v>
      </c>
      <c r="AF82" s="73" t="s">
        <v>96</v>
      </c>
      <c r="AG82" s="73" t="s">
        <v>206</v>
      </c>
      <c r="AH82" s="73" t="s">
        <v>206</v>
      </c>
      <c r="AI82" s="73" t="s">
        <v>206</v>
      </c>
      <c r="AJ82" s="73" t="s">
        <v>206</v>
      </c>
    </row>
    <row r="83" spans="18:36" ht="62" x14ac:dyDescent="0.35">
      <c r="R83" s="73" t="s">
        <v>1269</v>
      </c>
      <c r="S83" s="73" t="s">
        <v>1547</v>
      </c>
      <c r="T83" s="73" t="s">
        <v>1501</v>
      </c>
      <c r="U83" s="84" t="s">
        <v>1548</v>
      </c>
      <c r="V83" s="73" t="s">
        <v>1701</v>
      </c>
      <c r="W83" s="73" t="s">
        <v>1543</v>
      </c>
      <c r="X83" s="73" t="s">
        <v>1544</v>
      </c>
      <c r="Y83" s="73" t="s">
        <v>206</v>
      </c>
      <c r="Z83" s="73" t="s">
        <v>96</v>
      </c>
      <c r="AA83" s="73" t="s">
        <v>96</v>
      </c>
      <c r="AB83" s="73" t="s">
        <v>206</v>
      </c>
      <c r="AC83" s="73" t="s">
        <v>206</v>
      </c>
      <c r="AD83" s="73" t="s">
        <v>206</v>
      </c>
      <c r="AE83" s="73" t="s">
        <v>96</v>
      </c>
      <c r="AF83" s="73" t="s">
        <v>96</v>
      </c>
      <c r="AG83" s="73" t="s">
        <v>206</v>
      </c>
      <c r="AH83" s="73" t="s">
        <v>206</v>
      </c>
      <c r="AI83" s="73" t="s">
        <v>206</v>
      </c>
      <c r="AJ83" s="73" t="s">
        <v>206</v>
      </c>
    </row>
    <row r="84" spans="18:36" ht="31" x14ac:dyDescent="0.35">
      <c r="R84" s="73" t="s">
        <v>1272</v>
      </c>
      <c r="S84" s="73" t="s">
        <v>1552</v>
      </c>
      <c r="T84" s="73" t="s">
        <v>1501</v>
      </c>
      <c r="U84" s="84" t="s">
        <v>1553</v>
      </c>
      <c r="V84" s="73" t="s">
        <v>1702</v>
      </c>
      <c r="W84" s="73" t="s">
        <v>1543</v>
      </c>
      <c r="X84" s="73" t="s">
        <v>1544</v>
      </c>
      <c r="Y84" s="73" t="s">
        <v>206</v>
      </c>
      <c r="Z84" s="73" t="s">
        <v>96</v>
      </c>
      <c r="AA84" s="73" t="s">
        <v>96</v>
      </c>
      <c r="AB84" s="73" t="s">
        <v>206</v>
      </c>
      <c r="AC84" s="73" t="s">
        <v>206</v>
      </c>
      <c r="AD84" s="73" t="s">
        <v>206</v>
      </c>
      <c r="AE84" s="73" t="s">
        <v>96</v>
      </c>
      <c r="AF84" s="73" t="s">
        <v>96</v>
      </c>
      <c r="AG84" s="73" t="s">
        <v>206</v>
      </c>
      <c r="AH84" s="73" t="s">
        <v>206</v>
      </c>
      <c r="AI84" s="73" t="s">
        <v>206</v>
      </c>
      <c r="AJ84" s="73" t="s">
        <v>206</v>
      </c>
    </row>
    <row r="85" spans="18:36" ht="15.5" x14ac:dyDescent="0.35">
      <c r="R85" s="73" t="s">
        <v>1275</v>
      </c>
      <c r="S85" s="73" t="s">
        <v>1640</v>
      </c>
      <c r="T85" s="73" t="s">
        <v>1501</v>
      </c>
      <c r="U85" s="84" t="s">
        <v>1703</v>
      </c>
      <c r="V85" s="73" t="s">
        <v>1704</v>
      </c>
      <c r="W85" s="73" t="s">
        <v>1496</v>
      </c>
      <c r="X85" s="73" t="s">
        <v>1517</v>
      </c>
      <c r="Y85" s="73" t="s">
        <v>206</v>
      </c>
      <c r="Z85" s="73" t="s">
        <v>96</v>
      </c>
      <c r="AA85" s="73" t="s">
        <v>96</v>
      </c>
      <c r="AB85" s="73" t="s">
        <v>206</v>
      </c>
      <c r="AC85" s="73" t="s">
        <v>206</v>
      </c>
      <c r="AD85" s="73" t="s">
        <v>206</v>
      </c>
      <c r="AE85" s="73" t="s">
        <v>96</v>
      </c>
      <c r="AF85" s="73" t="s">
        <v>96</v>
      </c>
      <c r="AG85" s="73" t="s">
        <v>206</v>
      </c>
      <c r="AH85" s="73" t="s">
        <v>206</v>
      </c>
      <c r="AI85" s="73" t="s">
        <v>206</v>
      </c>
      <c r="AJ85" s="73" t="s">
        <v>206</v>
      </c>
    </row>
    <row r="86" spans="18:36" ht="31" x14ac:dyDescent="0.35">
      <c r="R86" s="73" t="s">
        <v>1278</v>
      </c>
      <c r="S86" s="73" t="s">
        <v>90</v>
      </c>
      <c r="T86" s="73" t="s">
        <v>1705</v>
      </c>
      <c r="U86" s="84" t="s">
        <v>1706</v>
      </c>
      <c r="V86" s="73" t="s">
        <v>1707</v>
      </c>
      <c r="W86" s="73" t="s">
        <v>1496</v>
      </c>
      <c r="X86" s="73" t="s">
        <v>1517</v>
      </c>
      <c r="Y86" s="73" t="s">
        <v>206</v>
      </c>
      <c r="Z86" s="73" t="s">
        <v>206</v>
      </c>
      <c r="AA86" s="73" t="s">
        <v>206</v>
      </c>
      <c r="AB86" s="73" t="s">
        <v>206</v>
      </c>
      <c r="AC86" s="73" t="s">
        <v>206</v>
      </c>
      <c r="AD86" s="73" t="s">
        <v>206</v>
      </c>
      <c r="AE86" s="73" t="s">
        <v>96</v>
      </c>
      <c r="AF86" s="73" t="s">
        <v>96</v>
      </c>
      <c r="AG86" s="73" t="s">
        <v>96</v>
      </c>
      <c r="AH86" s="73" t="s">
        <v>206</v>
      </c>
      <c r="AI86" s="73" t="s">
        <v>206</v>
      </c>
      <c r="AJ86" s="73" t="s">
        <v>206</v>
      </c>
    </row>
    <row r="87" spans="18:36" ht="15.5" x14ac:dyDescent="0.35">
      <c r="R87" s="73" t="s">
        <v>1281</v>
      </c>
      <c r="S87" s="73" t="s">
        <v>1708</v>
      </c>
      <c r="T87" s="73" t="s">
        <v>1705</v>
      </c>
      <c r="U87" s="84" t="s">
        <v>1510</v>
      </c>
      <c r="V87" s="73" t="s">
        <v>1506</v>
      </c>
      <c r="W87" s="73" t="s">
        <v>1511</v>
      </c>
      <c r="X87" s="73" t="s">
        <v>1507</v>
      </c>
      <c r="Y87" s="73" t="s">
        <v>206</v>
      </c>
      <c r="Z87" s="73" t="s">
        <v>206</v>
      </c>
      <c r="AA87" s="73" t="s">
        <v>96</v>
      </c>
      <c r="AB87" s="73" t="s">
        <v>206</v>
      </c>
      <c r="AC87" s="73" t="s">
        <v>206</v>
      </c>
      <c r="AD87" s="73" t="s">
        <v>206</v>
      </c>
      <c r="AE87" s="73" t="s">
        <v>96</v>
      </c>
      <c r="AF87" s="73" t="s">
        <v>96</v>
      </c>
      <c r="AG87" s="73" t="s">
        <v>96</v>
      </c>
      <c r="AH87" s="73" t="s">
        <v>206</v>
      </c>
      <c r="AI87" s="73" t="s">
        <v>206</v>
      </c>
      <c r="AJ87" s="73" t="s">
        <v>206</v>
      </c>
    </row>
    <row r="88" spans="18:36" ht="31" x14ac:dyDescent="0.35">
      <c r="R88" s="73" t="s">
        <v>1284</v>
      </c>
      <c r="S88" s="73" t="s">
        <v>1601</v>
      </c>
      <c r="T88" s="73" t="s">
        <v>1705</v>
      </c>
      <c r="U88" s="84" t="s">
        <v>1515</v>
      </c>
      <c r="V88" s="73" t="s">
        <v>1602</v>
      </c>
      <c r="W88" s="73" t="s">
        <v>1496</v>
      </c>
      <c r="X88" s="73" t="s">
        <v>1517</v>
      </c>
      <c r="Y88" s="73" t="s">
        <v>206</v>
      </c>
      <c r="Z88" s="73" t="s">
        <v>206</v>
      </c>
      <c r="AA88" s="73" t="s">
        <v>96</v>
      </c>
      <c r="AB88" s="73" t="s">
        <v>206</v>
      </c>
      <c r="AC88" s="73" t="s">
        <v>206</v>
      </c>
      <c r="AD88" s="73" t="s">
        <v>206</v>
      </c>
      <c r="AE88" s="73" t="s">
        <v>96</v>
      </c>
      <c r="AF88" s="73" t="s">
        <v>96</v>
      </c>
      <c r="AG88" s="73" t="s">
        <v>96</v>
      </c>
      <c r="AH88" s="73" t="s">
        <v>206</v>
      </c>
      <c r="AI88" s="73" t="s">
        <v>206</v>
      </c>
      <c r="AJ88" s="73" t="s">
        <v>206</v>
      </c>
    </row>
    <row r="89" spans="18:36" ht="31" x14ac:dyDescent="0.35">
      <c r="R89" s="73" t="s">
        <v>1287</v>
      </c>
      <c r="S89" s="73" t="s">
        <v>1603</v>
      </c>
      <c r="T89" s="73" t="s">
        <v>1705</v>
      </c>
      <c r="U89" s="84" t="s">
        <v>1709</v>
      </c>
      <c r="V89" s="73" t="s">
        <v>1710</v>
      </c>
      <c r="W89" s="73" t="s">
        <v>1524</v>
      </c>
      <c r="X89" s="73" t="s">
        <v>1517</v>
      </c>
      <c r="Y89" s="73" t="s">
        <v>206</v>
      </c>
      <c r="Z89" s="73" t="s">
        <v>206</v>
      </c>
      <c r="AA89" s="73" t="s">
        <v>206</v>
      </c>
      <c r="AB89" s="73" t="s">
        <v>206</v>
      </c>
      <c r="AC89" s="73" t="s">
        <v>206</v>
      </c>
      <c r="AD89" s="73" t="s">
        <v>206</v>
      </c>
      <c r="AE89" s="73" t="s">
        <v>96</v>
      </c>
      <c r="AF89" s="73" t="s">
        <v>96</v>
      </c>
      <c r="AG89" s="73" t="s">
        <v>96</v>
      </c>
      <c r="AH89" s="73" t="s">
        <v>206</v>
      </c>
      <c r="AI89" s="73" t="s">
        <v>206</v>
      </c>
      <c r="AJ89" s="73" t="s">
        <v>206</v>
      </c>
    </row>
    <row r="90" spans="18:36" ht="31" x14ac:dyDescent="0.35">
      <c r="R90" s="73" t="s">
        <v>1290</v>
      </c>
      <c r="S90" s="73" t="s">
        <v>73</v>
      </c>
      <c r="T90" s="73" t="s">
        <v>1705</v>
      </c>
      <c r="U90" s="84" t="s">
        <v>1711</v>
      </c>
      <c r="V90" s="73" t="s">
        <v>1712</v>
      </c>
      <c r="W90" s="73" t="s">
        <v>1496</v>
      </c>
      <c r="X90" s="73" t="s">
        <v>1517</v>
      </c>
      <c r="Y90" s="73" t="s">
        <v>206</v>
      </c>
      <c r="Z90" s="73" t="s">
        <v>206</v>
      </c>
      <c r="AA90" s="73" t="s">
        <v>206</v>
      </c>
      <c r="AB90" s="73" t="s">
        <v>206</v>
      </c>
      <c r="AC90" s="73" t="s">
        <v>206</v>
      </c>
      <c r="AD90" s="73" t="s">
        <v>206</v>
      </c>
      <c r="AE90" s="73" t="s">
        <v>96</v>
      </c>
      <c r="AF90" s="73" t="s">
        <v>96</v>
      </c>
      <c r="AG90" s="73" t="s">
        <v>96</v>
      </c>
      <c r="AH90" s="73" t="s">
        <v>206</v>
      </c>
      <c r="AI90" s="73" t="s">
        <v>206</v>
      </c>
      <c r="AJ90" s="73" t="s">
        <v>206</v>
      </c>
    </row>
    <row r="91" spans="18:36" ht="15.5" x14ac:dyDescent="0.35">
      <c r="R91" s="73" t="s">
        <v>1293</v>
      </c>
      <c r="S91" s="73" t="s">
        <v>1392</v>
      </c>
      <c r="T91" s="73" t="s">
        <v>1705</v>
      </c>
      <c r="U91" s="84" t="s">
        <v>1713</v>
      </c>
      <c r="V91" s="73" t="s">
        <v>1714</v>
      </c>
      <c r="W91" s="73" t="s">
        <v>1524</v>
      </c>
      <c r="X91" s="73" t="s">
        <v>1715</v>
      </c>
      <c r="Y91" s="73" t="s">
        <v>206</v>
      </c>
      <c r="Z91" s="73" t="s">
        <v>206</v>
      </c>
      <c r="AA91" s="73" t="s">
        <v>206</v>
      </c>
      <c r="AB91" s="73" t="s">
        <v>206</v>
      </c>
      <c r="AC91" s="73" t="s">
        <v>206</v>
      </c>
      <c r="AD91" s="73" t="s">
        <v>206</v>
      </c>
      <c r="AE91" s="73" t="s">
        <v>96</v>
      </c>
      <c r="AF91" s="73" t="s">
        <v>96</v>
      </c>
      <c r="AG91" s="73" t="s">
        <v>96</v>
      </c>
      <c r="AH91" s="73" t="s">
        <v>206</v>
      </c>
      <c r="AI91" s="73" t="s">
        <v>206</v>
      </c>
      <c r="AJ91" s="73" t="s">
        <v>206</v>
      </c>
    </row>
    <row r="92" spans="18:36" ht="31" x14ac:dyDescent="0.35">
      <c r="R92" s="73" t="s">
        <v>1716</v>
      </c>
      <c r="S92" s="73" t="s">
        <v>1717</v>
      </c>
      <c r="T92" s="73" t="s">
        <v>1705</v>
      </c>
      <c r="U92" s="84" t="s">
        <v>1718</v>
      </c>
      <c r="V92" s="73" t="s">
        <v>1506</v>
      </c>
      <c r="W92" s="73" t="s">
        <v>1511</v>
      </c>
      <c r="X92" s="73" t="s">
        <v>1684</v>
      </c>
      <c r="Y92" s="73" t="s">
        <v>206</v>
      </c>
      <c r="Z92" s="73" t="s">
        <v>206</v>
      </c>
      <c r="AA92" s="73" t="s">
        <v>206</v>
      </c>
      <c r="AB92" s="73" t="s">
        <v>1561</v>
      </c>
      <c r="AC92" s="73" t="s">
        <v>1561</v>
      </c>
      <c r="AD92" s="73" t="s">
        <v>206</v>
      </c>
      <c r="AE92" s="73" t="s">
        <v>96</v>
      </c>
      <c r="AF92" s="73" t="s">
        <v>96</v>
      </c>
      <c r="AG92" s="73" t="s">
        <v>96</v>
      </c>
      <c r="AH92" s="73" t="s">
        <v>1561</v>
      </c>
      <c r="AI92" s="73" t="s">
        <v>206</v>
      </c>
      <c r="AJ92" s="73" t="s">
        <v>206</v>
      </c>
    </row>
    <row r="93" spans="18:36" ht="31" x14ac:dyDescent="0.35">
      <c r="R93" s="73" t="s">
        <v>1719</v>
      </c>
      <c r="S93" s="73" t="s">
        <v>1720</v>
      </c>
      <c r="T93" s="73" t="s">
        <v>1705</v>
      </c>
      <c r="U93" s="84" t="s">
        <v>1721</v>
      </c>
      <c r="V93" s="73">
        <v>167892</v>
      </c>
      <c r="W93" s="73" t="s">
        <v>1496</v>
      </c>
      <c r="X93" s="73" t="s">
        <v>1684</v>
      </c>
      <c r="Y93" s="73" t="s">
        <v>206</v>
      </c>
      <c r="Z93" s="73" t="s">
        <v>206</v>
      </c>
      <c r="AA93" s="73" t="s">
        <v>206</v>
      </c>
      <c r="AB93" s="73" t="s">
        <v>1561</v>
      </c>
      <c r="AC93" s="73" t="s">
        <v>1561</v>
      </c>
      <c r="AD93" s="73" t="s">
        <v>206</v>
      </c>
      <c r="AE93" s="73" t="s">
        <v>96</v>
      </c>
      <c r="AF93" s="73" t="s">
        <v>96</v>
      </c>
      <c r="AG93" s="73" t="s">
        <v>96</v>
      </c>
      <c r="AH93" s="73" t="s">
        <v>1561</v>
      </c>
      <c r="AI93" s="73" t="s">
        <v>206</v>
      </c>
      <c r="AJ93" s="73" t="s">
        <v>206</v>
      </c>
    </row>
    <row r="94" spans="18:36" ht="46.5" x14ac:dyDescent="0.35">
      <c r="R94" s="73" t="s">
        <v>1722</v>
      </c>
      <c r="S94" s="73" t="s">
        <v>1432</v>
      </c>
      <c r="T94" s="73" t="s">
        <v>1705</v>
      </c>
      <c r="U94" s="84" t="s">
        <v>1723</v>
      </c>
      <c r="V94" s="73" t="s">
        <v>1506</v>
      </c>
      <c r="W94" s="73" t="s">
        <v>1511</v>
      </c>
      <c r="X94" s="73" t="s">
        <v>1684</v>
      </c>
      <c r="Y94" s="73" t="s">
        <v>206</v>
      </c>
      <c r="Z94" s="73" t="s">
        <v>96</v>
      </c>
      <c r="AA94" s="73" t="s">
        <v>96</v>
      </c>
      <c r="AB94" s="73" t="s">
        <v>1561</v>
      </c>
      <c r="AC94" s="73" t="s">
        <v>1561</v>
      </c>
      <c r="AD94" s="73" t="s">
        <v>206</v>
      </c>
      <c r="AE94" s="73" t="s">
        <v>96</v>
      </c>
      <c r="AF94" s="73" t="s">
        <v>96</v>
      </c>
      <c r="AG94" s="73" t="s">
        <v>96</v>
      </c>
      <c r="AH94" s="73" t="s">
        <v>1561</v>
      </c>
      <c r="AI94" s="73" t="s">
        <v>206</v>
      </c>
      <c r="AJ94" s="73" t="s">
        <v>206</v>
      </c>
    </row>
    <row r="95" spans="18:36" ht="46.5" x14ac:dyDescent="0.35">
      <c r="R95" s="73" t="s">
        <v>1724</v>
      </c>
      <c r="S95" s="73" t="s">
        <v>1430</v>
      </c>
      <c r="T95" s="73" t="s">
        <v>1705</v>
      </c>
      <c r="U95" s="84" t="s">
        <v>1725</v>
      </c>
      <c r="V95" s="73">
        <v>5</v>
      </c>
      <c r="W95" s="73" t="s">
        <v>1496</v>
      </c>
      <c r="X95" s="73" t="s">
        <v>1726</v>
      </c>
      <c r="Y95" s="73" t="s">
        <v>206</v>
      </c>
      <c r="Z95" s="73" t="s">
        <v>96</v>
      </c>
      <c r="AA95" s="73" t="s">
        <v>96</v>
      </c>
      <c r="AB95" s="73" t="s">
        <v>1561</v>
      </c>
      <c r="AC95" s="73" t="s">
        <v>1561</v>
      </c>
      <c r="AD95" s="73" t="s">
        <v>206</v>
      </c>
      <c r="AE95" s="73" t="s">
        <v>96</v>
      </c>
      <c r="AF95" s="73" t="s">
        <v>96</v>
      </c>
      <c r="AG95" s="73" t="s">
        <v>96</v>
      </c>
      <c r="AH95" s="73" t="s">
        <v>1561</v>
      </c>
      <c r="AI95" s="73" t="s">
        <v>206</v>
      </c>
      <c r="AJ95" s="73" t="s">
        <v>206</v>
      </c>
    </row>
    <row r="96" spans="18:36" ht="46.5" x14ac:dyDescent="0.35">
      <c r="R96" s="73" t="s">
        <v>1727</v>
      </c>
      <c r="S96" s="73" t="s">
        <v>1431</v>
      </c>
      <c r="T96" s="73" t="s">
        <v>1705</v>
      </c>
      <c r="U96" s="84" t="s">
        <v>1728</v>
      </c>
      <c r="V96" s="73" t="s">
        <v>1506</v>
      </c>
      <c r="W96" s="73" t="s">
        <v>1511</v>
      </c>
      <c r="X96" s="73" t="s">
        <v>1684</v>
      </c>
      <c r="Y96" s="73" t="s">
        <v>206</v>
      </c>
      <c r="Z96" s="73" t="s">
        <v>96</v>
      </c>
      <c r="AA96" s="73" t="s">
        <v>96</v>
      </c>
      <c r="AB96" s="73" t="s">
        <v>1561</v>
      </c>
      <c r="AC96" s="73" t="s">
        <v>1561</v>
      </c>
      <c r="AD96" s="73" t="s">
        <v>206</v>
      </c>
      <c r="AE96" s="73" t="s">
        <v>96</v>
      </c>
      <c r="AF96" s="73" t="s">
        <v>96</v>
      </c>
      <c r="AG96" s="73" t="s">
        <v>96</v>
      </c>
      <c r="AH96" s="73" t="s">
        <v>1561</v>
      </c>
      <c r="AI96" s="73" t="s">
        <v>206</v>
      </c>
      <c r="AJ96" s="73" t="s">
        <v>206</v>
      </c>
    </row>
    <row r="97" spans="18:36" ht="46.5" x14ac:dyDescent="0.35">
      <c r="R97" s="73" t="s">
        <v>1729</v>
      </c>
      <c r="S97" s="73" t="s">
        <v>1429</v>
      </c>
      <c r="T97" s="73" t="s">
        <v>1705</v>
      </c>
      <c r="U97" s="84" t="s">
        <v>1730</v>
      </c>
      <c r="V97" s="73">
        <v>5</v>
      </c>
      <c r="W97" s="73" t="s">
        <v>1496</v>
      </c>
      <c r="X97" s="73" t="s">
        <v>1726</v>
      </c>
      <c r="Y97" s="73" t="s">
        <v>206</v>
      </c>
      <c r="Z97" s="73" t="s">
        <v>96</v>
      </c>
      <c r="AA97" s="73" t="s">
        <v>96</v>
      </c>
      <c r="AB97" s="73" t="s">
        <v>1561</v>
      </c>
      <c r="AC97" s="73" t="s">
        <v>1561</v>
      </c>
      <c r="AD97" s="73" t="s">
        <v>206</v>
      </c>
      <c r="AE97" s="73" t="s">
        <v>96</v>
      </c>
      <c r="AF97" s="73" t="s">
        <v>96</v>
      </c>
      <c r="AG97" s="73" t="s">
        <v>96</v>
      </c>
      <c r="AH97" s="73" t="s">
        <v>1561</v>
      </c>
      <c r="AI97" s="73" t="s">
        <v>206</v>
      </c>
      <c r="AJ97" s="73" t="s">
        <v>206</v>
      </c>
    </row>
    <row r="98" spans="18:36" ht="46.5" x14ac:dyDescent="0.35">
      <c r="R98" s="73" t="s">
        <v>1731</v>
      </c>
      <c r="S98" s="73" t="s">
        <v>1732</v>
      </c>
      <c r="T98" s="73" t="s">
        <v>1705</v>
      </c>
      <c r="U98" s="84" t="s">
        <v>1733</v>
      </c>
      <c r="V98" s="73" t="s">
        <v>1734</v>
      </c>
      <c r="W98" s="73" t="s">
        <v>1524</v>
      </c>
      <c r="X98" s="73" t="s">
        <v>1684</v>
      </c>
      <c r="Y98" s="73" t="s">
        <v>206</v>
      </c>
      <c r="Z98" s="73" t="s">
        <v>96</v>
      </c>
      <c r="AA98" s="73" t="s">
        <v>96</v>
      </c>
      <c r="AB98" s="73" t="s">
        <v>96</v>
      </c>
      <c r="AC98" s="73" t="s">
        <v>96</v>
      </c>
      <c r="AD98" s="73" t="s">
        <v>206</v>
      </c>
      <c r="AE98" s="73" t="s">
        <v>96</v>
      </c>
      <c r="AF98" s="73" t="s">
        <v>96</v>
      </c>
      <c r="AG98" s="73" t="s">
        <v>96</v>
      </c>
      <c r="AH98" s="73" t="s">
        <v>1561</v>
      </c>
      <c r="AI98" s="73" t="s">
        <v>206</v>
      </c>
      <c r="AJ98" s="73" t="s">
        <v>206</v>
      </c>
    </row>
    <row r="99" spans="18:36" ht="15.5" x14ac:dyDescent="0.35">
      <c r="R99" s="73" t="s">
        <v>1735</v>
      </c>
      <c r="S99" s="73" t="s">
        <v>1540</v>
      </c>
      <c r="T99" s="73" t="s">
        <v>1705</v>
      </c>
      <c r="U99" s="84" t="s">
        <v>1541</v>
      </c>
      <c r="V99" s="73" t="s">
        <v>1542</v>
      </c>
      <c r="W99" s="73" t="s">
        <v>1543</v>
      </c>
      <c r="X99" s="73" t="s">
        <v>1544</v>
      </c>
      <c r="Y99" s="73" t="s">
        <v>206</v>
      </c>
      <c r="Z99" s="73" t="s">
        <v>96</v>
      </c>
      <c r="AA99" s="73" t="s">
        <v>96</v>
      </c>
      <c r="AB99" s="73" t="s">
        <v>206</v>
      </c>
      <c r="AC99" s="73" t="s">
        <v>206</v>
      </c>
      <c r="AD99" s="73" t="s">
        <v>206</v>
      </c>
      <c r="AE99" s="73" t="s">
        <v>96</v>
      </c>
      <c r="AF99" s="73" t="s">
        <v>96</v>
      </c>
      <c r="AG99" s="73" t="s">
        <v>96</v>
      </c>
      <c r="AH99" s="73" t="s">
        <v>206</v>
      </c>
      <c r="AI99" s="73" t="s">
        <v>206</v>
      </c>
      <c r="AJ99" s="73" t="s">
        <v>206</v>
      </c>
    </row>
    <row r="100" spans="18:36" ht="62" x14ac:dyDescent="0.35">
      <c r="R100" s="73" t="s">
        <v>1736</v>
      </c>
      <c r="S100" s="73" t="s">
        <v>1547</v>
      </c>
      <c r="T100" s="73" t="s">
        <v>1705</v>
      </c>
      <c r="U100" s="84" t="s">
        <v>1548</v>
      </c>
      <c r="V100" s="73" t="s">
        <v>1737</v>
      </c>
      <c r="W100" s="73" t="s">
        <v>1543</v>
      </c>
      <c r="X100" s="73" t="s">
        <v>1544</v>
      </c>
      <c r="Y100" s="73" t="s">
        <v>206</v>
      </c>
      <c r="Z100" s="73" t="s">
        <v>96</v>
      </c>
      <c r="AA100" s="73" t="s">
        <v>96</v>
      </c>
      <c r="AB100" s="73" t="s">
        <v>206</v>
      </c>
      <c r="AC100" s="73" t="s">
        <v>206</v>
      </c>
      <c r="AD100" s="73" t="s">
        <v>206</v>
      </c>
      <c r="AE100" s="73" t="s">
        <v>96</v>
      </c>
      <c r="AF100" s="73" t="s">
        <v>96</v>
      </c>
      <c r="AG100" s="73" t="s">
        <v>96</v>
      </c>
      <c r="AH100" s="73" t="s">
        <v>206</v>
      </c>
      <c r="AI100" s="73" t="s">
        <v>206</v>
      </c>
      <c r="AJ100" s="73" t="s">
        <v>206</v>
      </c>
    </row>
    <row r="101" spans="18:36" ht="31" x14ac:dyDescent="0.35">
      <c r="R101" s="73" t="s">
        <v>1738</v>
      </c>
      <c r="S101" s="73" t="s">
        <v>1552</v>
      </c>
      <c r="T101" s="73" t="s">
        <v>1705</v>
      </c>
      <c r="U101" s="84" t="s">
        <v>1553</v>
      </c>
      <c r="V101" s="73" t="s">
        <v>1739</v>
      </c>
      <c r="W101" s="73" t="s">
        <v>1543</v>
      </c>
      <c r="X101" s="73" t="s">
        <v>1544</v>
      </c>
      <c r="Y101" s="73" t="s">
        <v>206</v>
      </c>
      <c r="Z101" s="73" t="s">
        <v>96</v>
      </c>
      <c r="AA101" s="73" t="s">
        <v>96</v>
      </c>
      <c r="AB101" s="73" t="s">
        <v>206</v>
      </c>
      <c r="AC101" s="73" t="s">
        <v>206</v>
      </c>
      <c r="AD101" s="73" t="s">
        <v>206</v>
      </c>
      <c r="AE101" s="73" t="s">
        <v>96</v>
      </c>
      <c r="AF101" s="73" t="s">
        <v>96</v>
      </c>
      <c r="AG101" s="73" t="s">
        <v>96</v>
      </c>
      <c r="AH101" s="73" t="s">
        <v>206</v>
      </c>
      <c r="AI101" s="73" t="s">
        <v>206</v>
      </c>
      <c r="AJ101" s="73" t="s">
        <v>206</v>
      </c>
    </row>
    <row r="102" spans="18:36" ht="31" x14ac:dyDescent="0.35">
      <c r="R102" s="73" t="s">
        <v>1740</v>
      </c>
      <c r="S102" s="73" t="s">
        <v>1405</v>
      </c>
      <c r="T102" s="73" t="s">
        <v>1705</v>
      </c>
      <c r="U102" s="84" t="s">
        <v>1741</v>
      </c>
      <c r="V102" s="73">
        <v>1548</v>
      </c>
      <c r="W102" s="73" t="s">
        <v>1559</v>
      </c>
      <c r="X102" s="73" t="s">
        <v>1684</v>
      </c>
      <c r="Y102" s="73" t="s">
        <v>96</v>
      </c>
      <c r="Z102" s="73" t="s">
        <v>96</v>
      </c>
      <c r="AA102" s="73" t="s">
        <v>96</v>
      </c>
      <c r="AB102" s="73" t="s">
        <v>1561</v>
      </c>
      <c r="AC102" s="73" t="s">
        <v>1561</v>
      </c>
      <c r="AD102" s="73" t="s">
        <v>1561</v>
      </c>
      <c r="AE102" s="73" t="s">
        <v>96</v>
      </c>
      <c r="AF102" s="73" t="s">
        <v>96</v>
      </c>
      <c r="AG102" s="73" t="s">
        <v>96</v>
      </c>
      <c r="AH102" s="73" t="s">
        <v>1561</v>
      </c>
      <c r="AI102" s="73" t="s">
        <v>1561</v>
      </c>
      <c r="AJ102" s="73" t="s">
        <v>1561</v>
      </c>
    </row>
    <row r="103" spans="18:36" ht="46.5" x14ac:dyDescent="0.35">
      <c r="R103" s="73" t="s">
        <v>1742</v>
      </c>
      <c r="S103" s="73" t="s">
        <v>1408</v>
      </c>
      <c r="T103" s="73" t="s">
        <v>1705</v>
      </c>
      <c r="U103" s="84" t="s">
        <v>1743</v>
      </c>
      <c r="V103" s="73">
        <v>15</v>
      </c>
      <c r="W103" s="73" t="s">
        <v>1496</v>
      </c>
      <c r="X103" s="73" t="s">
        <v>1684</v>
      </c>
      <c r="Y103" s="73" t="s">
        <v>96</v>
      </c>
      <c r="Z103" s="73" t="s">
        <v>96</v>
      </c>
      <c r="AA103" s="73" t="s">
        <v>96</v>
      </c>
      <c r="AB103" s="73" t="s">
        <v>1561</v>
      </c>
      <c r="AC103" s="73" t="s">
        <v>1561</v>
      </c>
      <c r="AD103" s="73" t="s">
        <v>1561</v>
      </c>
      <c r="AE103" s="73" t="s">
        <v>96</v>
      </c>
      <c r="AF103" s="73" t="s">
        <v>96</v>
      </c>
      <c r="AG103" s="73" t="s">
        <v>96</v>
      </c>
      <c r="AH103" s="73" t="s">
        <v>1561</v>
      </c>
      <c r="AI103" s="73" t="s">
        <v>1561</v>
      </c>
      <c r="AJ103" s="73" t="s">
        <v>206</v>
      </c>
    </row>
    <row r="104" spans="18:36" ht="31" x14ac:dyDescent="0.35">
      <c r="R104" s="73" t="s">
        <v>1744</v>
      </c>
      <c r="S104" s="73" t="s">
        <v>1745</v>
      </c>
      <c r="T104" s="73" t="s">
        <v>1705</v>
      </c>
      <c r="U104" s="84" t="s">
        <v>1746</v>
      </c>
      <c r="V104" s="73" t="s">
        <v>1734</v>
      </c>
      <c r="W104" s="73" t="s">
        <v>1524</v>
      </c>
      <c r="X104" s="73" t="s">
        <v>1684</v>
      </c>
      <c r="Y104" s="73" t="s">
        <v>96</v>
      </c>
      <c r="Z104" s="73" t="s">
        <v>96</v>
      </c>
      <c r="AA104" s="73" t="s">
        <v>96</v>
      </c>
      <c r="AB104" s="73" t="s">
        <v>96</v>
      </c>
      <c r="AC104" s="73" t="s">
        <v>96</v>
      </c>
      <c r="AD104" s="73" t="s">
        <v>206</v>
      </c>
      <c r="AE104" s="73" t="s">
        <v>96</v>
      </c>
      <c r="AF104" s="73" t="s">
        <v>96</v>
      </c>
      <c r="AG104" s="73" t="s">
        <v>96</v>
      </c>
      <c r="AH104" s="73" t="s">
        <v>1561</v>
      </c>
      <c r="AI104" s="73" t="s">
        <v>1561</v>
      </c>
      <c r="AJ104" s="73" t="s">
        <v>1561</v>
      </c>
    </row>
    <row r="105" spans="18:36" ht="15.5" x14ac:dyDescent="0.35">
      <c r="R105" s="73" t="s">
        <v>1747</v>
      </c>
      <c r="S105" s="73" t="s">
        <v>1428</v>
      </c>
      <c r="T105" s="73" t="s">
        <v>1705</v>
      </c>
      <c r="U105" s="84" t="s">
        <v>1748</v>
      </c>
      <c r="V105" s="73" t="s">
        <v>1749</v>
      </c>
      <c r="W105" s="73" t="s">
        <v>1559</v>
      </c>
      <c r="X105" s="73" t="s">
        <v>1560</v>
      </c>
      <c r="Y105" s="73" t="s">
        <v>96</v>
      </c>
      <c r="Z105" s="73" t="s">
        <v>96</v>
      </c>
      <c r="AA105" s="73" t="s">
        <v>96</v>
      </c>
      <c r="AB105" s="73" t="s">
        <v>1561</v>
      </c>
      <c r="AC105" s="73" t="s">
        <v>1561</v>
      </c>
      <c r="AD105" s="73" t="s">
        <v>1561</v>
      </c>
      <c r="AE105" s="73" t="s">
        <v>96</v>
      </c>
      <c r="AF105" s="73" t="s">
        <v>96</v>
      </c>
      <c r="AG105" s="73" t="s">
        <v>96</v>
      </c>
      <c r="AH105" s="73" t="s">
        <v>1561</v>
      </c>
      <c r="AI105" s="73" t="s">
        <v>1561</v>
      </c>
      <c r="AJ105" s="73" t="s">
        <v>1561</v>
      </c>
    </row>
    <row r="106" spans="18:36" ht="15.5" x14ac:dyDescent="0.35">
      <c r="R106" s="73" t="s">
        <v>1750</v>
      </c>
      <c r="S106" s="73" t="s">
        <v>1422</v>
      </c>
      <c r="T106" s="73" t="s">
        <v>1705</v>
      </c>
      <c r="U106" s="84" t="s">
        <v>1751</v>
      </c>
      <c r="V106" s="73">
        <v>1500</v>
      </c>
      <c r="W106" s="73" t="s">
        <v>1496</v>
      </c>
      <c r="X106" s="73" t="s">
        <v>1726</v>
      </c>
      <c r="Y106" s="73" t="s">
        <v>206</v>
      </c>
      <c r="Z106" s="73" t="s">
        <v>96</v>
      </c>
      <c r="AA106" s="73" t="s">
        <v>96</v>
      </c>
      <c r="AB106" s="73" t="s">
        <v>206</v>
      </c>
      <c r="AC106" s="73" t="s">
        <v>206</v>
      </c>
      <c r="AD106" s="73" t="s">
        <v>206</v>
      </c>
      <c r="AE106" s="73" t="s">
        <v>96</v>
      </c>
      <c r="AF106" s="73" t="s">
        <v>96</v>
      </c>
      <c r="AG106" s="73" t="s">
        <v>96</v>
      </c>
      <c r="AH106" s="73" t="s">
        <v>206</v>
      </c>
      <c r="AI106" s="73" t="s">
        <v>206</v>
      </c>
      <c r="AJ106" s="73" t="s">
        <v>206</v>
      </c>
    </row>
    <row r="107" spans="18:36" ht="15.5" x14ac:dyDescent="0.35">
      <c r="R107" s="73" t="s">
        <v>1752</v>
      </c>
      <c r="S107" s="73" t="s">
        <v>1423</v>
      </c>
      <c r="T107" s="73" t="s">
        <v>1705</v>
      </c>
      <c r="U107" s="84" t="s">
        <v>1753</v>
      </c>
      <c r="V107" s="73">
        <v>750</v>
      </c>
      <c r="W107" s="73" t="s">
        <v>1496</v>
      </c>
      <c r="X107" s="73" t="s">
        <v>1726</v>
      </c>
      <c r="Y107" s="73" t="s">
        <v>206</v>
      </c>
      <c r="Z107" s="73" t="s">
        <v>96</v>
      </c>
      <c r="AA107" s="73" t="s">
        <v>96</v>
      </c>
      <c r="AB107" s="73" t="s">
        <v>206</v>
      </c>
      <c r="AC107" s="73" t="s">
        <v>206</v>
      </c>
      <c r="AD107" s="73" t="s">
        <v>206</v>
      </c>
      <c r="AE107" s="73" t="s">
        <v>96</v>
      </c>
      <c r="AF107" s="73" t="s">
        <v>96</v>
      </c>
      <c r="AG107" s="73" t="s">
        <v>96</v>
      </c>
      <c r="AH107" s="73" t="s">
        <v>206</v>
      </c>
      <c r="AI107" s="73" t="s">
        <v>206</v>
      </c>
      <c r="AJ107" s="73" t="s">
        <v>206</v>
      </c>
    </row>
    <row r="108" spans="18:36" ht="15.5" x14ac:dyDescent="0.35">
      <c r="R108" s="73" t="s">
        <v>1754</v>
      </c>
      <c r="S108" s="73" t="s">
        <v>1421</v>
      </c>
      <c r="T108" s="73" t="s">
        <v>1705</v>
      </c>
      <c r="U108" s="84" t="s">
        <v>1751</v>
      </c>
      <c r="V108" s="73">
        <v>1130</v>
      </c>
      <c r="W108" s="73" t="s">
        <v>1496</v>
      </c>
      <c r="X108" s="73" t="s">
        <v>1726</v>
      </c>
      <c r="Y108" s="73" t="s">
        <v>206</v>
      </c>
      <c r="Z108" s="73" t="s">
        <v>96</v>
      </c>
      <c r="AA108" s="73" t="s">
        <v>96</v>
      </c>
      <c r="AB108" s="73" t="s">
        <v>206</v>
      </c>
      <c r="AC108" s="73" t="s">
        <v>206</v>
      </c>
      <c r="AD108" s="73" t="s">
        <v>206</v>
      </c>
      <c r="AE108" s="73" t="s">
        <v>96</v>
      </c>
      <c r="AF108" s="73" t="s">
        <v>96</v>
      </c>
      <c r="AG108" s="73" t="s">
        <v>96</v>
      </c>
      <c r="AH108" s="73" t="s">
        <v>206</v>
      </c>
      <c r="AI108" s="73" t="s">
        <v>206</v>
      </c>
      <c r="AJ108" s="73" t="s">
        <v>206</v>
      </c>
    </row>
    <row r="109" spans="18:36" ht="46.5" x14ac:dyDescent="0.35">
      <c r="R109" s="73" t="s">
        <v>1755</v>
      </c>
      <c r="S109" s="73" t="s">
        <v>1446</v>
      </c>
      <c r="T109" s="73" t="s">
        <v>1705</v>
      </c>
      <c r="U109" s="84" t="s">
        <v>1756</v>
      </c>
      <c r="V109" s="73" t="s">
        <v>1757</v>
      </c>
      <c r="W109" s="73" t="s">
        <v>1559</v>
      </c>
      <c r="X109" s="73" t="s">
        <v>1560</v>
      </c>
      <c r="Y109" s="73" t="s">
        <v>96</v>
      </c>
      <c r="Z109" s="73" t="s">
        <v>96</v>
      </c>
      <c r="AA109" s="73" t="s">
        <v>96</v>
      </c>
      <c r="AB109" s="73" t="s">
        <v>1561</v>
      </c>
      <c r="AC109" s="73" t="s">
        <v>1561</v>
      </c>
      <c r="AD109" s="73" t="s">
        <v>1561</v>
      </c>
      <c r="AE109" s="73" t="s">
        <v>96</v>
      </c>
      <c r="AF109" s="73" t="s">
        <v>96</v>
      </c>
      <c r="AG109" s="73" t="s">
        <v>96</v>
      </c>
      <c r="AH109" s="73" t="s">
        <v>1561</v>
      </c>
      <c r="AI109" s="73" t="s">
        <v>1561</v>
      </c>
      <c r="AJ109" s="73" t="s">
        <v>1561</v>
      </c>
    </row>
    <row r="110" spans="18:36" ht="62" x14ac:dyDescent="0.35">
      <c r="R110" s="73" t="s">
        <v>1758</v>
      </c>
      <c r="S110" s="73" t="s">
        <v>1424</v>
      </c>
      <c r="T110" s="73" t="s">
        <v>1705</v>
      </c>
      <c r="U110" s="84" t="s">
        <v>1759</v>
      </c>
      <c r="V110" s="73" t="s">
        <v>1760</v>
      </c>
      <c r="W110" s="73" t="s">
        <v>1559</v>
      </c>
      <c r="X110" s="73" t="s">
        <v>1560</v>
      </c>
      <c r="Y110" s="73" t="s">
        <v>96</v>
      </c>
      <c r="Z110" s="73" t="s">
        <v>96</v>
      </c>
      <c r="AA110" s="73" t="s">
        <v>96</v>
      </c>
      <c r="AB110" s="73" t="s">
        <v>1561</v>
      </c>
      <c r="AC110" s="73" t="s">
        <v>1561</v>
      </c>
      <c r="AD110" s="73" t="s">
        <v>1561</v>
      </c>
      <c r="AE110" s="73" t="s">
        <v>96</v>
      </c>
      <c r="AF110" s="73" t="s">
        <v>96</v>
      </c>
      <c r="AG110" s="73" t="s">
        <v>96</v>
      </c>
      <c r="AH110" s="73" t="s">
        <v>1561</v>
      </c>
      <c r="AI110" s="73" t="s">
        <v>1561</v>
      </c>
      <c r="AJ110" s="73" t="s">
        <v>1561</v>
      </c>
    </row>
    <row r="111" spans="18:36" ht="62" x14ac:dyDescent="0.35">
      <c r="R111" s="73" t="s">
        <v>1761</v>
      </c>
      <c r="S111" s="73" t="s">
        <v>1425</v>
      </c>
      <c r="T111" s="73" t="s">
        <v>1705</v>
      </c>
      <c r="U111" s="84" t="s">
        <v>1759</v>
      </c>
      <c r="V111" s="73" t="s">
        <v>1762</v>
      </c>
      <c r="W111" s="73" t="s">
        <v>1559</v>
      </c>
      <c r="X111" s="73" t="s">
        <v>1560</v>
      </c>
      <c r="Y111" s="73" t="s">
        <v>96</v>
      </c>
      <c r="Z111" s="73" t="s">
        <v>96</v>
      </c>
      <c r="AA111" s="73" t="s">
        <v>96</v>
      </c>
      <c r="AB111" s="73" t="s">
        <v>1561</v>
      </c>
      <c r="AC111" s="73" t="s">
        <v>1561</v>
      </c>
      <c r="AD111" s="73" t="s">
        <v>1561</v>
      </c>
      <c r="AE111" s="73" t="s">
        <v>96</v>
      </c>
      <c r="AF111" s="73" t="s">
        <v>96</v>
      </c>
      <c r="AG111" s="73" t="s">
        <v>96</v>
      </c>
      <c r="AH111" s="73" t="s">
        <v>1561</v>
      </c>
      <c r="AI111" s="73" t="s">
        <v>1561</v>
      </c>
      <c r="AJ111" s="73" t="s">
        <v>1561</v>
      </c>
    </row>
    <row r="112" spans="18:36" ht="62" x14ac:dyDescent="0.35">
      <c r="R112" s="73" t="s">
        <v>1763</v>
      </c>
      <c r="S112" s="73" t="s">
        <v>1415</v>
      </c>
      <c r="T112" s="73" t="s">
        <v>1705</v>
      </c>
      <c r="U112" s="84" t="s">
        <v>1764</v>
      </c>
      <c r="V112" s="73" t="s">
        <v>1765</v>
      </c>
      <c r="W112" s="73" t="s">
        <v>1559</v>
      </c>
      <c r="X112" s="73" t="s">
        <v>1560</v>
      </c>
      <c r="Y112" s="73" t="s">
        <v>96</v>
      </c>
      <c r="Z112" s="73" t="s">
        <v>96</v>
      </c>
      <c r="AA112" s="73" t="s">
        <v>96</v>
      </c>
      <c r="AB112" s="73" t="s">
        <v>1561</v>
      </c>
      <c r="AC112" s="73" t="s">
        <v>1561</v>
      </c>
      <c r="AD112" s="73" t="s">
        <v>1561</v>
      </c>
      <c r="AE112" s="73" t="s">
        <v>96</v>
      </c>
      <c r="AF112" s="73" t="s">
        <v>96</v>
      </c>
      <c r="AG112" s="73" t="s">
        <v>96</v>
      </c>
      <c r="AH112" s="73" t="s">
        <v>1561</v>
      </c>
      <c r="AI112" s="73" t="s">
        <v>1561</v>
      </c>
      <c r="AJ112" s="73" t="s">
        <v>1561</v>
      </c>
    </row>
    <row r="113" spans="18:36" ht="62" x14ac:dyDescent="0.35">
      <c r="R113" s="73" t="s">
        <v>1766</v>
      </c>
      <c r="S113" s="73" t="s">
        <v>1418</v>
      </c>
      <c r="T113" s="73" t="s">
        <v>1705</v>
      </c>
      <c r="U113" s="84" t="s">
        <v>1759</v>
      </c>
      <c r="V113" s="73" t="s">
        <v>1767</v>
      </c>
      <c r="W113" s="73" t="s">
        <v>1559</v>
      </c>
      <c r="X113" s="73" t="s">
        <v>1560</v>
      </c>
      <c r="Y113" s="73" t="s">
        <v>96</v>
      </c>
      <c r="Z113" s="73" t="s">
        <v>96</v>
      </c>
      <c r="AA113" s="73" t="s">
        <v>96</v>
      </c>
      <c r="AB113" s="73" t="s">
        <v>1561</v>
      </c>
      <c r="AC113" s="73" t="s">
        <v>1561</v>
      </c>
      <c r="AD113" s="73" t="s">
        <v>1561</v>
      </c>
      <c r="AE113" s="73" t="s">
        <v>96</v>
      </c>
      <c r="AF113" s="73" t="s">
        <v>96</v>
      </c>
      <c r="AG113" s="73" t="s">
        <v>96</v>
      </c>
      <c r="AH113" s="73" t="s">
        <v>1561</v>
      </c>
      <c r="AI113" s="73" t="s">
        <v>1561</v>
      </c>
      <c r="AJ113" s="73" t="s">
        <v>1561</v>
      </c>
    </row>
    <row r="114" spans="18:36" ht="62" x14ac:dyDescent="0.35">
      <c r="R114" s="73" t="s">
        <v>1768</v>
      </c>
      <c r="S114" s="73" t="s">
        <v>1419</v>
      </c>
      <c r="T114" s="73" t="s">
        <v>1705</v>
      </c>
      <c r="U114" s="84" t="s">
        <v>1759</v>
      </c>
      <c r="V114" s="73" t="s">
        <v>1769</v>
      </c>
      <c r="W114" s="73" t="s">
        <v>1559</v>
      </c>
      <c r="X114" s="73" t="s">
        <v>1560</v>
      </c>
      <c r="Y114" s="73" t="s">
        <v>96</v>
      </c>
      <c r="Z114" s="73" t="s">
        <v>96</v>
      </c>
      <c r="AA114" s="73" t="s">
        <v>96</v>
      </c>
      <c r="AB114" s="73" t="s">
        <v>1561</v>
      </c>
      <c r="AC114" s="73" t="s">
        <v>1561</v>
      </c>
      <c r="AD114" s="73" t="s">
        <v>1561</v>
      </c>
      <c r="AE114" s="73" t="s">
        <v>96</v>
      </c>
      <c r="AF114" s="73" t="s">
        <v>96</v>
      </c>
      <c r="AG114" s="73" t="s">
        <v>96</v>
      </c>
      <c r="AH114" s="73" t="s">
        <v>1561</v>
      </c>
      <c r="AI114" s="73" t="s">
        <v>1561</v>
      </c>
      <c r="AJ114" s="73" t="s">
        <v>1561</v>
      </c>
    </row>
    <row r="115" spans="18:36" ht="62" x14ac:dyDescent="0.35">
      <c r="R115" s="73" t="s">
        <v>1770</v>
      </c>
      <c r="S115" s="73" t="s">
        <v>1420</v>
      </c>
      <c r="T115" s="73" t="s">
        <v>1705</v>
      </c>
      <c r="U115" s="84" t="s">
        <v>1759</v>
      </c>
      <c r="V115" s="73" t="s">
        <v>1765</v>
      </c>
      <c r="W115" s="73" t="s">
        <v>1559</v>
      </c>
      <c r="X115" s="73" t="s">
        <v>1560</v>
      </c>
      <c r="Y115" s="73" t="s">
        <v>96</v>
      </c>
      <c r="Z115" s="73" t="s">
        <v>96</v>
      </c>
      <c r="AA115" s="73" t="s">
        <v>96</v>
      </c>
      <c r="AB115" s="73" t="s">
        <v>1561</v>
      </c>
      <c r="AC115" s="73" t="s">
        <v>1561</v>
      </c>
      <c r="AD115" s="73" t="s">
        <v>1561</v>
      </c>
      <c r="AE115" s="73" t="s">
        <v>96</v>
      </c>
      <c r="AF115" s="73" t="s">
        <v>96</v>
      </c>
      <c r="AG115" s="73" t="s">
        <v>96</v>
      </c>
      <c r="AH115" s="73" t="s">
        <v>1561</v>
      </c>
      <c r="AI115" s="73" t="s">
        <v>1561</v>
      </c>
      <c r="AJ115" s="73" t="s">
        <v>1561</v>
      </c>
    </row>
    <row r="116" spans="18:36" ht="62" x14ac:dyDescent="0.35">
      <c r="R116" s="73" t="s">
        <v>1771</v>
      </c>
      <c r="S116" s="73" t="s">
        <v>1416</v>
      </c>
      <c r="T116" s="73" t="s">
        <v>1705</v>
      </c>
      <c r="U116" s="84" t="s">
        <v>1759</v>
      </c>
      <c r="V116" s="73" t="s">
        <v>1772</v>
      </c>
      <c r="W116" s="73" t="s">
        <v>1559</v>
      </c>
      <c r="X116" s="73" t="s">
        <v>1560</v>
      </c>
      <c r="Y116" s="73" t="s">
        <v>96</v>
      </c>
      <c r="Z116" s="73" t="s">
        <v>96</v>
      </c>
      <c r="AA116" s="73" t="s">
        <v>96</v>
      </c>
      <c r="AB116" s="73" t="s">
        <v>1561</v>
      </c>
      <c r="AC116" s="73" t="s">
        <v>1561</v>
      </c>
      <c r="AD116" s="73" t="s">
        <v>1561</v>
      </c>
      <c r="AE116" s="73" t="s">
        <v>96</v>
      </c>
      <c r="AF116" s="73" t="s">
        <v>96</v>
      </c>
      <c r="AG116" s="73" t="s">
        <v>96</v>
      </c>
      <c r="AH116" s="73" t="s">
        <v>1561</v>
      </c>
      <c r="AI116" s="73" t="s">
        <v>1561</v>
      </c>
      <c r="AJ116" s="73" t="s">
        <v>1561</v>
      </c>
    </row>
    <row r="117" spans="18:36" ht="62" x14ac:dyDescent="0.35">
      <c r="R117" s="73" t="s">
        <v>1773</v>
      </c>
      <c r="S117" s="73" t="s">
        <v>1417</v>
      </c>
      <c r="T117" s="73" t="s">
        <v>1705</v>
      </c>
      <c r="U117" s="84" t="s">
        <v>1759</v>
      </c>
      <c r="V117" s="73" t="s">
        <v>1774</v>
      </c>
      <c r="W117" s="73" t="s">
        <v>1559</v>
      </c>
      <c r="X117" s="73" t="s">
        <v>1560</v>
      </c>
      <c r="Y117" s="73" t="s">
        <v>96</v>
      </c>
      <c r="Z117" s="73" t="s">
        <v>96</v>
      </c>
      <c r="AA117" s="73" t="s">
        <v>96</v>
      </c>
      <c r="AB117" s="73" t="s">
        <v>1561</v>
      </c>
      <c r="AC117" s="73" t="s">
        <v>1561</v>
      </c>
      <c r="AD117" s="73" t="s">
        <v>1561</v>
      </c>
      <c r="AE117" s="73" t="s">
        <v>96</v>
      </c>
      <c r="AF117" s="73" t="s">
        <v>96</v>
      </c>
      <c r="AG117" s="73" t="s">
        <v>96</v>
      </c>
      <c r="AH117" s="73" t="s">
        <v>1561</v>
      </c>
      <c r="AI117" s="73" t="s">
        <v>1561</v>
      </c>
      <c r="AJ117" s="73" t="s">
        <v>1561</v>
      </c>
    </row>
    <row r="118" spans="18:36" ht="62" x14ac:dyDescent="0.35">
      <c r="R118" s="73" t="s">
        <v>1775</v>
      </c>
      <c r="S118" s="73" t="s">
        <v>1413</v>
      </c>
      <c r="T118" s="73" t="s">
        <v>1705</v>
      </c>
      <c r="U118" s="84" t="s">
        <v>1759</v>
      </c>
      <c r="V118" s="73" t="s">
        <v>96</v>
      </c>
      <c r="W118" s="73" t="s">
        <v>1559</v>
      </c>
      <c r="X118" s="73" t="s">
        <v>1560</v>
      </c>
      <c r="Y118" s="73" t="s">
        <v>96</v>
      </c>
      <c r="Z118" s="73" t="s">
        <v>96</v>
      </c>
      <c r="AA118" s="73" t="s">
        <v>96</v>
      </c>
      <c r="AB118" s="73" t="s">
        <v>1561</v>
      </c>
      <c r="AC118" s="73" t="s">
        <v>1561</v>
      </c>
      <c r="AD118" s="73" t="s">
        <v>1561</v>
      </c>
      <c r="AE118" s="73" t="s">
        <v>96</v>
      </c>
      <c r="AF118" s="73" t="s">
        <v>96</v>
      </c>
      <c r="AG118" s="73" t="s">
        <v>96</v>
      </c>
      <c r="AH118" s="73" t="s">
        <v>1561</v>
      </c>
      <c r="AI118" s="73" t="s">
        <v>1561</v>
      </c>
      <c r="AJ118" s="73" t="s">
        <v>1561</v>
      </c>
    </row>
    <row r="119" spans="18:36" ht="62" x14ac:dyDescent="0.35">
      <c r="R119" s="73" t="s">
        <v>1776</v>
      </c>
      <c r="S119" s="73" t="s">
        <v>1414</v>
      </c>
      <c r="T119" s="73" t="s">
        <v>1705</v>
      </c>
      <c r="U119" s="84" t="s">
        <v>1759</v>
      </c>
      <c r="V119" s="73" t="s">
        <v>1777</v>
      </c>
      <c r="W119" s="73" t="s">
        <v>1559</v>
      </c>
      <c r="X119" s="73" t="s">
        <v>1560</v>
      </c>
      <c r="Y119" s="73" t="s">
        <v>96</v>
      </c>
      <c r="Z119" s="73" t="s">
        <v>96</v>
      </c>
      <c r="AA119" s="73" t="s">
        <v>96</v>
      </c>
      <c r="AB119" s="73" t="s">
        <v>1561</v>
      </c>
      <c r="AC119" s="73" t="s">
        <v>1561</v>
      </c>
      <c r="AD119" s="73" t="s">
        <v>1561</v>
      </c>
      <c r="AE119" s="73" t="s">
        <v>96</v>
      </c>
      <c r="AF119" s="73" t="s">
        <v>96</v>
      </c>
      <c r="AG119" s="73" t="s">
        <v>96</v>
      </c>
      <c r="AH119" s="73" t="s">
        <v>1561</v>
      </c>
      <c r="AI119" s="73" t="s">
        <v>1561</v>
      </c>
      <c r="AJ119" s="73" t="s">
        <v>1561</v>
      </c>
    </row>
    <row r="120" spans="18:36" ht="62" x14ac:dyDescent="0.35">
      <c r="R120" s="73" t="s">
        <v>1778</v>
      </c>
      <c r="S120" s="73" t="s">
        <v>1426</v>
      </c>
      <c r="T120" s="73" t="s">
        <v>1705</v>
      </c>
      <c r="U120" s="84" t="s">
        <v>1759</v>
      </c>
      <c r="V120" s="73" t="s">
        <v>1779</v>
      </c>
      <c r="W120" s="73" t="s">
        <v>1559</v>
      </c>
      <c r="X120" s="73" t="s">
        <v>1560</v>
      </c>
      <c r="Y120" s="73" t="s">
        <v>96</v>
      </c>
      <c r="Z120" s="73" t="s">
        <v>96</v>
      </c>
      <c r="AA120" s="73" t="s">
        <v>96</v>
      </c>
      <c r="AB120" s="73" t="s">
        <v>1561</v>
      </c>
      <c r="AC120" s="73" t="s">
        <v>1561</v>
      </c>
      <c r="AD120" s="73" t="s">
        <v>1561</v>
      </c>
      <c r="AE120" s="73" t="s">
        <v>96</v>
      </c>
      <c r="AF120" s="73" t="s">
        <v>96</v>
      </c>
      <c r="AG120" s="73" t="s">
        <v>96</v>
      </c>
      <c r="AH120" s="73" t="s">
        <v>1561</v>
      </c>
      <c r="AI120" s="73" t="s">
        <v>1561</v>
      </c>
      <c r="AJ120" s="73" t="s">
        <v>1561</v>
      </c>
    </row>
    <row r="121" spans="18:36" ht="31" x14ac:dyDescent="0.35">
      <c r="R121" s="73" t="s">
        <v>1780</v>
      </c>
      <c r="S121" s="73" t="s">
        <v>1781</v>
      </c>
      <c r="T121" s="73" t="s">
        <v>1705</v>
      </c>
      <c r="U121" s="84" t="s">
        <v>1782</v>
      </c>
      <c r="V121" s="73" t="s">
        <v>1783</v>
      </c>
      <c r="W121" s="73" t="s">
        <v>1653</v>
      </c>
      <c r="X121" s="73" t="s">
        <v>1517</v>
      </c>
      <c r="Y121" s="73" t="s">
        <v>206</v>
      </c>
      <c r="Z121" s="73"/>
      <c r="AA121" s="73"/>
      <c r="AB121" s="73" t="s">
        <v>206</v>
      </c>
      <c r="AC121" s="73" t="s">
        <v>206</v>
      </c>
      <c r="AD121" s="73" t="s">
        <v>206</v>
      </c>
      <c r="AE121" s="73" t="s">
        <v>96</v>
      </c>
      <c r="AF121" s="73" t="s">
        <v>96</v>
      </c>
      <c r="AG121" s="73" t="s">
        <v>96</v>
      </c>
      <c r="AH121" s="73" t="s">
        <v>206</v>
      </c>
      <c r="AI121" s="73" t="s">
        <v>206</v>
      </c>
      <c r="AJ121" s="73" t="s">
        <v>206</v>
      </c>
    </row>
    <row r="122" spans="18:36" ht="31" x14ac:dyDescent="0.35">
      <c r="R122" s="73" t="s">
        <v>1784</v>
      </c>
      <c r="S122" s="73" t="s">
        <v>1785</v>
      </c>
      <c r="T122" s="73" t="s">
        <v>1512</v>
      </c>
      <c r="U122" s="84" t="s">
        <v>1786</v>
      </c>
      <c r="V122" s="73" t="s">
        <v>1787</v>
      </c>
      <c r="W122" s="73" t="s">
        <v>1496</v>
      </c>
      <c r="X122" s="73" t="s">
        <v>1517</v>
      </c>
      <c r="Y122" s="73" t="s">
        <v>206</v>
      </c>
      <c r="Z122" s="73" t="s">
        <v>96</v>
      </c>
      <c r="AA122" s="73" t="s">
        <v>96</v>
      </c>
      <c r="AB122" s="73" t="s">
        <v>206</v>
      </c>
      <c r="AC122" s="73" t="s">
        <v>206</v>
      </c>
      <c r="AD122" s="73" t="s">
        <v>206</v>
      </c>
      <c r="AE122" s="73" t="s">
        <v>96</v>
      </c>
      <c r="AF122" s="73" t="s">
        <v>96</v>
      </c>
      <c r="AG122" s="73" t="s">
        <v>96</v>
      </c>
      <c r="AH122" s="73" t="s">
        <v>206</v>
      </c>
      <c r="AI122" s="73" t="s">
        <v>206</v>
      </c>
      <c r="AJ122" s="73" t="s">
        <v>206</v>
      </c>
    </row>
    <row r="123" spans="18:36" ht="15.5" x14ac:dyDescent="0.35">
      <c r="R123" s="73" t="s">
        <v>1788</v>
      </c>
      <c r="S123" s="73" t="s">
        <v>1708</v>
      </c>
      <c r="T123" s="73" t="s">
        <v>1512</v>
      </c>
      <c r="U123" s="84" t="s">
        <v>1510</v>
      </c>
      <c r="V123" s="73" t="s">
        <v>1506</v>
      </c>
      <c r="W123" s="73" t="s">
        <v>1511</v>
      </c>
      <c r="X123" s="73" t="s">
        <v>1507</v>
      </c>
      <c r="Y123" s="73" t="s">
        <v>206</v>
      </c>
      <c r="Z123" s="73" t="s">
        <v>96</v>
      </c>
      <c r="AA123" s="73" t="s">
        <v>96</v>
      </c>
      <c r="AB123" s="73" t="s">
        <v>206</v>
      </c>
      <c r="AC123" s="73" t="s">
        <v>206</v>
      </c>
      <c r="AD123" s="73" t="s">
        <v>206</v>
      </c>
      <c r="AE123" s="73" t="s">
        <v>96</v>
      </c>
      <c r="AF123" s="73" t="s">
        <v>96</v>
      </c>
      <c r="AG123" s="73" t="s">
        <v>96</v>
      </c>
      <c r="AH123" s="73" t="s">
        <v>206</v>
      </c>
      <c r="AI123" s="73" t="s">
        <v>206</v>
      </c>
      <c r="AJ123" s="73" t="s">
        <v>206</v>
      </c>
    </row>
    <row r="124" spans="18:36" ht="31" x14ac:dyDescent="0.35">
      <c r="R124" s="73" t="s">
        <v>1789</v>
      </c>
      <c r="S124" s="73" t="s">
        <v>1601</v>
      </c>
      <c r="T124" s="73" t="s">
        <v>1512</v>
      </c>
      <c r="U124" s="84" t="s">
        <v>1515</v>
      </c>
      <c r="V124" s="73" t="s">
        <v>1602</v>
      </c>
      <c r="W124" s="73" t="s">
        <v>1496</v>
      </c>
      <c r="X124" s="73" t="s">
        <v>1517</v>
      </c>
      <c r="Y124" s="73" t="s">
        <v>206</v>
      </c>
      <c r="Z124" s="73" t="s">
        <v>96</v>
      </c>
      <c r="AA124" s="73" t="s">
        <v>96</v>
      </c>
      <c r="AB124" s="73" t="s">
        <v>206</v>
      </c>
      <c r="AC124" s="73" t="s">
        <v>206</v>
      </c>
      <c r="AD124" s="73" t="s">
        <v>206</v>
      </c>
      <c r="AE124" s="73" t="s">
        <v>96</v>
      </c>
      <c r="AF124" s="73" t="s">
        <v>96</v>
      </c>
      <c r="AG124" s="73" t="s">
        <v>96</v>
      </c>
      <c r="AH124" s="73" t="s">
        <v>206</v>
      </c>
      <c r="AI124" s="73" t="s">
        <v>206</v>
      </c>
      <c r="AJ124" s="73" t="s">
        <v>206</v>
      </c>
    </row>
    <row r="125" spans="18:36" ht="15.5" x14ac:dyDescent="0.35">
      <c r="R125" s="73" t="s">
        <v>1790</v>
      </c>
      <c r="S125" s="73" t="s">
        <v>1791</v>
      </c>
      <c r="T125" s="73" t="s">
        <v>1512</v>
      </c>
      <c r="U125" s="84" t="s">
        <v>1792</v>
      </c>
      <c r="V125" s="73" t="s">
        <v>1707</v>
      </c>
      <c r="W125" s="73" t="s">
        <v>1511</v>
      </c>
      <c r="X125" s="73" t="s">
        <v>1450</v>
      </c>
      <c r="Y125" s="73" t="s">
        <v>206</v>
      </c>
      <c r="Z125" s="73" t="s">
        <v>96</v>
      </c>
      <c r="AA125" s="73" t="s">
        <v>96</v>
      </c>
      <c r="AB125" s="73" t="s">
        <v>206</v>
      </c>
      <c r="AC125" s="73" t="s">
        <v>206</v>
      </c>
      <c r="AD125" s="73" t="s">
        <v>206</v>
      </c>
      <c r="AE125" s="73" t="s">
        <v>96</v>
      </c>
      <c r="AF125" s="73" t="s">
        <v>96</v>
      </c>
      <c r="AG125" s="73" t="s">
        <v>96</v>
      </c>
      <c r="AH125" s="73" t="s">
        <v>206</v>
      </c>
      <c r="AI125" s="73" t="s">
        <v>206</v>
      </c>
      <c r="AJ125" s="73" t="s">
        <v>206</v>
      </c>
    </row>
    <row r="126" spans="18:36" ht="46.5" x14ac:dyDescent="0.35">
      <c r="R126" s="73" t="s">
        <v>1793</v>
      </c>
      <c r="S126" s="73" t="s">
        <v>1794</v>
      </c>
      <c r="T126" s="73" t="s">
        <v>1512</v>
      </c>
      <c r="U126" s="84" t="s">
        <v>1795</v>
      </c>
      <c r="V126" s="73" t="s">
        <v>1672</v>
      </c>
      <c r="W126" s="73" t="s">
        <v>1511</v>
      </c>
      <c r="X126" s="73" t="s">
        <v>1450</v>
      </c>
      <c r="Y126" s="73" t="s">
        <v>206</v>
      </c>
      <c r="Z126" s="73" t="s">
        <v>96</v>
      </c>
      <c r="AA126" s="73" t="s">
        <v>96</v>
      </c>
      <c r="AB126" s="73" t="s">
        <v>206</v>
      </c>
      <c r="AC126" s="73" t="s">
        <v>206</v>
      </c>
      <c r="AD126" s="73" t="s">
        <v>206</v>
      </c>
      <c r="AE126" s="73" t="s">
        <v>96</v>
      </c>
      <c r="AF126" s="73" t="s">
        <v>96</v>
      </c>
      <c r="AG126" s="73" t="s">
        <v>96</v>
      </c>
      <c r="AH126" s="73" t="s">
        <v>206</v>
      </c>
      <c r="AI126" s="73" t="s">
        <v>206</v>
      </c>
      <c r="AJ126" s="73" t="s">
        <v>206</v>
      </c>
    </row>
    <row r="127" spans="18:36" ht="15.5" x14ac:dyDescent="0.35">
      <c r="R127" s="73" t="s">
        <v>1796</v>
      </c>
      <c r="S127" s="73" t="s">
        <v>73</v>
      </c>
      <c r="T127" s="73" t="s">
        <v>1512</v>
      </c>
      <c r="U127" s="84" t="s">
        <v>1797</v>
      </c>
      <c r="V127" s="73" t="s">
        <v>1712</v>
      </c>
      <c r="W127" s="73" t="s">
        <v>1496</v>
      </c>
      <c r="X127" s="73" t="s">
        <v>1517</v>
      </c>
      <c r="Y127" s="73" t="s">
        <v>206</v>
      </c>
      <c r="Z127" s="73" t="s">
        <v>96</v>
      </c>
      <c r="AA127" s="73" t="s">
        <v>96</v>
      </c>
      <c r="AB127" s="73" t="s">
        <v>206</v>
      </c>
      <c r="AC127" s="73" t="s">
        <v>206</v>
      </c>
      <c r="AD127" s="73" t="s">
        <v>206</v>
      </c>
      <c r="AE127" s="73" t="s">
        <v>96</v>
      </c>
      <c r="AF127" s="73" t="s">
        <v>96</v>
      </c>
      <c r="AG127" s="73" t="s">
        <v>96</v>
      </c>
      <c r="AH127" s="73" t="s">
        <v>206</v>
      </c>
      <c r="AI127" s="73" t="s">
        <v>206</v>
      </c>
      <c r="AJ127" s="73" t="s">
        <v>206</v>
      </c>
    </row>
    <row r="128" spans="18:36" ht="15.5" x14ac:dyDescent="0.35">
      <c r="R128" s="73" t="s">
        <v>1798</v>
      </c>
      <c r="S128" s="73" t="s">
        <v>1540</v>
      </c>
      <c r="T128" s="73" t="s">
        <v>1512</v>
      </c>
      <c r="U128" s="84" t="s">
        <v>1541</v>
      </c>
      <c r="V128" s="73" t="s">
        <v>1542</v>
      </c>
      <c r="W128" s="73" t="s">
        <v>1543</v>
      </c>
      <c r="X128" s="73" t="s">
        <v>1544</v>
      </c>
      <c r="Y128" s="73" t="s">
        <v>206</v>
      </c>
      <c r="Z128" s="73" t="s">
        <v>96</v>
      </c>
      <c r="AA128" s="73" t="s">
        <v>96</v>
      </c>
      <c r="AB128" s="73" t="s">
        <v>206</v>
      </c>
      <c r="AC128" s="73" t="s">
        <v>206</v>
      </c>
      <c r="AD128" s="73" t="s">
        <v>206</v>
      </c>
      <c r="AE128" s="73" t="s">
        <v>96</v>
      </c>
      <c r="AF128" s="73" t="s">
        <v>96</v>
      </c>
      <c r="AG128" s="73" t="s">
        <v>96</v>
      </c>
      <c r="AH128" s="73" t="s">
        <v>206</v>
      </c>
      <c r="AI128" s="73" t="s">
        <v>206</v>
      </c>
      <c r="AJ128" s="73" t="s">
        <v>206</v>
      </c>
    </row>
    <row r="129" spans="18:36" ht="62" x14ac:dyDescent="0.35">
      <c r="R129" s="73" t="s">
        <v>1799</v>
      </c>
      <c r="S129" s="73" t="s">
        <v>1547</v>
      </c>
      <c r="T129" s="73" t="s">
        <v>1512</v>
      </c>
      <c r="U129" s="84" t="s">
        <v>1548</v>
      </c>
      <c r="V129" s="73" t="s">
        <v>1800</v>
      </c>
      <c r="W129" s="73" t="s">
        <v>1543</v>
      </c>
      <c r="X129" s="73" t="s">
        <v>1544</v>
      </c>
      <c r="Y129" s="73" t="s">
        <v>206</v>
      </c>
      <c r="Z129" s="73" t="s">
        <v>96</v>
      </c>
      <c r="AA129" s="73" t="s">
        <v>96</v>
      </c>
      <c r="AB129" s="73" t="s">
        <v>206</v>
      </c>
      <c r="AC129" s="73" t="s">
        <v>206</v>
      </c>
      <c r="AD129" s="73" t="s">
        <v>206</v>
      </c>
      <c r="AE129" s="73" t="s">
        <v>96</v>
      </c>
      <c r="AF129" s="73" t="s">
        <v>96</v>
      </c>
      <c r="AG129" s="73" t="s">
        <v>96</v>
      </c>
      <c r="AH129" s="73" t="s">
        <v>206</v>
      </c>
      <c r="AI129" s="73" t="s">
        <v>206</v>
      </c>
      <c r="AJ129" s="73" t="s">
        <v>206</v>
      </c>
    </row>
    <row r="130" spans="18:36" ht="31" x14ac:dyDescent="0.35">
      <c r="R130" s="73" t="s">
        <v>1801</v>
      </c>
      <c r="S130" s="73" t="s">
        <v>1552</v>
      </c>
      <c r="T130" s="73" t="s">
        <v>1512</v>
      </c>
      <c r="U130" s="84" t="s">
        <v>1553</v>
      </c>
      <c r="V130" s="73" t="s">
        <v>1802</v>
      </c>
      <c r="W130" s="73" t="s">
        <v>1543</v>
      </c>
      <c r="X130" s="73" t="s">
        <v>1544</v>
      </c>
      <c r="Y130" s="73" t="s">
        <v>206</v>
      </c>
      <c r="Z130" s="73" t="s">
        <v>96</v>
      </c>
      <c r="AA130" s="73" t="s">
        <v>96</v>
      </c>
      <c r="AB130" s="73" t="s">
        <v>206</v>
      </c>
      <c r="AC130" s="73" t="s">
        <v>206</v>
      </c>
      <c r="AD130" s="73" t="s">
        <v>206</v>
      </c>
      <c r="AE130" s="73" t="s">
        <v>96</v>
      </c>
      <c r="AF130" s="73" t="s">
        <v>96</v>
      </c>
      <c r="AG130" s="73" t="s">
        <v>96</v>
      </c>
      <c r="AH130" s="73" t="s">
        <v>206</v>
      </c>
      <c r="AI130" s="73" t="s">
        <v>206</v>
      </c>
      <c r="AJ130" s="73" t="s">
        <v>206</v>
      </c>
    </row>
    <row r="131" spans="18:36" ht="46.5" x14ac:dyDescent="0.35">
      <c r="R131" s="73" t="s">
        <v>1803</v>
      </c>
      <c r="S131" s="73" t="s">
        <v>1441</v>
      </c>
      <c r="T131" s="73" t="s">
        <v>1512</v>
      </c>
      <c r="U131" s="84" t="s">
        <v>1804</v>
      </c>
      <c r="V131" s="73" t="s">
        <v>96</v>
      </c>
      <c r="W131" s="73" t="s">
        <v>1559</v>
      </c>
      <c r="X131" s="73" t="s">
        <v>1684</v>
      </c>
      <c r="Y131" s="73" t="s">
        <v>96</v>
      </c>
      <c r="Z131" s="73" t="s">
        <v>96</v>
      </c>
      <c r="AA131" s="73" t="s">
        <v>96</v>
      </c>
      <c r="AB131" s="73" t="s">
        <v>1561</v>
      </c>
      <c r="AC131" s="73" t="s">
        <v>1561</v>
      </c>
      <c r="AD131" s="73" t="s">
        <v>1561</v>
      </c>
      <c r="AE131" s="73" t="s">
        <v>96</v>
      </c>
      <c r="AF131" s="73" t="s">
        <v>96</v>
      </c>
      <c r="AG131" s="73" t="s">
        <v>96</v>
      </c>
      <c r="AH131" s="73" t="s">
        <v>1561</v>
      </c>
      <c r="AI131" s="73" t="s">
        <v>1561</v>
      </c>
      <c r="AJ131" s="73" t="s">
        <v>1561</v>
      </c>
    </row>
    <row r="132" spans="18:36" ht="31" x14ac:dyDescent="0.35">
      <c r="R132" s="73" t="s">
        <v>1805</v>
      </c>
      <c r="S132" s="73" t="s">
        <v>1399</v>
      </c>
      <c r="T132" s="73" t="s">
        <v>1512</v>
      </c>
      <c r="U132" s="84" t="s">
        <v>1806</v>
      </c>
      <c r="V132" s="73" t="s">
        <v>1807</v>
      </c>
      <c r="W132" s="73" t="s">
        <v>1559</v>
      </c>
      <c r="X132" s="73" t="s">
        <v>1808</v>
      </c>
      <c r="Y132" s="73" t="s">
        <v>96</v>
      </c>
      <c r="Z132" s="73" t="s">
        <v>96</v>
      </c>
      <c r="AA132" s="73" t="s">
        <v>96</v>
      </c>
      <c r="AB132" s="73" t="s">
        <v>1561</v>
      </c>
      <c r="AC132" s="73" t="s">
        <v>1561</v>
      </c>
      <c r="AD132" s="73" t="s">
        <v>1561</v>
      </c>
      <c r="AE132" s="73" t="s">
        <v>96</v>
      </c>
      <c r="AF132" s="73" t="s">
        <v>96</v>
      </c>
      <c r="AG132" s="73" t="s">
        <v>96</v>
      </c>
      <c r="AH132" s="73" t="s">
        <v>1561</v>
      </c>
      <c r="AI132" s="73" t="s">
        <v>1561</v>
      </c>
      <c r="AJ132" s="73" t="s">
        <v>1561</v>
      </c>
    </row>
    <row r="133" spans="18:36" ht="31" x14ac:dyDescent="0.35">
      <c r="R133" s="73" t="s">
        <v>1809</v>
      </c>
      <c r="S133" s="73" t="s">
        <v>1403</v>
      </c>
      <c r="T133" s="73" t="s">
        <v>1512</v>
      </c>
      <c r="U133" s="84" t="s">
        <v>1810</v>
      </c>
      <c r="V133" s="73" t="s">
        <v>1807</v>
      </c>
      <c r="W133" s="73" t="s">
        <v>1559</v>
      </c>
      <c r="X133" s="73" t="s">
        <v>1808</v>
      </c>
      <c r="Y133" s="73" t="s">
        <v>96</v>
      </c>
      <c r="Z133" s="73" t="s">
        <v>96</v>
      </c>
      <c r="AA133" s="73" t="s">
        <v>96</v>
      </c>
      <c r="AB133" s="73" t="s">
        <v>1561</v>
      </c>
      <c r="AC133" s="73" t="s">
        <v>1561</v>
      </c>
      <c r="AD133" s="73" t="s">
        <v>1561</v>
      </c>
      <c r="AE133" s="73" t="s">
        <v>96</v>
      </c>
      <c r="AF133" s="73" t="s">
        <v>96</v>
      </c>
      <c r="AG133" s="73" t="s">
        <v>96</v>
      </c>
      <c r="AH133" s="73" t="s">
        <v>1561</v>
      </c>
      <c r="AI133" s="73" t="s">
        <v>1561</v>
      </c>
      <c r="AJ133" s="73" t="s">
        <v>1561</v>
      </c>
    </row>
    <row r="134" spans="18:36" ht="62" x14ac:dyDescent="0.35">
      <c r="R134" s="73" t="s">
        <v>1811</v>
      </c>
      <c r="S134" s="73" t="s">
        <v>1402</v>
      </c>
      <c r="T134" s="73" t="s">
        <v>1512</v>
      </c>
      <c r="U134" s="84" t="s">
        <v>1812</v>
      </c>
      <c r="V134" s="73" t="s">
        <v>96</v>
      </c>
      <c r="W134" s="73" t="s">
        <v>1559</v>
      </c>
      <c r="X134" s="73" t="s">
        <v>1684</v>
      </c>
      <c r="Y134" s="73" t="s">
        <v>96</v>
      </c>
      <c r="Z134" s="73" t="s">
        <v>96</v>
      </c>
      <c r="AA134" s="73" t="s">
        <v>96</v>
      </c>
      <c r="AB134" s="73" t="s">
        <v>1561</v>
      </c>
      <c r="AC134" s="73" t="s">
        <v>1561</v>
      </c>
      <c r="AD134" s="73" t="s">
        <v>1561</v>
      </c>
      <c r="AE134" s="73" t="s">
        <v>96</v>
      </c>
      <c r="AF134" s="73" t="s">
        <v>96</v>
      </c>
      <c r="AG134" s="73" t="s">
        <v>96</v>
      </c>
      <c r="AH134" s="73" t="s">
        <v>1561</v>
      </c>
      <c r="AI134" s="73" t="s">
        <v>1561</v>
      </c>
      <c r="AJ134" s="73" t="s">
        <v>1561</v>
      </c>
    </row>
    <row r="135" spans="18:36" ht="31" x14ac:dyDescent="0.35">
      <c r="R135" s="73" t="s">
        <v>1813</v>
      </c>
      <c r="S135" s="73" t="s">
        <v>1440</v>
      </c>
      <c r="T135" s="73" t="s">
        <v>1512</v>
      </c>
      <c r="U135" s="84" t="s">
        <v>1814</v>
      </c>
      <c r="V135" s="73" t="s">
        <v>96</v>
      </c>
      <c r="W135" s="73" t="s">
        <v>1559</v>
      </c>
      <c r="X135" s="73" t="s">
        <v>1684</v>
      </c>
      <c r="Y135" s="73" t="s">
        <v>96</v>
      </c>
      <c r="Z135" s="73" t="s">
        <v>96</v>
      </c>
      <c r="AA135" s="73" t="s">
        <v>96</v>
      </c>
      <c r="AB135" s="73" t="s">
        <v>1561</v>
      </c>
      <c r="AC135" s="73" t="s">
        <v>1561</v>
      </c>
      <c r="AD135" s="73" t="s">
        <v>1561</v>
      </c>
      <c r="AE135" s="73" t="s">
        <v>96</v>
      </c>
      <c r="AF135" s="73" t="s">
        <v>96</v>
      </c>
      <c r="AG135" s="73" t="s">
        <v>96</v>
      </c>
      <c r="AH135" s="73" t="s">
        <v>1561</v>
      </c>
      <c r="AI135" s="73" t="s">
        <v>1561</v>
      </c>
      <c r="AJ135" s="73" t="s">
        <v>1561</v>
      </c>
    </row>
    <row r="136" spans="18:36" ht="31" x14ac:dyDescent="0.35">
      <c r="R136" s="73" t="s">
        <v>1815</v>
      </c>
      <c r="S136" s="73" t="s">
        <v>1398</v>
      </c>
      <c r="T136" s="73" t="s">
        <v>1512</v>
      </c>
      <c r="U136" s="84" t="s">
        <v>1816</v>
      </c>
      <c r="V136" s="73" t="s">
        <v>96</v>
      </c>
      <c r="W136" s="73" t="s">
        <v>1559</v>
      </c>
      <c r="X136" s="73" t="s">
        <v>1684</v>
      </c>
      <c r="Y136" s="73" t="s">
        <v>96</v>
      </c>
      <c r="Z136" s="73" t="s">
        <v>96</v>
      </c>
      <c r="AA136" s="73" t="s">
        <v>96</v>
      </c>
      <c r="AB136" s="73" t="s">
        <v>1561</v>
      </c>
      <c r="AC136" s="73" t="s">
        <v>1561</v>
      </c>
      <c r="AD136" s="73" t="s">
        <v>1561</v>
      </c>
      <c r="AE136" s="73" t="s">
        <v>96</v>
      </c>
      <c r="AF136" s="73" t="s">
        <v>96</v>
      </c>
      <c r="AG136" s="73" t="s">
        <v>96</v>
      </c>
      <c r="AH136" s="73" t="s">
        <v>1561</v>
      </c>
      <c r="AI136" s="73" t="s">
        <v>1561</v>
      </c>
      <c r="AJ136" s="73" t="s">
        <v>1561</v>
      </c>
    </row>
    <row r="137" spans="18:36" ht="15.5" x14ac:dyDescent="0.35">
      <c r="R137" s="73" t="s">
        <v>1817</v>
      </c>
      <c r="S137" s="73" t="s">
        <v>1436</v>
      </c>
      <c r="T137" s="73" t="s">
        <v>1818</v>
      </c>
      <c r="U137" s="84" t="s">
        <v>1819</v>
      </c>
      <c r="V137" s="73" t="s">
        <v>96</v>
      </c>
      <c r="W137" s="73" t="s">
        <v>1653</v>
      </c>
      <c r="X137" s="73" t="s">
        <v>1820</v>
      </c>
      <c r="Y137" s="73" t="s">
        <v>206</v>
      </c>
      <c r="Z137" s="73" t="s">
        <v>96</v>
      </c>
      <c r="AA137" s="73" t="s">
        <v>96</v>
      </c>
      <c r="AB137" s="73" t="s">
        <v>206</v>
      </c>
      <c r="AC137" s="73" t="s">
        <v>206</v>
      </c>
      <c r="AD137" s="73" t="s">
        <v>206</v>
      </c>
      <c r="AE137" s="73" t="s">
        <v>96</v>
      </c>
      <c r="AF137" s="73" t="s">
        <v>96</v>
      </c>
      <c r="AG137" s="73" t="s">
        <v>96</v>
      </c>
      <c r="AH137" s="73" t="s">
        <v>206</v>
      </c>
      <c r="AI137" s="73" t="s">
        <v>206</v>
      </c>
      <c r="AJ137" s="73" t="s">
        <v>206</v>
      </c>
    </row>
    <row r="138" spans="18:36" ht="31" x14ac:dyDescent="0.35">
      <c r="R138" s="73" t="s">
        <v>1821</v>
      </c>
      <c r="S138" s="73" t="s">
        <v>90</v>
      </c>
      <c r="T138" s="73" t="s">
        <v>1518</v>
      </c>
      <c r="U138" s="84" t="s">
        <v>1822</v>
      </c>
      <c r="V138" s="73" t="s">
        <v>1823</v>
      </c>
      <c r="W138" s="73" t="s">
        <v>1496</v>
      </c>
      <c r="X138" s="73" t="s">
        <v>1517</v>
      </c>
      <c r="Y138" s="73" t="s">
        <v>206</v>
      </c>
      <c r="Z138" s="73" t="s">
        <v>96</v>
      </c>
      <c r="AA138" s="73" t="s">
        <v>96</v>
      </c>
      <c r="AB138" s="73" t="s">
        <v>206</v>
      </c>
      <c r="AC138" s="73" t="s">
        <v>206</v>
      </c>
      <c r="AD138" s="73" t="s">
        <v>206</v>
      </c>
      <c r="AE138" s="73" t="s">
        <v>96</v>
      </c>
      <c r="AF138" s="73" t="s">
        <v>96</v>
      </c>
      <c r="AG138" s="73" t="s">
        <v>96</v>
      </c>
      <c r="AH138" s="73" t="s">
        <v>206</v>
      </c>
      <c r="AI138" s="73" t="s">
        <v>206</v>
      </c>
      <c r="AJ138" s="73" t="s">
        <v>206</v>
      </c>
    </row>
    <row r="139" spans="18:36" ht="15.5" x14ac:dyDescent="0.35">
      <c r="R139" s="73" t="s">
        <v>1824</v>
      </c>
      <c r="S139" s="73" t="s">
        <v>1509</v>
      </c>
      <c r="T139" s="73" t="s">
        <v>1518</v>
      </c>
      <c r="U139" s="84" t="s">
        <v>1825</v>
      </c>
      <c r="V139" s="73" t="s">
        <v>1506</v>
      </c>
      <c r="W139" s="73" t="s">
        <v>1511</v>
      </c>
      <c r="X139" s="73" t="s">
        <v>1507</v>
      </c>
      <c r="Y139" s="73" t="s">
        <v>206</v>
      </c>
      <c r="Z139" s="73" t="s">
        <v>96</v>
      </c>
      <c r="AA139" s="73" t="s">
        <v>96</v>
      </c>
      <c r="AB139" s="73" t="s">
        <v>206</v>
      </c>
      <c r="AC139" s="73" t="s">
        <v>206</v>
      </c>
      <c r="AD139" s="73" t="s">
        <v>206</v>
      </c>
      <c r="AE139" s="73" t="s">
        <v>96</v>
      </c>
      <c r="AF139" s="73" t="s">
        <v>96</v>
      </c>
      <c r="AG139" s="73" t="s">
        <v>96</v>
      </c>
      <c r="AH139" s="73" t="s">
        <v>206</v>
      </c>
      <c r="AI139" s="73" t="s">
        <v>206</v>
      </c>
      <c r="AJ139" s="73" t="s">
        <v>206</v>
      </c>
    </row>
    <row r="140" spans="18:36" ht="31" x14ac:dyDescent="0.35">
      <c r="R140" s="73" t="s">
        <v>1826</v>
      </c>
      <c r="S140" s="73" t="s">
        <v>1601</v>
      </c>
      <c r="T140" s="73" t="s">
        <v>1518</v>
      </c>
      <c r="U140" s="84" t="s">
        <v>1515</v>
      </c>
      <c r="V140" s="73" t="s">
        <v>1516</v>
      </c>
      <c r="W140" s="73" t="s">
        <v>1496</v>
      </c>
      <c r="X140" s="73" t="s">
        <v>1517</v>
      </c>
      <c r="Y140" s="73" t="s">
        <v>206</v>
      </c>
      <c r="Z140" s="73" t="s">
        <v>96</v>
      </c>
      <c r="AA140" s="73" t="s">
        <v>96</v>
      </c>
      <c r="AB140" s="73" t="s">
        <v>206</v>
      </c>
      <c r="AC140" s="73" t="s">
        <v>206</v>
      </c>
      <c r="AD140" s="73" t="s">
        <v>206</v>
      </c>
      <c r="AE140" s="73" t="s">
        <v>96</v>
      </c>
      <c r="AF140" s="73" t="s">
        <v>96</v>
      </c>
      <c r="AG140" s="73" t="s">
        <v>96</v>
      </c>
      <c r="AH140" s="73" t="s">
        <v>206</v>
      </c>
      <c r="AI140" s="73" t="s">
        <v>206</v>
      </c>
      <c r="AJ140" s="73" t="s">
        <v>206</v>
      </c>
    </row>
    <row r="141" spans="18:36" ht="31" x14ac:dyDescent="0.35">
      <c r="R141" s="73" t="s">
        <v>1827</v>
      </c>
      <c r="S141" s="73" t="s">
        <v>1603</v>
      </c>
      <c r="T141" s="73" t="s">
        <v>1518</v>
      </c>
      <c r="U141" s="84" t="s">
        <v>1828</v>
      </c>
      <c r="V141" s="73" t="s">
        <v>1829</v>
      </c>
      <c r="W141" s="73" t="s">
        <v>1524</v>
      </c>
      <c r="X141" s="73" t="s">
        <v>1517</v>
      </c>
      <c r="Y141" s="73" t="s">
        <v>206</v>
      </c>
      <c r="Z141" s="73" t="s">
        <v>96</v>
      </c>
      <c r="AA141" s="73" t="s">
        <v>96</v>
      </c>
      <c r="AB141" s="73" t="s">
        <v>206</v>
      </c>
      <c r="AC141" s="73" t="s">
        <v>206</v>
      </c>
      <c r="AD141" s="73" t="s">
        <v>206</v>
      </c>
      <c r="AE141" s="73" t="s">
        <v>96</v>
      </c>
      <c r="AF141" s="73" t="s">
        <v>96</v>
      </c>
      <c r="AG141" s="73" t="s">
        <v>96</v>
      </c>
      <c r="AH141" s="73" t="s">
        <v>206</v>
      </c>
      <c r="AI141" s="73" t="s">
        <v>206</v>
      </c>
      <c r="AJ141" s="73" t="s">
        <v>206</v>
      </c>
    </row>
    <row r="142" spans="18:36" ht="15.5" x14ac:dyDescent="0.35">
      <c r="R142" s="73" t="s">
        <v>1830</v>
      </c>
      <c r="S142" s="73" t="s">
        <v>1831</v>
      </c>
      <c r="T142" s="73" t="s">
        <v>1518</v>
      </c>
      <c r="U142" s="84" t="s">
        <v>1832</v>
      </c>
      <c r="V142" s="73" t="s">
        <v>1787</v>
      </c>
      <c r="W142" s="73" t="s">
        <v>1511</v>
      </c>
      <c r="X142" s="73" t="s">
        <v>1450</v>
      </c>
      <c r="Y142" s="73" t="s">
        <v>206</v>
      </c>
      <c r="Z142" s="73" t="s">
        <v>96</v>
      </c>
      <c r="AA142" s="73" t="s">
        <v>96</v>
      </c>
      <c r="AB142" s="73" t="s">
        <v>206</v>
      </c>
      <c r="AC142" s="73" t="s">
        <v>206</v>
      </c>
      <c r="AD142" s="73" t="s">
        <v>206</v>
      </c>
      <c r="AE142" s="73" t="s">
        <v>96</v>
      </c>
      <c r="AF142" s="73" t="s">
        <v>96</v>
      </c>
      <c r="AG142" s="73" t="s">
        <v>96</v>
      </c>
      <c r="AH142" s="73" t="s">
        <v>206</v>
      </c>
      <c r="AI142" s="73" t="s">
        <v>206</v>
      </c>
      <c r="AJ142" s="73" t="s">
        <v>206</v>
      </c>
    </row>
    <row r="143" spans="18:36" ht="15.5" x14ac:dyDescent="0.35">
      <c r="R143" s="73" t="s">
        <v>1833</v>
      </c>
      <c r="S143" s="73" t="s">
        <v>1660</v>
      </c>
      <c r="T143" s="73" t="s">
        <v>1518</v>
      </c>
      <c r="U143" s="84" t="s">
        <v>1541</v>
      </c>
      <c r="V143" s="73" t="s">
        <v>1542</v>
      </c>
      <c r="W143" s="73" t="s">
        <v>1543</v>
      </c>
      <c r="X143" s="73" t="s">
        <v>1544</v>
      </c>
      <c r="Y143" s="73" t="s">
        <v>206</v>
      </c>
      <c r="Z143" s="73" t="s">
        <v>96</v>
      </c>
      <c r="AA143" s="73" t="s">
        <v>96</v>
      </c>
      <c r="AB143" s="73" t="s">
        <v>206</v>
      </c>
      <c r="AC143" s="73" t="s">
        <v>206</v>
      </c>
      <c r="AD143" s="73" t="s">
        <v>206</v>
      </c>
      <c r="AE143" s="73" t="s">
        <v>96</v>
      </c>
      <c r="AF143" s="73" t="s">
        <v>96</v>
      </c>
      <c r="AG143" s="73" t="s">
        <v>96</v>
      </c>
      <c r="AH143" s="73" t="s">
        <v>206</v>
      </c>
      <c r="AI143" s="73" t="s">
        <v>206</v>
      </c>
      <c r="AJ143" s="73" t="s">
        <v>206</v>
      </c>
    </row>
    <row r="144" spans="18:36" ht="62" x14ac:dyDescent="0.35">
      <c r="R144" s="73" t="s">
        <v>1834</v>
      </c>
      <c r="S144" s="73" t="s">
        <v>1547</v>
      </c>
      <c r="T144" s="73" t="s">
        <v>1518</v>
      </c>
      <c r="U144" s="84" t="s">
        <v>1548</v>
      </c>
      <c r="V144" s="73" t="s">
        <v>1835</v>
      </c>
      <c r="W144" s="73" t="s">
        <v>1543</v>
      </c>
      <c r="X144" s="73" t="s">
        <v>1544</v>
      </c>
      <c r="Y144" s="73" t="s">
        <v>206</v>
      </c>
      <c r="Z144" s="73" t="s">
        <v>96</v>
      </c>
      <c r="AA144" s="73" t="s">
        <v>96</v>
      </c>
      <c r="AB144" s="73" t="s">
        <v>206</v>
      </c>
      <c r="AC144" s="73" t="s">
        <v>206</v>
      </c>
      <c r="AD144" s="73" t="s">
        <v>206</v>
      </c>
      <c r="AE144" s="73" t="s">
        <v>96</v>
      </c>
      <c r="AF144" s="73" t="s">
        <v>96</v>
      </c>
      <c r="AG144" s="73" t="s">
        <v>96</v>
      </c>
      <c r="AH144" s="73" t="s">
        <v>206</v>
      </c>
      <c r="AI144" s="73" t="s">
        <v>206</v>
      </c>
      <c r="AJ144" s="73" t="s">
        <v>206</v>
      </c>
    </row>
    <row r="145" spans="18:36" ht="31" x14ac:dyDescent="0.35">
      <c r="R145" s="73" t="s">
        <v>1836</v>
      </c>
      <c r="S145" s="73" t="s">
        <v>1552</v>
      </c>
      <c r="T145" s="73" t="s">
        <v>1518</v>
      </c>
      <c r="U145" s="84" t="s">
        <v>1553</v>
      </c>
      <c r="V145" s="73" t="s">
        <v>1702</v>
      </c>
      <c r="W145" s="73" t="s">
        <v>1543</v>
      </c>
      <c r="X145" s="73" t="s">
        <v>1544</v>
      </c>
      <c r="Y145" s="73" t="s">
        <v>206</v>
      </c>
      <c r="Z145" s="73" t="s">
        <v>96</v>
      </c>
      <c r="AA145" s="73" t="s">
        <v>96</v>
      </c>
      <c r="AB145" s="73" t="s">
        <v>206</v>
      </c>
      <c r="AC145" s="73" t="s">
        <v>206</v>
      </c>
      <c r="AD145" s="73" t="s">
        <v>206</v>
      </c>
      <c r="AE145" s="73" t="s">
        <v>96</v>
      </c>
      <c r="AF145" s="73" t="s">
        <v>96</v>
      </c>
      <c r="AG145" s="73" t="s">
        <v>96</v>
      </c>
      <c r="AH145" s="73" t="s">
        <v>206</v>
      </c>
      <c r="AI145" s="73" t="s">
        <v>206</v>
      </c>
      <c r="AJ145" s="73" t="s">
        <v>206</v>
      </c>
    </row>
    <row r="146" spans="18:36" ht="15.5" x14ac:dyDescent="0.35">
      <c r="R146" s="73" t="s">
        <v>1837</v>
      </c>
      <c r="S146" s="73" t="s">
        <v>1640</v>
      </c>
      <c r="T146" s="73" t="s">
        <v>1518</v>
      </c>
      <c r="U146" s="84" t="s">
        <v>1838</v>
      </c>
      <c r="V146" s="73" t="s">
        <v>1839</v>
      </c>
      <c r="W146" s="73" t="s">
        <v>1496</v>
      </c>
      <c r="X146" s="73" t="s">
        <v>1517</v>
      </c>
      <c r="Y146" s="73" t="s">
        <v>206</v>
      </c>
      <c r="Z146" s="73" t="s">
        <v>96</v>
      </c>
      <c r="AA146" s="73" t="s">
        <v>96</v>
      </c>
      <c r="AB146" s="73" t="s">
        <v>206</v>
      </c>
      <c r="AC146" s="73" t="s">
        <v>206</v>
      </c>
      <c r="AD146" s="73" t="s">
        <v>206</v>
      </c>
      <c r="AE146" s="73" t="s">
        <v>96</v>
      </c>
      <c r="AF146" s="73" t="s">
        <v>96</v>
      </c>
      <c r="AG146" s="73" t="s">
        <v>96</v>
      </c>
      <c r="AH146" s="73" t="s">
        <v>206</v>
      </c>
      <c r="AI146" s="73" t="s">
        <v>206</v>
      </c>
      <c r="AJ146" s="73" t="s">
        <v>206</v>
      </c>
    </row>
    <row r="147" spans="18:36" ht="46.5" x14ac:dyDescent="0.35">
      <c r="R147" s="73" t="s">
        <v>1840</v>
      </c>
      <c r="S147" s="73" t="s">
        <v>90</v>
      </c>
      <c r="T147" s="73" t="s">
        <v>1526</v>
      </c>
      <c r="U147" s="84" t="s">
        <v>1841</v>
      </c>
      <c r="V147" s="73"/>
      <c r="W147" s="73" t="s">
        <v>1842</v>
      </c>
      <c r="X147" s="73"/>
      <c r="Y147" s="73" t="s">
        <v>96</v>
      </c>
      <c r="Z147" s="73" t="s">
        <v>96</v>
      </c>
      <c r="AA147" s="73" t="s">
        <v>96</v>
      </c>
      <c r="AB147" s="73" t="s">
        <v>96</v>
      </c>
      <c r="AC147" s="73" t="s">
        <v>96</v>
      </c>
      <c r="AD147" s="73" t="s">
        <v>96</v>
      </c>
      <c r="AE147" s="73" t="s">
        <v>96</v>
      </c>
      <c r="AF147" s="73" t="s">
        <v>96</v>
      </c>
      <c r="AG147" s="73" t="s">
        <v>96</v>
      </c>
      <c r="AH147" s="73" t="s">
        <v>96</v>
      </c>
      <c r="AI147" s="73" t="s">
        <v>96</v>
      </c>
      <c r="AJ147" s="73" t="s">
        <v>96</v>
      </c>
    </row>
    <row r="148" spans="18:36" ht="15.5" x14ac:dyDescent="0.35">
      <c r="R148" s="73" t="s">
        <v>1843</v>
      </c>
      <c r="S148" s="73" t="s">
        <v>1509</v>
      </c>
      <c r="T148" s="73" t="s">
        <v>1526</v>
      </c>
      <c r="U148" s="84" t="s">
        <v>1510</v>
      </c>
      <c r="V148" s="73"/>
      <c r="W148" s="73" t="s">
        <v>1842</v>
      </c>
      <c r="X148" s="73"/>
      <c r="Y148" s="73" t="s">
        <v>96</v>
      </c>
      <c r="Z148" s="73" t="s">
        <v>96</v>
      </c>
      <c r="AA148" s="73" t="s">
        <v>96</v>
      </c>
      <c r="AB148" s="73" t="s">
        <v>96</v>
      </c>
      <c r="AC148" s="73" t="s">
        <v>96</v>
      </c>
      <c r="AD148" s="73" t="s">
        <v>96</v>
      </c>
      <c r="AE148" s="73" t="s">
        <v>96</v>
      </c>
      <c r="AF148" s="73" t="s">
        <v>96</v>
      </c>
      <c r="AG148" s="73" t="s">
        <v>96</v>
      </c>
      <c r="AH148" s="73" t="s">
        <v>96</v>
      </c>
      <c r="AI148" s="73" t="s">
        <v>96</v>
      </c>
      <c r="AJ148" s="73" t="s">
        <v>96</v>
      </c>
    </row>
    <row r="149" spans="18:36" ht="31" x14ac:dyDescent="0.35">
      <c r="R149" s="73" t="s">
        <v>1844</v>
      </c>
      <c r="S149" s="73" t="s">
        <v>1601</v>
      </c>
      <c r="T149" s="73" t="s">
        <v>1526</v>
      </c>
      <c r="U149" s="84" t="s">
        <v>1515</v>
      </c>
      <c r="V149" s="73"/>
      <c r="W149" s="73" t="s">
        <v>1842</v>
      </c>
      <c r="X149" s="73"/>
      <c r="Y149" s="73" t="s">
        <v>96</v>
      </c>
      <c r="Z149" s="73" t="s">
        <v>96</v>
      </c>
      <c r="AA149" s="73" t="s">
        <v>96</v>
      </c>
      <c r="AB149" s="73" t="s">
        <v>96</v>
      </c>
      <c r="AC149" s="73" t="s">
        <v>96</v>
      </c>
      <c r="AD149" s="73" t="s">
        <v>96</v>
      </c>
      <c r="AE149" s="73" t="s">
        <v>96</v>
      </c>
      <c r="AF149" s="73" t="s">
        <v>96</v>
      </c>
      <c r="AG149" s="73" t="s">
        <v>96</v>
      </c>
      <c r="AH149" s="73" t="s">
        <v>96</v>
      </c>
      <c r="AI149" s="73" t="s">
        <v>96</v>
      </c>
      <c r="AJ149" s="73" t="s">
        <v>96</v>
      </c>
    </row>
    <row r="150" spans="18:36" ht="46.5" x14ac:dyDescent="0.35">
      <c r="R150" s="73" t="s">
        <v>1845</v>
      </c>
      <c r="S150" s="73" t="s">
        <v>1846</v>
      </c>
      <c r="T150" s="73" t="s">
        <v>1526</v>
      </c>
      <c r="U150" s="84" t="s">
        <v>1847</v>
      </c>
      <c r="V150" s="73"/>
      <c r="W150" s="73" t="s">
        <v>1842</v>
      </c>
      <c r="X150" s="73"/>
      <c r="Y150" s="73" t="s">
        <v>96</v>
      </c>
      <c r="Z150" s="73" t="s">
        <v>96</v>
      </c>
      <c r="AA150" s="73" t="s">
        <v>96</v>
      </c>
      <c r="AB150" s="73" t="s">
        <v>96</v>
      </c>
      <c r="AC150" s="73" t="s">
        <v>96</v>
      </c>
      <c r="AD150" s="73" t="s">
        <v>96</v>
      </c>
      <c r="AE150" s="73" t="s">
        <v>96</v>
      </c>
      <c r="AF150" s="73" t="s">
        <v>96</v>
      </c>
      <c r="AG150" s="73" t="s">
        <v>96</v>
      </c>
      <c r="AH150" s="73" t="s">
        <v>96</v>
      </c>
      <c r="AI150" s="73" t="s">
        <v>96</v>
      </c>
      <c r="AJ150" s="73" t="s">
        <v>96</v>
      </c>
    </row>
    <row r="151" spans="18:36" ht="46.5" x14ac:dyDescent="0.35">
      <c r="R151" s="73" t="s">
        <v>1848</v>
      </c>
      <c r="S151" s="73" t="s">
        <v>1849</v>
      </c>
      <c r="T151" s="73" t="s">
        <v>1526</v>
      </c>
      <c r="U151" s="84" t="s">
        <v>1850</v>
      </c>
      <c r="V151" s="73"/>
      <c r="W151" s="73" t="s">
        <v>1842</v>
      </c>
      <c r="X151" s="73"/>
      <c r="Y151" s="73" t="s">
        <v>96</v>
      </c>
      <c r="Z151" s="73" t="s">
        <v>96</v>
      </c>
      <c r="AA151" s="73" t="s">
        <v>96</v>
      </c>
      <c r="AB151" s="73" t="s">
        <v>96</v>
      </c>
      <c r="AC151" s="73" t="s">
        <v>96</v>
      </c>
      <c r="AD151" s="73" t="s">
        <v>96</v>
      </c>
      <c r="AE151" s="73" t="s">
        <v>96</v>
      </c>
      <c r="AF151" s="73" t="s">
        <v>96</v>
      </c>
      <c r="AG151" s="73" t="s">
        <v>96</v>
      </c>
      <c r="AH151" s="73" t="s">
        <v>96</v>
      </c>
      <c r="AI151" s="73" t="s">
        <v>96</v>
      </c>
      <c r="AJ151" s="73" t="s">
        <v>96</v>
      </c>
    </row>
    <row r="152" spans="18:36" ht="31" x14ac:dyDescent="0.35">
      <c r="R152" s="73" t="s">
        <v>1851</v>
      </c>
      <c r="S152" s="73" t="s">
        <v>1852</v>
      </c>
      <c r="T152" s="73" t="s">
        <v>1526</v>
      </c>
      <c r="U152" s="84" t="s">
        <v>1853</v>
      </c>
      <c r="V152" s="73"/>
      <c r="W152" s="73" t="s">
        <v>1842</v>
      </c>
      <c r="X152" s="73"/>
      <c r="Y152" s="73" t="s">
        <v>96</v>
      </c>
      <c r="Z152" s="73" t="s">
        <v>96</v>
      </c>
      <c r="AA152" s="73" t="s">
        <v>96</v>
      </c>
      <c r="AB152" s="73" t="s">
        <v>96</v>
      </c>
      <c r="AC152" s="73" t="s">
        <v>96</v>
      </c>
      <c r="AD152" s="73" t="s">
        <v>96</v>
      </c>
      <c r="AE152" s="73" t="s">
        <v>96</v>
      </c>
      <c r="AF152" s="73" t="s">
        <v>96</v>
      </c>
      <c r="AG152" s="73" t="s">
        <v>96</v>
      </c>
      <c r="AH152" s="73" t="s">
        <v>96</v>
      </c>
      <c r="AI152" s="73" t="s">
        <v>96</v>
      </c>
      <c r="AJ152" s="73" t="s">
        <v>96</v>
      </c>
    </row>
    <row r="153" spans="18:36" ht="31" x14ac:dyDescent="0.35">
      <c r="R153" s="73" t="s">
        <v>1854</v>
      </c>
      <c r="S153" s="73" t="s">
        <v>1855</v>
      </c>
      <c r="T153" s="73" t="s">
        <v>1526</v>
      </c>
      <c r="U153" s="84" t="s">
        <v>1856</v>
      </c>
      <c r="V153" s="73"/>
      <c r="W153" s="73" t="s">
        <v>1842</v>
      </c>
      <c r="X153" s="73"/>
      <c r="Y153" s="73" t="s">
        <v>96</v>
      </c>
      <c r="Z153" s="73" t="s">
        <v>96</v>
      </c>
      <c r="AA153" s="73" t="s">
        <v>96</v>
      </c>
      <c r="AB153" s="73" t="s">
        <v>96</v>
      </c>
      <c r="AC153" s="73" t="s">
        <v>96</v>
      </c>
      <c r="AD153" s="73" t="s">
        <v>96</v>
      </c>
      <c r="AE153" s="73" t="s">
        <v>96</v>
      </c>
      <c r="AF153" s="73" t="s">
        <v>96</v>
      </c>
      <c r="AG153" s="73" t="s">
        <v>96</v>
      </c>
      <c r="AH153" s="73" t="s">
        <v>96</v>
      </c>
      <c r="AI153" s="73" t="s">
        <v>96</v>
      </c>
      <c r="AJ153" s="73" t="s">
        <v>96</v>
      </c>
    </row>
    <row r="154" spans="18:36" ht="15.5" x14ac:dyDescent="0.35">
      <c r="R154" s="73" t="s">
        <v>1857</v>
      </c>
      <c r="S154" s="73" t="s">
        <v>1540</v>
      </c>
      <c r="T154" s="73" t="s">
        <v>1526</v>
      </c>
      <c r="U154" s="84" t="s">
        <v>1541</v>
      </c>
      <c r="V154" s="73"/>
      <c r="W154" s="73" t="s">
        <v>1842</v>
      </c>
      <c r="X154" s="73"/>
      <c r="Y154" s="73" t="s">
        <v>96</v>
      </c>
      <c r="Z154" s="73" t="s">
        <v>96</v>
      </c>
      <c r="AA154" s="73" t="s">
        <v>96</v>
      </c>
      <c r="AB154" s="73" t="s">
        <v>96</v>
      </c>
      <c r="AC154" s="73" t="s">
        <v>96</v>
      </c>
      <c r="AD154" s="73" t="s">
        <v>96</v>
      </c>
      <c r="AE154" s="73" t="s">
        <v>96</v>
      </c>
      <c r="AF154" s="73" t="s">
        <v>96</v>
      </c>
      <c r="AG154" s="73" t="s">
        <v>96</v>
      </c>
      <c r="AH154" s="73" t="s">
        <v>96</v>
      </c>
      <c r="AI154" s="73" t="s">
        <v>96</v>
      </c>
      <c r="AJ154" s="73" t="s">
        <v>96</v>
      </c>
    </row>
    <row r="155" spans="18:36" ht="62" x14ac:dyDescent="0.35">
      <c r="R155" s="73" t="s">
        <v>1858</v>
      </c>
      <c r="S155" s="73" t="s">
        <v>1547</v>
      </c>
      <c r="T155" s="73" t="s">
        <v>1526</v>
      </c>
      <c r="U155" s="84" t="s">
        <v>1548</v>
      </c>
      <c r="V155" s="73"/>
      <c r="W155" s="73" t="s">
        <v>1842</v>
      </c>
      <c r="X155" s="73"/>
      <c r="Y155" s="73" t="s">
        <v>96</v>
      </c>
      <c r="Z155" s="73" t="s">
        <v>96</v>
      </c>
      <c r="AA155" s="73" t="s">
        <v>96</v>
      </c>
      <c r="AB155" s="73" t="s">
        <v>96</v>
      </c>
      <c r="AC155" s="73" t="s">
        <v>96</v>
      </c>
      <c r="AD155" s="73" t="s">
        <v>96</v>
      </c>
      <c r="AE155" s="73" t="s">
        <v>96</v>
      </c>
      <c r="AF155" s="73" t="s">
        <v>96</v>
      </c>
      <c r="AG155" s="73" t="s">
        <v>96</v>
      </c>
      <c r="AH155" s="73" t="s">
        <v>96</v>
      </c>
      <c r="AI155" s="73" t="s">
        <v>96</v>
      </c>
      <c r="AJ155" s="73" t="s">
        <v>96</v>
      </c>
    </row>
    <row r="156" spans="18:36" ht="31" x14ac:dyDescent="0.35">
      <c r="R156" s="73" t="s">
        <v>1859</v>
      </c>
      <c r="S156" s="73" t="s">
        <v>1552</v>
      </c>
      <c r="T156" s="73" t="s">
        <v>1526</v>
      </c>
      <c r="U156" s="84" t="s">
        <v>1553</v>
      </c>
      <c r="V156" s="73"/>
      <c r="W156" s="73" t="s">
        <v>1842</v>
      </c>
      <c r="X156" s="73"/>
      <c r="Y156" s="73" t="s">
        <v>96</v>
      </c>
      <c r="Z156" s="73" t="s">
        <v>96</v>
      </c>
      <c r="AA156" s="73" t="s">
        <v>96</v>
      </c>
      <c r="AB156" s="73" t="s">
        <v>96</v>
      </c>
      <c r="AC156" s="73" t="s">
        <v>96</v>
      </c>
      <c r="AD156" s="73" t="s">
        <v>96</v>
      </c>
      <c r="AE156" s="73" t="s">
        <v>96</v>
      </c>
      <c r="AF156" s="73" t="s">
        <v>96</v>
      </c>
      <c r="AG156" s="73" t="s">
        <v>96</v>
      </c>
      <c r="AH156" s="73" t="s">
        <v>96</v>
      </c>
      <c r="AI156" s="73" t="s">
        <v>96</v>
      </c>
      <c r="AJ156" s="73" t="s">
        <v>96</v>
      </c>
    </row>
    <row r="157" spans="18:36" ht="15.5" x14ac:dyDescent="0.35">
      <c r="R157" s="73" t="s">
        <v>1860</v>
      </c>
      <c r="S157" s="73" t="s">
        <v>73</v>
      </c>
      <c r="T157" s="73" t="s">
        <v>1526</v>
      </c>
      <c r="U157" s="84" t="s">
        <v>1861</v>
      </c>
      <c r="V157" s="73"/>
      <c r="W157" s="73" t="s">
        <v>1842</v>
      </c>
      <c r="X157" s="73"/>
      <c r="Y157" s="73" t="s">
        <v>96</v>
      </c>
      <c r="Z157" s="73" t="s">
        <v>96</v>
      </c>
      <c r="AA157" s="73" t="s">
        <v>96</v>
      </c>
      <c r="AB157" s="73" t="s">
        <v>96</v>
      </c>
      <c r="AC157" s="73" t="s">
        <v>96</v>
      </c>
      <c r="AD157" s="73" t="s">
        <v>96</v>
      </c>
      <c r="AE157" s="73" t="s">
        <v>96</v>
      </c>
      <c r="AF157" s="73" t="s">
        <v>96</v>
      </c>
      <c r="AG157" s="73" t="s">
        <v>96</v>
      </c>
      <c r="AH157" s="73" t="s">
        <v>96</v>
      </c>
      <c r="AI157" s="73" t="s">
        <v>96</v>
      </c>
      <c r="AJ157" s="73" t="s">
        <v>96</v>
      </c>
    </row>
    <row r="158" spans="18:36" ht="15.5" x14ac:dyDescent="0.35">
      <c r="R158" s="73" t="s">
        <v>1862</v>
      </c>
      <c r="S158" s="73" t="s">
        <v>90</v>
      </c>
      <c r="T158" s="73" t="s">
        <v>1532</v>
      </c>
      <c r="U158" s="84" t="s">
        <v>1863</v>
      </c>
      <c r="V158" s="73"/>
      <c r="W158" s="73" t="s">
        <v>1842</v>
      </c>
      <c r="X158" s="73"/>
      <c r="Y158" s="73" t="s">
        <v>96</v>
      </c>
      <c r="Z158" s="73" t="s">
        <v>96</v>
      </c>
      <c r="AA158" s="73" t="s">
        <v>96</v>
      </c>
      <c r="AB158" s="73" t="s">
        <v>96</v>
      </c>
      <c r="AC158" s="73" t="s">
        <v>96</v>
      </c>
      <c r="AD158" s="73" t="s">
        <v>96</v>
      </c>
      <c r="AE158" s="73" t="s">
        <v>96</v>
      </c>
      <c r="AF158" s="73" t="s">
        <v>96</v>
      </c>
      <c r="AG158" s="73" t="s">
        <v>96</v>
      </c>
      <c r="AH158" s="73" t="s">
        <v>96</v>
      </c>
      <c r="AI158" s="73" t="s">
        <v>96</v>
      </c>
      <c r="AJ158" s="73" t="s">
        <v>96</v>
      </c>
    </row>
    <row r="159" spans="18:36" ht="15.5" x14ac:dyDescent="0.35">
      <c r="R159" s="73" t="s">
        <v>1864</v>
      </c>
      <c r="S159" s="73" t="s">
        <v>1708</v>
      </c>
      <c r="T159" s="73" t="s">
        <v>1532</v>
      </c>
      <c r="U159" s="84" t="s">
        <v>1510</v>
      </c>
      <c r="V159" s="73"/>
      <c r="W159" s="73" t="s">
        <v>1842</v>
      </c>
      <c r="X159" s="73"/>
      <c r="Y159" s="73" t="s">
        <v>96</v>
      </c>
      <c r="Z159" s="73" t="s">
        <v>96</v>
      </c>
      <c r="AA159" s="73" t="s">
        <v>96</v>
      </c>
      <c r="AB159" s="73" t="s">
        <v>96</v>
      </c>
      <c r="AC159" s="73" t="s">
        <v>96</v>
      </c>
      <c r="AD159" s="73" t="s">
        <v>96</v>
      </c>
      <c r="AE159" s="73" t="s">
        <v>96</v>
      </c>
      <c r="AF159" s="73" t="s">
        <v>96</v>
      </c>
      <c r="AG159" s="73" t="s">
        <v>96</v>
      </c>
      <c r="AH159" s="73" t="s">
        <v>96</v>
      </c>
      <c r="AI159" s="73" t="s">
        <v>96</v>
      </c>
      <c r="AJ159" s="73" t="s">
        <v>96</v>
      </c>
    </row>
    <row r="160" spans="18:36" ht="31" x14ac:dyDescent="0.35">
      <c r="R160" s="73" t="s">
        <v>1865</v>
      </c>
      <c r="S160" s="73" t="s">
        <v>1601</v>
      </c>
      <c r="T160" s="73" t="s">
        <v>1532</v>
      </c>
      <c r="U160" s="84" t="s">
        <v>1515</v>
      </c>
      <c r="V160" s="73"/>
      <c r="W160" s="73" t="s">
        <v>1842</v>
      </c>
      <c r="X160" s="73"/>
      <c r="Y160" s="73" t="s">
        <v>96</v>
      </c>
      <c r="Z160" s="73" t="s">
        <v>96</v>
      </c>
      <c r="AA160" s="73" t="s">
        <v>96</v>
      </c>
      <c r="AB160" s="73" t="s">
        <v>96</v>
      </c>
      <c r="AC160" s="73" t="s">
        <v>96</v>
      </c>
      <c r="AD160" s="73" t="s">
        <v>96</v>
      </c>
      <c r="AE160" s="73" t="s">
        <v>96</v>
      </c>
      <c r="AF160" s="73" t="s">
        <v>96</v>
      </c>
      <c r="AG160" s="73" t="s">
        <v>96</v>
      </c>
      <c r="AH160" s="73" t="s">
        <v>96</v>
      </c>
      <c r="AI160" s="73" t="s">
        <v>96</v>
      </c>
      <c r="AJ160" s="73" t="s">
        <v>96</v>
      </c>
    </row>
    <row r="161" spans="18:36" ht="46.5" x14ac:dyDescent="0.35">
      <c r="R161" s="73" t="s">
        <v>1866</v>
      </c>
      <c r="S161" s="73" t="s">
        <v>1867</v>
      </c>
      <c r="T161" s="73" t="s">
        <v>1532</v>
      </c>
      <c r="U161" s="84" t="s">
        <v>1868</v>
      </c>
      <c r="V161" s="73"/>
      <c r="W161" s="73" t="s">
        <v>1842</v>
      </c>
      <c r="X161" s="73"/>
      <c r="Y161" s="73" t="s">
        <v>96</v>
      </c>
      <c r="Z161" s="73" t="s">
        <v>96</v>
      </c>
      <c r="AA161" s="73" t="s">
        <v>96</v>
      </c>
      <c r="AB161" s="73" t="s">
        <v>96</v>
      </c>
      <c r="AC161" s="73" t="s">
        <v>96</v>
      </c>
      <c r="AD161" s="73" t="s">
        <v>96</v>
      </c>
      <c r="AE161" s="73" t="s">
        <v>96</v>
      </c>
      <c r="AF161" s="73" t="s">
        <v>96</v>
      </c>
      <c r="AG161" s="73" t="s">
        <v>96</v>
      </c>
      <c r="AH161" s="73" t="s">
        <v>96</v>
      </c>
      <c r="AI161" s="73" t="s">
        <v>96</v>
      </c>
      <c r="AJ161" s="73" t="s">
        <v>96</v>
      </c>
    </row>
    <row r="162" spans="18:36" ht="31" x14ac:dyDescent="0.35">
      <c r="R162" s="73" t="s">
        <v>1869</v>
      </c>
      <c r="S162" s="73" t="s">
        <v>1849</v>
      </c>
      <c r="T162" s="73" t="s">
        <v>1532</v>
      </c>
      <c r="U162" s="84" t="s">
        <v>1870</v>
      </c>
      <c r="V162" s="73"/>
      <c r="W162" s="73" t="s">
        <v>1842</v>
      </c>
      <c r="X162" s="73"/>
      <c r="Y162" s="73" t="s">
        <v>96</v>
      </c>
      <c r="Z162" s="73" t="s">
        <v>96</v>
      </c>
      <c r="AA162" s="73" t="s">
        <v>96</v>
      </c>
      <c r="AB162" s="73" t="s">
        <v>96</v>
      </c>
      <c r="AC162" s="73" t="s">
        <v>96</v>
      </c>
      <c r="AD162" s="73" t="s">
        <v>96</v>
      </c>
      <c r="AE162" s="73" t="s">
        <v>96</v>
      </c>
      <c r="AF162" s="73" t="s">
        <v>96</v>
      </c>
      <c r="AG162" s="73" t="s">
        <v>96</v>
      </c>
      <c r="AH162" s="73" t="s">
        <v>96</v>
      </c>
      <c r="AI162" s="73" t="s">
        <v>96</v>
      </c>
      <c r="AJ162" s="73" t="s">
        <v>96</v>
      </c>
    </row>
    <row r="163" spans="18:36" ht="15.5" x14ac:dyDescent="0.35">
      <c r="R163" s="73" t="s">
        <v>1871</v>
      </c>
      <c r="S163" s="73" t="s">
        <v>1872</v>
      </c>
      <c r="T163" s="73" t="s">
        <v>1532</v>
      </c>
      <c r="U163" s="84" t="s">
        <v>1873</v>
      </c>
      <c r="V163" s="73"/>
      <c r="W163" s="73" t="s">
        <v>1842</v>
      </c>
      <c r="X163" s="73"/>
      <c r="Y163" s="73" t="s">
        <v>96</v>
      </c>
      <c r="Z163" s="73" t="s">
        <v>96</v>
      </c>
      <c r="AA163" s="73" t="s">
        <v>96</v>
      </c>
      <c r="AB163" s="73" t="s">
        <v>96</v>
      </c>
      <c r="AC163" s="73" t="s">
        <v>96</v>
      </c>
      <c r="AD163" s="73" t="s">
        <v>96</v>
      </c>
      <c r="AE163" s="73" t="s">
        <v>96</v>
      </c>
      <c r="AF163" s="73" t="s">
        <v>96</v>
      </c>
      <c r="AG163" s="73" t="s">
        <v>96</v>
      </c>
      <c r="AH163" s="73" t="s">
        <v>96</v>
      </c>
      <c r="AI163" s="73" t="s">
        <v>96</v>
      </c>
      <c r="AJ163" s="73" t="s">
        <v>96</v>
      </c>
    </row>
    <row r="164" spans="18:36" ht="15.5" x14ac:dyDescent="0.35">
      <c r="R164" s="73" t="s">
        <v>1874</v>
      </c>
      <c r="S164" s="73" t="s">
        <v>1875</v>
      </c>
      <c r="T164" s="73" t="s">
        <v>1532</v>
      </c>
      <c r="U164" s="84" t="s">
        <v>1876</v>
      </c>
      <c r="V164" s="73"/>
      <c r="W164" s="73" t="s">
        <v>1842</v>
      </c>
      <c r="X164" s="73"/>
      <c r="Y164" s="73" t="s">
        <v>96</v>
      </c>
      <c r="Z164" s="73" t="s">
        <v>96</v>
      </c>
      <c r="AA164" s="73" t="s">
        <v>96</v>
      </c>
      <c r="AB164" s="73" t="s">
        <v>96</v>
      </c>
      <c r="AC164" s="73" t="s">
        <v>96</v>
      </c>
      <c r="AD164" s="73" t="s">
        <v>96</v>
      </c>
      <c r="AE164" s="73" t="s">
        <v>96</v>
      </c>
      <c r="AF164" s="73" t="s">
        <v>96</v>
      </c>
      <c r="AG164" s="73" t="s">
        <v>96</v>
      </c>
      <c r="AH164" s="73" t="s">
        <v>96</v>
      </c>
      <c r="AI164" s="73" t="s">
        <v>96</v>
      </c>
      <c r="AJ164" s="73" t="s">
        <v>96</v>
      </c>
    </row>
    <row r="165" spans="18:36" ht="15.5" x14ac:dyDescent="0.35">
      <c r="R165" s="73" t="s">
        <v>1877</v>
      </c>
      <c r="S165" s="73" t="s">
        <v>1878</v>
      </c>
      <c r="T165" s="73" t="s">
        <v>1532</v>
      </c>
      <c r="U165" s="84" t="s">
        <v>1879</v>
      </c>
      <c r="V165" s="73"/>
      <c r="W165" s="73" t="s">
        <v>1842</v>
      </c>
      <c r="X165" s="73"/>
      <c r="Y165" s="73" t="s">
        <v>96</v>
      </c>
      <c r="Z165" s="73" t="s">
        <v>96</v>
      </c>
      <c r="AA165" s="73" t="s">
        <v>96</v>
      </c>
      <c r="AB165" s="73" t="s">
        <v>96</v>
      </c>
      <c r="AC165" s="73" t="s">
        <v>96</v>
      </c>
      <c r="AD165" s="73" t="s">
        <v>96</v>
      </c>
      <c r="AE165" s="73" t="s">
        <v>96</v>
      </c>
      <c r="AF165" s="73" t="s">
        <v>96</v>
      </c>
      <c r="AG165" s="73" t="s">
        <v>96</v>
      </c>
      <c r="AH165" s="73" t="s">
        <v>96</v>
      </c>
      <c r="AI165" s="73" t="s">
        <v>96</v>
      </c>
      <c r="AJ165" s="73" t="s">
        <v>96</v>
      </c>
    </row>
    <row r="166" spans="18:36" ht="15.5" x14ac:dyDescent="0.35">
      <c r="R166" s="73" t="s">
        <v>1880</v>
      </c>
      <c r="S166" s="73" t="s">
        <v>1881</v>
      </c>
      <c r="T166" s="73" t="s">
        <v>1532</v>
      </c>
      <c r="U166" s="84" t="s">
        <v>1882</v>
      </c>
      <c r="V166" s="73"/>
      <c r="W166" s="73" t="s">
        <v>1842</v>
      </c>
      <c r="X166" s="73"/>
      <c r="Y166" s="73" t="s">
        <v>96</v>
      </c>
      <c r="Z166" s="73" t="s">
        <v>96</v>
      </c>
      <c r="AA166" s="73" t="s">
        <v>96</v>
      </c>
      <c r="AB166" s="73" t="s">
        <v>96</v>
      </c>
      <c r="AC166" s="73" t="s">
        <v>96</v>
      </c>
      <c r="AD166" s="73" t="s">
        <v>96</v>
      </c>
      <c r="AE166" s="73" t="s">
        <v>96</v>
      </c>
      <c r="AF166" s="73" t="s">
        <v>96</v>
      </c>
      <c r="AG166" s="73" t="s">
        <v>96</v>
      </c>
      <c r="AH166" s="73" t="s">
        <v>96</v>
      </c>
      <c r="AI166" s="73" t="s">
        <v>96</v>
      </c>
      <c r="AJ166" s="73" t="s">
        <v>96</v>
      </c>
    </row>
    <row r="167" spans="18:36" ht="15.5" x14ac:dyDescent="0.35">
      <c r="R167" s="73" t="s">
        <v>1883</v>
      </c>
      <c r="S167" s="73" t="s">
        <v>1884</v>
      </c>
      <c r="T167" s="73" t="s">
        <v>1532</v>
      </c>
      <c r="U167" s="84" t="s">
        <v>1885</v>
      </c>
      <c r="V167" s="73"/>
      <c r="W167" s="73" t="s">
        <v>1842</v>
      </c>
      <c r="X167" s="73"/>
      <c r="Y167" s="73" t="s">
        <v>96</v>
      </c>
      <c r="Z167" s="73" t="s">
        <v>96</v>
      </c>
      <c r="AA167" s="73" t="s">
        <v>96</v>
      </c>
      <c r="AB167" s="73" t="s">
        <v>96</v>
      </c>
      <c r="AC167" s="73" t="s">
        <v>96</v>
      </c>
      <c r="AD167" s="73" t="s">
        <v>96</v>
      </c>
      <c r="AE167" s="73" t="s">
        <v>96</v>
      </c>
      <c r="AF167" s="73" t="s">
        <v>96</v>
      </c>
      <c r="AG167" s="73" t="s">
        <v>96</v>
      </c>
      <c r="AH167" s="73" t="s">
        <v>96</v>
      </c>
      <c r="AI167" s="73" t="s">
        <v>96</v>
      </c>
      <c r="AJ167" s="73" t="s">
        <v>96</v>
      </c>
    </row>
    <row r="168" spans="18:36" ht="15.5" x14ac:dyDescent="0.35">
      <c r="R168" s="73" t="s">
        <v>1886</v>
      </c>
      <c r="S168" s="73" t="s">
        <v>1887</v>
      </c>
      <c r="T168" s="73" t="s">
        <v>1532</v>
      </c>
      <c r="U168" s="84" t="s">
        <v>1541</v>
      </c>
      <c r="V168" s="73"/>
      <c r="W168" s="73" t="s">
        <v>1842</v>
      </c>
      <c r="X168" s="73"/>
      <c r="Y168" s="73" t="s">
        <v>96</v>
      </c>
      <c r="Z168" s="73" t="s">
        <v>96</v>
      </c>
      <c r="AA168" s="73" t="s">
        <v>96</v>
      </c>
      <c r="AB168" s="73" t="s">
        <v>96</v>
      </c>
      <c r="AC168" s="73" t="s">
        <v>96</v>
      </c>
      <c r="AD168" s="73" t="s">
        <v>96</v>
      </c>
      <c r="AE168" s="73" t="s">
        <v>96</v>
      </c>
      <c r="AF168" s="73" t="s">
        <v>96</v>
      </c>
      <c r="AG168" s="73" t="s">
        <v>96</v>
      </c>
      <c r="AH168" s="73" t="s">
        <v>96</v>
      </c>
      <c r="AI168" s="73" t="s">
        <v>96</v>
      </c>
      <c r="AJ168" s="73" t="s">
        <v>96</v>
      </c>
    </row>
    <row r="169" spans="18:36" ht="62" x14ac:dyDescent="0.35">
      <c r="R169" s="73" t="s">
        <v>1888</v>
      </c>
      <c r="S169" s="73" t="s">
        <v>1547</v>
      </c>
      <c r="T169" s="73" t="s">
        <v>1532</v>
      </c>
      <c r="U169" s="84" t="s">
        <v>1548</v>
      </c>
      <c r="V169" s="73"/>
      <c r="W169" s="73" t="s">
        <v>1842</v>
      </c>
      <c r="X169" s="73"/>
      <c r="Y169" s="73" t="s">
        <v>96</v>
      </c>
      <c r="Z169" s="73" t="s">
        <v>96</v>
      </c>
      <c r="AA169" s="73" t="s">
        <v>96</v>
      </c>
      <c r="AB169" s="73" t="s">
        <v>96</v>
      </c>
      <c r="AC169" s="73" t="s">
        <v>96</v>
      </c>
      <c r="AD169" s="73" t="s">
        <v>96</v>
      </c>
      <c r="AE169" s="73" t="s">
        <v>96</v>
      </c>
      <c r="AF169" s="73" t="s">
        <v>96</v>
      </c>
      <c r="AG169" s="73" t="s">
        <v>96</v>
      </c>
      <c r="AH169" s="73" t="s">
        <v>96</v>
      </c>
      <c r="AI169" s="73" t="s">
        <v>96</v>
      </c>
      <c r="AJ169" s="73" t="s">
        <v>96</v>
      </c>
    </row>
    <row r="170" spans="18:36" ht="31" x14ac:dyDescent="0.35">
      <c r="R170" s="73" t="s">
        <v>1889</v>
      </c>
      <c r="S170" s="73" t="s">
        <v>1552</v>
      </c>
      <c r="T170" s="73" t="s">
        <v>1532</v>
      </c>
      <c r="U170" s="84" t="s">
        <v>1553</v>
      </c>
      <c r="V170" s="73"/>
      <c r="W170" s="73" t="s">
        <v>1842</v>
      </c>
      <c r="X170" s="73"/>
      <c r="Y170" s="73" t="s">
        <v>96</v>
      </c>
      <c r="Z170" s="73" t="s">
        <v>96</v>
      </c>
      <c r="AA170" s="73" t="s">
        <v>96</v>
      </c>
      <c r="AB170" s="73" t="s">
        <v>96</v>
      </c>
      <c r="AC170" s="73" t="s">
        <v>96</v>
      </c>
      <c r="AD170" s="73" t="s">
        <v>96</v>
      </c>
      <c r="AE170" s="73" t="s">
        <v>96</v>
      </c>
      <c r="AF170" s="73" t="s">
        <v>96</v>
      </c>
      <c r="AG170" s="73" t="s">
        <v>96</v>
      </c>
      <c r="AH170" s="73" t="s">
        <v>96</v>
      </c>
      <c r="AI170" s="73" t="s">
        <v>96</v>
      </c>
      <c r="AJ170" s="73" t="s">
        <v>96</v>
      </c>
    </row>
    <row r="171" spans="18:36" ht="15.5" x14ac:dyDescent="0.35">
      <c r="R171" s="73" t="s">
        <v>1890</v>
      </c>
      <c r="S171" s="73" t="s">
        <v>73</v>
      </c>
      <c r="T171" s="73" t="s">
        <v>1532</v>
      </c>
      <c r="U171" s="84" t="s">
        <v>1891</v>
      </c>
      <c r="V171" s="73"/>
      <c r="W171" s="73" t="s">
        <v>1842</v>
      </c>
      <c r="X171" s="73"/>
      <c r="Y171" s="73" t="s">
        <v>96</v>
      </c>
      <c r="Z171" s="73" t="s">
        <v>96</v>
      </c>
      <c r="AA171" s="73" t="s">
        <v>96</v>
      </c>
      <c r="AB171" s="73" t="s">
        <v>96</v>
      </c>
      <c r="AC171" s="73" t="s">
        <v>96</v>
      </c>
      <c r="AD171" s="73" t="s">
        <v>96</v>
      </c>
      <c r="AE171" s="73" t="s">
        <v>96</v>
      </c>
      <c r="AF171" s="73" t="s">
        <v>96</v>
      </c>
      <c r="AG171" s="73" t="s">
        <v>96</v>
      </c>
      <c r="AH171" s="73" t="s">
        <v>96</v>
      </c>
      <c r="AI171" s="73" t="s">
        <v>96</v>
      </c>
      <c r="AJ171" s="73" t="s">
        <v>96</v>
      </c>
    </row>
    <row r="172" spans="18:36" ht="15.5" x14ac:dyDescent="0.35">
      <c r="R172" s="73" t="s">
        <v>1892</v>
      </c>
      <c r="S172" s="73" t="s">
        <v>90</v>
      </c>
      <c r="T172" s="73" t="s">
        <v>1537</v>
      </c>
      <c r="U172" s="84" t="s">
        <v>1893</v>
      </c>
      <c r="V172" s="73" t="s">
        <v>1894</v>
      </c>
      <c r="W172" s="73" t="s">
        <v>1496</v>
      </c>
      <c r="X172" s="73" t="s">
        <v>1517</v>
      </c>
      <c r="Y172" s="73" t="s">
        <v>96</v>
      </c>
      <c r="Z172" s="73" t="s">
        <v>96</v>
      </c>
      <c r="AA172" s="73" t="s">
        <v>206</v>
      </c>
      <c r="AB172" s="73" t="s">
        <v>96</v>
      </c>
      <c r="AC172" s="73" t="s">
        <v>96</v>
      </c>
      <c r="AD172" s="73" t="s">
        <v>206</v>
      </c>
      <c r="AE172" s="73" t="s">
        <v>96</v>
      </c>
      <c r="AF172" s="73" t="s">
        <v>96</v>
      </c>
      <c r="AG172" s="73" t="s">
        <v>96</v>
      </c>
      <c r="AH172" s="73" t="s">
        <v>96</v>
      </c>
      <c r="AI172" s="73" t="s">
        <v>96</v>
      </c>
      <c r="AJ172" s="73" t="s">
        <v>206</v>
      </c>
    </row>
    <row r="173" spans="18:36" ht="15.5" x14ac:dyDescent="0.35">
      <c r="R173" s="73" t="s">
        <v>1895</v>
      </c>
      <c r="S173" s="73" t="s">
        <v>1509</v>
      </c>
      <c r="T173" s="73" t="s">
        <v>1537</v>
      </c>
      <c r="U173" s="84" t="s">
        <v>1510</v>
      </c>
      <c r="V173" s="73" t="s">
        <v>1506</v>
      </c>
      <c r="W173" s="73" t="s">
        <v>1511</v>
      </c>
      <c r="X173" s="73" t="s">
        <v>1507</v>
      </c>
      <c r="Y173" s="73" t="s">
        <v>96</v>
      </c>
      <c r="Z173" s="73" t="s">
        <v>96</v>
      </c>
      <c r="AA173" s="73" t="s">
        <v>206</v>
      </c>
      <c r="AB173" s="73" t="s">
        <v>96</v>
      </c>
      <c r="AC173" s="73" t="s">
        <v>96</v>
      </c>
      <c r="AD173" s="73" t="s">
        <v>206</v>
      </c>
      <c r="AE173" s="73" t="s">
        <v>96</v>
      </c>
      <c r="AF173" s="73" t="s">
        <v>96</v>
      </c>
      <c r="AG173" s="73" t="s">
        <v>96</v>
      </c>
      <c r="AH173" s="73" t="s">
        <v>96</v>
      </c>
      <c r="AI173" s="73" t="s">
        <v>96</v>
      </c>
      <c r="AJ173" s="73" t="s">
        <v>206</v>
      </c>
    </row>
    <row r="174" spans="18:36" ht="31" x14ac:dyDescent="0.35">
      <c r="R174" s="73" t="s">
        <v>1896</v>
      </c>
      <c r="S174" s="73" t="s">
        <v>1514</v>
      </c>
      <c r="T174" s="73" t="s">
        <v>1537</v>
      </c>
      <c r="U174" s="84" t="s">
        <v>1515</v>
      </c>
      <c r="V174" s="73" t="s">
        <v>1602</v>
      </c>
      <c r="W174" s="73" t="s">
        <v>1496</v>
      </c>
      <c r="X174" s="73" t="s">
        <v>1517</v>
      </c>
      <c r="Y174" s="73" t="s">
        <v>96</v>
      </c>
      <c r="Z174" s="73" t="s">
        <v>96</v>
      </c>
      <c r="AA174" s="73" t="s">
        <v>206</v>
      </c>
      <c r="AB174" s="73" t="s">
        <v>96</v>
      </c>
      <c r="AC174" s="73" t="s">
        <v>96</v>
      </c>
      <c r="AD174" s="73" t="s">
        <v>206</v>
      </c>
      <c r="AE174" s="73" t="s">
        <v>96</v>
      </c>
      <c r="AF174" s="73" t="s">
        <v>96</v>
      </c>
      <c r="AG174" s="73" t="s">
        <v>96</v>
      </c>
      <c r="AH174" s="73" t="s">
        <v>96</v>
      </c>
      <c r="AI174" s="73" t="s">
        <v>96</v>
      </c>
      <c r="AJ174" s="73" t="s">
        <v>206</v>
      </c>
    </row>
    <row r="175" spans="18:36" ht="15.5" x14ac:dyDescent="0.35">
      <c r="R175" s="73" t="s">
        <v>1897</v>
      </c>
      <c r="S175" s="73" t="s">
        <v>1521</v>
      </c>
      <c r="T175" s="73" t="s">
        <v>1537</v>
      </c>
      <c r="U175" s="84" t="s">
        <v>1898</v>
      </c>
      <c r="V175" s="73" t="s">
        <v>1899</v>
      </c>
      <c r="W175" s="73" t="s">
        <v>1524</v>
      </c>
      <c r="X175" s="73" t="s">
        <v>1517</v>
      </c>
      <c r="Y175" s="73" t="s">
        <v>96</v>
      </c>
      <c r="Z175" s="73" t="s">
        <v>96</v>
      </c>
      <c r="AA175" s="73" t="s">
        <v>206</v>
      </c>
      <c r="AB175" s="73" t="s">
        <v>96</v>
      </c>
      <c r="AC175" s="73" t="s">
        <v>96</v>
      </c>
      <c r="AD175" s="73" t="s">
        <v>206</v>
      </c>
      <c r="AE175" s="73" t="s">
        <v>96</v>
      </c>
      <c r="AF175" s="73" t="s">
        <v>96</v>
      </c>
      <c r="AG175" s="73" t="s">
        <v>96</v>
      </c>
      <c r="AH175" s="73" t="s">
        <v>96</v>
      </c>
      <c r="AI175" s="73" t="s">
        <v>96</v>
      </c>
      <c r="AJ175" s="73" t="s">
        <v>206</v>
      </c>
    </row>
    <row r="176" spans="18:36" ht="15.5" x14ac:dyDescent="0.35">
      <c r="R176" s="73" t="s">
        <v>1900</v>
      </c>
      <c r="S176" s="73" t="s">
        <v>1901</v>
      </c>
      <c r="T176" s="73" t="s">
        <v>1537</v>
      </c>
      <c r="U176" s="84" t="s">
        <v>1902</v>
      </c>
      <c r="V176" s="73" t="s">
        <v>1707</v>
      </c>
      <c r="W176" s="73" t="s">
        <v>1511</v>
      </c>
      <c r="X176" s="73" t="s">
        <v>1517</v>
      </c>
      <c r="Y176" s="73" t="s">
        <v>96</v>
      </c>
      <c r="Z176" s="73" t="s">
        <v>96</v>
      </c>
      <c r="AA176" s="73" t="s">
        <v>206</v>
      </c>
      <c r="AB176" s="73" t="s">
        <v>96</v>
      </c>
      <c r="AC176" s="73" t="s">
        <v>96</v>
      </c>
      <c r="AD176" s="73" t="s">
        <v>206</v>
      </c>
      <c r="AE176" s="73" t="s">
        <v>96</v>
      </c>
      <c r="AF176" s="73" t="s">
        <v>96</v>
      </c>
      <c r="AG176" s="73" t="s">
        <v>96</v>
      </c>
      <c r="AH176" s="73" t="s">
        <v>96</v>
      </c>
      <c r="AI176" s="73" t="s">
        <v>96</v>
      </c>
      <c r="AJ176" s="73" t="s">
        <v>206</v>
      </c>
    </row>
    <row r="177" spans="18:36" ht="31" x14ac:dyDescent="0.35">
      <c r="R177" s="73" t="s">
        <v>1903</v>
      </c>
      <c r="S177" s="73" t="s">
        <v>1904</v>
      </c>
      <c r="T177" s="73" t="s">
        <v>1537</v>
      </c>
      <c r="U177" s="84" t="s">
        <v>1905</v>
      </c>
      <c r="V177" s="73" t="s">
        <v>1506</v>
      </c>
      <c r="W177" s="73" t="s">
        <v>1511</v>
      </c>
      <c r="X177" s="73" t="s">
        <v>1517</v>
      </c>
      <c r="Y177" s="73" t="s">
        <v>96</v>
      </c>
      <c r="Z177" s="73" t="s">
        <v>96</v>
      </c>
      <c r="AA177" s="73" t="s">
        <v>206</v>
      </c>
      <c r="AB177" s="73" t="s">
        <v>96</v>
      </c>
      <c r="AC177" s="73" t="s">
        <v>96</v>
      </c>
      <c r="AD177" s="73" t="s">
        <v>206</v>
      </c>
      <c r="AE177" s="73" t="s">
        <v>96</v>
      </c>
      <c r="AF177" s="73" t="s">
        <v>96</v>
      </c>
      <c r="AG177" s="73" t="s">
        <v>96</v>
      </c>
      <c r="AH177" s="73" t="s">
        <v>96</v>
      </c>
      <c r="AI177" s="73" t="s">
        <v>96</v>
      </c>
      <c r="AJ177" s="73" t="s">
        <v>206</v>
      </c>
    </row>
    <row r="178" spans="18:36" ht="15.5" x14ac:dyDescent="0.35">
      <c r="R178" s="73" t="s">
        <v>1906</v>
      </c>
      <c r="S178" s="73" t="s">
        <v>1540</v>
      </c>
      <c r="T178" s="73" t="s">
        <v>1537</v>
      </c>
      <c r="U178" s="84" t="s">
        <v>1541</v>
      </c>
      <c r="V178" s="73" t="s">
        <v>1542</v>
      </c>
      <c r="W178" s="73" t="s">
        <v>1543</v>
      </c>
      <c r="X178" s="73" t="s">
        <v>1544</v>
      </c>
      <c r="Y178" s="73" t="s">
        <v>96</v>
      </c>
      <c r="Z178" s="73" t="s">
        <v>96</v>
      </c>
      <c r="AA178" s="73" t="s">
        <v>206</v>
      </c>
      <c r="AB178" s="73" t="s">
        <v>96</v>
      </c>
      <c r="AC178" s="73" t="s">
        <v>96</v>
      </c>
      <c r="AD178" s="73" t="s">
        <v>206</v>
      </c>
      <c r="AE178" s="73" t="s">
        <v>96</v>
      </c>
      <c r="AF178" s="73" t="s">
        <v>96</v>
      </c>
      <c r="AG178" s="73" t="s">
        <v>96</v>
      </c>
      <c r="AH178" s="73" t="s">
        <v>96</v>
      </c>
      <c r="AI178" s="73" t="s">
        <v>96</v>
      </c>
      <c r="AJ178" s="73" t="s">
        <v>206</v>
      </c>
    </row>
    <row r="179" spans="18:36" ht="62" x14ac:dyDescent="0.35">
      <c r="R179" s="73" t="s">
        <v>1907</v>
      </c>
      <c r="S179" s="73" t="s">
        <v>1547</v>
      </c>
      <c r="T179" s="73" t="s">
        <v>1537</v>
      </c>
      <c r="U179" s="84" t="s">
        <v>1548</v>
      </c>
      <c r="V179" s="73" t="s">
        <v>1908</v>
      </c>
      <c r="W179" s="73" t="s">
        <v>1543</v>
      </c>
      <c r="X179" s="73" t="s">
        <v>1544</v>
      </c>
      <c r="Y179" s="73" t="s">
        <v>96</v>
      </c>
      <c r="Z179" s="73" t="s">
        <v>96</v>
      </c>
      <c r="AA179" s="73" t="s">
        <v>206</v>
      </c>
      <c r="AB179" s="73" t="s">
        <v>96</v>
      </c>
      <c r="AC179" s="73" t="s">
        <v>96</v>
      </c>
      <c r="AD179" s="73" t="s">
        <v>206</v>
      </c>
      <c r="AE179" s="73" t="s">
        <v>96</v>
      </c>
      <c r="AF179" s="73" t="s">
        <v>96</v>
      </c>
      <c r="AG179" s="73" t="s">
        <v>96</v>
      </c>
      <c r="AH179" s="73" t="s">
        <v>96</v>
      </c>
      <c r="AI179" s="73" t="s">
        <v>96</v>
      </c>
      <c r="AJ179" s="73" t="s">
        <v>206</v>
      </c>
    </row>
    <row r="180" spans="18:36" ht="31" x14ac:dyDescent="0.35">
      <c r="R180" s="73" t="s">
        <v>1909</v>
      </c>
      <c r="S180" s="73" t="s">
        <v>1552</v>
      </c>
      <c r="T180" s="73" t="s">
        <v>1537</v>
      </c>
      <c r="U180" s="84" t="s">
        <v>1553</v>
      </c>
      <c r="V180" s="73" t="s">
        <v>96</v>
      </c>
      <c r="W180" s="73" t="s">
        <v>1543</v>
      </c>
      <c r="X180" s="73" t="s">
        <v>1544</v>
      </c>
      <c r="Y180" s="73" t="s">
        <v>96</v>
      </c>
      <c r="Z180" s="73" t="s">
        <v>96</v>
      </c>
      <c r="AA180" s="73" t="s">
        <v>206</v>
      </c>
      <c r="AB180" s="73" t="s">
        <v>96</v>
      </c>
      <c r="AC180" s="73" t="s">
        <v>96</v>
      </c>
      <c r="AD180" s="73" t="s">
        <v>206</v>
      </c>
      <c r="AE180" s="73" t="s">
        <v>96</v>
      </c>
      <c r="AF180" s="73" t="s">
        <v>96</v>
      </c>
      <c r="AG180" s="73" t="s">
        <v>96</v>
      </c>
      <c r="AH180" s="73" t="s">
        <v>96</v>
      </c>
      <c r="AI180" s="73" t="s">
        <v>96</v>
      </c>
      <c r="AJ180" s="73" t="s">
        <v>206</v>
      </c>
    </row>
    <row r="181" spans="18:36" ht="15.5" x14ac:dyDescent="0.35">
      <c r="R181" s="73" t="s">
        <v>1910</v>
      </c>
      <c r="S181" s="73" t="s">
        <v>73</v>
      </c>
      <c r="T181" s="73" t="s">
        <v>1537</v>
      </c>
      <c r="U181" s="84" t="s">
        <v>1911</v>
      </c>
      <c r="V181" s="73" t="s">
        <v>96</v>
      </c>
      <c r="W181" s="73" t="s">
        <v>1559</v>
      </c>
      <c r="X181" s="73" t="s">
        <v>1684</v>
      </c>
      <c r="Y181" s="73" t="s">
        <v>96</v>
      </c>
      <c r="Z181" s="73" t="s">
        <v>96</v>
      </c>
      <c r="AA181" s="73" t="s">
        <v>96</v>
      </c>
      <c r="AB181" s="73" t="s">
        <v>96</v>
      </c>
      <c r="AC181" s="73" t="s">
        <v>96</v>
      </c>
      <c r="AD181" s="73" t="s">
        <v>1561</v>
      </c>
      <c r="AE181" s="73" t="s">
        <v>96</v>
      </c>
      <c r="AF181" s="73" t="s">
        <v>96</v>
      </c>
      <c r="AG181" s="73" t="s">
        <v>96</v>
      </c>
      <c r="AH181" s="73" t="s">
        <v>96</v>
      </c>
      <c r="AI181" s="73" t="s">
        <v>96</v>
      </c>
      <c r="AJ181" s="73" t="s">
        <v>1561</v>
      </c>
    </row>
    <row r="182" spans="18:36" ht="31" x14ac:dyDescent="0.35">
      <c r="R182" s="73" t="s">
        <v>1912</v>
      </c>
      <c r="S182" s="73" t="s">
        <v>1913</v>
      </c>
      <c r="T182" s="73" t="s">
        <v>1537</v>
      </c>
      <c r="U182" s="84" t="s">
        <v>1914</v>
      </c>
      <c r="V182" s="73" t="s">
        <v>96</v>
      </c>
      <c r="W182" s="73" t="s">
        <v>1559</v>
      </c>
      <c r="X182" s="73" t="s">
        <v>1684</v>
      </c>
      <c r="Y182" s="73" t="s">
        <v>96</v>
      </c>
      <c r="Z182" s="73" t="s">
        <v>96</v>
      </c>
      <c r="AA182" s="73" t="s">
        <v>96</v>
      </c>
      <c r="AB182" s="73" t="s">
        <v>96</v>
      </c>
      <c r="AC182" s="73" t="s">
        <v>96</v>
      </c>
      <c r="AD182" s="73" t="s">
        <v>1561</v>
      </c>
      <c r="AE182" s="73" t="s">
        <v>96</v>
      </c>
      <c r="AF182" s="73" t="s">
        <v>96</v>
      </c>
      <c r="AG182" s="73" t="s">
        <v>96</v>
      </c>
      <c r="AH182" s="73" t="s">
        <v>96</v>
      </c>
      <c r="AI182" s="73" t="s">
        <v>96</v>
      </c>
      <c r="AJ182" s="73" t="s">
        <v>1561</v>
      </c>
    </row>
    <row r="183" spans="18:36" ht="15.5" x14ac:dyDescent="0.35">
      <c r="R183" s="73" t="s">
        <v>1915</v>
      </c>
      <c r="S183" s="73" t="s">
        <v>1916</v>
      </c>
      <c r="T183" s="73" t="s">
        <v>1537</v>
      </c>
      <c r="U183" s="84" t="s">
        <v>1917</v>
      </c>
      <c r="V183" s="73" t="s">
        <v>96</v>
      </c>
      <c r="W183" s="73" t="s">
        <v>1559</v>
      </c>
      <c r="X183" s="73" t="s">
        <v>1684</v>
      </c>
      <c r="Y183" s="73" t="s">
        <v>96</v>
      </c>
      <c r="Z183" s="73" t="s">
        <v>96</v>
      </c>
      <c r="AA183" s="73" t="s">
        <v>96</v>
      </c>
      <c r="AB183" s="73" t="s">
        <v>96</v>
      </c>
      <c r="AC183" s="73" t="s">
        <v>96</v>
      </c>
      <c r="AD183" s="73" t="s">
        <v>1561</v>
      </c>
      <c r="AE183" s="73" t="s">
        <v>96</v>
      </c>
      <c r="AF183" s="73" t="s">
        <v>96</v>
      </c>
      <c r="AG183" s="73" t="s">
        <v>96</v>
      </c>
      <c r="AH183" s="73" t="s">
        <v>96</v>
      </c>
      <c r="AI183" s="73" t="s">
        <v>96</v>
      </c>
      <c r="AJ183" s="73" t="s">
        <v>1561</v>
      </c>
    </row>
    <row r="184" spans="18:36" ht="31" x14ac:dyDescent="0.35">
      <c r="R184" s="73" t="s">
        <v>1918</v>
      </c>
      <c r="S184" s="73" t="s">
        <v>1785</v>
      </c>
      <c r="T184" s="73" t="s">
        <v>1545</v>
      </c>
      <c r="U184" s="84" t="s">
        <v>1919</v>
      </c>
      <c r="V184" s="73"/>
      <c r="W184" s="73" t="s">
        <v>1842</v>
      </c>
      <c r="X184" s="73"/>
      <c r="Y184" s="73" t="s">
        <v>96</v>
      </c>
      <c r="Z184" s="73" t="s">
        <v>96</v>
      </c>
      <c r="AA184" s="73" t="s">
        <v>96</v>
      </c>
      <c r="AB184" s="73" t="s">
        <v>96</v>
      </c>
      <c r="AC184" s="73" t="s">
        <v>96</v>
      </c>
      <c r="AD184" s="73" t="s">
        <v>96</v>
      </c>
      <c r="AE184" s="73" t="s">
        <v>96</v>
      </c>
      <c r="AF184" s="73" t="s">
        <v>96</v>
      </c>
      <c r="AG184" s="73" t="s">
        <v>96</v>
      </c>
      <c r="AH184" s="73" t="s">
        <v>96</v>
      </c>
      <c r="AI184" s="73" t="s">
        <v>96</v>
      </c>
      <c r="AJ184" s="73" t="s">
        <v>96</v>
      </c>
    </row>
    <row r="185" spans="18:36" ht="15.5" x14ac:dyDescent="0.35">
      <c r="R185" s="73" t="s">
        <v>1920</v>
      </c>
      <c r="S185" s="73" t="s">
        <v>1708</v>
      </c>
      <c r="T185" s="73" t="s">
        <v>1545</v>
      </c>
      <c r="U185" s="84" t="s">
        <v>1510</v>
      </c>
      <c r="V185" s="73"/>
      <c r="W185" s="73" t="s">
        <v>1842</v>
      </c>
      <c r="X185" s="73"/>
      <c r="Y185" s="73" t="s">
        <v>96</v>
      </c>
      <c r="Z185" s="73" t="s">
        <v>96</v>
      </c>
      <c r="AA185" s="73" t="s">
        <v>96</v>
      </c>
      <c r="AB185" s="73" t="s">
        <v>96</v>
      </c>
      <c r="AC185" s="73" t="s">
        <v>96</v>
      </c>
      <c r="AD185" s="73" t="s">
        <v>96</v>
      </c>
      <c r="AE185" s="73" t="s">
        <v>96</v>
      </c>
      <c r="AF185" s="73" t="s">
        <v>96</v>
      </c>
      <c r="AG185" s="73" t="s">
        <v>96</v>
      </c>
      <c r="AH185" s="73" t="s">
        <v>96</v>
      </c>
      <c r="AI185" s="73" t="s">
        <v>96</v>
      </c>
      <c r="AJ185" s="73" t="s">
        <v>96</v>
      </c>
    </row>
    <row r="186" spans="18:36" ht="31" x14ac:dyDescent="0.35">
      <c r="R186" s="73" t="s">
        <v>1921</v>
      </c>
      <c r="S186" s="73" t="s">
        <v>1601</v>
      </c>
      <c r="T186" s="73" t="s">
        <v>1545</v>
      </c>
      <c r="U186" s="84" t="s">
        <v>1515</v>
      </c>
      <c r="V186" s="73"/>
      <c r="W186" s="73" t="s">
        <v>1842</v>
      </c>
      <c r="X186" s="73"/>
      <c r="Y186" s="73" t="s">
        <v>96</v>
      </c>
      <c r="Z186" s="73" t="s">
        <v>96</v>
      </c>
      <c r="AA186" s="73" t="s">
        <v>96</v>
      </c>
      <c r="AB186" s="73" t="s">
        <v>96</v>
      </c>
      <c r="AC186" s="73" t="s">
        <v>96</v>
      </c>
      <c r="AD186" s="73" t="s">
        <v>96</v>
      </c>
      <c r="AE186" s="73" t="s">
        <v>96</v>
      </c>
      <c r="AF186" s="73" t="s">
        <v>96</v>
      </c>
      <c r="AG186" s="73" t="s">
        <v>96</v>
      </c>
      <c r="AH186" s="73" t="s">
        <v>96</v>
      </c>
      <c r="AI186" s="73" t="s">
        <v>96</v>
      </c>
      <c r="AJ186" s="73" t="s">
        <v>96</v>
      </c>
    </row>
    <row r="187" spans="18:36" ht="46.5" x14ac:dyDescent="0.35">
      <c r="R187" s="73" t="s">
        <v>1922</v>
      </c>
      <c r="S187" s="73" t="s">
        <v>1521</v>
      </c>
      <c r="T187" s="73" t="s">
        <v>1545</v>
      </c>
      <c r="U187" s="84" t="s">
        <v>1923</v>
      </c>
      <c r="V187" s="73"/>
      <c r="W187" s="73" t="s">
        <v>1842</v>
      </c>
      <c r="X187" s="73"/>
      <c r="Y187" s="73" t="s">
        <v>96</v>
      </c>
      <c r="Z187" s="73" t="s">
        <v>96</v>
      </c>
      <c r="AA187" s="73" t="s">
        <v>96</v>
      </c>
      <c r="AB187" s="73" t="s">
        <v>96</v>
      </c>
      <c r="AC187" s="73" t="s">
        <v>96</v>
      </c>
      <c r="AD187" s="73" t="s">
        <v>96</v>
      </c>
      <c r="AE187" s="73" t="s">
        <v>96</v>
      </c>
      <c r="AF187" s="73" t="s">
        <v>96</v>
      </c>
      <c r="AG187" s="73" t="s">
        <v>96</v>
      </c>
      <c r="AH187" s="73" t="s">
        <v>96</v>
      </c>
      <c r="AI187" s="73" t="s">
        <v>96</v>
      </c>
      <c r="AJ187" s="73" t="s">
        <v>96</v>
      </c>
    </row>
    <row r="188" spans="18:36" ht="15.5" x14ac:dyDescent="0.35">
      <c r="R188" s="73" t="s">
        <v>1924</v>
      </c>
      <c r="S188" s="73" t="s">
        <v>1540</v>
      </c>
      <c r="T188" s="73" t="s">
        <v>1545</v>
      </c>
      <c r="U188" s="84" t="s">
        <v>1541</v>
      </c>
      <c r="V188" s="73"/>
      <c r="W188" s="73" t="s">
        <v>1842</v>
      </c>
      <c r="X188" s="73"/>
      <c r="Y188" s="73" t="s">
        <v>96</v>
      </c>
      <c r="Z188" s="73" t="s">
        <v>96</v>
      </c>
      <c r="AA188" s="73" t="s">
        <v>96</v>
      </c>
      <c r="AB188" s="73" t="s">
        <v>96</v>
      </c>
      <c r="AC188" s="73" t="s">
        <v>96</v>
      </c>
      <c r="AD188" s="73" t="s">
        <v>96</v>
      </c>
      <c r="AE188" s="73" t="s">
        <v>96</v>
      </c>
      <c r="AF188" s="73" t="s">
        <v>96</v>
      </c>
      <c r="AG188" s="73" t="s">
        <v>96</v>
      </c>
      <c r="AH188" s="73" t="s">
        <v>96</v>
      </c>
      <c r="AI188" s="73" t="s">
        <v>96</v>
      </c>
      <c r="AJ188" s="73" t="s">
        <v>96</v>
      </c>
    </row>
    <row r="189" spans="18:36" ht="62" x14ac:dyDescent="0.35">
      <c r="R189" s="73" t="s">
        <v>1925</v>
      </c>
      <c r="S189" s="73" t="s">
        <v>1547</v>
      </c>
      <c r="T189" s="73" t="s">
        <v>1545</v>
      </c>
      <c r="U189" s="84" t="s">
        <v>1548</v>
      </c>
      <c r="V189" s="73"/>
      <c r="W189" s="73" t="s">
        <v>1842</v>
      </c>
      <c r="X189" s="73"/>
      <c r="Y189" s="73" t="s">
        <v>96</v>
      </c>
      <c r="Z189" s="73" t="s">
        <v>96</v>
      </c>
      <c r="AA189" s="73" t="s">
        <v>96</v>
      </c>
      <c r="AB189" s="73" t="s">
        <v>96</v>
      </c>
      <c r="AC189" s="73" t="s">
        <v>96</v>
      </c>
      <c r="AD189" s="73" t="s">
        <v>96</v>
      </c>
      <c r="AE189" s="73" t="s">
        <v>96</v>
      </c>
      <c r="AF189" s="73" t="s">
        <v>96</v>
      </c>
      <c r="AG189" s="73" t="s">
        <v>96</v>
      </c>
      <c r="AH189" s="73" t="s">
        <v>96</v>
      </c>
      <c r="AI189" s="73" t="s">
        <v>96</v>
      </c>
      <c r="AJ189" s="73" t="s">
        <v>96</v>
      </c>
    </row>
    <row r="190" spans="18:36" ht="31" x14ac:dyDescent="0.35">
      <c r="R190" s="73" t="s">
        <v>1926</v>
      </c>
      <c r="S190" s="73" t="s">
        <v>1552</v>
      </c>
      <c r="T190" s="73" t="s">
        <v>1545</v>
      </c>
      <c r="U190" s="84" t="s">
        <v>1553</v>
      </c>
      <c r="V190" s="73"/>
      <c r="W190" s="73" t="s">
        <v>1842</v>
      </c>
      <c r="X190" s="73"/>
      <c r="Y190" s="73" t="s">
        <v>96</v>
      </c>
      <c r="Z190" s="73" t="s">
        <v>96</v>
      </c>
      <c r="AA190" s="73" t="s">
        <v>96</v>
      </c>
      <c r="AB190" s="73" t="s">
        <v>96</v>
      </c>
      <c r="AC190" s="73" t="s">
        <v>96</v>
      </c>
      <c r="AD190" s="73" t="s">
        <v>96</v>
      </c>
      <c r="AE190" s="73" t="s">
        <v>96</v>
      </c>
      <c r="AF190" s="73" t="s">
        <v>96</v>
      </c>
      <c r="AG190" s="73" t="s">
        <v>96</v>
      </c>
      <c r="AH190" s="73" t="s">
        <v>96</v>
      </c>
      <c r="AI190" s="73" t="s">
        <v>96</v>
      </c>
      <c r="AJ190" s="73" t="s">
        <v>96</v>
      </c>
    </row>
    <row r="191" spans="18:36" ht="15.5" x14ac:dyDescent="0.35">
      <c r="R191" s="73" t="s">
        <v>1927</v>
      </c>
      <c r="S191" s="73" t="s">
        <v>73</v>
      </c>
      <c r="T191" s="73" t="s">
        <v>1545</v>
      </c>
      <c r="U191" s="84" t="s">
        <v>1928</v>
      </c>
      <c r="V191" s="73"/>
      <c r="W191" s="73" t="s">
        <v>1842</v>
      </c>
      <c r="X191" s="73"/>
      <c r="Y191" s="73" t="s">
        <v>96</v>
      </c>
      <c r="Z191" s="73"/>
      <c r="AA191" s="73" t="s">
        <v>96</v>
      </c>
      <c r="AB191" s="73" t="s">
        <v>96</v>
      </c>
      <c r="AC191" s="73" t="s">
        <v>96</v>
      </c>
      <c r="AD191" s="73" t="s">
        <v>96</v>
      </c>
      <c r="AE191" s="73" t="s">
        <v>96</v>
      </c>
      <c r="AF191" s="73" t="s">
        <v>96</v>
      </c>
      <c r="AG191" s="73" t="s">
        <v>96</v>
      </c>
      <c r="AH191" s="73" t="s">
        <v>96</v>
      </c>
      <c r="AI191" s="73" t="s">
        <v>96</v>
      </c>
      <c r="AJ191" s="73" t="s">
        <v>96</v>
      </c>
    </row>
    <row r="192" spans="18:36" ht="15.5" x14ac:dyDescent="0.35">
      <c r="R192" s="73" t="s">
        <v>1929</v>
      </c>
      <c r="S192" s="73" t="s">
        <v>90</v>
      </c>
      <c r="T192" s="73" t="s">
        <v>1550</v>
      </c>
      <c r="U192" s="84" t="s">
        <v>1930</v>
      </c>
      <c r="V192" s="73"/>
      <c r="W192" s="73" t="s">
        <v>1842</v>
      </c>
      <c r="X192" s="73"/>
      <c r="Y192" s="73" t="s">
        <v>96</v>
      </c>
      <c r="Z192" s="73" t="s">
        <v>96</v>
      </c>
      <c r="AA192" s="73" t="s">
        <v>96</v>
      </c>
      <c r="AB192" s="73" t="s">
        <v>96</v>
      </c>
      <c r="AC192" s="73" t="s">
        <v>96</v>
      </c>
      <c r="AD192" s="73" t="s">
        <v>96</v>
      </c>
      <c r="AE192" s="73" t="s">
        <v>96</v>
      </c>
      <c r="AF192" s="73" t="s">
        <v>96</v>
      </c>
      <c r="AG192" s="73" t="s">
        <v>96</v>
      </c>
      <c r="AH192" s="73" t="s">
        <v>96</v>
      </c>
      <c r="AI192" s="73" t="s">
        <v>96</v>
      </c>
      <c r="AJ192" s="73" t="s">
        <v>96</v>
      </c>
    </row>
    <row r="193" spans="18:36" ht="15.5" x14ac:dyDescent="0.35">
      <c r="R193" s="73" t="s">
        <v>1931</v>
      </c>
      <c r="S193" s="73" t="s">
        <v>1509</v>
      </c>
      <c r="T193" s="73" t="s">
        <v>1550</v>
      </c>
      <c r="U193" s="84" t="s">
        <v>1510</v>
      </c>
      <c r="V193" s="73"/>
      <c r="W193" s="73" t="s">
        <v>1842</v>
      </c>
      <c r="X193" s="73"/>
      <c r="Y193" s="73" t="s">
        <v>96</v>
      </c>
      <c r="Z193" s="73" t="s">
        <v>96</v>
      </c>
      <c r="AA193" s="73" t="s">
        <v>96</v>
      </c>
      <c r="AB193" s="73" t="s">
        <v>96</v>
      </c>
      <c r="AC193" s="73" t="s">
        <v>96</v>
      </c>
      <c r="AD193" s="73" t="s">
        <v>96</v>
      </c>
      <c r="AE193" s="73" t="s">
        <v>96</v>
      </c>
      <c r="AF193" s="73" t="s">
        <v>96</v>
      </c>
      <c r="AG193" s="73" t="s">
        <v>96</v>
      </c>
      <c r="AH193" s="73" t="s">
        <v>96</v>
      </c>
      <c r="AI193" s="73" t="s">
        <v>96</v>
      </c>
      <c r="AJ193" s="73" t="s">
        <v>96</v>
      </c>
    </row>
    <row r="194" spans="18:36" ht="31" x14ac:dyDescent="0.35">
      <c r="R194" s="73" t="s">
        <v>1932</v>
      </c>
      <c r="S194" s="73" t="s">
        <v>1514</v>
      </c>
      <c r="T194" s="73" t="s">
        <v>1550</v>
      </c>
      <c r="U194" s="84" t="s">
        <v>1515</v>
      </c>
      <c r="V194" s="73"/>
      <c r="W194" s="73" t="s">
        <v>1842</v>
      </c>
      <c r="X194" s="73"/>
      <c r="Y194" s="73" t="s">
        <v>96</v>
      </c>
      <c r="Z194" s="73" t="s">
        <v>96</v>
      </c>
      <c r="AA194" s="73" t="s">
        <v>96</v>
      </c>
      <c r="AB194" s="73" t="s">
        <v>96</v>
      </c>
      <c r="AC194" s="73" t="s">
        <v>96</v>
      </c>
      <c r="AD194" s="73" t="s">
        <v>96</v>
      </c>
      <c r="AE194" s="73" t="s">
        <v>96</v>
      </c>
      <c r="AF194" s="73" t="s">
        <v>96</v>
      </c>
      <c r="AG194" s="73" t="s">
        <v>96</v>
      </c>
      <c r="AH194" s="73" t="s">
        <v>96</v>
      </c>
      <c r="AI194" s="73" t="s">
        <v>96</v>
      </c>
      <c r="AJ194" s="73" t="s">
        <v>96</v>
      </c>
    </row>
    <row r="195" spans="18:36" ht="15.5" x14ac:dyDescent="0.35">
      <c r="R195" s="73" t="s">
        <v>1933</v>
      </c>
      <c r="S195" s="73" t="s">
        <v>1521</v>
      </c>
      <c r="T195" s="73" t="s">
        <v>1550</v>
      </c>
      <c r="U195" s="84" t="s">
        <v>1898</v>
      </c>
      <c r="V195" s="73"/>
      <c r="W195" s="73" t="s">
        <v>1842</v>
      </c>
      <c r="X195" s="73"/>
      <c r="Y195" s="73" t="s">
        <v>96</v>
      </c>
      <c r="Z195" s="73" t="s">
        <v>96</v>
      </c>
      <c r="AA195" s="73" t="s">
        <v>96</v>
      </c>
      <c r="AB195" s="73" t="s">
        <v>96</v>
      </c>
      <c r="AC195" s="73" t="s">
        <v>96</v>
      </c>
      <c r="AD195" s="73" t="s">
        <v>96</v>
      </c>
      <c r="AE195" s="73" t="s">
        <v>96</v>
      </c>
      <c r="AF195" s="73" t="s">
        <v>96</v>
      </c>
      <c r="AG195" s="73" t="s">
        <v>96</v>
      </c>
      <c r="AH195" s="73" t="s">
        <v>96</v>
      </c>
      <c r="AI195" s="73" t="s">
        <v>96</v>
      </c>
      <c r="AJ195" s="73" t="s">
        <v>96</v>
      </c>
    </row>
    <row r="196" spans="18:36" ht="15.5" x14ac:dyDescent="0.35">
      <c r="R196" s="73" t="s">
        <v>1934</v>
      </c>
      <c r="S196" s="73" t="s">
        <v>1493</v>
      </c>
      <c r="T196" s="73" t="s">
        <v>1550</v>
      </c>
      <c r="U196" s="84" t="s">
        <v>1935</v>
      </c>
      <c r="V196" s="73"/>
      <c r="W196" s="73" t="s">
        <v>1842</v>
      </c>
      <c r="X196" s="73"/>
      <c r="Y196" s="73" t="s">
        <v>96</v>
      </c>
      <c r="Z196" s="73" t="s">
        <v>96</v>
      </c>
      <c r="AA196" s="73" t="s">
        <v>96</v>
      </c>
      <c r="AB196" s="73" t="s">
        <v>96</v>
      </c>
      <c r="AC196" s="73" t="s">
        <v>96</v>
      </c>
      <c r="AD196" s="73" t="s">
        <v>96</v>
      </c>
      <c r="AE196" s="73" t="s">
        <v>96</v>
      </c>
      <c r="AF196" s="73" t="s">
        <v>96</v>
      </c>
      <c r="AG196" s="73" t="s">
        <v>96</v>
      </c>
      <c r="AH196" s="73" t="s">
        <v>96</v>
      </c>
      <c r="AI196" s="73" t="s">
        <v>96</v>
      </c>
      <c r="AJ196" s="73" t="s">
        <v>96</v>
      </c>
    </row>
    <row r="197" spans="18:36" ht="15.5" x14ac:dyDescent="0.35">
      <c r="R197" s="73" t="s">
        <v>1936</v>
      </c>
      <c r="S197" s="73" t="s">
        <v>1901</v>
      </c>
      <c r="T197" s="73" t="s">
        <v>1550</v>
      </c>
      <c r="U197" s="84" t="s">
        <v>1792</v>
      </c>
      <c r="V197" s="73"/>
      <c r="W197" s="73" t="s">
        <v>1842</v>
      </c>
      <c r="X197" s="73"/>
      <c r="Y197" s="73" t="s">
        <v>96</v>
      </c>
      <c r="Z197" s="73" t="s">
        <v>96</v>
      </c>
      <c r="AA197" s="73" t="s">
        <v>96</v>
      </c>
      <c r="AB197" s="73" t="s">
        <v>96</v>
      </c>
      <c r="AC197" s="73" t="s">
        <v>96</v>
      </c>
      <c r="AD197" s="73" t="s">
        <v>96</v>
      </c>
      <c r="AE197" s="73" t="s">
        <v>96</v>
      </c>
      <c r="AF197" s="73" t="s">
        <v>96</v>
      </c>
      <c r="AG197" s="73" t="s">
        <v>96</v>
      </c>
      <c r="AH197" s="73" t="s">
        <v>96</v>
      </c>
      <c r="AI197" s="73" t="s">
        <v>96</v>
      </c>
      <c r="AJ197" s="73" t="s">
        <v>96</v>
      </c>
    </row>
    <row r="198" spans="18:36" ht="15.5" x14ac:dyDescent="0.35">
      <c r="R198" s="73" t="s">
        <v>1937</v>
      </c>
      <c r="S198" s="73" t="s">
        <v>73</v>
      </c>
      <c r="T198" s="73" t="s">
        <v>1550</v>
      </c>
      <c r="U198" s="84" t="s">
        <v>1938</v>
      </c>
      <c r="V198" s="73"/>
      <c r="W198" s="73" t="s">
        <v>1842</v>
      </c>
      <c r="X198" s="73"/>
      <c r="Y198" s="73" t="s">
        <v>96</v>
      </c>
      <c r="Z198" s="73" t="s">
        <v>96</v>
      </c>
      <c r="AA198" s="73" t="s">
        <v>96</v>
      </c>
      <c r="AB198" s="73" t="s">
        <v>96</v>
      </c>
      <c r="AC198" s="73" t="s">
        <v>96</v>
      </c>
      <c r="AD198" s="73" t="s">
        <v>96</v>
      </c>
      <c r="AE198" s="73" t="s">
        <v>96</v>
      </c>
      <c r="AF198" s="73" t="s">
        <v>96</v>
      </c>
      <c r="AG198" s="73" t="s">
        <v>96</v>
      </c>
      <c r="AH198" s="73" t="s">
        <v>96</v>
      </c>
      <c r="AI198" s="73" t="s">
        <v>96</v>
      </c>
      <c r="AJ198" s="73" t="s">
        <v>96</v>
      </c>
    </row>
    <row r="199" spans="18:36" ht="15.5" x14ac:dyDescent="0.35">
      <c r="R199" s="73" t="s">
        <v>1939</v>
      </c>
      <c r="S199" s="73" t="s">
        <v>1940</v>
      </c>
      <c r="T199" s="73" t="s">
        <v>1550</v>
      </c>
      <c r="U199" s="84" t="s">
        <v>1941</v>
      </c>
      <c r="V199" s="73"/>
      <c r="W199" s="73" t="s">
        <v>1842</v>
      </c>
      <c r="X199" s="73"/>
      <c r="Y199" s="73" t="s">
        <v>96</v>
      </c>
      <c r="Z199" s="73" t="s">
        <v>96</v>
      </c>
      <c r="AA199" s="73" t="s">
        <v>96</v>
      </c>
      <c r="AB199" s="73" t="s">
        <v>96</v>
      </c>
      <c r="AC199" s="73" t="s">
        <v>96</v>
      </c>
      <c r="AD199" s="73" t="s">
        <v>96</v>
      </c>
      <c r="AE199" s="73" t="s">
        <v>96</v>
      </c>
      <c r="AF199" s="73" t="s">
        <v>96</v>
      </c>
      <c r="AG199" s="73" t="s">
        <v>96</v>
      </c>
      <c r="AH199" s="73" t="s">
        <v>96</v>
      </c>
      <c r="AI199" s="73" t="s">
        <v>96</v>
      </c>
      <c r="AJ199" s="73" t="s">
        <v>96</v>
      </c>
    </row>
    <row r="200" spans="18:36" ht="15.5" x14ac:dyDescent="0.35">
      <c r="R200" s="73" t="s">
        <v>1942</v>
      </c>
      <c r="S200" s="73" t="s">
        <v>1943</v>
      </c>
      <c r="T200" s="73" t="s">
        <v>1550</v>
      </c>
      <c r="U200" s="84" t="s">
        <v>1944</v>
      </c>
      <c r="V200" s="73"/>
      <c r="W200" s="73" t="s">
        <v>1842</v>
      </c>
      <c r="X200" s="73"/>
      <c r="Y200" s="73" t="s">
        <v>96</v>
      </c>
      <c r="Z200" s="73" t="s">
        <v>96</v>
      </c>
      <c r="AA200" s="73" t="s">
        <v>96</v>
      </c>
      <c r="AB200" s="73" t="s">
        <v>96</v>
      </c>
      <c r="AC200" s="73" t="s">
        <v>96</v>
      </c>
      <c r="AD200" s="73" t="s">
        <v>96</v>
      </c>
      <c r="AE200" s="73" t="s">
        <v>96</v>
      </c>
      <c r="AF200" s="73" t="s">
        <v>96</v>
      </c>
      <c r="AG200" s="73" t="s">
        <v>96</v>
      </c>
      <c r="AH200" s="73" t="s">
        <v>96</v>
      </c>
      <c r="AI200" s="73" t="s">
        <v>96</v>
      </c>
      <c r="AJ200" s="73" t="s">
        <v>96</v>
      </c>
    </row>
    <row r="201" spans="18:36" ht="31" x14ac:dyDescent="0.35">
      <c r="R201" s="73" t="s">
        <v>1945</v>
      </c>
      <c r="S201" s="73" t="s">
        <v>1946</v>
      </c>
      <c r="T201" s="73" t="s">
        <v>1550</v>
      </c>
      <c r="U201" s="84" t="s">
        <v>1947</v>
      </c>
      <c r="V201" s="73"/>
      <c r="W201" s="73" t="s">
        <v>1842</v>
      </c>
      <c r="X201" s="73"/>
      <c r="Y201" s="73" t="s">
        <v>96</v>
      </c>
      <c r="Z201" s="73" t="s">
        <v>96</v>
      </c>
      <c r="AA201" s="73" t="s">
        <v>96</v>
      </c>
      <c r="AB201" s="73" t="s">
        <v>96</v>
      </c>
      <c r="AC201" s="73" t="s">
        <v>96</v>
      </c>
      <c r="AD201" s="73" t="s">
        <v>96</v>
      </c>
      <c r="AE201" s="73" t="s">
        <v>96</v>
      </c>
      <c r="AF201" s="73" t="s">
        <v>96</v>
      </c>
      <c r="AG201" s="73" t="s">
        <v>96</v>
      </c>
      <c r="AH201" s="73" t="s">
        <v>96</v>
      </c>
      <c r="AI201" s="73" t="s">
        <v>96</v>
      </c>
      <c r="AJ201" s="73" t="s">
        <v>96</v>
      </c>
    </row>
    <row r="202" spans="18:36" ht="15.5" x14ac:dyDescent="0.35">
      <c r="R202" s="73" t="s">
        <v>1948</v>
      </c>
      <c r="S202" s="73" t="s">
        <v>1949</v>
      </c>
      <c r="T202" s="73" t="s">
        <v>1550</v>
      </c>
      <c r="U202" s="84" t="s">
        <v>1950</v>
      </c>
      <c r="V202" s="73"/>
      <c r="W202" s="73" t="s">
        <v>1842</v>
      </c>
      <c r="X202" s="73"/>
      <c r="Y202" s="73" t="s">
        <v>96</v>
      </c>
      <c r="Z202" s="73" t="s">
        <v>96</v>
      </c>
      <c r="AA202" s="73" t="s">
        <v>96</v>
      </c>
      <c r="AB202" s="73" t="s">
        <v>96</v>
      </c>
      <c r="AC202" s="73" t="s">
        <v>96</v>
      </c>
      <c r="AD202" s="73" t="s">
        <v>96</v>
      </c>
      <c r="AE202" s="73" t="s">
        <v>96</v>
      </c>
      <c r="AF202" s="73" t="s">
        <v>96</v>
      </c>
      <c r="AG202" s="73" t="s">
        <v>96</v>
      </c>
      <c r="AH202" s="73" t="s">
        <v>96</v>
      </c>
      <c r="AI202" s="73" t="s">
        <v>96</v>
      </c>
      <c r="AJ202" s="73" t="s">
        <v>96</v>
      </c>
    </row>
    <row r="203" spans="18:36" ht="15.5" x14ac:dyDescent="0.35">
      <c r="R203" s="73" t="s">
        <v>1951</v>
      </c>
      <c r="S203" s="73" t="s">
        <v>1952</v>
      </c>
      <c r="T203" s="73" t="s">
        <v>1550</v>
      </c>
      <c r="U203" s="84" t="s">
        <v>1953</v>
      </c>
      <c r="V203" s="73"/>
      <c r="W203" s="73" t="s">
        <v>1842</v>
      </c>
      <c r="X203" s="73"/>
      <c r="Y203" s="73" t="s">
        <v>96</v>
      </c>
      <c r="Z203" s="73" t="s">
        <v>96</v>
      </c>
      <c r="AA203" s="73" t="s">
        <v>96</v>
      </c>
      <c r="AB203" s="73" t="s">
        <v>96</v>
      </c>
      <c r="AC203" s="73" t="s">
        <v>96</v>
      </c>
      <c r="AD203" s="73" t="s">
        <v>96</v>
      </c>
      <c r="AE203" s="73" t="s">
        <v>96</v>
      </c>
      <c r="AF203" s="73" t="s">
        <v>96</v>
      </c>
      <c r="AG203" s="73" t="s">
        <v>96</v>
      </c>
      <c r="AH203" s="73" t="s">
        <v>96</v>
      </c>
      <c r="AI203" s="73" t="s">
        <v>96</v>
      </c>
      <c r="AJ203" s="73" t="s">
        <v>96</v>
      </c>
    </row>
    <row r="204" spans="18:36" ht="15.5" x14ac:dyDescent="0.35">
      <c r="R204" s="73" t="s">
        <v>1954</v>
      </c>
      <c r="S204" s="73" t="s">
        <v>1955</v>
      </c>
      <c r="T204" s="73" t="s">
        <v>1550</v>
      </c>
      <c r="U204" s="84" t="s">
        <v>1956</v>
      </c>
      <c r="V204" s="73"/>
      <c r="W204" s="73" t="s">
        <v>1842</v>
      </c>
      <c r="X204" s="73"/>
      <c r="Y204" s="73" t="s">
        <v>96</v>
      </c>
      <c r="Z204" s="73" t="s">
        <v>96</v>
      </c>
      <c r="AA204" s="73" t="s">
        <v>96</v>
      </c>
      <c r="AB204" s="73" t="s">
        <v>96</v>
      </c>
      <c r="AC204" s="73" t="s">
        <v>96</v>
      </c>
      <c r="AD204" s="73" t="s">
        <v>96</v>
      </c>
      <c r="AE204" s="73" t="s">
        <v>96</v>
      </c>
      <c r="AF204" s="73" t="s">
        <v>96</v>
      </c>
      <c r="AG204" s="73" t="s">
        <v>96</v>
      </c>
      <c r="AH204" s="73" t="s">
        <v>96</v>
      </c>
      <c r="AI204" s="73" t="s">
        <v>96</v>
      </c>
      <c r="AJ204" s="73" t="s">
        <v>96</v>
      </c>
    </row>
    <row r="205" spans="18:36" ht="15.5" x14ac:dyDescent="0.35">
      <c r="R205" s="73" t="s">
        <v>1957</v>
      </c>
      <c r="S205" s="73" t="s">
        <v>1540</v>
      </c>
      <c r="T205" s="73" t="s">
        <v>1550</v>
      </c>
      <c r="U205" s="84" t="s">
        <v>1541</v>
      </c>
      <c r="V205" s="73"/>
      <c r="W205" s="73" t="s">
        <v>1842</v>
      </c>
      <c r="X205" s="73"/>
      <c r="Y205" s="73" t="s">
        <v>96</v>
      </c>
      <c r="Z205" s="73" t="s">
        <v>96</v>
      </c>
      <c r="AA205" s="73" t="s">
        <v>96</v>
      </c>
      <c r="AB205" s="73" t="s">
        <v>96</v>
      </c>
      <c r="AC205" s="73" t="s">
        <v>96</v>
      </c>
      <c r="AD205" s="73" t="s">
        <v>96</v>
      </c>
      <c r="AE205" s="73" t="s">
        <v>96</v>
      </c>
      <c r="AF205" s="73" t="s">
        <v>96</v>
      </c>
      <c r="AG205" s="73" t="s">
        <v>96</v>
      </c>
      <c r="AH205" s="73" t="s">
        <v>96</v>
      </c>
      <c r="AI205" s="73" t="s">
        <v>96</v>
      </c>
      <c r="AJ205" s="73" t="s">
        <v>96</v>
      </c>
    </row>
    <row r="206" spans="18:36" ht="62" x14ac:dyDescent="0.35">
      <c r="R206" s="73" t="s">
        <v>1958</v>
      </c>
      <c r="S206" s="73" t="s">
        <v>1547</v>
      </c>
      <c r="T206" s="73" t="s">
        <v>1550</v>
      </c>
      <c r="U206" s="84" t="s">
        <v>1548</v>
      </c>
      <c r="V206" s="73"/>
      <c r="W206" s="73" t="s">
        <v>1842</v>
      </c>
      <c r="X206" s="73"/>
      <c r="Y206" s="73" t="s">
        <v>96</v>
      </c>
      <c r="Z206" s="73" t="s">
        <v>96</v>
      </c>
      <c r="AA206" s="73" t="s">
        <v>96</v>
      </c>
      <c r="AB206" s="73" t="s">
        <v>96</v>
      </c>
      <c r="AC206" s="73" t="s">
        <v>96</v>
      </c>
      <c r="AD206" s="73" t="s">
        <v>96</v>
      </c>
      <c r="AE206" s="73" t="s">
        <v>96</v>
      </c>
      <c r="AF206" s="73" t="s">
        <v>96</v>
      </c>
      <c r="AG206" s="73" t="s">
        <v>96</v>
      </c>
      <c r="AH206" s="73" t="s">
        <v>96</v>
      </c>
      <c r="AI206" s="73" t="s">
        <v>96</v>
      </c>
      <c r="AJ206" s="73" t="s">
        <v>96</v>
      </c>
    </row>
    <row r="207" spans="18:36" ht="31" x14ac:dyDescent="0.35">
      <c r="R207" s="73" t="s">
        <v>1959</v>
      </c>
      <c r="S207" s="73" t="s">
        <v>1552</v>
      </c>
      <c r="T207" s="73" t="s">
        <v>1550</v>
      </c>
      <c r="U207" s="84" t="s">
        <v>1553</v>
      </c>
      <c r="V207" s="73"/>
      <c r="W207" s="73" t="s">
        <v>1842</v>
      </c>
      <c r="X207" s="73"/>
      <c r="Y207" s="73" t="s">
        <v>96</v>
      </c>
      <c r="Z207" s="73" t="s">
        <v>96</v>
      </c>
      <c r="AA207" s="73" t="s">
        <v>96</v>
      </c>
      <c r="AB207" s="73" t="s">
        <v>96</v>
      </c>
      <c r="AC207" s="73" t="s">
        <v>96</v>
      </c>
      <c r="AD207" s="73" t="s">
        <v>96</v>
      </c>
      <c r="AE207" s="73" t="s">
        <v>96</v>
      </c>
      <c r="AF207" s="73" t="s">
        <v>96</v>
      </c>
      <c r="AG207" s="73" t="s">
        <v>96</v>
      </c>
      <c r="AH207" s="73" t="s">
        <v>96</v>
      </c>
      <c r="AI207" s="73" t="s">
        <v>96</v>
      </c>
      <c r="AJ207" s="73" t="s">
        <v>96</v>
      </c>
    </row>
    <row r="208" spans="18:36" ht="77.5" x14ac:dyDescent="0.35">
      <c r="R208" s="73" t="s">
        <v>1960</v>
      </c>
      <c r="S208" s="73" t="s">
        <v>1961</v>
      </c>
      <c r="T208" s="73" t="s">
        <v>1550</v>
      </c>
      <c r="U208" s="84" t="s">
        <v>1962</v>
      </c>
      <c r="V208" s="73"/>
      <c r="W208" s="73" t="s">
        <v>1842</v>
      </c>
      <c r="X208" s="73"/>
      <c r="Y208" s="73" t="s">
        <v>96</v>
      </c>
      <c r="Z208" s="73"/>
      <c r="AA208" s="73" t="s">
        <v>96</v>
      </c>
      <c r="AB208" s="73" t="s">
        <v>96</v>
      </c>
      <c r="AC208" s="73" t="s">
        <v>96</v>
      </c>
      <c r="AD208" s="73" t="s">
        <v>96</v>
      </c>
      <c r="AE208" s="73" t="s">
        <v>96</v>
      </c>
      <c r="AF208" s="73" t="s">
        <v>96</v>
      </c>
      <c r="AG208" s="73" t="s">
        <v>96</v>
      </c>
      <c r="AH208" s="73" t="s">
        <v>96</v>
      </c>
      <c r="AI208" s="73" t="s">
        <v>96</v>
      </c>
      <c r="AJ208" s="73" t="s">
        <v>96</v>
      </c>
    </row>
    <row r="209" spans="18:36" ht="46.5" x14ac:dyDescent="0.35">
      <c r="R209" s="73" t="s">
        <v>1963</v>
      </c>
      <c r="S209" s="73" t="s">
        <v>1964</v>
      </c>
      <c r="T209" s="73" t="s">
        <v>1550</v>
      </c>
      <c r="U209" s="84" t="s">
        <v>1965</v>
      </c>
      <c r="V209" s="73"/>
      <c r="W209" s="73" t="s">
        <v>1842</v>
      </c>
      <c r="X209" s="73"/>
      <c r="Y209" s="73" t="s">
        <v>96</v>
      </c>
      <c r="Z209" s="73" t="s">
        <v>96</v>
      </c>
      <c r="AA209" s="73" t="s">
        <v>96</v>
      </c>
      <c r="AB209" s="73" t="s">
        <v>96</v>
      </c>
      <c r="AC209" s="73" t="s">
        <v>96</v>
      </c>
      <c r="AD209" s="73" t="s">
        <v>96</v>
      </c>
      <c r="AE209" s="73" t="s">
        <v>96</v>
      </c>
      <c r="AF209" s="73" t="s">
        <v>96</v>
      </c>
      <c r="AG209" s="73" t="s">
        <v>96</v>
      </c>
      <c r="AH209" s="73" t="s">
        <v>96</v>
      </c>
      <c r="AI209" s="73" t="s">
        <v>96</v>
      </c>
      <c r="AJ209" s="73" t="s">
        <v>96</v>
      </c>
    </row>
    <row r="210" spans="18:36" ht="15.5" x14ac:dyDescent="0.35">
      <c r="R210" s="73" t="s">
        <v>1966</v>
      </c>
      <c r="S210" s="73" t="s">
        <v>1967</v>
      </c>
      <c r="T210" s="73" t="s">
        <v>1550</v>
      </c>
      <c r="U210" s="84" t="s">
        <v>1968</v>
      </c>
      <c r="V210" s="73"/>
      <c r="W210" s="73" t="s">
        <v>1842</v>
      </c>
      <c r="X210" s="73"/>
      <c r="Y210" s="73" t="s">
        <v>96</v>
      </c>
      <c r="Z210" s="73" t="s">
        <v>96</v>
      </c>
      <c r="AA210" s="73" t="s">
        <v>96</v>
      </c>
      <c r="AB210" s="73" t="s">
        <v>96</v>
      </c>
      <c r="AC210" s="73" t="s">
        <v>96</v>
      </c>
      <c r="AD210" s="73" t="s">
        <v>96</v>
      </c>
      <c r="AE210" s="73" t="s">
        <v>96</v>
      </c>
      <c r="AF210" s="73" t="s">
        <v>96</v>
      </c>
      <c r="AG210" s="73" t="s">
        <v>96</v>
      </c>
      <c r="AH210" s="73" t="s">
        <v>96</v>
      </c>
      <c r="AI210" s="73" t="s">
        <v>96</v>
      </c>
      <c r="AJ210" s="73" t="s">
        <v>96</v>
      </c>
    </row>
    <row r="211" spans="18:36" ht="15.5" x14ac:dyDescent="0.35">
      <c r="R211" s="73" t="s">
        <v>1969</v>
      </c>
      <c r="S211" s="73" t="s">
        <v>90</v>
      </c>
      <c r="T211" s="73" t="s">
        <v>1554</v>
      </c>
      <c r="U211" s="84" t="s">
        <v>1970</v>
      </c>
      <c r="V211" s="73"/>
      <c r="W211" s="73" t="s">
        <v>1842</v>
      </c>
      <c r="X211" s="73"/>
      <c r="Y211" s="73" t="s">
        <v>96</v>
      </c>
      <c r="Z211" s="73" t="s">
        <v>96</v>
      </c>
      <c r="AA211" s="73" t="s">
        <v>96</v>
      </c>
      <c r="AB211" s="73" t="s">
        <v>96</v>
      </c>
      <c r="AC211" s="73" t="s">
        <v>96</v>
      </c>
      <c r="AD211" s="73" t="s">
        <v>96</v>
      </c>
      <c r="AE211" s="73" t="s">
        <v>96</v>
      </c>
      <c r="AF211" s="73" t="s">
        <v>96</v>
      </c>
      <c r="AG211" s="73" t="s">
        <v>96</v>
      </c>
      <c r="AH211" s="73" t="s">
        <v>96</v>
      </c>
      <c r="AI211" s="73" t="s">
        <v>96</v>
      </c>
      <c r="AJ211" s="73" t="s">
        <v>96</v>
      </c>
    </row>
    <row r="212" spans="18:36" ht="15.5" x14ac:dyDescent="0.35">
      <c r="R212" s="73" t="s">
        <v>1971</v>
      </c>
      <c r="S212" s="73" t="s">
        <v>1509</v>
      </c>
      <c r="T212" s="73" t="s">
        <v>1554</v>
      </c>
      <c r="U212" s="84" t="s">
        <v>1510</v>
      </c>
      <c r="V212" s="73"/>
      <c r="W212" s="73" t="s">
        <v>1842</v>
      </c>
      <c r="X212" s="73"/>
      <c r="Y212" s="73" t="s">
        <v>96</v>
      </c>
      <c r="Z212" s="73" t="s">
        <v>96</v>
      </c>
      <c r="AA212" s="73" t="s">
        <v>96</v>
      </c>
      <c r="AB212" s="73" t="s">
        <v>96</v>
      </c>
      <c r="AC212" s="73" t="s">
        <v>96</v>
      </c>
      <c r="AD212" s="73" t="s">
        <v>96</v>
      </c>
      <c r="AE212" s="73" t="s">
        <v>96</v>
      </c>
      <c r="AF212" s="73" t="s">
        <v>96</v>
      </c>
      <c r="AG212" s="73" t="s">
        <v>96</v>
      </c>
      <c r="AH212" s="73" t="s">
        <v>96</v>
      </c>
      <c r="AI212" s="73" t="s">
        <v>96</v>
      </c>
      <c r="AJ212" s="73" t="s">
        <v>96</v>
      </c>
    </row>
    <row r="213" spans="18:36" ht="31" x14ac:dyDescent="0.35">
      <c r="R213" s="73" t="s">
        <v>1972</v>
      </c>
      <c r="S213" s="73" t="s">
        <v>1514</v>
      </c>
      <c r="T213" s="73" t="s">
        <v>1554</v>
      </c>
      <c r="U213" s="84" t="s">
        <v>1515</v>
      </c>
      <c r="V213" s="73"/>
      <c r="W213" s="73" t="s">
        <v>1842</v>
      </c>
      <c r="X213" s="73"/>
      <c r="Y213" s="73" t="s">
        <v>96</v>
      </c>
      <c r="Z213" s="73" t="s">
        <v>96</v>
      </c>
      <c r="AA213" s="73" t="s">
        <v>96</v>
      </c>
      <c r="AB213" s="73" t="s">
        <v>96</v>
      </c>
      <c r="AC213" s="73" t="s">
        <v>96</v>
      </c>
      <c r="AD213" s="73" t="s">
        <v>96</v>
      </c>
      <c r="AE213" s="73" t="s">
        <v>96</v>
      </c>
      <c r="AF213" s="73" t="s">
        <v>96</v>
      </c>
      <c r="AG213" s="73" t="s">
        <v>96</v>
      </c>
      <c r="AH213" s="73" t="s">
        <v>96</v>
      </c>
      <c r="AI213" s="73" t="s">
        <v>96</v>
      </c>
      <c r="AJ213" s="73" t="s">
        <v>96</v>
      </c>
    </row>
    <row r="214" spans="18:36" ht="15.5" x14ac:dyDescent="0.35">
      <c r="R214" s="73" t="s">
        <v>1973</v>
      </c>
      <c r="S214" s="73" t="s">
        <v>1974</v>
      </c>
      <c r="T214" s="73" t="s">
        <v>1554</v>
      </c>
      <c r="U214" s="84" t="s">
        <v>1935</v>
      </c>
      <c r="V214" s="73"/>
      <c r="W214" s="73" t="s">
        <v>1842</v>
      </c>
      <c r="X214" s="73"/>
      <c r="Y214" s="73" t="s">
        <v>96</v>
      </c>
      <c r="Z214" s="73" t="s">
        <v>96</v>
      </c>
      <c r="AA214" s="73" t="s">
        <v>96</v>
      </c>
      <c r="AB214" s="73" t="s">
        <v>96</v>
      </c>
      <c r="AC214" s="73" t="s">
        <v>96</v>
      </c>
      <c r="AD214" s="73" t="s">
        <v>96</v>
      </c>
      <c r="AE214" s="73" t="s">
        <v>96</v>
      </c>
      <c r="AF214" s="73" t="s">
        <v>96</v>
      </c>
      <c r="AG214" s="73" t="s">
        <v>96</v>
      </c>
      <c r="AH214" s="73" t="s">
        <v>96</v>
      </c>
      <c r="AI214" s="73" t="s">
        <v>96</v>
      </c>
      <c r="AJ214" s="73" t="s">
        <v>96</v>
      </c>
    </row>
    <row r="215" spans="18:36" ht="15.5" x14ac:dyDescent="0.35">
      <c r="R215" s="73" t="s">
        <v>1975</v>
      </c>
      <c r="S215" s="73" t="s">
        <v>1976</v>
      </c>
      <c r="T215" s="73" t="s">
        <v>1554</v>
      </c>
      <c r="U215" s="84" t="s">
        <v>1935</v>
      </c>
      <c r="V215" s="73"/>
      <c r="W215" s="73" t="s">
        <v>1842</v>
      </c>
      <c r="X215" s="73"/>
      <c r="Y215" s="73" t="s">
        <v>96</v>
      </c>
      <c r="Z215" s="73" t="s">
        <v>96</v>
      </c>
      <c r="AA215" s="73" t="s">
        <v>96</v>
      </c>
      <c r="AB215" s="73" t="s">
        <v>96</v>
      </c>
      <c r="AC215" s="73" t="s">
        <v>96</v>
      </c>
      <c r="AD215" s="73" t="s">
        <v>96</v>
      </c>
      <c r="AE215" s="73" t="s">
        <v>96</v>
      </c>
      <c r="AF215" s="73" t="s">
        <v>96</v>
      </c>
      <c r="AG215" s="73" t="s">
        <v>96</v>
      </c>
      <c r="AH215" s="73" t="s">
        <v>96</v>
      </c>
      <c r="AI215" s="73" t="s">
        <v>96</v>
      </c>
      <c r="AJ215" s="73" t="s">
        <v>96</v>
      </c>
    </row>
    <row r="216" spans="18:36" ht="15.5" x14ac:dyDescent="0.35">
      <c r="R216" s="73" t="s">
        <v>1977</v>
      </c>
      <c r="S216" s="73" t="s">
        <v>1849</v>
      </c>
      <c r="T216" s="73" t="s">
        <v>1554</v>
      </c>
      <c r="U216" s="84" t="s">
        <v>1978</v>
      </c>
      <c r="V216" s="73"/>
      <c r="W216" s="73" t="s">
        <v>1842</v>
      </c>
      <c r="X216" s="73"/>
      <c r="Y216" s="73" t="s">
        <v>96</v>
      </c>
      <c r="Z216" s="73" t="s">
        <v>96</v>
      </c>
      <c r="AA216" s="73" t="s">
        <v>96</v>
      </c>
      <c r="AB216" s="73" t="s">
        <v>96</v>
      </c>
      <c r="AC216" s="73" t="s">
        <v>96</v>
      </c>
      <c r="AD216" s="73" t="s">
        <v>96</v>
      </c>
      <c r="AE216" s="73" t="s">
        <v>96</v>
      </c>
      <c r="AF216" s="73" t="s">
        <v>96</v>
      </c>
      <c r="AG216" s="73" t="s">
        <v>96</v>
      </c>
      <c r="AH216" s="73" t="s">
        <v>96</v>
      </c>
      <c r="AI216" s="73" t="s">
        <v>96</v>
      </c>
      <c r="AJ216" s="73" t="s">
        <v>96</v>
      </c>
    </row>
    <row r="217" spans="18:36" ht="15.5" x14ac:dyDescent="0.35">
      <c r="R217" s="73" t="s">
        <v>1979</v>
      </c>
      <c r="S217" s="73" t="s">
        <v>1980</v>
      </c>
      <c r="T217" s="73" t="s">
        <v>1554</v>
      </c>
      <c r="U217" s="84" t="s">
        <v>1981</v>
      </c>
      <c r="V217" s="73"/>
      <c r="W217" s="73" t="s">
        <v>1842</v>
      </c>
      <c r="X217" s="73"/>
      <c r="Y217" s="73" t="s">
        <v>96</v>
      </c>
      <c r="Z217" s="73" t="s">
        <v>96</v>
      </c>
      <c r="AA217" s="73" t="s">
        <v>96</v>
      </c>
      <c r="AB217" s="73" t="s">
        <v>96</v>
      </c>
      <c r="AC217" s="73" t="s">
        <v>96</v>
      </c>
      <c r="AD217" s="73" t="s">
        <v>96</v>
      </c>
      <c r="AE217" s="73" t="s">
        <v>96</v>
      </c>
      <c r="AF217" s="73" t="s">
        <v>96</v>
      </c>
      <c r="AG217" s="73" t="s">
        <v>96</v>
      </c>
      <c r="AH217" s="73" t="s">
        <v>96</v>
      </c>
      <c r="AI217" s="73" t="s">
        <v>96</v>
      </c>
      <c r="AJ217" s="73" t="s">
        <v>96</v>
      </c>
    </row>
    <row r="218" spans="18:36" ht="15.5" x14ac:dyDescent="0.35">
      <c r="R218" s="73" t="s">
        <v>1982</v>
      </c>
      <c r="S218" s="73" t="s">
        <v>1983</v>
      </c>
      <c r="T218" s="73" t="s">
        <v>1554</v>
      </c>
      <c r="U218" s="84" t="s">
        <v>1984</v>
      </c>
      <c r="V218" s="73"/>
      <c r="W218" s="73" t="s">
        <v>1842</v>
      </c>
      <c r="X218" s="73"/>
      <c r="Y218" s="73" t="s">
        <v>96</v>
      </c>
      <c r="Z218" s="73" t="s">
        <v>96</v>
      </c>
      <c r="AA218" s="73" t="s">
        <v>96</v>
      </c>
      <c r="AB218" s="73" t="s">
        <v>96</v>
      </c>
      <c r="AC218" s="73" t="s">
        <v>96</v>
      </c>
      <c r="AD218" s="73" t="s">
        <v>96</v>
      </c>
      <c r="AE218" s="73" t="s">
        <v>96</v>
      </c>
      <c r="AF218" s="73" t="s">
        <v>96</v>
      </c>
      <c r="AG218" s="73" t="s">
        <v>96</v>
      </c>
      <c r="AH218" s="73" t="s">
        <v>96</v>
      </c>
      <c r="AI218" s="73" t="s">
        <v>96</v>
      </c>
      <c r="AJ218" s="73" t="s">
        <v>96</v>
      </c>
    </row>
    <row r="219" spans="18:36" ht="15.5" x14ac:dyDescent="0.35">
      <c r="R219" s="73" t="s">
        <v>1985</v>
      </c>
      <c r="S219" s="73" t="s">
        <v>1986</v>
      </c>
      <c r="T219" s="73" t="s">
        <v>1554</v>
      </c>
      <c r="U219" s="84" t="s">
        <v>1898</v>
      </c>
      <c r="V219" s="73"/>
      <c r="W219" s="73" t="s">
        <v>1842</v>
      </c>
      <c r="X219" s="73"/>
      <c r="Y219" s="73" t="s">
        <v>96</v>
      </c>
      <c r="Z219" s="73" t="s">
        <v>96</v>
      </c>
      <c r="AA219" s="73" t="s">
        <v>96</v>
      </c>
      <c r="AB219" s="73" t="s">
        <v>96</v>
      </c>
      <c r="AC219" s="73" t="s">
        <v>96</v>
      </c>
      <c r="AD219" s="73" t="s">
        <v>96</v>
      </c>
      <c r="AE219" s="73" t="s">
        <v>96</v>
      </c>
      <c r="AF219" s="73" t="s">
        <v>96</v>
      </c>
      <c r="AG219" s="73" t="s">
        <v>96</v>
      </c>
      <c r="AH219" s="73" t="s">
        <v>96</v>
      </c>
      <c r="AI219" s="73" t="s">
        <v>96</v>
      </c>
      <c r="AJ219" s="73" t="s">
        <v>96</v>
      </c>
    </row>
    <row r="220" spans="18:36" ht="15.5" x14ac:dyDescent="0.35">
      <c r="R220" s="73" t="s">
        <v>1987</v>
      </c>
      <c r="S220" s="73" t="s">
        <v>1988</v>
      </c>
      <c r="T220" s="73" t="s">
        <v>1554</v>
      </c>
      <c r="U220" s="84" t="s">
        <v>1989</v>
      </c>
      <c r="V220" s="73"/>
      <c r="W220" s="73" t="s">
        <v>1842</v>
      </c>
      <c r="X220" s="73"/>
      <c r="Y220" s="73" t="s">
        <v>96</v>
      </c>
      <c r="Z220" s="73" t="s">
        <v>96</v>
      </c>
      <c r="AA220" s="73" t="s">
        <v>96</v>
      </c>
      <c r="AB220" s="73" t="s">
        <v>96</v>
      </c>
      <c r="AC220" s="73" t="s">
        <v>96</v>
      </c>
      <c r="AD220" s="73" t="s">
        <v>96</v>
      </c>
      <c r="AE220" s="73" t="s">
        <v>96</v>
      </c>
      <c r="AF220" s="73" t="s">
        <v>96</v>
      </c>
      <c r="AG220" s="73" t="s">
        <v>96</v>
      </c>
      <c r="AH220" s="73" t="s">
        <v>96</v>
      </c>
      <c r="AI220" s="73" t="s">
        <v>96</v>
      </c>
      <c r="AJ220" s="73" t="s">
        <v>96</v>
      </c>
    </row>
    <row r="221" spans="18:36" ht="15.5" x14ac:dyDescent="0.35">
      <c r="R221" s="73" t="s">
        <v>1990</v>
      </c>
      <c r="S221" s="73" t="s">
        <v>1940</v>
      </c>
      <c r="T221" s="73" t="s">
        <v>1554</v>
      </c>
      <c r="U221" s="84" t="s">
        <v>1991</v>
      </c>
      <c r="V221" s="73"/>
      <c r="W221" s="73" t="s">
        <v>1842</v>
      </c>
      <c r="X221" s="73"/>
      <c r="Y221" s="73" t="s">
        <v>96</v>
      </c>
      <c r="Z221" s="73" t="s">
        <v>96</v>
      </c>
      <c r="AA221" s="73" t="s">
        <v>96</v>
      </c>
      <c r="AB221" s="73" t="s">
        <v>96</v>
      </c>
      <c r="AC221" s="73" t="s">
        <v>96</v>
      </c>
      <c r="AD221" s="73" t="s">
        <v>96</v>
      </c>
      <c r="AE221" s="73" t="s">
        <v>96</v>
      </c>
      <c r="AF221" s="73" t="s">
        <v>96</v>
      </c>
      <c r="AG221" s="73" t="s">
        <v>96</v>
      </c>
      <c r="AH221" s="73" t="s">
        <v>96</v>
      </c>
      <c r="AI221" s="73" t="s">
        <v>96</v>
      </c>
      <c r="AJ221" s="73" t="s">
        <v>96</v>
      </c>
    </row>
    <row r="222" spans="18:36" ht="15.5" x14ac:dyDescent="0.35">
      <c r="R222" s="73" t="s">
        <v>1992</v>
      </c>
      <c r="S222" s="73" t="s">
        <v>1993</v>
      </c>
      <c r="T222" s="73" t="s">
        <v>1554</v>
      </c>
      <c r="U222" s="84" t="s">
        <v>1994</v>
      </c>
      <c r="V222" s="73"/>
      <c r="W222" s="73" t="s">
        <v>1842</v>
      </c>
      <c r="X222" s="73"/>
      <c r="Y222" s="73" t="s">
        <v>96</v>
      </c>
      <c r="Z222" s="73" t="s">
        <v>96</v>
      </c>
      <c r="AA222" s="73" t="s">
        <v>96</v>
      </c>
      <c r="AB222" s="73" t="s">
        <v>96</v>
      </c>
      <c r="AC222" s="73" t="s">
        <v>96</v>
      </c>
      <c r="AD222" s="73" t="s">
        <v>96</v>
      </c>
      <c r="AE222" s="73" t="s">
        <v>96</v>
      </c>
      <c r="AF222" s="73" t="s">
        <v>96</v>
      </c>
      <c r="AG222" s="73" t="s">
        <v>96</v>
      </c>
      <c r="AH222" s="73" t="s">
        <v>96</v>
      </c>
      <c r="AI222" s="73" t="s">
        <v>96</v>
      </c>
      <c r="AJ222" s="73" t="s">
        <v>96</v>
      </c>
    </row>
    <row r="223" spans="18:36" ht="15.5" x14ac:dyDescent="0.35">
      <c r="R223" s="73" t="s">
        <v>1995</v>
      </c>
      <c r="S223" s="73" t="s">
        <v>1540</v>
      </c>
      <c r="T223" s="73" t="s">
        <v>1554</v>
      </c>
      <c r="U223" s="84" t="s">
        <v>1541</v>
      </c>
      <c r="V223" s="73"/>
      <c r="W223" s="73" t="s">
        <v>1842</v>
      </c>
      <c r="X223" s="73"/>
      <c r="Y223" s="73" t="s">
        <v>96</v>
      </c>
      <c r="Z223" s="73" t="s">
        <v>96</v>
      </c>
      <c r="AA223" s="73" t="s">
        <v>96</v>
      </c>
      <c r="AB223" s="73" t="s">
        <v>96</v>
      </c>
      <c r="AC223" s="73" t="s">
        <v>96</v>
      </c>
      <c r="AD223" s="73" t="s">
        <v>96</v>
      </c>
      <c r="AE223" s="73" t="s">
        <v>96</v>
      </c>
      <c r="AF223" s="73" t="s">
        <v>96</v>
      </c>
      <c r="AG223" s="73" t="s">
        <v>96</v>
      </c>
      <c r="AH223" s="73" t="s">
        <v>96</v>
      </c>
      <c r="AI223" s="73" t="s">
        <v>96</v>
      </c>
      <c r="AJ223" s="73" t="s">
        <v>96</v>
      </c>
    </row>
    <row r="224" spans="18:36" ht="62" x14ac:dyDescent="0.35">
      <c r="R224" s="73" t="s">
        <v>1996</v>
      </c>
      <c r="S224" s="73" t="s">
        <v>1547</v>
      </c>
      <c r="T224" s="73" t="s">
        <v>1554</v>
      </c>
      <c r="U224" s="84" t="s">
        <v>1548</v>
      </c>
      <c r="V224" s="73"/>
      <c r="W224" s="73" t="s">
        <v>1842</v>
      </c>
      <c r="X224" s="73"/>
      <c r="Y224" s="73" t="s">
        <v>96</v>
      </c>
      <c r="Z224" s="73" t="s">
        <v>96</v>
      </c>
      <c r="AA224" s="73" t="s">
        <v>96</v>
      </c>
      <c r="AB224" s="73" t="s">
        <v>96</v>
      </c>
      <c r="AC224" s="73" t="s">
        <v>96</v>
      </c>
      <c r="AD224" s="73" t="s">
        <v>96</v>
      </c>
      <c r="AE224" s="73" t="s">
        <v>96</v>
      </c>
      <c r="AF224" s="73" t="s">
        <v>96</v>
      </c>
      <c r="AG224" s="73" t="s">
        <v>96</v>
      </c>
      <c r="AH224" s="73" t="s">
        <v>96</v>
      </c>
      <c r="AI224" s="73" t="s">
        <v>96</v>
      </c>
      <c r="AJ224" s="73" t="s">
        <v>96</v>
      </c>
    </row>
    <row r="225" spans="18:36" ht="31" x14ac:dyDescent="0.35">
      <c r="R225" s="73" t="s">
        <v>1997</v>
      </c>
      <c r="S225" s="73" t="s">
        <v>1552</v>
      </c>
      <c r="T225" s="73" t="s">
        <v>1554</v>
      </c>
      <c r="U225" s="84" t="s">
        <v>1553</v>
      </c>
      <c r="V225" s="73"/>
      <c r="W225" s="73" t="s">
        <v>1842</v>
      </c>
      <c r="X225" s="73"/>
      <c r="Y225" s="73" t="s">
        <v>96</v>
      </c>
      <c r="Z225" s="73" t="s">
        <v>96</v>
      </c>
      <c r="AA225" s="73" t="s">
        <v>96</v>
      </c>
      <c r="AB225" s="73" t="s">
        <v>96</v>
      </c>
      <c r="AC225" s="73" t="s">
        <v>96</v>
      </c>
      <c r="AD225" s="73" t="s">
        <v>96</v>
      </c>
      <c r="AE225" s="73" t="s">
        <v>96</v>
      </c>
      <c r="AF225" s="73" t="s">
        <v>96</v>
      </c>
      <c r="AG225" s="73" t="s">
        <v>96</v>
      </c>
      <c r="AH225" s="73" t="s">
        <v>96</v>
      </c>
      <c r="AI225" s="73" t="s">
        <v>96</v>
      </c>
      <c r="AJ225" s="73" t="s">
        <v>96</v>
      </c>
    </row>
    <row r="226" spans="18:36" ht="15.5" x14ac:dyDescent="0.35">
      <c r="R226" s="73" t="s">
        <v>1998</v>
      </c>
      <c r="S226" s="73" t="s">
        <v>73</v>
      </c>
      <c r="T226" s="73" t="s">
        <v>1554</v>
      </c>
      <c r="U226" s="84" t="s">
        <v>1999</v>
      </c>
      <c r="V226" s="73"/>
      <c r="W226" s="73" t="s">
        <v>1842</v>
      </c>
      <c r="X226" s="73"/>
      <c r="Y226" s="73" t="s">
        <v>96</v>
      </c>
      <c r="Z226" s="73" t="s">
        <v>96</v>
      </c>
      <c r="AA226" s="73" t="s">
        <v>96</v>
      </c>
      <c r="AB226" s="73" t="s">
        <v>96</v>
      </c>
      <c r="AC226" s="73" t="s">
        <v>96</v>
      </c>
      <c r="AD226" s="73" t="s">
        <v>96</v>
      </c>
      <c r="AE226" s="73" t="s">
        <v>96</v>
      </c>
      <c r="AF226" s="73" t="s">
        <v>96</v>
      </c>
      <c r="AG226" s="73" t="s">
        <v>96</v>
      </c>
      <c r="AH226" s="73" t="s">
        <v>96</v>
      </c>
      <c r="AI226" s="73" t="s">
        <v>96</v>
      </c>
      <c r="AJ226" s="73" t="s">
        <v>96</v>
      </c>
    </row>
    <row r="227" spans="18:36" ht="15.5" x14ac:dyDescent="0.35">
      <c r="R227" s="73" t="s">
        <v>2000</v>
      </c>
      <c r="S227" s="73" t="s">
        <v>90</v>
      </c>
      <c r="T227" s="73" t="s">
        <v>1562</v>
      </c>
      <c r="U227" s="84" t="s">
        <v>2001</v>
      </c>
      <c r="V227" s="73" t="s">
        <v>2002</v>
      </c>
      <c r="W227" s="73" t="s">
        <v>1496</v>
      </c>
      <c r="X227" s="73" t="s">
        <v>1517</v>
      </c>
      <c r="Y227" s="73" t="s">
        <v>166</v>
      </c>
      <c r="Z227" s="73" t="s">
        <v>96</v>
      </c>
      <c r="AA227" s="73" t="s">
        <v>96</v>
      </c>
      <c r="AB227" s="73" t="s">
        <v>96</v>
      </c>
      <c r="AC227" s="73" t="s">
        <v>96</v>
      </c>
      <c r="AD227" s="73" t="s">
        <v>206</v>
      </c>
      <c r="AE227" s="73" t="s">
        <v>96</v>
      </c>
      <c r="AF227" s="73" t="s">
        <v>96</v>
      </c>
      <c r="AG227" s="73" t="s">
        <v>96</v>
      </c>
      <c r="AH227" s="73" t="s">
        <v>96</v>
      </c>
      <c r="AI227" s="73" t="s">
        <v>96</v>
      </c>
      <c r="AJ227" s="73" t="s">
        <v>206</v>
      </c>
    </row>
    <row r="228" spans="18:36" ht="15.5" x14ac:dyDescent="0.35">
      <c r="R228" s="73" t="s">
        <v>2003</v>
      </c>
      <c r="S228" s="73" t="s">
        <v>1509</v>
      </c>
      <c r="T228" s="73" t="s">
        <v>1562</v>
      </c>
      <c r="U228" s="84" t="s">
        <v>1510</v>
      </c>
      <c r="V228" s="73" t="s">
        <v>1506</v>
      </c>
      <c r="W228" s="73" t="s">
        <v>1511</v>
      </c>
      <c r="X228" s="73" t="s">
        <v>1507</v>
      </c>
      <c r="Y228" s="73" t="s">
        <v>166</v>
      </c>
      <c r="Z228" s="73" t="s">
        <v>96</v>
      </c>
      <c r="AA228" s="73" t="s">
        <v>96</v>
      </c>
      <c r="AB228" s="73" t="s">
        <v>96</v>
      </c>
      <c r="AC228" s="73" t="s">
        <v>96</v>
      </c>
      <c r="AD228" s="73" t="s">
        <v>206</v>
      </c>
      <c r="AE228" s="73" t="s">
        <v>96</v>
      </c>
      <c r="AF228" s="73" t="s">
        <v>96</v>
      </c>
      <c r="AG228" s="73" t="s">
        <v>96</v>
      </c>
      <c r="AH228" s="73" t="s">
        <v>96</v>
      </c>
      <c r="AI228" s="73" t="s">
        <v>96</v>
      </c>
      <c r="AJ228" s="73" t="s">
        <v>206</v>
      </c>
    </row>
    <row r="229" spans="18:36" ht="31" x14ac:dyDescent="0.35">
      <c r="R229" s="73" t="s">
        <v>2004</v>
      </c>
      <c r="S229" s="73" t="s">
        <v>1514</v>
      </c>
      <c r="T229" s="73" t="s">
        <v>1562</v>
      </c>
      <c r="U229" s="84" t="s">
        <v>1515</v>
      </c>
      <c r="V229" s="73" t="s">
        <v>1516</v>
      </c>
      <c r="W229" s="73" t="s">
        <v>1496</v>
      </c>
      <c r="X229" s="73" t="s">
        <v>1517</v>
      </c>
      <c r="Y229" s="73" t="s">
        <v>166</v>
      </c>
      <c r="Z229" s="73" t="s">
        <v>96</v>
      </c>
      <c r="AA229" s="73" t="s">
        <v>96</v>
      </c>
      <c r="AB229" s="73" t="s">
        <v>96</v>
      </c>
      <c r="AC229" s="73" t="s">
        <v>96</v>
      </c>
      <c r="AD229" s="73" t="s">
        <v>206</v>
      </c>
      <c r="AE229" s="73" t="s">
        <v>96</v>
      </c>
      <c r="AF229" s="73" t="s">
        <v>96</v>
      </c>
      <c r="AG229" s="73" t="s">
        <v>96</v>
      </c>
      <c r="AH229" s="73" t="s">
        <v>96</v>
      </c>
      <c r="AI229" s="73" t="s">
        <v>96</v>
      </c>
      <c r="AJ229" s="73" t="s">
        <v>206</v>
      </c>
    </row>
    <row r="230" spans="18:36" ht="15.5" x14ac:dyDescent="0.35">
      <c r="R230" s="73" t="s">
        <v>2005</v>
      </c>
      <c r="S230" s="73" t="s">
        <v>1521</v>
      </c>
      <c r="T230" s="73" t="s">
        <v>1562</v>
      </c>
      <c r="U230" s="84" t="s">
        <v>2006</v>
      </c>
      <c r="V230" s="73" t="s">
        <v>976</v>
      </c>
      <c r="W230" s="73" t="s">
        <v>1524</v>
      </c>
      <c r="X230" s="73" t="s">
        <v>1517</v>
      </c>
      <c r="Y230" s="73" t="s">
        <v>166</v>
      </c>
      <c r="Z230" s="73" t="s">
        <v>96</v>
      </c>
      <c r="AA230" s="73" t="s">
        <v>96</v>
      </c>
      <c r="AB230" s="73" t="s">
        <v>96</v>
      </c>
      <c r="AC230" s="73" t="s">
        <v>96</v>
      </c>
      <c r="AD230" s="73" t="s">
        <v>206</v>
      </c>
      <c r="AE230" s="73" t="s">
        <v>96</v>
      </c>
      <c r="AF230" s="73" t="s">
        <v>96</v>
      </c>
      <c r="AG230" s="73" t="s">
        <v>96</v>
      </c>
      <c r="AH230" s="73" t="s">
        <v>96</v>
      </c>
      <c r="AI230" s="73" t="s">
        <v>96</v>
      </c>
      <c r="AJ230" s="73" t="s">
        <v>206</v>
      </c>
    </row>
    <row r="231" spans="18:36" ht="15.5" x14ac:dyDescent="0.35">
      <c r="R231" s="73" t="s">
        <v>2007</v>
      </c>
      <c r="S231" s="73" t="s">
        <v>2008</v>
      </c>
      <c r="T231" s="73" t="s">
        <v>1562</v>
      </c>
      <c r="U231" s="84" t="s">
        <v>2009</v>
      </c>
      <c r="V231" s="73" t="s">
        <v>2010</v>
      </c>
      <c r="W231" s="73" t="s">
        <v>1524</v>
      </c>
      <c r="X231" s="73" t="s">
        <v>1517</v>
      </c>
      <c r="Y231" s="73" t="s">
        <v>166</v>
      </c>
      <c r="Z231" s="73" t="s">
        <v>96</v>
      </c>
      <c r="AA231" s="73" t="s">
        <v>96</v>
      </c>
      <c r="AB231" s="73" t="s">
        <v>96</v>
      </c>
      <c r="AC231" s="73" t="s">
        <v>96</v>
      </c>
      <c r="AD231" s="73" t="s">
        <v>206</v>
      </c>
      <c r="AE231" s="73" t="s">
        <v>96</v>
      </c>
      <c r="AF231" s="73" t="s">
        <v>96</v>
      </c>
      <c r="AG231" s="73" t="s">
        <v>96</v>
      </c>
      <c r="AH231" s="73" t="s">
        <v>96</v>
      </c>
      <c r="AI231" s="73" t="s">
        <v>96</v>
      </c>
      <c r="AJ231" s="73" t="s">
        <v>206</v>
      </c>
    </row>
    <row r="232" spans="18:36" ht="15.5" x14ac:dyDescent="0.35">
      <c r="R232" s="73" t="s">
        <v>2011</v>
      </c>
      <c r="S232" s="73" t="s">
        <v>2012</v>
      </c>
      <c r="T232" s="73" t="s">
        <v>1562</v>
      </c>
      <c r="U232" s="84" t="s">
        <v>2013</v>
      </c>
      <c r="V232" s="73" t="s">
        <v>2014</v>
      </c>
      <c r="W232" s="73" t="s">
        <v>1524</v>
      </c>
      <c r="X232" s="73" t="s">
        <v>1517</v>
      </c>
      <c r="Y232" s="73" t="s">
        <v>166</v>
      </c>
      <c r="Z232" s="73" t="s">
        <v>96</v>
      </c>
      <c r="AA232" s="73" t="s">
        <v>96</v>
      </c>
      <c r="AB232" s="73" t="s">
        <v>96</v>
      </c>
      <c r="AC232" s="73" t="s">
        <v>96</v>
      </c>
      <c r="AD232" s="73" t="s">
        <v>206</v>
      </c>
      <c r="AE232" s="73" t="s">
        <v>96</v>
      </c>
      <c r="AF232" s="73" t="s">
        <v>96</v>
      </c>
      <c r="AG232" s="73" t="s">
        <v>96</v>
      </c>
      <c r="AH232" s="73" t="s">
        <v>96</v>
      </c>
      <c r="AI232" s="73" t="s">
        <v>96</v>
      </c>
      <c r="AJ232" s="73" t="s">
        <v>206</v>
      </c>
    </row>
    <row r="233" spans="18:36" ht="31" x14ac:dyDescent="0.35">
      <c r="R233" s="73" t="s">
        <v>2015</v>
      </c>
      <c r="S233" s="73" t="s">
        <v>1849</v>
      </c>
      <c r="T233" s="73" t="s">
        <v>1562</v>
      </c>
      <c r="U233" s="84" t="s">
        <v>2016</v>
      </c>
      <c r="V233" s="73" t="s">
        <v>1470</v>
      </c>
      <c r="W233" s="73" t="s">
        <v>1524</v>
      </c>
      <c r="X233" s="73" t="s">
        <v>1517</v>
      </c>
      <c r="Y233" s="73" t="s">
        <v>166</v>
      </c>
      <c r="Z233" s="73" t="s">
        <v>96</v>
      </c>
      <c r="AA233" s="73" t="s">
        <v>96</v>
      </c>
      <c r="AB233" s="73" t="s">
        <v>96</v>
      </c>
      <c r="AC233" s="73" t="s">
        <v>96</v>
      </c>
      <c r="AD233" s="73" t="s">
        <v>206</v>
      </c>
      <c r="AE233" s="73" t="s">
        <v>96</v>
      </c>
      <c r="AF233" s="73" t="s">
        <v>96</v>
      </c>
      <c r="AG233" s="73" t="s">
        <v>96</v>
      </c>
      <c r="AH233" s="73" t="s">
        <v>96</v>
      </c>
      <c r="AI233" s="73" t="s">
        <v>96</v>
      </c>
      <c r="AJ233" s="73" t="s">
        <v>206</v>
      </c>
    </row>
    <row r="234" spans="18:36" ht="15.5" x14ac:dyDescent="0.35">
      <c r="R234" s="73" t="s">
        <v>2017</v>
      </c>
      <c r="S234" s="73" t="s">
        <v>1980</v>
      </c>
      <c r="T234" s="73" t="s">
        <v>1562</v>
      </c>
      <c r="U234" s="84" t="s">
        <v>2018</v>
      </c>
      <c r="V234" s="73" t="s">
        <v>1707</v>
      </c>
      <c r="W234" s="73" t="s">
        <v>1511</v>
      </c>
      <c r="X234" s="73" t="s">
        <v>1517</v>
      </c>
      <c r="Y234" s="73" t="s">
        <v>166</v>
      </c>
      <c r="Z234" s="73" t="s">
        <v>96</v>
      </c>
      <c r="AA234" s="73" t="s">
        <v>96</v>
      </c>
      <c r="AB234" s="73" t="s">
        <v>96</v>
      </c>
      <c r="AC234" s="73" t="s">
        <v>96</v>
      </c>
      <c r="AD234" s="73" t="s">
        <v>206</v>
      </c>
      <c r="AE234" s="73" t="s">
        <v>96</v>
      </c>
      <c r="AF234" s="73" t="s">
        <v>96</v>
      </c>
      <c r="AG234" s="73" t="s">
        <v>96</v>
      </c>
      <c r="AH234" s="73" t="s">
        <v>96</v>
      </c>
      <c r="AI234" s="73" t="s">
        <v>96</v>
      </c>
      <c r="AJ234" s="73" t="s">
        <v>206</v>
      </c>
    </row>
    <row r="235" spans="18:36" ht="15.5" x14ac:dyDescent="0.35">
      <c r="R235" s="73" t="s">
        <v>2019</v>
      </c>
      <c r="S235" s="73" t="s">
        <v>2020</v>
      </c>
      <c r="T235" s="73" t="s">
        <v>1562</v>
      </c>
      <c r="U235" s="84" t="s">
        <v>2021</v>
      </c>
      <c r="V235" s="73" t="s">
        <v>2022</v>
      </c>
      <c r="W235" s="73" t="s">
        <v>1496</v>
      </c>
      <c r="X235" s="73" t="s">
        <v>1517</v>
      </c>
      <c r="Y235" s="73" t="s">
        <v>166</v>
      </c>
      <c r="Z235" s="73" t="s">
        <v>96</v>
      </c>
      <c r="AA235" s="73" t="s">
        <v>96</v>
      </c>
      <c r="AB235" s="73" t="s">
        <v>96</v>
      </c>
      <c r="AC235" s="73" t="s">
        <v>96</v>
      </c>
      <c r="AD235" s="73" t="s">
        <v>206</v>
      </c>
      <c r="AE235" s="73" t="s">
        <v>96</v>
      </c>
      <c r="AF235" s="73" t="s">
        <v>96</v>
      </c>
      <c r="AG235" s="73" t="s">
        <v>96</v>
      </c>
      <c r="AH235" s="73" t="s">
        <v>96</v>
      </c>
      <c r="AI235" s="73" t="s">
        <v>96</v>
      </c>
      <c r="AJ235" s="73" t="s">
        <v>206</v>
      </c>
    </row>
    <row r="236" spans="18:36" ht="15.5" x14ac:dyDescent="0.35">
      <c r="R236" s="73" t="s">
        <v>2023</v>
      </c>
      <c r="S236" s="73" t="s">
        <v>2024</v>
      </c>
      <c r="T236" s="73" t="s">
        <v>1562</v>
      </c>
      <c r="U236" s="84" t="s">
        <v>2025</v>
      </c>
      <c r="V236" s="73" t="s">
        <v>2026</v>
      </c>
      <c r="W236" s="73" t="s">
        <v>1496</v>
      </c>
      <c r="X236" s="73" t="s">
        <v>1517</v>
      </c>
      <c r="Y236" s="73" t="s">
        <v>166</v>
      </c>
      <c r="Z236" s="73" t="s">
        <v>96</v>
      </c>
      <c r="AA236" s="73" t="s">
        <v>96</v>
      </c>
      <c r="AB236" s="73" t="s">
        <v>96</v>
      </c>
      <c r="AC236" s="73" t="s">
        <v>96</v>
      </c>
      <c r="AD236" s="73" t="s">
        <v>206</v>
      </c>
      <c r="AE236" s="73" t="s">
        <v>96</v>
      </c>
      <c r="AF236" s="73" t="s">
        <v>96</v>
      </c>
      <c r="AG236" s="73" t="s">
        <v>96</v>
      </c>
      <c r="AH236" s="73" t="s">
        <v>96</v>
      </c>
      <c r="AI236" s="73" t="s">
        <v>96</v>
      </c>
      <c r="AJ236" s="73" t="s">
        <v>206</v>
      </c>
    </row>
    <row r="237" spans="18:36" ht="15.5" x14ac:dyDescent="0.35">
      <c r="R237" s="73" t="s">
        <v>2027</v>
      </c>
      <c r="S237" s="73" t="s">
        <v>1540</v>
      </c>
      <c r="T237" s="73" t="s">
        <v>1562</v>
      </c>
      <c r="U237" s="84" t="s">
        <v>1541</v>
      </c>
      <c r="V237" s="73" t="s">
        <v>1542</v>
      </c>
      <c r="W237" s="73" t="s">
        <v>1543</v>
      </c>
      <c r="X237" s="73" t="s">
        <v>1544</v>
      </c>
      <c r="Y237" s="73" t="s">
        <v>166</v>
      </c>
      <c r="Z237" s="73" t="s">
        <v>96</v>
      </c>
      <c r="AA237" s="73" t="s">
        <v>96</v>
      </c>
      <c r="AB237" s="73" t="s">
        <v>96</v>
      </c>
      <c r="AC237" s="73" t="s">
        <v>96</v>
      </c>
      <c r="AD237" s="73" t="s">
        <v>206</v>
      </c>
      <c r="AE237" s="73" t="s">
        <v>96</v>
      </c>
      <c r="AF237" s="73" t="s">
        <v>96</v>
      </c>
      <c r="AG237" s="73" t="s">
        <v>96</v>
      </c>
      <c r="AH237" s="73" t="s">
        <v>96</v>
      </c>
      <c r="AI237" s="73" t="s">
        <v>96</v>
      </c>
      <c r="AJ237" s="73" t="s">
        <v>206</v>
      </c>
    </row>
    <row r="238" spans="18:36" ht="62" x14ac:dyDescent="0.35">
      <c r="R238" s="73" t="s">
        <v>2028</v>
      </c>
      <c r="S238" s="73" t="s">
        <v>1547</v>
      </c>
      <c r="T238" s="73" t="s">
        <v>1562</v>
      </c>
      <c r="U238" s="84" t="s">
        <v>1548</v>
      </c>
      <c r="V238" s="73" t="s">
        <v>2029</v>
      </c>
      <c r="W238" s="73" t="s">
        <v>1543</v>
      </c>
      <c r="X238" s="73" t="s">
        <v>1544</v>
      </c>
      <c r="Y238" s="73" t="s">
        <v>166</v>
      </c>
      <c r="Z238" s="73" t="s">
        <v>96</v>
      </c>
      <c r="AA238" s="73" t="s">
        <v>96</v>
      </c>
      <c r="AB238" s="73" t="s">
        <v>96</v>
      </c>
      <c r="AC238" s="73" t="s">
        <v>96</v>
      </c>
      <c r="AD238" s="73" t="s">
        <v>206</v>
      </c>
      <c r="AE238" s="73" t="s">
        <v>96</v>
      </c>
      <c r="AF238" s="73" t="s">
        <v>96</v>
      </c>
      <c r="AG238" s="73" t="s">
        <v>96</v>
      </c>
      <c r="AH238" s="73" t="s">
        <v>96</v>
      </c>
      <c r="AI238" s="73" t="s">
        <v>96</v>
      </c>
      <c r="AJ238" s="73" t="s">
        <v>206</v>
      </c>
    </row>
    <row r="239" spans="18:36" ht="31" x14ac:dyDescent="0.35">
      <c r="R239" s="73" t="s">
        <v>2030</v>
      </c>
      <c r="S239" s="73" t="s">
        <v>1552</v>
      </c>
      <c r="T239" s="73" t="s">
        <v>1562</v>
      </c>
      <c r="U239" s="84" t="s">
        <v>1553</v>
      </c>
      <c r="V239" s="73" t="s">
        <v>96</v>
      </c>
      <c r="W239" s="73" t="s">
        <v>1543</v>
      </c>
      <c r="X239" s="73" t="s">
        <v>1544</v>
      </c>
      <c r="Y239" s="73" t="s">
        <v>166</v>
      </c>
      <c r="Z239" s="73" t="s">
        <v>96</v>
      </c>
      <c r="AA239" s="73" t="s">
        <v>96</v>
      </c>
      <c r="AB239" s="73" t="s">
        <v>96</v>
      </c>
      <c r="AC239" s="73" t="s">
        <v>96</v>
      </c>
      <c r="AD239" s="73" t="s">
        <v>206</v>
      </c>
      <c r="AE239" s="73" t="s">
        <v>96</v>
      </c>
      <c r="AF239" s="73" t="s">
        <v>96</v>
      </c>
      <c r="AG239" s="73" t="s">
        <v>96</v>
      </c>
      <c r="AH239" s="73" t="s">
        <v>96</v>
      </c>
      <c r="AI239" s="73" t="s">
        <v>96</v>
      </c>
      <c r="AJ239" s="73" t="s">
        <v>206</v>
      </c>
    </row>
    <row r="240" spans="18:36" ht="31" x14ac:dyDescent="0.35">
      <c r="R240" s="73" t="s">
        <v>2031</v>
      </c>
      <c r="S240" s="73" t="s">
        <v>73</v>
      </c>
      <c r="T240" s="73" t="s">
        <v>1562</v>
      </c>
      <c r="U240" s="84" t="s">
        <v>2032</v>
      </c>
      <c r="V240" s="73" t="s">
        <v>2033</v>
      </c>
      <c r="W240" s="73" t="s">
        <v>1496</v>
      </c>
      <c r="X240" s="73"/>
      <c r="Y240" s="73" t="s">
        <v>96</v>
      </c>
      <c r="Z240" s="73" t="s">
        <v>96</v>
      </c>
      <c r="AA240" s="73" t="s">
        <v>96</v>
      </c>
      <c r="AB240" s="73" t="s">
        <v>96</v>
      </c>
      <c r="AC240" s="73" t="s">
        <v>96</v>
      </c>
      <c r="AD240" s="73" t="s">
        <v>206</v>
      </c>
      <c r="AE240" s="73" t="s">
        <v>96</v>
      </c>
      <c r="AF240" s="73" t="s">
        <v>96</v>
      </c>
      <c r="AG240" s="73" t="s">
        <v>96</v>
      </c>
      <c r="AH240" s="73" t="s">
        <v>96</v>
      </c>
      <c r="AI240" s="73" t="s">
        <v>96</v>
      </c>
      <c r="AJ240" s="73" t="s">
        <v>206</v>
      </c>
    </row>
    <row r="241" spans="18:36" ht="31" x14ac:dyDescent="0.35">
      <c r="R241" s="73" t="s">
        <v>2034</v>
      </c>
      <c r="S241" s="73" t="s">
        <v>2035</v>
      </c>
      <c r="T241" s="73" t="s">
        <v>1562</v>
      </c>
      <c r="U241" s="84" t="s">
        <v>2036</v>
      </c>
      <c r="V241" s="73" t="s">
        <v>96</v>
      </c>
      <c r="W241" s="73" t="s">
        <v>1559</v>
      </c>
      <c r="X241" s="73" t="s">
        <v>1684</v>
      </c>
      <c r="Y241" s="73" t="s">
        <v>96</v>
      </c>
      <c r="Z241" s="73" t="s">
        <v>96</v>
      </c>
      <c r="AA241" s="73" t="s">
        <v>96</v>
      </c>
      <c r="AB241" s="73" t="s">
        <v>96</v>
      </c>
      <c r="AC241" s="73" t="s">
        <v>96</v>
      </c>
      <c r="AD241" s="73" t="s">
        <v>1561</v>
      </c>
      <c r="AE241" s="73" t="s">
        <v>96</v>
      </c>
      <c r="AF241" s="73" t="s">
        <v>96</v>
      </c>
      <c r="AG241" s="73" t="s">
        <v>96</v>
      </c>
      <c r="AH241" s="73" t="s">
        <v>96</v>
      </c>
      <c r="AI241" s="73" t="s">
        <v>96</v>
      </c>
      <c r="AJ241" s="73" t="s">
        <v>1561</v>
      </c>
    </row>
    <row r="242" spans="18:36" ht="15.5" x14ac:dyDescent="0.35">
      <c r="R242" s="73" t="s">
        <v>2037</v>
      </c>
      <c r="S242" s="73" t="s">
        <v>1785</v>
      </c>
      <c r="T242" s="73" t="s">
        <v>1568</v>
      </c>
      <c r="U242" s="84" t="s">
        <v>2038</v>
      </c>
      <c r="V242" s="73" t="s">
        <v>2039</v>
      </c>
      <c r="W242" s="73" t="s">
        <v>1496</v>
      </c>
      <c r="X242" s="73" t="s">
        <v>1517</v>
      </c>
      <c r="Y242" s="73" t="s">
        <v>166</v>
      </c>
      <c r="Z242" s="73" t="s">
        <v>96</v>
      </c>
      <c r="AA242" s="73" t="s">
        <v>96</v>
      </c>
      <c r="AB242" s="73" t="s">
        <v>206</v>
      </c>
      <c r="AC242" s="73" t="s">
        <v>206</v>
      </c>
      <c r="AD242" s="73" t="s">
        <v>206</v>
      </c>
      <c r="AE242" s="73" t="s">
        <v>96</v>
      </c>
      <c r="AF242" s="73" t="s">
        <v>96</v>
      </c>
      <c r="AG242" s="73" t="s">
        <v>96</v>
      </c>
      <c r="AH242" s="73" t="s">
        <v>206</v>
      </c>
      <c r="AI242" s="73" t="s">
        <v>206</v>
      </c>
      <c r="AJ242" s="73" t="s">
        <v>206</v>
      </c>
    </row>
    <row r="243" spans="18:36" ht="15.5" x14ac:dyDescent="0.35">
      <c r="R243" s="73" t="s">
        <v>2040</v>
      </c>
      <c r="S243" s="73" t="s">
        <v>1708</v>
      </c>
      <c r="T243" s="73" t="s">
        <v>1568</v>
      </c>
      <c r="U243" s="84" t="s">
        <v>1510</v>
      </c>
      <c r="V243" s="73" t="s">
        <v>1506</v>
      </c>
      <c r="W243" s="73" t="s">
        <v>1511</v>
      </c>
      <c r="X243" s="73" t="s">
        <v>1507</v>
      </c>
      <c r="Y243" s="73" t="s">
        <v>166</v>
      </c>
      <c r="Z243" s="73" t="s">
        <v>96</v>
      </c>
      <c r="AA243" s="73" t="s">
        <v>96</v>
      </c>
      <c r="AB243" s="73" t="s">
        <v>206</v>
      </c>
      <c r="AC243" s="73" t="s">
        <v>206</v>
      </c>
      <c r="AD243" s="73" t="s">
        <v>206</v>
      </c>
      <c r="AE243" s="73" t="s">
        <v>96</v>
      </c>
      <c r="AF243" s="73" t="s">
        <v>96</v>
      </c>
      <c r="AG243" s="73" t="s">
        <v>96</v>
      </c>
      <c r="AH243" s="73" t="s">
        <v>206</v>
      </c>
      <c r="AI243" s="73" t="s">
        <v>206</v>
      </c>
      <c r="AJ243" s="73" t="s">
        <v>206</v>
      </c>
    </row>
    <row r="244" spans="18:36" ht="31" x14ac:dyDescent="0.35">
      <c r="R244" s="73" t="s">
        <v>2041</v>
      </c>
      <c r="S244" s="73" t="s">
        <v>1601</v>
      </c>
      <c r="T244" s="73" t="s">
        <v>1568</v>
      </c>
      <c r="U244" s="84" t="s">
        <v>1515</v>
      </c>
      <c r="V244" s="73" t="s">
        <v>1516</v>
      </c>
      <c r="W244" s="73" t="s">
        <v>1496</v>
      </c>
      <c r="X244" s="73" t="s">
        <v>1517</v>
      </c>
      <c r="Y244" s="73" t="s">
        <v>166</v>
      </c>
      <c r="Z244" s="73" t="s">
        <v>96</v>
      </c>
      <c r="AA244" s="73" t="s">
        <v>96</v>
      </c>
      <c r="AB244" s="73" t="s">
        <v>206</v>
      </c>
      <c r="AC244" s="73" t="s">
        <v>206</v>
      </c>
      <c r="AD244" s="73" t="s">
        <v>206</v>
      </c>
      <c r="AE244" s="73" t="s">
        <v>96</v>
      </c>
      <c r="AF244" s="73" t="s">
        <v>96</v>
      </c>
      <c r="AG244" s="73" t="s">
        <v>96</v>
      </c>
      <c r="AH244" s="73" t="s">
        <v>206</v>
      </c>
      <c r="AI244" s="73" t="s">
        <v>206</v>
      </c>
      <c r="AJ244" s="73" t="s">
        <v>206</v>
      </c>
    </row>
    <row r="245" spans="18:36" ht="15.5" x14ac:dyDescent="0.35">
      <c r="R245" s="73" t="s">
        <v>2042</v>
      </c>
      <c r="S245" s="73" t="s">
        <v>1603</v>
      </c>
      <c r="T245" s="73" t="s">
        <v>1568</v>
      </c>
      <c r="U245" s="84" t="s">
        <v>1898</v>
      </c>
      <c r="V245" s="73" t="s">
        <v>2043</v>
      </c>
      <c r="W245" s="73" t="s">
        <v>1524</v>
      </c>
      <c r="X245" s="73" t="s">
        <v>1517</v>
      </c>
      <c r="Y245" s="73" t="s">
        <v>166</v>
      </c>
      <c r="Z245" s="73" t="s">
        <v>96</v>
      </c>
      <c r="AA245" s="73" t="s">
        <v>96</v>
      </c>
      <c r="AB245" s="73" t="s">
        <v>206</v>
      </c>
      <c r="AC245" s="73" t="s">
        <v>206</v>
      </c>
      <c r="AD245" s="73" t="s">
        <v>206</v>
      </c>
      <c r="AE245" s="73" t="s">
        <v>96</v>
      </c>
      <c r="AF245" s="73" t="s">
        <v>96</v>
      </c>
      <c r="AG245" s="73" t="s">
        <v>96</v>
      </c>
      <c r="AH245" s="73" t="s">
        <v>206</v>
      </c>
      <c r="AI245" s="73" t="s">
        <v>206</v>
      </c>
      <c r="AJ245" s="73" t="s">
        <v>206</v>
      </c>
    </row>
    <row r="246" spans="18:36" ht="31" x14ac:dyDescent="0.35">
      <c r="R246" s="73" t="s">
        <v>2044</v>
      </c>
      <c r="S246" s="73" t="s">
        <v>1849</v>
      </c>
      <c r="T246" s="73" t="s">
        <v>1568</v>
      </c>
      <c r="U246" s="84" t="s">
        <v>2016</v>
      </c>
      <c r="V246" s="73" t="s">
        <v>1470</v>
      </c>
      <c r="W246" s="73" t="s">
        <v>1524</v>
      </c>
      <c r="X246" s="73" t="s">
        <v>1450</v>
      </c>
      <c r="Y246" s="73" t="s">
        <v>166</v>
      </c>
      <c r="Z246" s="73" t="s">
        <v>96</v>
      </c>
      <c r="AA246" s="73" t="s">
        <v>96</v>
      </c>
      <c r="AB246" s="73" t="s">
        <v>206</v>
      </c>
      <c r="AC246" s="73" t="s">
        <v>206</v>
      </c>
      <c r="AD246" s="73" t="s">
        <v>206</v>
      </c>
      <c r="AE246" s="73" t="s">
        <v>96</v>
      </c>
      <c r="AF246" s="73" t="s">
        <v>96</v>
      </c>
      <c r="AG246" s="73" t="s">
        <v>96</v>
      </c>
      <c r="AH246" s="73" t="s">
        <v>206</v>
      </c>
      <c r="AI246" s="73" t="s">
        <v>206</v>
      </c>
      <c r="AJ246" s="73" t="s">
        <v>206</v>
      </c>
    </row>
    <row r="247" spans="18:36" ht="15.5" x14ac:dyDescent="0.35">
      <c r="R247" s="73" t="s">
        <v>2045</v>
      </c>
      <c r="S247" s="73" t="s">
        <v>1980</v>
      </c>
      <c r="T247" s="73" t="s">
        <v>1568</v>
      </c>
      <c r="U247" s="84" t="s">
        <v>2046</v>
      </c>
      <c r="V247" s="73" t="s">
        <v>1707</v>
      </c>
      <c r="W247" s="73" t="s">
        <v>1511</v>
      </c>
      <c r="X247" s="73" t="s">
        <v>1450</v>
      </c>
      <c r="Y247" s="73" t="s">
        <v>166</v>
      </c>
      <c r="Z247" s="73" t="s">
        <v>96</v>
      </c>
      <c r="AA247" s="73" t="s">
        <v>96</v>
      </c>
      <c r="AB247" s="73" t="s">
        <v>206</v>
      </c>
      <c r="AC247" s="73" t="s">
        <v>206</v>
      </c>
      <c r="AD247" s="73" t="s">
        <v>206</v>
      </c>
      <c r="AE247" s="73" t="s">
        <v>96</v>
      </c>
      <c r="AF247" s="73" t="s">
        <v>96</v>
      </c>
      <c r="AG247" s="73" t="s">
        <v>96</v>
      </c>
      <c r="AH247" s="73" t="s">
        <v>206</v>
      </c>
      <c r="AI247" s="73" t="s">
        <v>206</v>
      </c>
      <c r="AJ247" s="73" t="s">
        <v>206</v>
      </c>
    </row>
    <row r="248" spans="18:36" ht="15.5" x14ac:dyDescent="0.35">
      <c r="R248" s="73" t="s">
        <v>2047</v>
      </c>
      <c r="S248" s="73" t="s">
        <v>1983</v>
      </c>
      <c r="T248" s="73" t="s">
        <v>1568</v>
      </c>
      <c r="U248" s="84" t="s">
        <v>2048</v>
      </c>
      <c r="V248" s="73">
        <v>40</v>
      </c>
      <c r="W248" s="73" t="s">
        <v>1496</v>
      </c>
      <c r="X248" s="73" t="s">
        <v>1517</v>
      </c>
      <c r="Y248" s="73" t="s">
        <v>166</v>
      </c>
      <c r="Z248" s="73" t="s">
        <v>96</v>
      </c>
      <c r="AA248" s="73" t="s">
        <v>96</v>
      </c>
      <c r="AB248" s="73" t="s">
        <v>206</v>
      </c>
      <c r="AC248" s="73" t="s">
        <v>206</v>
      </c>
      <c r="AD248" s="73" t="s">
        <v>206</v>
      </c>
      <c r="AE248" s="73" t="s">
        <v>96</v>
      </c>
      <c r="AF248" s="73" t="s">
        <v>96</v>
      </c>
      <c r="AG248" s="73" t="s">
        <v>96</v>
      </c>
      <c r="AH248" s="73" t="s">
        <v>206</v>
      </c>
      <c r="AI248" s="73" t="s">
        <v>206</v>
      </c>
      <c r="AJ248" s="73" t="s">
        <v>206</v>
      </c>
    </row>
    <row r="249" spans="18:36" ht="15.5" x14ac:dyDescent="0.35">
      <c r="R249" s="73" t="s">
        <v>2049</v>
      </c>
      <c r="S249" s="73" t="s">
        <v>2050</v>
      </c>
      <c r="T249" s="73" t="s">
        <v>1568</v>
      </c>
      <c r="U249" s="84" t="s">
        <v>2051</v>
      </c>
      <c r="V249" s="73" t="s">
        <v>2052</v>
      </c>
      <c r="W249" s="73" t="s">
        <v>1524</v>
      </c>
      <c r="X249" s="73" t="s">
        <v>1517</v>
      </c>
      <c r="Y249" s="73" t="s">
        <v>166</v>
      </c>
      <c r="Z249" s="73" t="s">
        <v>96</v>
      </c>
      <c r="AA249" s="73" t="s">
        <v>96</v>
      </c>
      <c r="AB249" s="73" t="s">
        <v>206</v>
      </c>
      <c r="AC249" s="73" t="s">
        <v>206</v>
      </c>
      <c r="AD249" s="73" t="s">
        <v>206</v>
      </c>
      <c r="AE249" s="73" t="s">
        <v>96</v>
      </c>
      <c r="AF249" s="73" t="s">
        <v>96</v>
      </c>
      <c r="AG249" s="73" t="s">
        <v>96</v>
      </c>
      <c r="AH249" s="73" t="s">
        <v>206</v>
      </c>
      <c r="AI249" s="73" t="s">
        <v>206</v>
      </c>
      <c r="AJ249" s="73" t="s">
        <v>206</v>
      </c>
    </row>
    <row r="250" spans="18:36" ht="15.5" x14ac:dyDescent="0.35">
      <c r="R250" s="73" t="s">
        <v>2053</v>
      </c>
      <c r="S250" s="73" t="s">
        <v>1540</v>
      </c>
      <c r="T250" s="73" t="s">
        <v>1568</v>
      </c>
      <c r="U250" s="84" t="s">
        <v>1541</v>
      </c>
      <c r="V250" s="73" t="s">
        <v>1542</v>
      </c>
      <c r="W250" s="73" t="s">
        <v>1543</v>
      </c>
      <c r="X250" s="73" t="s">
        <v>1544</v>
      </c>
      <c r="Y250" s="73" t="s">
        <v>166</v>
      </c>
      <c r="Z250" s="73" t="s">
        <v>96</v>
      </c>
      <c r="AA250" s="73" t="s">
        <v>96</v>
      </c>
      <c r="AB250" s="73" t="s">
        <v>206</v>
      </c>
      <c r="AC250" s="73" t="s">
        <v>206</v>
      </c>
      <c r="AD250" s="73" t="s">
        <v>206</v>
      </c>
      <c r="AE250" s="73" t="s">
        <v>96</v>
      </c>
      <c r="AF250" s="73" t="s">
        <v>96</v>
      </c>
      <c r="AG250" s="73" t="s">
        <v>96</v>
      </c>
      <c r="AH250" s="73" t="s">
        <v>206</v>
      </c>
      <c r="AI250" s="73" t="s">
        <v>206</v>
      </c>
      <c r="AJ250" s="73" t="s">
        <v>206</v>
      </c>
    </row>
    <row r="251" spans="18:36" ht="62" x14ac:dyDescent="0.35">
      <c r="R251" s="73" t="s">
        <v>2054</v>
      </c>
      <c r="S251" s="73" t="s">
        <v>1547</v>
      </c>
      <c r="T251" s="73" t="s">
        <v>1568</v>
      </c>
      <c r="U251" s="84" t="s">
        <v>1548</v>
      </c>
      <c r="V251" s="73" t="s">
        <v>2055</v>
      </c>
      <c r="W251" s="73" t="s">
        <v>1543</v>
      </c>
      <c r="X251" s="73" t="s">
        <v>1544</v>
      </c>
      <c r="Y251" s="73" t="s">
        <v>166</v>
      </c>
      <c r="Z251" s="73" t="s">
        <v>96</v>
      </c>
      <c r="AA251" s="73" t="s">
        <v>96</v>
      </c>
      <c r="AB251" s="73" t="s">
        <v>206</v>
      </c>
      <c r="AC251" s="73" t="s">
        <v>206</v>
      </c>
      <c r="AD251" s="73" t="s">
        <v>206</v>
      </c>
      <c r="AE251" s="73" t="s">
        <v>96</v>
      </c>
      <c r="AF251" s="73" t="s">
        <v>96</v>
      </c>
      <c r="AG251" s="73" t="s">
        <v>96</v>
      </c>
      <c r="AH251" s="73" t="s">
        <v>206</v>
      </c>
      <c r="AI251" s="73" t="s">
        <v>206</v>
      </c>
      <c r="AJ251" s="73" t="s">
        <v>206</v>
      </c>
    </row>
    <row r="252" spans="18:36" ht="31" x14ac:dyDescent="0.35">
      <c r="R252" s="73" t="s">
        <v>2056</v>
      </c>
      <c r="S252" s="73" t="s">
        <v>2057</v>
      </c>
      <c r="T252" s="73" t="s">
        <v>1568</v>
      </c>
      <c r="U252" s="84" t="s">
        <v>1553</v>
      </c>
      <c r="V252" s="73" t="s">
        <v>2058</v>
      </c>
      <c r="W252" s="73" t="s">
        <v>1543</v>
      </c>
      <c r="X252" s="73" t="s">
        <v>1544</v>
      </c>
      <c r="Y252" s="73" t="s">
        <v>166</v>
      </c>
      <c r="Z252" s="73" t="s">
        <v>96</v>
      </c>
      <c r="AA252" s="73" t="s">
        <v>96</v>
      </c>
      <c r="AB252" s="73" t="s">
        <v>206</v>
      </c>
      <c r="AC252" s="73" t="s">
        <v>206</v>
      </c>
      <c r="AD252" s="73" t="s">
        <v>206</v>
      </c>
      <c r="AE252" s="73" t="s">
        <v>96</v>
      </c>
      <c r="AF252" s="73" t="s">
        <v>96</v>
      </c>
      <c r="AG252" s="73" t="s">
        <v>96</v>
      </c>
      <c r="AH252" s="73" t="s">
        <v>206</v>
      </c>
      <c r="AI252" s="73" t="s">
        <v>206</v>
      </c>
      <c r="AJ252" s="73" t="s">
        <v>206</v>
      </c>
    </row>
    <row r="253" spans="18:36" ht="15.5" x14ac:dyDescent="0.35">
      <c r="R253" s="73" t="s">
        <v>2059</v>
      </c>
      <c r="S253" s="73" t="s">
        <v>73</v>
      </c>
      <c r="T253" s="73" t="s">
        <v>1568</v>
      </c>
      <c r="U253" s="84" t="s">
        <v>2060</v>
      </c>
      <c r="V253" s="73" t="s">
        <v>2061</v>
      </c>
      <c r="W253" s="73" t="s">
        <v>1559</v>
      </c>
      <c r="X253" s="73" t="s">
        <v>1684</v>
      </c>
      <c r="Y253" s="73" t="s">
        <v>96</v>
      </c>
      <c r="Z253" s="73" t="s">
        <v>96</v>
      </c>
      <c r="AA253" s="73" t="s">
        <v>96</v>
      </c>
      <c r="AB253" s="73" t="s">
        <v>206</v>
      </c>
      <c r="AC253" s="73" t="s">
        <v>206</v>
      </c>
      <c r="AD253" s="73" t="s">
        <v>206</v>
      </c>
      <c r="AE253" s="73" t="s">
        <v>96</v>
      </c>
      <c r="AF253" s="73" t="s">
        <v>96</v>
      </c>
      <c r="AG253" s="73" t="s">
        <v>96</v>
      </c>
      <c r="AH253" s="73" t="s">
        <v>206</v>
      </c>
      <c r="AI253" s="73" t="s">
        <v>206</v>
      </c>
      <c r="AJ253" s="73" t="s">
        <v>206</v>
      </c>
    </row>
    <row r="254" spans="18:36" ht="15.5" x14ac:dyDescent="0.35">
      <c r="R254" s="73" t="s">
        <v>2062</v>
      </c>
      <c r="S254" s="73" t="s">
        <v>2063</v>
      </c>
      <c r="T254" s="73" t="s">
        <v>1568</v>
      </c>
      <c r="U254" s="84" t="s">
        <v>2064</v>
      </c>
      <c r="V254" s="73" t="s">
        <v>96</v>
      </c>
      <c r="W254" s="73" t="s">
        <v>1559</v>
      </c>
      <c r="X254" s="73" t="s">
        <v>1684</v>
      </c>
      <c r="Y254" s="73" t="s">
        <v>96</v>
      </c>
      <c r="Z254" s="73" t="s">
        <v>96</v>
      </c>
      <c r="AA254" s="73" t="s">
        <v>96</v>
      </c>
      <c r="AB254" s="73" t="s">
        <v>206</v>
      </c>
      <c r="AC254" s="73" t="s">
        <v>206</v>
      </c>
      <c r="AD254" s="73" t="s">
        <v>206</v>
      </c>
      <c r="AE254" s="73" t="s">
        <v>96</v>
      </c>
      <c r="AF254" s="73" t="s">
        <v>96</v>
      </c>
      <c r="AG254" s="73" t="s">
        <v>96</v>
      </c>
      <c r="AH254" s="73" t="s">
        <v>206</v>
      </c>
      <c r="AI254" s="73" t="s">
        <v>206</v>
      </c>
      <c r="AJ254" s="73" t="s">
        <v>206</v>
      </c>
    </row>
    <row r="255" spans="18:36" ht="15.5" x14ac:dyDescent="0.35">
      <c r="R255" s="73" t="s">
        <v>2065</v>
      </c>
      <c r="S255" s="73" t="s">
        <v>90</v>
      </c>
      <c r="T255" s="73" t="s">
        <v>1574</v>
      </c>
      <c r="U255" s="84" t="s">
        <v>2066</v>
      </c>
      <c r="V255" s="73"/>
      <c r="W255" s="73" t="s">
        <v>1842</v>
      </c>
      <c r="X255" s="73"/>
      <c r="Y255" s="73" t="s">
        <v>96</v>
      </c>
      <c r="Z255" s="73" t="s">
        <v>96</v>
      </c>
      <c r="AA255" s="73" t="s">
        <v>96</v>
      </c>
      <c r="AB255" s="73" t="s">
        <v>96</v>
      </c>
      <c r="AC255" s="73" t="s">
        <v>96</v>
      </c>
      <c r="AD255" s="73" t="s">
        <v>96</v>
      </c>
      <c r="AE255" s="73" t="s">
        <v>96</v>
      </c>
      <c r="AF255" s="73" t="s">
        <v>96</v>
      </c>
      <c r="AG255" s="73" t="s">
        <v>96</v>
      </c>
      <c r="AH255" s="73" t="s">
        <v>96</v>
      </c>
      <c r="AI255" s="73" t="s">
        <v>96</v>
      </c>
      <c r="AJ255" s="73" t="s">
        <v>96</v>
      </c>
    </row>
    <row r="256" spans="18:36" ht="15.5" x14ac:dyDescent="0.35">
      <c r="R256" s="73" t="s">
        <v>2067</v>
      </c>
      <c r="S256" s="73" t="s">
        <v>1509</v>
      </c>
      <c r="T256" s="73" t="s">
        <v>1574</v>
      </c>
      <c r="U256" s="84" t="s">
        <v>1510</v>
      </c>
      <c r="V256" s="73"/>
      <c r="W256" s="73" t="s">
        <v>1842</v>
      </c>
      <c r="X256" s="73"/>
      <c r="Y256" s="73" t="s">
        <v>96</v>
      </c>
      <c r="Z256" s="73" t="s">
        <v>96</v>
      </c>
      <c r="AA256" s="73" t="s">
        <v>96</v>
      </c>
      <c r="AB256" s="73" t="s">
        <v>96</v>
      </c>
      <c r="AC256" s="73" t="s">
        <v>96</v>
      </c>
      <c r="AD256" s="73" t="s">
        <v>96</v>
      </c>
      <c r="AE256" s="73" t="s">
        <v>96</v>
      </c>
      <c r="AF256" s="73" t="s">
        <v>96</v>
      </c>
      <c r="AG256" s="73" t="s">
        <v>96</v>
      </c>
      <c r="AH256" s="73" t="s">
        <v>96</v>
      </c>
      <c r="AI256" s="73" t="s">
        <v>96</v>
      </c>
      <c r="AJ256" s="73" t="s">
        <v>96</v>
      </c>
    </row>
    <row r="257" spans="18:36" ht="31" x14ac:dyDescent="0.35">
      <c r="R257" s="73" t="s">
        <v>2068</v>
      </c>
      <c r="S257" s="73" t="s">
        <v>1514</v>
      </c>
      <c r="T257" s="73" t="s">
        <v>1574</v>
      </c>
      <c r="U257" s="84" t="s">
        <v>1515</v>
      </c>
      <c r="V257" s="73"/>
      <c r="W257" s="73" t="s">
        <v>1842</v>
      </c>
      <c r="X257" s="73"/>
      <c r="Y257" s="73" t="s">
        <v>96</v>
      </c>
      <c r="Z257" s="73" t="s">
        <v>96</v>
      </c>
      <c r="AA257" s="73" t="s">
        <v>96</v>
      </c>
      <c r="AB257" s="73" t="s">
        <v>96</v>
      </c>
      <c r="AC257" s="73" t="s">
        <v>96</v>
      </c>
      <c r="AD257" s="73" t="s">
        <v>96</v>
      </c>
      <c r="AE257" s="73" t="s">
        <v>96</v>
      </c>
      <c r="AF257" s="73" t="s">
        <v>96</v>
      </c>
      <c r="AG257" s="73" t="s">
        <v>96</v>
      </c>
      <c r="AH257" s="73" t="s">
        <v>96</v>
      </c>
      <c r="AI257" s="73" t="s">
        <v>96</v>
      </c>
      <c r="AJ257" s="73" t="s">
        <v>96</v>
      </c>
    </row>
    <row r="258" spans="18:36" ht="15.5" x14ac:dyDescent="0.35">
      <c r="R258" s="73" t="s">
        <v>2069</v>
      </c>
      <c r="S258" s="73" t="s">
        <v>1521</v>
      </c>
      <c r="T258" s="73" t="s">
        <v>1574</v>
      </c>
      <c r="U258" s="84" t="s">
        <v>1935</v>
      </c>
      <c r="V258" s="73"/>
      <c r="W258" s="73" t="s">
        <v>1842</v>
      </c>
      <c r="X258" s="73"/>
      <c r="Y258" s="73" t="s">
        <v>96</v>
      </c>
      <c r="Z258" s="73" t="s">
        <v>96</v>
      </c>
      <c r="AA258" s="73" t="s">
        <v>96</v>
      </c>
      <c r="AB258" s="73" t="s">
        <v>96</v>
      </c>
      <c r="AC258" s="73" t="s">
        <v>96</v>
      </c>
      <c r="AD258" s="73" t="s">
        <v>96</v>
      </c>
      <c r="AE258" s="73" t="s">
        <v>96</v>
      </c>
      <c r="AF258" s="73" t="s">
        <v>96</v>
      </c>
      <c r="AG258" s="73" t="s">
        <v>96</v>
      </c>
      <c r="AH258" s="73" t="s">
        <v>96</v>
      </c>
      <c r="AI258" s="73" t="s">
        <v>96</v>
      </c>
      <c r="AJ258" s="73" t="s">
        <v>96</v>
      </c>
    </row>
    <row r="259" spans="18:36" ht="46.5" x14ac:dyDescent="0.35">
      <c r="R259" s="73" t="s">
        <v>2070</v>
      </c>
      <c r="S259" s="73" t="s">
        <v>1849</v>
      </c>
      <c r="T259" s="73" t="s">
        <v>1574</v>
      </c>
      <c r="U259" s="84" t="s">
        <v>2071</v>
      </c>
      <c r="V259" s="73"/>
      <c r="W259" s="73" t="s">
        <v>1842</v>
      </c>
      <c r="X259" s="73"/>
      <c r="Y259" s="73" t="s">
        <v>96</v>
      </c>
      <c r="Z259" s="73" t="s">
        <v>96</v>
      </c>
      <c r="AA259" s="73" t="s">
        <v>96</v>
      </c>
      <c r="AB259" s="73" t="s">
        <v>96</v>
      </c>
      <c r="AC259" s="73" t="s">
        <v>96</v>
      </c>
      <c r="AD259" s="73" t="s">
        <v>96</v>
      </c>
      <c r="AE259" s="73" t="s">
        <v>96</v>
      </c>
      <c r="AF259" s="73" t="s">
        <v>96</v>
      </c>
      <c r="AG259" s="73" t="s">
        <v>96</v>
      </c>
      <c r="AH259" s="73" t="s">
        <v>96</v>
      </c>
      <c r="AI259" s="73" t="s">
        <v>96</v>
      </c>
      <c r="AJ259" s="73" t="s">
        <v>96</v>
      </c>
    </row>
    <row r="260" spans="18:36" ht="15.5" x14ac:dyDescent="0.35">
      <c r="R260" s="73" t="s">
        <v>2072</v>
      </c>
      <c r="S260" s="73" t="s">
        <v>1980</v>
      </c>
      <c r="T260" s="73" t="s">
        <v>1574</v>
      </c>
      <c r="U260" s="84" t="s">
        <v>2073</v>
      </c>
      <c r="V260" s="73"/>
      <c r="W260" s="73" t="s">
        <v>1842</v>
      </c>
      <c r="X260" s="73"/>
      <c r="Y260" s="73" t="s">
        <v>96</v>
      </c>
      <c r="Z260" s="73" t="s">
        <v>96</v>
      </c>
      <c r="AA260" s="73" t="s">
        <v>96</v>
      </c>
      <c r="AB260" s="73" t="s">
        <v>96</v>
      </c>
      <c r="AC260" s="73" t="s">
        <v>96</v>
      </c>
      <c r="AD260" s="73" t="s">
        <v>96</v>
      </c>
      <c r="AE260" s="73" t="s">
        <v>96</v>
      </c>
      <c r="AF260" s="73" t="s">
        <v>96</v>
      </c>
      <c r="AG260" s="73" t="s">
        <v>96</v>
      </c>
      <c r="AH260" s="73" t="s">
        <v>96</v>
      </c>
      <c r="AI260" s="73" t="s">
        <v>96</v>
      </c>
      <c r="AJ260" s="73" t="s">
        <v>96</v>
      </c>
    </row>
    <row r="261" spans="18:36" ht="15.5" x14ac:dyDescent="0.35">
      <c r="R261" s="73" t="s">
        <v>2074</v>
      </c>
      <c r="S261" s="73" t="s">
        <v>2075</v>
      </c>
      <c r="T261" s="73" t="s">
        <v>1574</v>
      </c>
      <c r="U261" s="84" t="s">
        <v>2076</v>
      </c>
      <c r="V261" s="73"/>
      <c r="W261" s="73" t="s">
        <v>1842</v>
      </c>
      <c r="X261" s="73"/>
      <c r="Y261" s="73" t="s">
        <v>96</v>
      </c>
      <c r="Z261" s="73" t="s">
        <v>96</v>
      </c>
      <c r="AA261" s="73" t="s">
        <v>96</v>
      </c>
      <c r="AB261" s="73" t="s">
        <v>96</v>
      </c>
      <c r="AC261" s="73" t="s">
        <v>96</v>
      </c>
      <c r="AD261" s="73" t="s">
        <v>96</v>
      </c>
      <c r="AE261" s="73" t="s">
        <v>96</v>
      </c>
      <c r="AF261" s="73" t="s">
        <v>96</v>
      </c>
      <c r="AG261" s="73" t="s">
        <v>96</v>
      </c>
      <c r="AH261" s="73" t="s">
        <v>96</v>
      </c>
      <c r="AI261" s="73" t="s">
        <v>96</v>
      </c>
      <c r="AJ261" s="73" t="s">
        <v>96</v>
      </c>
    </row>
    <row r="262" spans="18:36" ht="15.5" x14ac:dyDescent="0.35">
      <c r="R262" s="73" t="s">
        <v>2077</v>
      </c>
      <c r="S262" s="73" t="s">
        <v>2078</v>
      </c>
      <c r="T262" s="73" t="s">
        <v>1574</v>
      </c>
      <c r="U262" s="84" t="s">
        <v>2079</v>
      </c>
      <c r="V262" s="73"/>
      <c r="W262" s="73" t="s">
        <v>1842</v>
      </c>
      <c r="X262" s="73"/>
      <c r="Y262" s="73" t="s">
        <v>96</v>
      </c>
      <c r="Z262" s="73" t="s">
        <v>96</v>
      </c>
      <c r="AA262" s="73" t="s">
        <v>96</v>
      </c>
      <c r="AB262" s="73" t="s">
        <v>96</v>
      </c>
      <c r="AC262" s="73" t="s">
        <v>96</v>
      </c>
      <c r="AD262" s="73" t="s">
        <v>96</v>
      </c>
      <c r="AE262" s="73" t="s">
        <v>96</v>
      </c>
      <c r="AF262" s="73" t="s">
        <v>96</v>
      </c>
      <c r="AG262" s="73" t="s">
        <v>96</v>
      </c>
      <c r="AH262" s="73" t="s">
        <v>96</v>
      </c>
      <c r="AI262" s="73" t="s">
        <v>96</v>
      </c>
      <c r="AJ262" s="73" t="s">
        <v>96</v>
      </c>
    </row>
    <row r="263" spans="18:36" ht="15.5" x14ac:dyDescent="0.35">
      <c r="R263" s="73" t="s">
        <v>2080</v>
      </c>
      <c r="S263" s="73" t="s">
        <v>2081</v>
      </c>
      <c r="T263" s="73" t="s">
        <v>1574</v>
      </c>
      <c r="U263" s="84" t="s">
        <v>2079</v>
      </c>
      <c r="V263" s="73"/>
      <c r="W263" s="73" t="s">
        <v>1842</v>
      </c>
      <c r="X263" s="73"/>
      <c r="Y263" s="73" t="s">
        <v>96</v>
      </c>
      <c r="Z263" s="73" t="s">
        <v>96</v>
      </c>
      <c r="AA263" s="73" t="s">
        <v>96</v>
      </c>
      <c r="AB263" s="73" t="s">
        <v>96</v>
      </c>
      <c r="AC263" s="73" t="s">
        <v>96</v>
      </c>
      <c r="AD263" s="73" t="s">
        <v>96</v>
      </c>
      <c r="AE263" s="73" t="s">
        <v>96</v>
      </c>
      <c r="AF263" s="73" t="s">
        <v>96</v>
      </c>
      <c r="AG263" s="73" t="s">
        <v>96</v>
      </c>
      <c r="AH263" s="73" t="s">
        <v>96</v>
      </c>
      <c r="AI263" s="73" t="s">
        <v>96</v>
      </c>
      <c r="AJ263" s="73" t="s">
        <v>96</v>
      </c>
    </row>
    <row r="264" spans="18:36" ht="15.5" x14ac:dyDescent="0.35">
      <c r="R264" s="73" t="s">
        <v>2082</v>
      </c>
      <c r="S264" s="73" t="s">
        <v>1540</v>
      </c>
      <c r="T264" s="73" t="s">
        <v>1574</v>
      </c>
      <c r="U264" s="84" t="s">
        <v>1541</v>
      </c>
      <c r="V264" s="73"/>
      <c r="W264" s="73" t="s">
        <v>1842</v>
      </c>
      <c r="X264" s="73"/>
      <c r="Y264" s="73" t="s">
        <v>96</v>
      </c>
      <c r="Z264" s="73" t="s">
        <v>96</v>
      </c>
      <c r="AA264" s="73" t="s">
        <v>96</v>
      </c>
      <c r="AB264" s="73" t="s">
        <v>96</v>
      </c>
      <c r="AC264" s="73" t="s">
        <v>96</v>
      </c>
      <c r="AD264" s="73" t="s">
        <v>96</v>
      </c>
      <c r="AE264" s="73" t="s">
        <v>96</v>
      </c>
      <c r="AF264" s="73" t="s">
        <v>96</v>
      </c>
      <c r="AG264" s="73" t="s">
        <v>96</v>
      </c>
      <c r="AH264" s="73" t="s">
        <v>96</v>
      </c>
      <c r="AI264" s="73" t="s">
        <v>96</v>
      </c>
      <c r="AJ264" s="73" t="s">
        <v>96</v>
      </c>
    </row>
    <row r="265" spans="18:36" ht="62" x14ac:dyDescent="0.35">
      <c r="R265" s="73" t="s">
        <v>2083</v>
      </c>
      <c r="S265" s="73" t="s">
        <v>1547</v>
      </c>
      <c r="T265" s="73" t="s">
        <v>1574</v>
      </c>
      <c r="U265" s="84" t="s">
        <v>1548</v>
      </c>
      <c r="V265" s="73"/>
      <c r="W265" s="73" t="s">
        <v>1842</v>
      </c>
      <c r="X265" s="73"/>
      <c r="Y265" s="73" t="s">
        <v>96</v>
      </c>
      <c r="Z265" s="73" t="s">
        <v>96</v>
      </c>
      <c r="AA265" s="73" t="s">
        <v>96</v>
      </c>
      <c r="AB265" s="73" t="s">
        <v>96</v>
      </c>
      <c r="AC265" s="73" t="s">
        <v>96</v>
      </c>
      <c r="AD265" s="73" t="s">
        <v>96</v>
      </c>
      <c r="AE265" s="73" t="s">
        <v>96</v>
      </c>
      <c r="AF265" s="73" t="s">
        <v>96</v>
      </c>
      <c r="AG265" s="73" t="s">
        <v>96</v>
      </c>
      <c r="AH265" s="73" t="s">
        <v>96</v>
      </c>
      <c r="AI265" s="73" t="s">
        <v>96</v>
      </c>
      <c r="AJ265" s="73" t="s">
        <v>96</v>
      </c>
    </row>
    <row r="266" spans="18:36" ht="31" x14ac:dyDescent="0.35">
      <c r="R266" s="73" t="s">
        <v>2084</v>
      </c>
      <c r="S266" s="73" t="s">
        <v>1552</v>
      </c>
      <c r="T266" s="73" t="s">
        <v>1574</v>
      </c>
      <c r="U266" s="84" t="s">
        <v>1553</v>
      </c>
      <c r="V266" s="73"/>
      <c r="W266" s="73" t="s">
        <v>1842</v>
      </c>
      <c r="X266" s="73"/>
      <c r="Y266" s="73" t="s">
        <v>96</v>
      </c>
      <c r="Z266" s="73" t="s">
        <v>96</v>
      </c>
      <c r="AA266" s="73" t="s">
        <v>96</v>
      </c>
      <c r="AB266" s="73" t="s">
        <v>96</v>
      </c>
      <c r="AC266" s="73" t="s">
        <v>96</v>
      </c>
      <c r="AD266" s="73" t="s">
        <v>96</v>
      </c>
      <c r="AE266" s="73" t="s">
        <v>96</v>
      </c>
      <c r="AF266" s="73" t="s">
        <v>96</v>
      </c>
      <c r="AG266" s="73" t="s">
        <v>96</v>
      </c>
      <c r="AH266" s="73" t="s">
        <v>96</v>
      </c>
      <c r="AI266" s="73" t="s">
        <v>96</v>
      </c>
      <c r="AJ266" s="73" t="s">
        <v>96</v>
      </c>
    </row>
    <row r="267" spans="18:36" ht="15.5" x14ac:dyDescent="0.35">
      <c r="R267" s="73" t="s">
        <v>2085</v>
      </c>
      <c r="S267" s="73" t="s">
        <v>2086</v>
      </c>
      <c r="T267" s="73" t="s">
        <v>1574</v>
      </c>
      <c r="U267" s="84" t="s">
        <v>2087</v>
      </c>
      <c r="V267" s="73"/>
      <c r="W267" s="73" t="s">
        <v>1842</v>
      </c>
      <c r="X267" s="73"/>
      <c r="Y267" s="73" t="s">
        <v>96</v>
      </c>
      <c r="Z267" s="73" t="s">
        <v>96</v>
      </c>
      <c r="AA267" s="73" t="s">
        <v>96</v>
      </c>
      <c r="AB267" s="73" t="s">
        <v>96</v>
      </c>
      <c r="AC267" s="73" t="s">
        <v>96</v>
      </c>
      <c r="AD267" s="73" t="s">
        <v>96</v>
      </c>
      <c r="AE267" s="73" t="s">
        <v>96</v>
      </c>
      <c r="AF267" s="73" t="s">
        <v>96</v>
      </c>
      <c r="AG267" s="73" t="s">
        <v>96</v>
      </c>
      <c r="AH267" s="73" t="s">
        <v>96</v>
      </c>
      <c r="AI267" s="73" t="s">
        <v>96</v>
      </c>
      <c r="AJ267" s="73" t="s">
        <v>96</v>
      </c>
    </row>
    <row r="268" spans="18:36" ht="15.5" x14ac:dyDescent="0.35">
      <c r="R268" s="73" t="s">
        <v>2088</v>
      </c>
      <c r="S268" s="73" t="s">
        <v>2089</v>
      </c>
      <c r="T268" s="73" t="s">
        <v>1574</v>
      </c>
      <c r="U268" s="84" t="s">
        <v>2087</v>
      </c>
      <c r="V268" s="73"/>
      <c r="W268" s="73" t="s">
        <v>1842</v>
      </c>
      <c r="X268" s="73"/>
      <c r="Y268" s="73" t="s">
        <v>96</v>
      </c>
      <c r="Z268" s="73" t="s">
        <v>96</v>
      </c>
      <c r="AA268" s="73" t="s">
        <v>96</v>
      </c>
      <c r="AB268" s="73" t="s">
        <v>96</v>
      </c>
      <c r="AC268" s="73" t="s">
        <v>96</v>
      </c>
      <c r="AD268" s="73" t="s">
        <v>96</v>
      </c>
      <c r="AE268" s="73" t="s">
        <v>96</v>
      </c>
      <c r="AF268" s="73" t="s">
        <v>96</v>
      </c>
      <c r="AG268" s="73" t="s">
        <v>96</v>
      </c>
      <c r="AH268" s="73" t="s">
        <v>96</v>
      </c>
      <c r="AI268" s="73" t="s">
        <v>96</v>
      </c>
      <c r="AJ268" s="73" t="s">
        <v>96</v>
      </c>
    </row>
    <row r="269" spans="18:36" ht="15.5" x14ac:dyDescent="0.35">
      <c r="R269" s="73" t="s">
        <v>2090</v>
      </c>
      <c r="S269" s="73" t="s">
        <v>2091</v>
      </c>
      <c r="T269" s="73" t="s">
        <v>1574</v>
      </c>
      <c r="U269" s="84" t="s">
        <v>2087</v>
      </c>
      <c r="V269" s="73"/>
      <c r="W269" s="73" t="s">
        <v>1842</v>
      </c>
      <c r="X269" s="73"/>
      <c r="Y269" s="73" t="s">
        <v>96</v>
      </c>
      <c r="Z269" s="73" t="s">
        <v>96</v>
      </c>
      <c r="AA269" s="73" t="s">
        <v>96</v>
      </c>
      <c r="AB269" s="73" t="s">
        <v>96</v>
      </c>
      <c r="AC269" s="73" t="s">
        <v>96</v>
      </c>
      <c r="AD269" s="73" t="s">
        <v>96</v>
      </c>
      <c r="AE269" s="73" t="s">
        <v>96</v>
      </c>
      <c r="AF269" s="73" t="s">
        <v>96</v>
      </c>
      <c r="AG269" s="73" t="s">
        <v>96</v>
      </c>
      <c r="AH269" s="73" t="s">
        <v>96</v>
      </c>
      <c r="AI269" s="73" t="s">
        <v>96</v>
      </c>
      <c r="AJ269" s="73" t="s">
        <v>96</v>
      </c>
    </row>
    <row r="270" spans="18:36" ht="15.5" x14ac:dyDescent="0.35">
      <c r="R270" s="73" t="s">
        <v>2092</v>
      </c>
      <c r="S270" s="73" t="s">
        <v>1785</v>
      </c>
      <c r="T270" s="73" t="s">
        <v>1579</v>
      </c>
      <c r="U270" s="84" t="s">
        <v>2093</v>
      </c>
      <c r="V270" s="73"/>
      <c r="W270" s="73" t="s">
        <v>1842</v>
      </c>
      <c r="X270" s="73"/>
      <c r="Y270" s="73" t="s">
        <v>96</v>
      </c>
      <c r="Z270" s="73" t="s">
        <v>96</v>
      </c>
      <c r="AA270" s="73" t="s">
        <v>96</v>
      </c>
      <c r="AB270" s="73" t="s">
        <v>96</v>
      </c>
      <c r="AC270" s="73" t="s">
        <v>96</v>
      </c>
      <c r="AD270" s="73" t="s">
        <v>96</v>
      </c>
      <c r="AE270" s="73" t="s">
        <v>96</v>
      </c>
      <c r="AF270" s="73" t="s">
        <v>96</v>
      </c>
      <c r="AG270" s="73" t="s">
        <v>96</v>
      </c>
      <c r="AH270" s="73" t="s">
        <v>96</v>
      </c>
      <c r="AI270" s="73" t="s">
        <v>96</v>
      </c>
      <c r="AJ270" s="73" t="s">
        <v>96</v>
      </c>
    </row>
    <row r="271" spans="18:36" ht="15.5" x14ac:dyDescent="0.35">
      <c r="R271" s="73" t="s">
        <v>2094</v>
      </c>
      <c r="S271" s="73" t="s">
        <v>1708</v>
      </c>
      <c r="T271" s="73" t="s">
        <v>1579</v>
      </c>
      <c r="U271" s="84" t="s">
        <v>1510</v>
      </c>
      <c r="V271" s="73"/>
      <c r="W271" s="73" t="s">
        <v>1842</v>
      </c>
      <c r="X271" s="73"/>
      <c r="Y271" s="73" t="s">
        <v>96</v>
      </c>
      <c r="Z271" s="73" t="s">
        <v>96</v>
      </c>
      <c r="AA271" s="73" t="s">
        <v>96</v>
      </c>
      <c r="AB271" s="73" t="s">
        <v>96</v>
      </c>
      <c r="AC271" s="73" t="s">
        <v>96</v>
      </c>
      <c r="AD271" s="73" t="s">
        <v>96</v>
      </c>
      <c r="AE271" s="73" t="s">
        <v>96</v>
      </c>
      <c r="AF271" s="73" t="s">
        <v>96</v>
      </c>
      <c r="AG271" s="73" t="s">
        <v>96</v>
      </c>
      <c r="AH271" s="73" t="s">
        <v>96</v>
      </c>
      <c r="AI271" s="73" t="s">
        <v>96</v>
      </c>
      <c r="AJ271" s="73" t="s">
        <v>96</v>
      </c>
    </row>
    <row r="272" spans="18:36" ht="31" x14ac:dyDescent="0.35">
      <c r="R272" s="73" t="s">
        <v>2095</v>
      </c>
      <c r="S272" s="73" t="s">
        <v>1514</v>
      </c>
      <c r="T272" s="73" t="s">
        <v>1579</v>
      </c>
      <c r="U272" s="84" t="s">
        <v>1515</v>
      </c>
      <c r="V272" s="73"/>
      <c r="W272" s="73" t="s">
        <v>1842</v>
      </c>
      <c r="X272" s="73"/>
      <c r="Y272" s="73" t="s">
        <v>96</v>
      </c>
      <c r="Z272" s="73" t="s">
        <v>96</v>
      </c>
      <c r="AA272" s="73" t="s">
        <v>96</v>
      </c>
      <c r="AB272" s="73" t="s">
        <v>96</v>
      </c>
      <c r="AC272" s="73" t="s">
        <v>96</v>
      </c>
      <c r="AD272" s="73" t="s">
        <v>96</v>
      </c>
      <c r="AE272" s="73" t="s">
        <v>96</v>
      </c>
      <c r="AF272" s="73" t="s">
        <v>96</v>
      </c>
      <c r="AG272" s="73" t="s">
        <v>96</v>
      </c>
      <c r="AH272" s="73" t="s">
        <v>96</v>
      </c>
      <c r="AI272" s="73" t="s">
        <v>96</v>
      </c>
      <c r="AJ272" s="73" t="s">
        <v>96</v>
      </c>
    </row>
    <row r="273" spans="18:36" ht="15.5" x14ac:dyDescent="0.35">
      <c r="R273" s="73" t="s">
        <v>2096</v>
      </c>
      <c r="S273" s="73" t="s">
        <v>1470</v>
      </c>
      <c r="T273" s="73" t="s">
        <v>1579</v>
      </c>
      <c r="U273" s="84" t="s">
        <v>2097</v>
      </c>
      <c r="V273" s="73"/>
      <c r="W273" s="73" t="s">
        <v>1842</v>
      </c>
      <c r="X273" s="73"/>
      <c r="Y273" s="73" t="s">
        <v>96</v>
      </c>
      <c r="Z273" s="73" t="s">
        <v>96</v>
      </c>
      <c r="AA273" s="73" t="s">
        <v>96</v>
      </c>
      <c r="AB273" s="73" t="s">
        <v>96</v>
      </c>
      <c r="AC273" s="73" t="s">
        <v>96</v>
      </c>
      <c r="AD273" s="73" t="s">
        <v>96</v>
      </c>
      <c r="AE273" s="73" t="s">
        <v>96</v>
      </c>
      <c r="AF273" s="73" t="s">
        <v>96</v>
      </c>
      <c r="AG273" s="73" t="s">
        <v>96</v>
      </c>
      <c r="AH273" s="73" t="s">
        <v>96</v>
      </c>
      <c r="AI273" s="73" t="s">
        <v>96</v>
      </c>
      <c r="AJ273" s="73" t="s">
        <v>96</v>
      </c>
    </row>
    <row r="274" spans="18:36" ht="15.5" x14ac:dyDescent="0.35">
      <c r="R274" s="73" t="s">
        <v>2098</v>
      </c>
      <c r="S274" s="73" t="s">
        <v>2099</v>
      </c>
      <c r="T274" s="73" t="s">
        <v>1579</v>
      </c>
      <c r="U274" s="84" t="s">
        <v>1898</v>
      </c>
      <c r="V274" s="73"/>
      <c r="W274" s="73" t="s">
        <v>1842</v>
      </c>
      <c r="X274" s="73"/>
      <c r="Y274" s="73" t="s">
        <v>96</v>
      </c>
      <c r="Z274" s="73" t="s">
        <v>96</v>
      </c>
      <c r="AA274" s="73" t="s">
        <v>96</v>
      </c>
      <c r="AB274" s="73" t="s">
        <v>96</v>
      </c>
      <c r="AC274" s="73" t="s">
        <v>96</v>
      </c>
      <c r="AD274" s="73" t="s">
        <v>96</v>
      </c>
      <c r="AE274" s="73" t="s">
        <v>96</v>
      </c>
      <c r="AF274" s="73" t="s">
        <v>96</v>
      </c>
      <c r="AG274" s="73" t="s">
        <v>96</v>
      </c>
      <c r="AH274" s="73" t="s">
        <v>96</v>
      </c>
      <c r="AI274" s="73" t="s">
        <v>96</v>
      </c>
      <c r="AJ274" s="73" t="s">
        <v>96</v>
      </c>
    </row>
    <row r="275" spans="18:36" ht="15.5" x14ac:dyDescent="0.35">
      <c r="R275" s="73" t="s">
        <v>2100</v>
      </c>
      <c r="S275" s="73" t="s">
        <v>2101</v>
      </c>
      <c r="T275" s="73" t="s">
        <v>1579</v>
      </c>
      <c r="U275" s="84" t="s">
        <v>1898</v>
      </c>
      <c r="V275" s="73"/>
      <c r="W275" s="73" t="s">
        <v>1842</v>
      </c>
      <c r="X275" s="73"/>
      <c r="Y275" s="73" t="s">
        <v>96</v>
      </c>
      <c r="Z275" s="73" t="s">
        <v>96</v>
      </c>
      <c r="AA275" s="73" t="s">
        <v>96</v>
      </c>
      <c r="AB275" s="73" t="s">
        <v>96</v>
      </c>
      <c r="AC275" s="73" t="s">
        <v>96</v>
      </c>
      <c r="AD275" s="73" t="s">
        <v>96</v>
      </c>
      <c r="AE275" s="73" t="s">
        <v>96</v>
      </c>
      <c r="AF275" s="73" t="s">
        <v>96</v>
      </c>
      <c r="AG275" s="73" t="s">
        <v>96</v>
      </c>
      <c r="AH275" s="73" t="s">
        <v>96</v>
      </c>
      <c r="AI275" s="73" t="s">
        <v>96</v>
      </c>
      <c r="AJ275" s="73" t="s">
        <v>96</v>
      </c>
    </row>
    <row r="276" spans="18:36" ht="15.5" x14ac:dyDescent="0.35">
      <c r="R276" s="73" t="s">
        <v>2102</v>
      </c>
      <c r="S276" s="73" t="s">
        <v>2103</v>
      </c>
      <c r="T276" s="73" t="s">
        <v>1579</v>
      </c>
      <c r="U276" s="84" t="s">
        <v>1898</v>
      </c>
      <c r="V276" s="73"/>
      <c r="W276" s="73" t="s">
        <v>1842</v>
      </c>
      <c r="X276" s="73"/>
      <c r="Y276" s="73" t="s">
        <v>96</v>
      </c>
      <c r="Z276" s="73" t="s">
        <v>96</v>
      </c>
      <c r="AA276" s="73" t="s">
        <v>96</v>
      </c>
      <c r="AB276" s="73" t="s">
        <v>96</v>
      </c>
      <c r="AC276" s="73" t="s">
        <v>96</v>
      </c>
      <c r="AD276" s="73" t="s">
        <v>96</v>
      </c>
      <c r="AE276" s="73" t="s">
        <v>96</v>
      </c>
      <c r="AF276" s="73" t="s">
        <v>96</v>
      </c>
      <c r="AG276" s="73" t="s">
        <v>96</v>
      </c>
      <c r="AH276" s="73" t="s">
        <v>96</v>
      </c>
      <c r="AI276" s="73" t="s">
        <v>96</v>
      </c>
      <c r="AJ276" s="73" t="s">
        <v>96</v>
      </c>
    </row>
    <row r="277" spans="18:36" ht="31" x14ac:dyDescent="0.35">
      <c r="R277" s="73" t="s">
        <v>2104</v>
      </c>
      <c r="S277" s="73" t="s">
        <v>2105</v>
      </c>
      <c r="T277" s="73" t="s">
        <v>1579</v>
      </c>
      <c r="U277" s="84" t="s">
        <v>2016</v>
      </c>
      <c r="V277" s="73"/>
      <c r="W277" s="73" t="s">
        <v>1842</v>
      </c>
      <c r="X277" s="73"/>
      <c r="Y277" s="73" t="s">
        <v>96</v>
      </c>
      <c r="Z277" s="73" t="s">
        <v>96</v>
      </c>
      <c r="AA277" s="73" t="s">
        <v>96</v>
      </c>
      <c r="AB277" s="73" t="s">
        <v>96</v>
      </c>
      <c r="AC277" s="73" t="s">
        <v>96</v>
      </c>
      <c r="AD277" s="73" t="s">
        <v>96</v>
      </c>
      <c r="AE277" s="73" t="s">
        <v>96</v>
      </c>
      <c r="AF277" s="73" t="s">
        <v>96</v>
      </c>
      <c r="AG277" s="73" t="s">
        <v>96</v>
      </c>
      <c r="AH277" s="73" t="s">
        <v>96</v>
      </c>
      <c r="AI277" s="73" t="s">
        <v>96</v>
      </c>
      <c r="AJ277" s="73" t="s">
        <v>96</v>
      </c>
    </row>
    <row r="278" spans="18:36" ht="15.5" x14ac:dyDescent="0.35">
      <c r="R278" s="73" t="s">
        <v>2106</v>
      </c>
      <c r="S278" s="73" t="s">
        <v>2107</v>
      </c>
      <c r="T278" s="73" t="s">
        <v>1579</v>
      </c>
      <c r="U278" s="84" t="s">
        <v>2108</v>
      </c>
      <c r="V278" s="73"/>
      <c r="W278" s="73" t="s">
        <v>1842</v>
      </c>
      <c r="X278" s="73"/>
      <c r="Y278" s="73" t="s">
        <v>96</v>
      </c>
      <c r="Z278" s="73" t="s">
        <v>96</v>
      </c>
      <c r="AA278" s="73" t="s">
        <v>96</v>
      </c>
      <c r="AB278" s="73" t="s">
        <v>96</v>
      </c>
      <c r="AC278" s="73" t="s">
        <v>96</v>
      </c>
      <c r="AD278" s="73" t="s">
        <v>96</v>
      </c>
      <c r="AE278" s="73" t="s">
        <v>96</v>
      </c>
      <c r="AF278" s="73" t="s">
        <v>96</v>
      </c>
      <c r="AG278" s="73" t="s">
        <v>96</v>
      </c>
      <c r="AH278" s="73" t="s">
        <v>96</v>
      </c>
      <c r="AI278" s="73" t="s">
        <v>96</v>
      </c>
      <c r="AJ278" s="73" t="s">
        <v>96</v>
      </c>
    </row>
    <row r="279" spans="18:36" ht="31" x14ac:dyDescent="0.35">
      <c r="R279" s="73" t="s">
        <v>2109</v>
      </c>
      <c r="S279" s="73" t="s">
        <v>2110</v>
      </c>
      <c r="T279" s="73" t="s">
        <v>1579</v>
      </c>
      <c r="U279" s="84" t="s">
        <v>2016</v>
      </c>
      <c r="V279" s="73"/>
      <c r="W279" s="73" t="s">
        <v>1842</v>
      </c>
      <c r="X279" s="73"/>
      <c r="Y279" s="73" t="s">
        <v>96</v>
      </c>
      <c r="Z279" s="73" t="s">
        <v>96</v>
      </c>
      <c r="AA279" s="73" t="s">
        <v>96</v>
      </c>
      <c r="AB279" s="73" t="s">
        <v>96</v>
      </c>
      <c r="AC279" s="73" t="s">
        <v>96</v>
      </c>
      <c r="AD279" s="73" t="s">
        <v>96</v>
      </c>
      <c r="AE279" s="73" t="s">
        <v>96</v>
      </c>
      <c r="AF279" s="73" t="s">
        <v>96</v>
      </c>
      <c r="AG279" s="73" t="s">
        <v>96</v>
      </c>
      <c r="AH279" s="73" t="s">
        <v>96</v>
      </c>
      <c r="AI279" s="73" t="s">
        <v>96</v>
      </c>
      <c r="AJ279" s="73" t="s">
        <v>96</v>
      </c>
    </row>
    <row r="280" spans="18:36" ht="15.5" x14ac:dyDescent="0.35">
      <c r="R280" s="73" t="s">
        <v>2111</v>
      </c>
      <c r="S280" s="73" t="s">
        <v>2112</v>
      </c>
      <c r="T280" s="73" t="s">
        <v>1579</v>
      </c>
      <c r="U280" s="84" t="s">
        <v>2113</v>
      </c>
      <c r="V280" s="73"/>
      <c r="W280" s="73" t="s">
        <v>1842</v>
      </c>
      <c r="X280" s="73"/>
      <c r="Y280" s="73" t="s">
        <v>96</v>
      </c>
      <c r="Z280" s="73" t="s">
        <v>96</v>
      </c>
      <c r="AA280" s="73" t="s">
        <v>96</v>
      </c>
      <c r="AB280" s="73" t="s">
        <v>96</v>
      </c>
      <c r="AC280" s="73" t="s">
        <v>96</v>
      </c>
      <c r="AD280" s="73" t="s">
        <v>96</v>
      </c>
      <c r="AE280" s="73" t="s">
        <v>96</v>
      </c>
      <c r="AF280" s="73" t="s">
        <v>96</v>
      </c>
      <c r="AG280" s="73" t="s">
        <v>96</v>
      </c>
      <c r="AH280" s="73" t="s">
        <v>96</v>
      </c>
      <c r="AI280" s="73" t="s">
        <v>96</v>
      </c>
      <c r="AJ280" s="73" t="s">
        <v>96</v>
      </c>
    </row>
    <row r="281" spans="18:36" ht="15.5" x14ac:dyDescent="0.35">
      <c r="R281" s="73" t="s">
        <v>2114</v>
      </c>
      <c r="S281" s="73" t="s">
        <v>1640</v>
      </c>
      <c r="T281" s="73" t="s">
        <v>1579</v>
      </c>
      <c r="U281" s="84" t="s">
        <v>2115</v>
      </c>
      <c r="V281" s="73"/>
      <c r="W281" s="73" t="s">
        <v>1842</v>
      </c>
      <c r="X281" s="73"/>
      <c r="Y281" s="73" t="s">
        <v>96</v>
      </c>
      <c r="Z281" s="73" t="s">
        <v>96</v>
      </c>
      <c r="AA281" s="73" t="s">
        <v>96</v>
      </c>
      <c r="AB281" s="73" t="s">
        <v>96</v>
      </c>
      <c r="AC281" s="73" t="s">
        <v>96</v>
      </c>
      <c r="AD281" s="73" t="s">
        <v>96</v>
      </c>
      <c r="AE281" s="73" t="s">
        <v>96</v>
      </c>
      <c r="AF281" s="73" t="s">
        <v>96</v>
      </c>
      <c r="AG281" s="73" t="s">
        <v>96</v>
      </c>
      <c r="AH281" s="73" t="s">
        <v>96</v>
      </c>
      <c r="AI281" s="73" t="s">
        <v>96</v>
      </c>
      <c r="AJ281" s="73" t="s">
        <v>96</v>
      </c>
    </row>
    <row r="282" spans="18:36" ht="15.5" x14ac:dyDescent="0.35">
      <c r="R282" s="73" t="s">
        <v>2116</v>
      </c>
      <c r="S282" s="73" t="s">
        <v>2117</v>
      </c>
      <c r="T282" s="73" t="s">
        <v>1579</v>
      </c>
      <c r="U282" s="84" t="s">
        <v>2118</v>
      </c>
      <c r="V282" s="73"/>
      <c r="W282" s="73" t="s">
        <v>1842</v>
      </c>
      <c r="X282" s="73"/>
      <c r="Y282" s="73" t="s">
        <v>96</v>
      </c>
      <c r="Z282" s="73" t="s">
        <v>96</v>
      </c>
      <c r="AA282" s="73" t="s">
        <v>96</v>
      </c>
      <c r="AB282" s="73" t="s">
        <v>96</v>
      </c>
      <c r="AC282" s="73" t="s">
        <v>96</v>
      </c>
      <c r="AD282" s="73" t="s">
        <v>96</v>
      </c>
      <c r="AE282" s="73" t="s">
        <v>96</v>
      </c>
      <c r="AF282" s="73" t="s">
        <v>96</v>
      </c>
      <c r="AG282" s="73" t="s">
        <v>96</v>
      </c>
      <c r="AH282" s="73" t="s">
        <v>96</v>
      </c>
      <c r="AI282" s="73" t="s">
        <v>96</v>
      </c>
      <c r="AJ282" s="73" t="s">
        <v>96</v>
      </c>
    </row>
    <row r="283" spans="18:36" ht="15.5" x14ac:dyDescent="0.35">
      <c r="R283" s="73" t="s">
        <v>2119</v>
      </c>
      <c r="S283" s="73" t="s">
        <v>2120</v>
      </c>
      <c r="T283" s="73" t="s">
        <v>1579</v>
      </c>
      <c r="U283" s="84" t="s">
        <v>2121</v>
      </c>
      <c r="V283" s="73"/>
      <c r="W283" s="73" t="s">
        <v>1842</v>
      </c>
      <c r="X283" s="73"/>
      <c r="Y283" s="73" t="s">
        <v>96</v>
      </c>
      <c r="Z283" s="73" t="s">
        <v>96</v>
      </c>
      <c r="AA283" s="73" t="s">
        <v>96</v>
      </c>
      <c r="AB283" s="73" t="s">
        <v>96</v>
      </c>
      <c r="AC283" s="73" t="s">
        <v>96</v>
      </c>
      <c r="AD283" s="73" t="s">
        <v>96</v>
      </c>
      <c r="AE283" s="73" t="s">
        <v>96</v>
      </c>
      <c r="AF283" s="73" t="s">
        <v>96</v>
      </c>
      <c r="AG283" s="73" t="s">
        <v>96</v>
      </c>
      <c r="AH283" s="73" t="s">
        <v>96</v>
      </c>
      <c r="AI283" s="73" t="s">
        <v>96</v>
      </c>
      <c r="AJ283" s="73" t="s">
        <v>96</v>
      </c>
    </row>
    <row r="284" spans="18:36" ht="15.5" x14ac:dyDescent="0.35">
      <c r="R284" s="73" t="s">
        <v>2122</v>
      </c>
      <c r="S284" s="73" t="s">
        <v>1540</v>
      </c>
      <c r="T284" s="73" t="s">
        <v>1579</v>
      </c>
      <c r="U284" s="84" t="s">
        <v>1541</v>
      </c>
      <c r="V284" s="73"/>
      <c r="W284" s="73" t="s">
        <v>1842</v>
      </c>
      <c r="X284" s="73"/>
      <c r="Y284" s="73" t="s">
        <v>96</v>
      </c>
      <c r="Z284" s="73" t="s">
        <v>96</v>
      </c>
      <c r="AA284" s="73" t="s">
        <v>96</v>
      </c>
      <c r="AB284" s="73" t="s">
        <v>96</v>
      </c>
      <c r="AC284" s="73" t="s">
        <v>96</v>
      </c>
      <c r="AD284" s="73" t="s">
        <v>96</v>
      </c>
      <c r="AE284" s="73" t="s">
        <v>96</v>
      </c>
      <c r="AF284" s="73" t="s">
        <v>96</v>
      </c>
      <c r="AG284" s="73" t="s">
        <v>96</v>
      </c>
      <c r="AH284" s="73" t="s">
        <v>96</v>
      </c>
      <c r="AI284" s="73" t="s">
        <v>96</v>
      </c>
      <c r="AJ284" s="73" t="s">
        <v>96</v>
      </c>
    </row>
    <row r="285" spans="18:36" ht="62" x14ac:dyDescent="0.35">
      <c r="R285" s="73" t="s">
        <v>2123</v>
      </c>
      <c r="S285" s="73" t="s">
        <v>2124</v>
      </c>
      <c r="T285" s="73" t="s">
        <v>1579</v>
      </c>
      <c r="U285" s="84" t="s">
        <v>1548</v>
      </c>
      <c r="V285" s="73"/>
      <c r="W285" s="73" t="s">
        <v>1842</v>
      </c>
      <c r="X285" s="73"/>
      <c r="Y285" s="73" t="s">
        <v>96</v>
      </c>
      <c r="Z285" s="73" t="s">
        <v>96</v>
      </c>
      <c r="AA285" s="73" t="s">
        <v>96</v>
      </c>
      <c r="AB285" s="73" t="s">
        <v>96</v>
      </c>
      <c r="AC285" s="73" t="s">
        <v>96</v>
      </c>
      <c r="AD285" s="73" t="s">
        <v>96</v>
      </c>
      <c r="AE285" s="73" t="s">
        <v>96</v>
      </c>
      <c r="AF285" s="73" t="s">
        <v>96</v>
      </c>
      <c r="AG285" s="73" t="s">
        <v>96</v>
      </c>
      <c r="AH285" s="73" t="s">
        <v>96</v>
      </c>
      <c r="AI285" s="73" t="s">
        <v>96</v>
      </c>
      <c r="AJ285" s="73" t="s">
        <v>96</v>
      </c>
    </row>
    <row r="286" spans="18:36" ht="31" x14ac:dyDescent="0.35">
      <c r="R286" s="73" t="s">
        <v>2125</v>
      </c>
      <c r="S286" s="73" t="s">
        <v>1552</v>
      </c>
      <c r="T286" s="73" t="s">
        <v>1579</v>
      </c>
      <c r="U286" s="84" t="s">
        <v>1553</v>
      </c>
      <c r="V286" s="73"/>
      <c r="W286" s="73" t="s">
        <v>1842</v>
      </c>
      <c r="X286" s="73"/>
      <c r="Y286" s="73" t="s">
        <v>96</v>
      </c>
      <c r="Z286" s="73" t="s">
        <v>96</v>
      </c>
      <c r="AA286" s="73" t="s">
        <v>96</v>
      </c>
      <c r="AB286" s="73" t="s">
        <v>96</v>
      </c>
      <c r="AC286" s="73" t="s">
        <v>96</v>
      </c>
      <c r="AD286" s="73" t="s">
        <v>96</v>
      </c>
      <c r="AE286" s="73" t="s">
        <v>96</v>
      </c>
      <c r="AF286" s="73" t="s">
        <v>96</v>
      </c>
      <c r="AG286" s="73" t="s">
        <v>96</v>
      </c>
      <c r="AH286" s="73" t="s">
        <v>96</v>
      </c>
      <c r="AI286" s="73" t="s">
        <v>96</v>
      </c>
      <c r="AJ286" s="73" t="s">
        <v>96</v>
      </c>
    </row>
  </sheetData>
  <conditionalFormatting sqref="B1:P1048576">
    <cfRule type="cellIs" dxfId="33" priority="63" operator="equal">
      <formula>"Optional"</formula>
    </cfRule>
    <cfRule type="cellIs" dxfId="32" priority="64" operator="equal">
      <formula>"n/a"</formula>
    </cfRule>
  </conditionalFormatting>
  <conditionalFormatting sqref="R1:AJ1">
    <cfRule type="cellIs" dxfId="24" priority="50" operator="equal">
      <formula>"n/a"</formula>
    </cfRule>
  </conditionalFormatting>
  <conditionalFormatting sqref="S1:X1048576">
    <cfRule type="expression" dxfId="23" priority="25">
      <formula>ISNUMBER(SEARCH("User",INDIRECT("tbl_04_Alphanumerical_COBieFields[@Type]")))</formula>
    </cfRule>
    <cfRule type="expression" dxfId="22" priority="26">
      <formula>ISNUMBER(SEARCH("Optional",INDIRECT("tbl_04_Alphanumerical_COBieFields[@Type]")))</formula>
    </cfRule>
    <cfRule type="expression" dxfId="21" priority="27">
      <formula>ISNUMBER(SEARCH("Application",INDIRECT("tbl_04_Alphanumerical_COBieFields[@Type]")))</formula>
    </cfRule>
    <cfRule type="expression" dxfId="20" priority="28">
      <formula>ISNUMBER(SEARCH("Pick",INDIRECT("tbl_04_Alphanumerical_COBieFields[@Type]")))</formula>
    </cfRule>
    <cfRule type="expression" dxfId="19" priority="29">
      <formula>ISNUMBER(SEARCH("Reference",INDIRECT("tbl_04_Alphanumerical_COBieFields[@Type]")))</formula>
    </cfRule>
    <cfRule type="expression" dxfId="18" priority="30">
      <formula>ISNUMBER(SEARCH("Expected",INDIRECT("tbl_04_Alphanumerical_COBieFields[@Type]")))</formula>
    </cfRule>
    <cfRule type="expression" dxfId="17" priority="31">
      <formula>ISNUMBER(SEARCH("Not Required",INDIRECT("tbl_04_Alphanumerical_COBieFields[@Type]")))</formula>
    </cfRule>
  </conditionalFormatting>
  <conditionalFormatting sqref="Y1:AJ1048576">
    <cfRule type="cellIs" dxfId="15" priority="48" operator="equal">
      <formula>"n/a"</formula>
    </cfRule>
  </conditionalFormatting>
  <dataValidations disablePrompts="1" count="1">
    <dataValidation type="list" allowBlank="1" showInputMessage="1" showErrorMessage="1" sqref="G3:I21 B3:B21" xr:uid="{3776C29D-8419-4DAC-82CF-894FE32DCD6F}">
      <formula1>PL_InformationExchange</formula1>
    </dataValidation>
  </dataValidations>
  <pageMargins left="0.7" right="0.7" top="0.75" bottom="0.75" header="0.3" footer="0.3"/>
  <pageSetup paperSize="9" orientation="portrait" horizontalDpi="1200" verticalDpi="1200" r:id="rId1"/>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containsText" priority="62" operator="containsText" id="{52C6E75D-8643-4447-B851-4B6483FDEA37}">
            <xm:f>NOT(ISERROR(SEARCH("YES",B1)))</xm:f>
            <xm:f>"YES"</xm:f>
            <x14:dxf>
              <fill>
                <patternFill patternType="solid">
                  <bgColor rgb="FFE2EFDA"/>
                </patternFill>
              </fill>
            </x14:dxf>
          </x14:cfRule>
          <xm:sqref>B1:I1048576</xm:sqref>
        </x14:conditionalFormatting>
        <x14:conditionalFormatting xmlns:xm="http://schemas.microsoft.com/office/excel/2006/main">
          <x14:cfRule type="containsText" priority="61" operator="containsText" id="{DCCF4FBC-D75D-44E7-AEC8-153559BAAC88}">
            <xm:f>NOT(ISERROR(SEARCH("YES",J1)))</xm:f>
            <xm:f>"YES"</xm:f>
            <x14:dxf>
              <fill>
                <patternFill patternType="solid">
                  <bgColor rgb="FFFCECF4"/>
                </patternFill>
              </fill>
            </x14:dxf>
          </x14:cfRule>
          <xm:sqref>J1:J1048576</xm:sqref>
        </x14:conditionalFormatting>
        <x14:conditionalFormatting xmlns:xm="http://schemas.microsoft.com/office/excel/2006/main">
          <x14:cfRule type="containsText" priority="51" operator="containsText" id="{933F8D3F-3F19-4B78-BB07-C9BD2F0BA7ED}">
            <xm:f>NOT(ISERROR(SEARCH("YES",J2)))</xm:f>
            <xm:f>"YES"</xm:f>
            <x14:dxf>
              <fill>
                <patternFill patternType="solid">
                  <bgColor rgb="FFE2F5F6"/>
                </patternFill>
              </fill>
            </x14:dxf>
          </x14:cfRule>
          <xm:sqref>J2</xm:sqref>
        </x14:conditionalFormatting>
        <x14:conditionalFormatting xmlns:xm="http://schemas.microsoft.com/office/excel/2006/main">
          <x14:cfRule type="containsText" priority="60" operator="containsText" id="{6755097E-BEAE-4B90-AC9D-089FDAD21E23}">
            <xm:f>NOT(ISERROR(SEARCH("YES",K1)))</xm:f>
            <xm:f>"YES"</xm:f>
            <x14:dxf>
              <fill>
                <patternFill patternType="solid">
                  <bgColor rgb="FFE2F5F6"/>
                </patternFill>
              </fill>
            </x14:dxf>
          </x14:cfRule>
          <xm:sqref>K1:K1048576</xm:sqref>
        </x14:conditionalFormatting>
        <x14:conditionalFormatting xmlns:xm="http://schemas.microsoft.com/office/excel/2006/main">
          <x14:cfRule type="containsText" priority="59" operator="containsText" id="{BE48CAA6-A8A0-4437-AD4C-983AF5C19B60}">
            <xm:f>NOT(ISERROR(SEARCH("YES",L1)))</xm:f>
            <xm:f>"YES"</xm:f>
            <x14:dxf>
              <fill>
                <patternFill patternType="solid">
                  <bgColor rgb="FFFFF6D2"/>
                </patternFill>
              </fill>
            </x14:dxf>
          </x14:cfRule>
          <xm:sqref>L1:L1048576</xm:sqref>
        </x14:conditionalFormatting>
        <x14:conditionalFormatting xmlns:xm="http://schemas.microsoft.com/office/excel/2006/main">
          <x14:cfRule type="containsText" priority="58" operator="containsText" id="{2567F6F7-2D55-4EBD-8A68-A3D50EDB8FEC}">
            <xm:f>NOT(ISERROR(SEARCH("YES",M1)))</xm:f>
            <xm:f>"YES"</xm:f>
            <x14:dxf>
              <fill>
                <patternFill patternType="solid">
                  <bgColor rgb="FFE6F2EB"/>
                </patternFill>
              </fill>
            </x14:dxf>
          </x14:cfRule>
          <xm:sqref>M1:M1048576</xm:sqref>
        </x14:conditionalFormatting>
        <x14:conditionalFormatting xmlns:xm="http://schemas.microsoft.com/office/excel/2006/main">
          <x14:cfRule type="containsText" priority="57" operator="containsText" id="{E4A610E5-B441-42A7-AED4-A33D0F52D626}">
            <xm:f>NOT(ISERROR(SEARCH("YES",N1)))</xm:f>
            <xm:f>"YES"</xm:f>
            <x14:dxf>
              <fill>
                <patternFill patternType="solid">
                  <bgColor rgb="FFEDEEF6"/>
                </patternFill>
              </fill>
            </x14:dxf>
          </x14:cfRule>
          <xm:sqref>N1:N1048576</xm:sqref>
        </x14:conditionalFormatting>
        <x14:conditionalFormatting xmlns:xm="http://schemas.microsoft.com/office/excel/2006/main">
          <x14:cfRule type="containsText" priority="56" operator="containsText" id="{23F498ED-E56B-4464-A93D-6DD05C1F6251}">
            <xm:f>NOT(ISERROR(SEARCH("YES",O1)))</xm:f>
            <xm:f>"YES"</xm:f>
            <x14:dxf>
              <fill>
                <patternFill patternType="solid">
                  <bgColor rgb="FFFCF6EA"/>
                </patternFill>
              </fill>
            </x14:dxf>
          </x14:cfRule>
          <xm:sqref>O1:O1048576</xm:sqref>
        </x14:conditionalFormatting>
        <x14:conditionalFormatting xmlns:xm="http://schemas.microsoft.com/office/excel/2006/main">
          <x14:cfRule type="containsText" priority="47" operator="containsText" id="{AC12BD80-D7D8-4E8B-95C0-F313EA197391}">
            <xm:f>NOT(ISERROR(SEARCH("YES",Y1)))</xm:f>
            <xm:f>"YES"</xm:f>
            <x14:dxf>
              <font>
                <color auto="1"/>
              </font>
              <fill>
                <patternFill patternType="solid">
                  <bgColor rgb="FFE2EFDA"/>
                </patternFill>
              </fill>
            </x14:dxf>
          </x14:cfRule>
          <xm:sqref>Y1:AJ1048576</xm:sqref>
        </x14:conditionalFormatting>
        <x14:conditionalFormatting xmlns:xm="http://schemas.microsoft.com/office/excel/2006/main">
          <x14:cfRule type="containsText" priority="46" operator="containsText" id="{6A3195AD-183E-4892-9286-92A75A5E2A94}">
            <xm:f>NOT(ISERROR(SEARCH("YES",AE1)))</xm:f>
            <xm:f>"YES"</xm:f>
            <x14:dxf>
              <fill>
                <patternFill patternType="solid">
                  <bgColor rgb="FFFCECF4"/>
                </patternFill>
              </fill>
            </x14:dxf>
          </x14:cfRule>
          <xm:sqref>AE1:AE1048576</xm:sqref>
        </x14:conditionalFormatting>
        <x14:conditionalFormatting xmlns:xm="http://schemas.microsoft.com/office/excel/2006/main">
          <x14:cfRule type="containsText" priority="45" operator="containsText" id="{A0ACE0E2-BFE4-41DF-A220-669F18A2C346}">
            <xm:f>NOT(ISERROR(SEARCH("YES",AF1)))</xm:f>
            <xm:f>"YES"</xm:f>
            <x14:dxf>
              <fill>
                <patternFill patternType="solid">
                  <bgColor rgb="FFE2F5F6"/>
                </patternFill>
              </fill>
            </x14:dxf>
          </x14:cfRule>
          <xm:sqref>AF1:AF1048576</xm:sqref>
        </x14:conditionalFormatting>
        <x14:conditionalFormatting xmlns:xm="http://schemas.microsoft.com/office/excel/2006/main">
          <x14:cfRule type="containsText" priority="44" operator="containsText" id="{FABE1F38-239B-45E0-B04B-91398DB9B1B8}">
            <xm:f>NOT(ISERROR(SEARCH("YES",AG1)))</xm:f>
            <xm:f>"YES"</xm:f>
            <x14:dxf>
              <fill>
                <patternFill patternType="solid">
                  <bgColor rgb="FFFFF6D2"/>
                </patternFill>
              </fill>
            </x14:dxf>
          </x14:cfRule>
          <xm:sqref>AG1:AG1048576</xm:sqref>
        </x14:conditionalFormatting>
        <x14:conditionalFormatting xmlns:xm="http://schemas.microsoft.com/office/excel/2006/main">
          <x14:cfRule type="containsText" priority="43" operator="containsText" id="{1E78C1CD-37B2-42F6-8FCF-859F1226320C}">
            <xm:f>NOT(ISERROR(SEARCH("YES",AH1)))</xm:f>
            <xm:f>"YES"</xm:f>
            <x14:dxf>
              <fill>
                <patternFill patternType="solid">
                  <bgColor rgb="FFE6F2EB"/>
                </patternFill>
              </fill>
            </x14:dxf>
          </x14:cfRule>
          <xm:sqref>AH1:AH1048576</xm:sqref>
        </x14:conditionalFormatting>
        <x14:conditionalFormatting xmlns:xm="http://schemas.microsoft.com/office/excel/2006/main">
          <x14:cfRule type="containsText" priority="33" operator="containsText" id="{B8930E28-DB95-403C-9361-03780F8B8DC1}">
            <xm:f>NOT(ISERROR(SEARCH("YES",AI1)))</xm:f>
            <xm:f>"YES"</xm:f>
            <x14:dxf>
              <fill>
                <patternFill patternType="solid">
                  <bgColor rgb="FFEDEEF6"/>
                </patternFill>
              </fill>
            </x14:dxf>
          </x14:cfRule>
          <xm:sqref>AI1:AI1048576</xm:sqref>
        </x14:conditionalFormatting>
        <x14:conditionalFormatting xmlns:xm="http://schemas.microsoft.com/office/excel/2006/main">
          <x14:cfRule type="containsText" priority="32" operator="containsText" id="{EFDA8E4F-9F37-44E2-9273-086A9B6A7882}">
            <xm:f>NOT(ISERROR(SEARCH("YES",AJ1)))</xm:f>
            <xm:f>"YES"</xm:f>
            <x14:dxf>
              <fill>
                <patternFill patternType="solid">
                  <bgColor rgb="FFFCF6EA"/>
                </patternFill>
              </fill>
            </x14:dxf>
          </x14:cfRule>
          <xm:sqref>AJ1:AJ1048576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E8EAE-0827-4AD3-BA90-9403762B6007}">
  <sheetPr>
    <tabColor rgb="FFCFDCE3"/>
  </sheetPr>
  <dimension ref="B1:N121"/>
  <sheetViews>
    <sheetView showGridLines="0" zoomScaleNormal="100" workbookViewId="0"/>
  </sheetViews>
  <sheetFormatPr defaultColWidth="5.7265625" defaultRowHeight="15.5" x14ac:dyDescent="0.35"/>
  <cols>
    <col min="1" max="1" width="5.7265625" style="43" customWidth="1"/>
    <col min="2" max="2" width="7.81640625" style="43" customWidth="1"/>
    <col min="3" max="3" width="123" style="43" customWidth="1"/>
    <col min="4" max="4" width="35.26953125" style="43" bestFit="1" customWidth="1"/>
    <col min="5" max="5" width="59.81640625" style="43" bestFit="1" customWidth="1"/>
    <col min="6" max="6" width="82.453125" style="43" bestFit="1" customWidth="1"/>
    <col min="7" max="10" width="12.7265625" style="43" customWidth="1"/>
    <col min="11" max="11" width="100.54296875" style="44" customWidth="1"/>
    <col min="12" max="12" width="7.453125" style="43" hidden="1" customWidth="1"/>
    <col min="13" max="13" width="5.7265625" style="43"/>
    <col min="14" max="14" width="35.26953125" style="43" bestFit="1" customWidth="1"/>
    <col min="15" max="15" width="8.7265625" style="43" bestFit="1" customWidth="1"/>
    <col min="16" max="16384" width="5.7265625" style="43"/>
  </cols>
  <sheetData>
    <row r="1" spans="2:14" s="61" customFormat="1" ht="30" customHeight="1" x14ac:dyDescent="0.35">
      <c r="B1" s="55" t="s">
        <v>2126</v>
      </c>
      <c r="C1" s="72"/>
      <c r="D1" s="72"/>
      <c r="E1" s="72"/>
      <c r="F1" s="72"/>
      <c r="G1" s="72"/>
      <c r="H1" s="72"/>
      <c r="I1" s="72"/>
      <c r="J1" s="72"/>
      <c r="K1" s="74"/>
      <c r="L1" s="72"/>
      <c r="M1" s="72"/>
      <c r="N1" s="72"/>
    </row>
    <row r="2" spans="2:14" s="61" customFormat="1" ht="31" x14ac:dyDescent="0.35">
      <c r="B2" s="72" t="s">
        <v>89</v>
      </c>
      <c r="C2" s="72" t="s">
        <v>73</v>
      </c>
      <c r="D2" s="72" t="s">
        <v>1016</v>
      </c>
      <c r="E2" s="72" t="s">
        <v>2127</v>
      </c>
      <c r="F2" s="72" t="s">
        <v>2128</v>
      </c>
      <c r="G2" s="85" t="s">
        <v>1463</v>
      </c>
      <c r="H2" s="86" t="s">
        <v>1464</v>
      </c>
      <c r="I2" s="87" t="s">
        <v>1465</v>
      </c>
      <c r="J2" s="88" t="s">
        <v>1466</v>
      </c>
      <c r="K2" s="74" t="s">
        <v>2129</v>
      </c>
      <c r="L2" s="72" t="s">
        <v>2130</v>
      </c>
      <c r="M2" s="72"/>
      <c r="N2" s="72"/>
    </row>
    <row r="3" spans="2:14" x14ac:dyDescent="0.35">
      <c r="B3" s="5" t="s">
        <v>2131</v>
      </c>
      <c r="C3" s="5" t="s">
        <v>6813</v>
      </c>
      <c r="D3" s="73" t="s">
        <v>1626</v>
      </c>
      <c r="E3" s="73" t="s">
        <v>2132</v>
      </c>
      <c r="F3" s="73" t="s">
        <v>2133</v>
      </c>
      <c r="G3" s="73" t="s">
        <v>206</v>
      </c>
      <c r="H3" s="73" t="s">
        <v>206</v>
      </c>
      <c r="I3" s="73" t="s">
        <v>206</v>
      </c>
      <c r="J3" s="73" t="s">
        <v>206</v>
      </c>
      <c r="K3" s="84"/>
      <c r="L3" s="99" t="b" cm="1">
        <f t="array" aca="1" ref="L3" ca="1">ISNUMBER(SEARCH("TRUE",INDIRECT("tbl_05_Alphanumerical_Validation[@IFC Entity]")))</f>
        <v>0</v>
      </c>
      <c r="M3" s="73"/>
      <c r="N3" s="99"/>
    </row>
    <row r="4" spans="2:14" x14ac:dyDescent="0.35">
      <c r="B4" s="5" t="s">
        <v>2134</v>
      </c>
      <c r="C4" s="108" t="s">
        <v>2135</v>
      </c>
      <c r="D4" s="5" t="s">
        <v>1626</v>
      </c>
      <c r="E4" s="5" t="s">
        <v>2136</v>
      </c>
      <c r="F4" s="5" t="s">
        <v>2133</v>
      </c>
      <c r="G4" s="73" t="s">
        <v>206</v>
      </c>
      <c r="H4" s="73" t="s">
        <v>206</v>
      </c>
      <c r="I4" s="73" t="s">
        <v>206</v>
      </c>
      <c r="J4" s="73" t="s">
        <v>206</v>
      </c>
      <c r="K4" s="84"/>
      <c r="L4" s="73" t="b">
        <f>ISEVEN(COUNTA(_xlfn.UNIQUE(INDEX(tbl_05_Alphanumerical_Validation[IFC Entity],1):tbl_05_Alphanumerical_Validation[[#This Row],[IFC Entity]])))</f>
        <v>0</v>
      </c>
      <c r="M4" s="73"/>
      <c r="N4" s="73"/>
    </row>
    <row r="5" spans="2:14" x14ac:dyDescent="0.35">
      <c r="B5" s="5" t="s">
        <v>2137</v>
      </c>
      <c r="C5" s="108" t="s">
        <v>2138</v>
      </c>
      <c r="D5" s="5" t="s">
        <v>1626</v>
      </c>
      <c r="E5" s="5" t="s">
        <v>2136</v>
      </c>
      <c r="F5" s="5" t="s">
        <v>2133</v>
      </c>
      <c r="G5" s="73" t="s">
        <v>206</v>
      </c>
      <c r="H5" s="73" t="s">
        <v>206</v>
      </c>
      <c r="I5" s="73" t="s">
        <v>206</v>
      </c>
      <c r="J5" s="73" t="s">
        <v>206</v>
      </c>
      <c r="K5" s="84"/>
      <c r="L5" s="73" t="b">
        <f>ISEVEN(COUNTA(_xlfn.UNIQUE(INDEX(tbl_05_Alphanumerical_Validation[IFC Entity],1):tbl_05_Alphanumerical_Validation[[#This Row],[IFC Entity]])))</f>
        <v>0</v>
      </c>
      <c r="M5" s="73"/>
      <c r="N5" s="73"/>
    </row>
    <row r="6" spans="2:14" x14ac:dyDescent="0.35">
      <c r="B6" s="5" t="s">
        <v>2139</v>
      </c>
      <c r="C6" s="108" t="s">
        <v>2140</v>
      </c>
      <c r="D6" s="5" t="s">
        <v>1626</v>
      </c>
      <c r="E6" s="5" t="s">
        <v>2141</v>
      </c>
      <c r="F6" s="5" t="s">
        <v>2133</v>
      </c>
      <c r="G6" s="73" t="s">
        <v>206</v>
      </c>
      <c r="H6" s="73" t="s">
        <v>206</v>
      </c>
      <c r="I6" s="73" t="s">
        <v>206</v>
      </c>
      <c r="J6" s="73" t="s">
        <v>206</v>
      </c>
      <c r="K6" s="84"/>
      <c r="L6" s="73" t="b">
        <f>ISEVEN(COUNTA(_xlfn.UNIQUE(INDEX(tbl_05_Alphanumerical_Validation[IFC Entity],1):tbl_05_Alphanumerical_Validation[[#This Row],[IFC Entity]])))</f>
        <v>0</v>
      </c>
      <c r="M6" s="73"/>
      <c r="N6" s="73"/>
    </row>
    <row r="7" spans="2:14" x14ac:dyDescent="0.35">
      <c r="B7" s="5" t="s">
        <v>2142</v>
      </c>
      <c r="C7" s="108" t="s">
        <v>2143</v>
      </c>
      <c r="D7" s="5" t="s">
        <v>1626</v>
      </c>
      <c r="E7" s="5" t="s">
        <v>2141</v>
      </c>
      <c r="F7" s="5" t="s">
        <v>2133</v>
      </c>
      <c r="G7" s="73" t="s">
        <v>206</v>
      </c>
      <c r="H7" s="73" t="s">
        <v>206</v>
      </c>
      <c r="I7" s="73" t="s">
        <v>206</v>
      </c>
      <c r="J7" s="73" t="s">
        <v>206</v>
      </c>
      <c r="K7" s="84"/>
      <c r="L7" s="73" t="b">
        <f>ISEVEN(COUNTA(_xlfn.UNIQUE(INDEX(tbl_05_Alphanumerical_Validation[IFC Entity],1):tbl_05_Alphanumerical_Validation[[#This Row],[IFC Entity]])))</f>
        <v>0</v>
      </c>
      <c r="M7" s="73"/>
      <c r="N7" s="73"/>
    </row>
    <row r="8" spans="2:14" x14ac:dyDescent="0.35">
      <c r="B8" s="5" t="s">
        <v>2144</v>
      </c>
      <c r="C8" s="108" t="s">
        <v>2145</v>
      </c>
      <c r="D8" s="5" t="s">
        <v>1626</v>
      </c>
      <c r="E8" s="5" t="s">
        <v>2146</v>
      </c>
      <c r="F8" s="5" t="s">
        <v>2133</v>
      </c>
      <c r="G8" s="73" t="s">
        <v>206</v>
      </c>
      <c r="H8" s="73" t="s">
        <v>206</v>
      </c>
      <c r="I8" s="73" t="s">
        <v>206</v>
      </c>
      <c r="J8" s="73" t="s">
        <v>206</v>
      </c>
      <c r="K8" s="84"/>
      <c r="L8" s="73" t="b">
        <f>ISEVEN(COUNTA(_xlfn.UNIQUE(INDEX(tbl_05_Alphanumerical_Validation[IFC Entity],1):tbl_05_Alphanumerical_Validation[[#This Row],[IFC Entity]])))</f>
        <v>0</v>
      </c>
      <c r="M8" s="73"/>
      <c r="N8" s="73"/>
    </row>
    <row r="9" spans="2:14" x14ac:dyDescent="0.35">
      <c r="B9" s="5" t="s">
        <v>2147</v>
      </c>
      <c r="C9" s="108" t="s">
        <v>2148</v>
      </c>
      <c r="D9" s="5" t="s">
        <v>1626</v>
      </c>
      <c r="E9" s="5" t="s">
        <v>2146</v>
      </c>
      <c r="F9" s="5" t="s">
        <v>2133</v>
      </c>
      <c r="G9" s="73" t="s">
        <v>206</v>
      </c>
      <c r="H9" s="73" t="s">
        <v>206</v>
      </c>
      <c r="I9" s="73" t="s">
        <v>206</v>
      </c>
      <c r="J9" s="73" t="s">
        <v>206</v>
      </c>
      <c r="K9" s="84"/>
      <c r="L9" s="73" t="b">
        <f>ISEVEN(COUNTA(_xlfn.UNIQUE(INDEX(tbl_05_Alphanumerical_Validation[IFC Entity],1):tbl_05_Alphanumerical_Validation[[#This Row],[IFC Entity]])))</f>
        <v>0</v>
      </c>
      <c r="M9" s="73"/>
      <c r="N9" s="73"/>
    </row>
    <row r="10" spans="2:14" x14ac:dyDescent="0.35">
      <c r="B10" s="5" t="s">
        <v>2149</v>
      </c>
      <c r="C10" s="108" t="s">
        <v>2150</v>
      </c>
      <c r="D10" s="5" t="s">
        <v>1626</v>
      </c>
      <c r="E10" s="5" t="s">
        <v>2146</v>
      </c>
      <c r="F10" s="5" t="s">
        <v>2133</v>
      </c>
      <c r="G10" s="73" t="s">
        <v>206</v>
      </c>
      <c r="H10" s="73" t="s">
        <v>206</v>
      </c>
      <c r="I10" s="73" t="s">
        <v>206</v>
      </c>
      <c r="J10" s="73" t="s">
        <v>206</v>
      </c>
      <c r="K10" s="84"/>
      <c r="L10" s="73" t="b">
        <f>ISEVEN(COUNTA(_xlfn.UNIQUE(INDEX(tbl_05_Alphanumerical_Validation[IFC Entity],1):tbl_05_Alphanumerical_Validation[[#This Row],[IFC Entity]])))</f>
        <v>0</v>
      </c>
      <c r="M10" s="73"/>
      <c r="N10" s="73"/>
    </row>
    <row r="11" spans="2:14" x14ac:dyDescent="0.35">
      <c r="B11" s="5" t="s">
        <v>2151</v>
      </c>
      <c r="C11" s="5" t="s">
        <v>6814</v>
      </c>
      <c r="D11" s="5" t="s">
        <v>1631</v>
      </c>
      <c r="E11" s="5" t="s">
        <v>2132</v>
      </c>
      <c r="F11" s="5" t="s">
        <v>2133</v>
      </c>
      <c r="G11" s="73" t="s">
        <v>206</v>
      </c>
      <c r="H11" s="73" t="s">
        <v>206</v>
      </c>
      <c r="I11" s="73" t="s">
        <v>206</v>
      </c>
      <c r="J11" s="73" t="s">
        <v>206</v>
      </c>
      <c r="K11" s="84"/>
      <c r="L11" s="73" t="b">
        <f>ISEVEN(COUNTA(_xlfn.UNIQUE(INDEX(tbl_05_Alphanumerical_Validation[IFC Entity],1):tbl_05_Alphanumerical_Validation[[#This Row],[IFC Entity]])))</f>
        <v>1</v>
      </c>
      <c r="M11" s="73"/>
      <c r="N11" s="73"/>
    </row>
    <row r="12" spans="2:14" x14ac:dyDescent="0.35">
      <c r="B12" s="5" t="s">
        <v>2152</v>
      </c>
      <c r="C12" s="108" t="s">
        <v>2153</v>
      </c>
      <c r="D12" s="5" t="s">
        <v>1631</v>
      </c>
      <c r="E12" s="5" t="s">
        <v>2136</v>
      </c>
      <c r="F12" s="5" t="s">
        <v>2133</v>
      </c>
      <c r="G12" s="73" t="s">
        <v>206</v>
      </c>
      <c r="H12" s="73" t="s">
        <v>206</v>
      </c>
      <c r="I12" s="73" t="s">
        <v>206</v>
      </c>
      <c r="J12" s="73" t="s">
        <v>206</v>
      </c>
      <c r="K12" s="84"/>
      <c r="L12" s="73" t="b">
        <f>ISEVEN(COUNTA(_xlfn.UNIQUE(INDEX(tbl_05_Alphanumerical_Validation[IFC Entity],1):tbl_05_Alphanumerical_Validation[[#This Row],[IFC Entity]])))</f>
        <v>1</v>
      </c>
      <c r="M12" s="73"/>
      <c r="N12" s="73"/>
    </row>
    <row r="13" spans="2:14" x14ac:dyDescent="0.35">
      <c r="B13" s="5" t="s">
        <v>2154</v>
      </c>
      <c r="C13" s="108" t="s">
        <v>2155</v>
      </c>
      <c r="D13" s="5" t="s">
        <v>1631</v>
      </c>
      <c r="E13" s="5" t="s">
        <v>2136</v>
      </c>
      <c r="F13" s="5" t="s">
        <v>2133</v>
      </c>
      <c r="G13" s="73" t="s">
        <v>206</v>
      </c>
      <c r="H13" s="73" t="s">
        <v>206</v>
      </c>
      <c r="I13" s="73" t="s">
        <v>206</v>
      </c>
      <c r="J13" s="73" t="s">
        <v>206</v>
      </c>
      <c r="K13" s="84"/>
      <c r="L13" s="73" t="b">
        <f>ISEVEN(COUNTA(_xlfn.UNIQUE(INDEX(tbl_05_Alphanumerical_Validation[IFC Entity],1):tbl_05_Alphanumerical_Validation[[#This Row],[IFC Entity]])))</f>
        <v>1</v>
      </c>
      <c r="M13" s="73"/>
      <c r="N13" s="73"/>
    </row>
    <row r="14" spans="2:14" x14ac:dyDescent="0.35">
      <c r="B14" s="5" t="s">
        <v>2156</v>
      </c>
      <c r="C14" s="108" t="s">
        <v>2157</v>
      </c>
      <c r="D14" s="5" t="s">
        <v>1631</v>
      </c>
      <c r="E14" s="5" t="s">
        <v>2136</v>
      </c>
      <c r="F14" s="5" t="s">
        <v>2133</v>
      </c>
      <c r="G14" s="73" t="s">
        <v>206</v>
      </c>
      <c r="H14" s="73" t="s">
        <v>206</v>
      </c>
      <c r="I14" s="73" t="s">
        <v>206</v>
      </c>
      <c r="J14" s="73" t="s">
        <v>206</v>
      </c>
      <c r="K14" s="84"/>
      <c r="L14" s="73" t="b">
        <f>ISEVEN(COUNTA(_xlfn.UNIQUE(INDEX(tbl_05_Alphanumerical_Validation[IFC Entity],1):tbl_05_Alphanumerical_Validation[[#This Row],[IFC Entity]])))</f>
        <v>1</v>
      </c>
      <c r="M14" s="73"/>
      <c r="N14" s="73"/>
    </row>
    <row r="15" spans="2:14" x14ac:dyDescent="0.35">
      <c r="B15" s="5" t="s">
        <v>2158</v>
      </c>
      <c r="C15" s="108" t="s">
        <v>2159</v>
      </c>
      <c r="D15" s="5" t="s">
        <v>1631</v>
      </c>
      <c r="E15" s="5" t="s">
        <v>2141</v>
      </c>
      <c r="F15" s="5" t="s">
        <v>2133</v>
      </c>
      <c r="G15" s="73" t="s">
        <v>206</v>
      </c>
      <c r="H15" s="73" t="s">
        <v>206</v>
      </c>
      <c r="I15" s="73" t="s">
        <v>206</v>
      </c>
      <c r="J15" s="73" t="s">
        <v>206</v>
      </c>
      <c r="K15" s="84"/>
      <c r="L15" s="73" t="b">
        <f>ISEVEN(COUNTA(_xlfn.UNIQUE(INDEX(tbl_05_Alphanumerical_Validation[IFC Entity],1):tbl_05_Alphanumerical_Validation[[#This Row],[IFC Entity]])))</f>
        <v>1</v>
      </c>
      <c r="M15" s="73"/>
      <c r="N15" s="73"/>
    </row>
    <row r="16" spans="2:14" x14ac:dyDescent="0.35">
      <c r="B16" s="5" t="s">
        <v>2160</v>
      </c>
      <c r="C16" s="5" t="s">
        <v>6815</v>
      </c>
      <c r="D16" s="5" t="s">
        <v>1637</v>
      </c>
      <c r="E16" s="5" t="s">
        <v>2132</v>
      </c>
      <c r="F16" s="5" t="s">
        <v>2133</v>
      </c>
      <c r="G16" s="73" t="s">
        <v>206</v>
      </c>
      <c r="H16" s="73" t="s">
        <v>206</v>
      </c>
      <c r="I16" s="73" t="s">
        <v>206</v>
      </c>
      <c r="J16" s="73" t="s">
        <v>206</v>
      </c>
      <c r="K16" s="84"/>
      <c r="L16" s="73" t="b">
        <f>ISEVEN(COUNTA(_xlfn.UNIQUE(INDEX(tbl_05_Alphanumerical_Validation[IFC Entity],1):tbl_05_Alphanumerical_Validation[[#This Row],[IFC Entity]])))</f>
        <v>0</v>
      </c>
      <c r="M16" s="73"/>
      <c r="N16" s="73"/>
    </row>
    <row r="17" spans="2:12" x14ac:dyDescent="0.35">
      <c r="B17" s="5" t="s">
        <v>2161</v>
      </c>
      <c r="C17" s="5" t="s">
        <v>2162</v>
      </c>
      <c r="D17" s="5" t="s">
        <v>1637</v>
      </c>
      <c r="E17" s="5" t="s">
        <v>2136</v>
      </c>
      <c r="F17" s="5" t="s">
        <v>2133</v>
      </c>
      <c r="G17" s="73" t="s">
        <v>206</v>
      </c>
      <c r="H17" s="73" t="s">
        <v>206</v>
      </c>
      <c r="I17" s="73" t="s">
        <v>206</v>
      </c>
      <c r="J17" s="73" t="s">
        <v>206</v>
      </c>
      <c r="K17" s="84"/>
      <c r="L17" s="73" t="b">
        <f>ISEVEN(COUNTA(_xlfn.UNIQUE(INDEX(tbl_05_Alphanumerical_Validation[IFC Entity],1):tbl_05_Alphanumerical_Validation[[#This Row],[IFC Entity]])))</f>
        <v>0</v>
      </c>
    </row>
    <row r="18" spans="2:12" x14ac:dyDescent="0.35">
      <c r="B18" s="5" t="s">
        <v>2163</v>
      </c>
      <c r="C18" s="5" t="s">
        <v>2164</v>
      </c>
      <c r="D18" s="5" t="s">
        <v>1637</v>
      </c>
      <c r="E18" s="5" t="s">
        <v>2136</v>
      </c>
      <c r="F18" s="5" t="s">
        <v>2133</v>
      </c>
      <c r="G18" s="73" t="s">
        <v>206</v>
      </c>
      <c r="H18" s="73" t="s">
        <v>206</v>
      </c>
      <c r="I18" s="73" t="s">
        <v>206</v>
      </c>
      <c r="J18" s="73" t="s">
        <v>206</v>
      </c>
      <c r="K18" s="84"/>
      <c r="L18" s="73" t="b">
        <f>ISEVEN(COUNTA(_xlfn.UNIQUE(INDEX(tbl_05_Alphanumerical_Validation[IFC Entity],1):tbl_05_Alphanumerical_Validation[[#This Row],[IFC Entity]])))</f>
        <v>0</v>
      </c>
    </row>
    <row r="19" spans="2:12" x14ac:dyDescent="0.35">
      <c r="B19" s="5" t="s">
        <v>2165</v>
      </c>
      <c r="C19" s="5" t="s">
        <v>2166</v>
      </c>
      <c r="D19" s="5" t="s">
        <v>1637</v>
      </c>
      <c r="E19" s="5" t="s">
        <v>2141</v>
      </c>
      <c r="F19" s="5" t="s">
        <v>2133</v>
      </c>
      <c r="G19" s="73" t="s">
        <v>206</v>
      </c>
      <c r="H19" s="73" t="s">
        <v>206</v>
      </c>
      <c r="I19" s="73" t="s">
        <v>206</v>
      </c>
      <c r="J19" s="73" t="s">
        <v>206</v>
      </c>
      <c r="K19" s="84"/>
      <c r="L19" s="73" t="b">
        <f>ISEVEN(COUNTA(_xlfn.UNIQUE(INDEX(tbl_05_Alphanumerical_Validation[IFC Entity],1):tbl_05_Alphanumerical_Validation[[#This Row],[IFC Entity]])))</f>
        <v>0</v>
      </c>
    </row>
    <row r="20" spans="2:12" x14ac:dyDescent="0.35">
      <c r="B20" s="5" t="s">
        <v>2167</v>
      </c>
      <c r="C20" s="5" t="s">
        <v>2168</v>
      </c>
      <c r="D20" s="5" t="s">
        <v>1637</v>
      </c>
      <c r="E20" s="5" t="s">
        <v>2141</v>
      </c>
      <c r="F20" s="5" t="s">
        <v>2133</v>
      </c>
      <c r="G20" s="73" t="s">
        <v>206</v>
      </c>
      <c r="H20" s="73" t="s">
        <v>206</v>
      </c>
      <c r="I20" s="73" t="s">
        <v>206</v>
      </c>
      <c r="J20" s="73" t="s">
        <v>206</v>
      </c>
      <c r="K20" s="84"/>
      <c r="L20" s="73" t="b">
        <f>ISEVEN(COUNTA(_xlfn.UNIQUE(INDEX(tbl_05_Alphanumerical_Validation[IFC Entity],1):tbl_05_Alphanumerical_Validation[[#This Row],[IFC Entity]])))</f>
        <v>0</v>
      </c>
    </row>
    <row r="21" spans="2:12" x14ac:dyDescent="0.35">
      <c r="B21" s="5" t="s">
        <v>2169</v>
      </c>
      <c r="C21" s="5" t="s">
        <v>6816</v>
      </c>
      <c r="D21" s="5" t="s">
        <v>1637</v>
      </c>
      <c r="E21" s="5" t="s">
        <v>6827</v>
      </c>
      <c r="F21" s="5" t="s">
        <v>2170</v>
      </c>
      <c r="G21" s="73" t="s">
        <v>206</v>
      </c>
      <c r="H21" s="73" t="s">
        <v>206</v>
      </c>
      <c r="I21" s="73" t="s">
        <v>206</v>
      </c>
      <c r="J21" s="73" t="s">
        <v>206</v>
      </c>
      <c r="K21" s="84"/>
      <c r="L21" s="73" t="b">
        <f>ISEVEN(COUNTA(_xlfn.UNIQUE(INDEX(tbl_05_Alphanumerical_Validation[IFC Entity],1):tbl_05_Alphanumerical_Validation[[#This Row],[IFC Entity]])))</f>
        <v>0</v>
      </c>
    </row>
    <row r="22" spans="2:12" x14ac:dyDescent="0.35">
      <c r="B22" s="63" t="s">
        <v>6323</v>
      </c>
      <c r="C22" s="5" t="s">
        <v>6817</v>
      </c>
      <c r="D22" s="5" t="s">
        <v>1637</v>
      </c>
      <c r="E22" s="5" t="s">
        <v>6827</v>
      </c>
      <c r="F22" s="5" t="s">
        <v>2170</v>
      </c>
      <c r="G22" s="73" t="s">
        <v>206</v>
      </c>
      <c r="H22" s="73" t="s">
        <v>206</v>
      </c>
      <c r="I22" s="73" t="s">
        <v>206</v>
      </c>
      <c r="J22" s="73" t="s">
        <v>206</v>
      </c>
      <c r="K22" s="84"/>
      <c r="L22" s="73" t="b">
        <f>ISEVEN(COUNTA(_xlfn.UNIQUE(INDEX(tbl_05_Alphanumerical_Validation[IFC Entity],1):tbl_05_Alphanumerical_Validation[[#This Row],[IFC Entity]])))</f>
        <v>0</v>
      </c>
    </row>
    <row r="23" spans="2:12" x14ac:dyDescent="0.35">
      <c r="B23" s="5" t="s">
        <v>2171</v>
      </c>
      <c r="C23" s="5" t="s">
        <v>2172</v>
      </c>
      <c r="D23" s="5" t="s">
        <v>1637</v>
      </c>
      <c r="E23" s="5" t="s">
        <v>2173</v>
      </c>
      <c r="F23" s="5" t="s">
        <v>2170</v>
      </c>
      <c r="G23" s="73" t="s">
        <v>206</v>
      </c>
      <c r="H23" s="73" t="s">
        <v>206</v>
      </c>
      <c r="I23" s="73" t="s">
        <v>206</v>
      </c>
      <c r="J23" s="73" t="s">
        <v>206</v>
      </c>
      <c r="K23" s="84"/>
      <c r="L23" s="73" t="b">
        <f>ISEVEN(COUNTA(_xlfn.UNIQUE(INDEX(tbl_05_Alphanumerical_Validation[IFC Entity],1):tbl_05_Alphanumerical_Validation[[#This Row],[IFC Entity]])))</f>
        <v>0</v>
      </c>
    </row>
    <row r="24" spans="2:12" x14ac:dyDescent="0.35">
      <c r="B24" s="5" t="s">
        <v>2174</v>
      </c>
      <c r="C24" s="5" t="s">
        <v>2175</v>
      </c>
      <c r="D24" s="5" t="s">
        <v>1637</v>
      </c>
      <c r="E24" s="5" t="s">
        <v>2176</v>
      </c>
      <c r="F24" s="5" t="s">
        <v>2170</v>
      </c>
      <c r="G24" s="73" t="s">
        <v>206</v>
      </c>
      <c r="H24" s="73" t="s">
        <v>206</v>
      </c>
      <c r="I24" s="73" t="s">
        <v>206</v>
      </c>
      <c r="J24" s="73" t="s">
        <v>206</v>
      </c>
      <c r="K24" s="84"/>
      <c r="L24" s="73" t="b">
        <f>ISEVEN(COUNTA(_xlfn.UNIQUE(INDEX(tbl_05_Alphanumerical_Validation[IFC Entity],1):tbl_05_Alphanumerical_Validation[[#This Row],[IFC Entity]])))</f>
        <v>0</v>
      </c>
    </row>
    <row r="25" spans="2:12" x14ac:dyDescent="0.35">
      <c r="B25" s="5" t="s">
        <v>2177</v>
      </c>
      <c r="C25" s="5" t="s">
        <v>2178</v>
      </c>
      <c r="D25" s="5" t="s">
        <v>1637</v>
      </c>
      <c r="E25" s="5" t="s">
        <v>2179</v>
      </c>
      <c r="F25" s="5" t="s">
        <v>2170</v>
      </c>
      <c r="G25" s="73" t="s">
        <v>206</v>
      </c>
      <c r="H25" s="73" t="s">
        <v>206</v>
      </c>
      <c r="I25" s="73" t="s">
        <v>206</v>
      </c>
      <c r="J25" s="73" t="s">
        <v>206</v>
      </c>
      <c r="K25" s="84"/>
      <c r="L25" s="73" t="b">
        <f>ISEVEN(COUNTA(_xlfn.UNIQUE(INDEX(tbl_05_Alphanumerical_Validation[IFC Entity],1):tbl_05_Alphanumerical_Validation[[#This Row],[IFC Entity]])))</f>
        <v>0</v>
      </c>
    </row>
    <row r="26" spans="2:12" x14ac:dyDescent="0.35">
      <c r="B26" s="5" t="s">
        <v>2180</v>
      </c>
      <c r="C26" s="5" t="s">
        <v>2181</v>
      </c>
      <c r="D26" s="5" t="s">
        <v>1637</v>
      </c>
      <c r="E26" s="5" t="s">
        <v>2182</v>
      </c>
      <c r="F26" s="5" t="s">
        <v>2170</v>
      </c>
      <c r="G26" s="73" t="s">
        <v>206</v>
      </c>
      <c r="H26" s="73" t="s">
        <v>206</v>
      </c>
      <c r="I26" s="73" t="s">
        <v>206</v>
      </c>
      <c r="J26" s="73" t="s">
        <v>206</v>
      </c>
      <c r="K26" s="84"/>
      <c r="L26" s="73" t="b">
        <f>ISEVEN(COUNTA(_xlfn.UNIQUE(INDEX(tbl_05_Alphanumerical_Validation[IFC Entity],1):tbl_05_Alphanumerical_Validation[[#This Row],[IFC Entity]])))</f>
        <v>0</v>
      </c>
    </row>
    <row r="27" spans="2:12" x14ac:dyDescent="0.35">
      <c r="B27" s="5" t="s">
        <v>2183</v>
      </c>
      <c r="C27" s="5" t="s">
        <v>2184</v>
      </c>
      <c r="D27" s="5" t="s">
        <v>1637</v>
      </c>
      <c r="E27" s="5" t="s">
        <v>2182</v>
      </c>
      <c r="F27" s="5" t="s">
        <v>2170</v>
      </c>
      <c r="G27" s="73" t="s">
        <v>206</v>
      </c>
      <c r="H27" s="73" t="s">
        <v>206</v>
      </c>
      <c r="I27" s="73" t="s">
        <v>206</v>
      </c>
      <c r="J27" s="73" t="s">
        <v>206</v>
      </c>
      <c r="K27" s="84"/>
      <c r="L27" s="73" t="b">
        <f>ISEVEN(COUNTA(_xlfn.UNIQUE(INDEX(tbl_05_Alphanumerical_Validation[IFC Entity],1):tbl_05_Alphanumerical_Validation[[#This Row],[IFC Entity]])))</f>
        <v>0</v>
      </c>
    </row>
    <row r="28" spans="2:12" x14ac:dyDescent="0.35">
      <c r="B28" s="5" t="s">
        <v>2185</v>
      </c>
      <c r="C28" s="5" t="s">
        <v>6818</v>
      </c>
      <c r="D28" s="5" t="s">
        <v>1661</v>
      </c>
      <c r="E28" s="5" t="s">
        <v>2132</v>
      </c>
      <c r="F28" s="5" t="s">
        <v>2133</v>
      </c>
      <c r="G28" s="73" t="s">
        <v>206</v>
      </c>
      <c r="H28" s="73" t="s">
        <v>206</v>
      </c>
      <c r="I28" s="73" t="s">
        <v>206</v>
      </c>
      <c r="J28" s="73" t="s">
        <v>206</v>
      </c>
      <c r="K28" s="84"/>
      <c r="L28" s="73" t="b">
        <f>ISEVEN(COUNTA(_xlfn.UNIQUE(INDEX(tbl_05_Alphanumerical_Validation[IFC Entity],1):tbl_05_Alphanumerical_Validation[[#This Row],[IFC Entity]])))</f>
        <v>1</v>
      </c>
    </row>
    <row r="29" spans="2:12" x14ac:dyDescent="0.35">
      <c r="B29" s="5" t="s">
        <v>2186</v>
      </c>
      <c r="C29" s="5" t="s">
        <v>2187</v>
      </c>
      <c r="D29" s="5" t="s">
        <v>1661</v>
      </c>
      <c r="E29" s="5" t="s">
        <v>2136</v>
      </c>
      <c r="F29" s="5" t="s">
        <v>2133</v>
      </c>
      <c r="G29" s="73" t="s">
        <v>206</v>
      </c>
      <c r="H29" s="73" t="s">
        <v>206</v>
      </c>
      <c r="I29" s="73" t="s">
        <v>206</v>
      </c>
      <c r="J29" s="73" t="s">
        <v>206</v>
      </c>
      <c r="K29" s="84"/>
      <c r="L29" s="73" t="b">
        <f>ISEVEN(COUNTA(_xlfn.UNIQUE(INDEX(tbl_05_Alphanumerical_Validation[IFC Entity],1):tbl_05_Alphanumerical_Validation[[#This Row],[IFC Entity]])))</f>
        <v>1</v>
      </c>
    </row>
    <row r="30" spans="2:12" x14ac:dyDescent="0.35">
      <c r="B30" s="5" t="s">
        <v>2188</v>
      </c>
      <c r="C30" s="5" t="s">
        <v>2189</v>
      </c>
      <c r="D30" s="5" t="s">
        <v>1661</v>
      </c>
      <c r="E30" s="5" t="s">
        <v>2136</v>
      </c>
      <c r="F30" s="5" t="s">
        <v>2133</v>
      </c>
      <c r="G30" s="73" t="s">
        <v>206</v>
      </c>
      <c r="H30" s="73" t="s">
        <v>206</v>
      </c>
      <c r="I30" s="73" t="s">
        <v>206</v>
      </c>
      <c r="J30" s="73" t="s">
        <v>206</v>
      </c>
      <c r="K30" s="84"/>
      <c r="L30" s="73" t="b">
        <f>ISEVEN(COUNTA(_xlfn.UNIQUE(INDEX(tbl_05_Alphanumerical_Validation[IFC Entity],1):tbl_05_Alphanumerical_Validation[[#This Row],[IFC Entity]])))</f>
        <v>1</v>
      </c>
    </row>
    <row r="31" spans="2:12" x14ac:dyDescent="0.35">
      <c r="B31" s="5" t="s">
        <v>2190</v>
      </c>
      <c r="C31" s="5" t="s">
        <v>2191</v>
      </c>
      <c r="D31" s="5" t="s">
        <v>1661</v>
      </c>
      <c r="E31" s="5" t="s">
        <v>2136</v>
      </c>
      <c r="F31" s="5" t="s">
        <v>2133</v>
      </c>
      <c r="G31" s="73" t="s">
        <v>206</v>
      </c>
      <c r="H31" s="73" t="s">
        <v>206</v>
      </c>
      <c r="I31" s="73" t="s">
        <v>206</v>
      </c>
      <c r="J31" s="73" t="s">
        <v>206</v>
      </c>
      <c r="K31" s="84"/>
      <c r="L31" s="73" t="b">
        <f>ISEVEN(COUNTA(_xlfn.UNIQUE(INDEX(tbl_05_Alphanumerical_Validation[IFC Entity],1):tbl_05_Alphanumerical_Validation[[#This Row],[IFC Entity]])))</f>
        <v>1</v>
      </c>
    </row>
    <row r="32" spans="2:12" x14ac:dyDescent="0.35">
      <c r="B32" s="5" t="s">
        <v>2192</v>
      </c>
      <c r="C32" s="5" t="s">
        <v>2193</v>
      </c>
      <c r="D32" s="5" t="s">
        <v>1661</v>
      </c>
      <c r="E32" s="5" t="s">
        <v>2141</v>
      </c>
      <c r="F32" s="5" t="s">
        <v>2133</v>
      </c>
      <c r="G32" s="73" t="s">
        <v>206</v>
      </c>
      <c r="H32" s="73" t="s">
        <v>206</v>
      </c>
      <c r="I32" s="73" t="s">
        <v>206</v>
      </c>
      <c r="J32" s="73" t="s">
        <v>206</v>
      </c>
      <c r="K32" s="84"/>
      <c r="L32" s="73" t="b">
        <f>ISEVEN(COUNTA(_xlfn.UNIQUE(INDEX(tbl_05_Alphanumerical_Validation[IFC Entity],1):tbl_05_Alphanumerical_Validation[[#This Row],[IFC Entity]])))</f>
        <v>1</v>
      </c>
    </row>
    <row r="33" spans="2:12" x14ac:dyDescent="0.35">
      <c r="B33" s="5" t="s">
        <v>2194</v>
      </c>
      <c r="C33" s="5" t="s">
        <v>2195</v>
      </c>
      <c r="D33" s="5" t="s">
        <v>1661</v>
      </c>
      <c r="E33" s="5" t="s">
        <v>2141</v>
      </c>
      <c r="F33" s="5" t="s">
        <v>2133</v>
      </c>
      <c r="G33" s="73" t="s">
        <v>206</v>
      </c>
      <c r="H33" s="73" t="s">
        <v>206</v>
      </c>
      <c r="I33" s="73" t="s">
        <v>206</v>
      </c>
      <c r="J33" s="73" t="s">
        <v>206</v>
      </c>
      <c r="K33" s="84"/>
      <c r="L33" s="73" t="b">
        <f>ISEVEN(COUNTA(_xlfn.UNIQUE(INDEX(tbl_05_Alphanumerical_Validation[IFC Entity],1):tbl_05_Alphanumerical_Validation[[#This Row],[IFC Entity]])))</f>
        <v>1</v>
      </c>
    </row>
    <row r="34" spans="2:12" x14ac:dyDescent="0.35">
      <c r="B34" s="5" t="s">
        <v>2196</v>
      </c>
      <c r="C34" s="5" t="s">
        <v>6819</v>
      </c>
      <c r="D34" s="5" t="s">
        <v>1661</v>
      </c>
      <c r="E34" s="5" t="s">
        <v>6828</v>
      </c>
      <c r="F34" s="5" t="s">
        <v>2170</v>
      </c>
      <c r="G34" s="73" t="s">
        <v>206</v>
      </c>
      <c r="H34" s="73" t="s">
        <v>206</v>
      </c>
      <c r="I34" s="73" t="s">
        <v>206</v>
      </c>
      <c r="J34" s="73" t="s">
        <v>206</v>
      </c>
      <c r="K34" s="84"/>
      <c r="L34" s="73" t="b">
        <f>ISEVEN(COUNTA(_xlfn.UNIQUE(INDEX(tbl_05_Alphanumerical_Validation[IFC Entity],1):tbl_05_Alphanumerical_Validation[[#This Row],[IFC Entity]])))</f>
        <v>1</v>
      </c>
    </row>
    <row r="35" spans="2:12" x14ac:dyDescent="0.35">
      <c r="B35" s="5" t="s">
        <v>2197</v>
      </c>
      <c r="C35" s="5" t="s">
        <v>2198</v>
      </c>
      <c r="D35" s="5" t="s">
        <v>1661</v>
      </c>
      <c r="E35" s="5" t="s">
        <v>2199</v>
      </c>
      <c r="F35" s="5" t="s">
        <v>2133</v>
      </c>
      <c r="G35" s="73" t="s">
        <v>206</v>
      </c>
      <c r="H35" s="73" t="s">
        <v>206</v>
      </c>
      <c r="I35" s="73" t="s">
        <v>206</v>
      </c>
      <c r="J35" s="73" t="s">
        <v>206</v>
      </c>
      <c r="K35" s="84"/>
      <c r="L35" s="73" t="b">
        <f>ISEVEN(COUNTA(_xlfn.UNIQUE(INDEX(tbl_05_Alphanumerical_Validation[IFC Entity],1):tbl_05_Alphanumerical_Validation[[#This Row],[IFC Entity]])))</f>
        <v>1</v>
      </c>
    </row>
    <row r="36" spans="2:12" ht="108.5" x14ac:dyDescent="0.35">
      <c r="B36" s="5" t="s">
        <v>2200</v>
      </c>
      <c r="C36" s="5" t="s">
        <v>2201</v>
      </c>
      <c r="D36" s="5" t="s">
        <v>1661</v>
      </c>
      <c r="E36" s="5" t="s">
        <v>2202</v>
      </c>
      <c r="F36" s="5" t="s">
        <v>2133</v>
      </c>
      <c r="G36" s="73" t="s">
        <v>206</v>
      </c>
      <c r="H36" s="73" t="s">
        <v>206</v>
      </c>
      <c r="I36" s="73" t="s">
        <v>206</v>
      </c>
      <c r="J36" s="73" t="s">
        <v>206</v>
      </c>
      <c r="K36" s="107" t="s">
        <v>6322</v>
      </c>
      <c r="L36" s="73" t="b">
        <f>ISEVEN(COUNTA(_xlfn.UNIQUE(INDEX(tbl_05_Alphanumerical_Validation[IFC Entity],1):tbl_05_Alphanumerical_Validation[[#This Row],[IFC Entity]])))</f>
        <v>1</v>
      </c>
    </row>
    <row r="37" spans="2:12" x14ac:dyDescent="0.35">
      <c r="B37" s="5" t="s">
        <v>2203</v>
      </c>
      <c r="C37" s="5" t="s">
        <v>6820</v>
      </c>
      <c r="D37" s="5" t="s">
        <v>1681</v>
      </c>
      <c r="E37" s="5" t="s">
        <v>2132</v>
      </c>
      <c r="F37" s="5" t="s">
        <v>6321</v>
      </c>
      <c r="G37" s="73" t="s">
        <v>206</v>
      </c>
      <c r="H37" s="73" t="s">
        <v>206</v>
      </c>
      <c r="I37" s="73" t="s">
        <v>206</v>
      </c>
      <c r="J37" s="73" t="s">
        <v>206</v>
      </c>
      <c r="K37" s="84"/>
      <c r="L37" s="73" t="b">
        <f>ISEVEN(COUNTA(_xlfn.UNIQUE(INDEX(tbl_05_Alphanumerical_Validation[IFC Entity],1):tbl_05_Alphanumerical_Validation[[#This Row],[IFC Entity]])))</f>
        <v>0</v>
      </c>
    </row>
    <row r="38" spans="2:12" ht="62" x14ac:dyDescent="0.35">
      <c r="B38" s="5" t="s">
        <v>2204</v>
      </c>
      <c r="C38" s="5" t="s">
        <v>2205</v>
      </c>
      <c r="D38" s="5" t="s">
        <v>1681</v>
      </c>
      <c r="E38" s="5" t="s">
        <v>2136</v>
      </c>
      <c r="F38" s="5" t="s">
        <v>6321</v>
      </c>
      <c r="G38" s="73" t="s">
        <v>206</v>
      </c>
      <c r="H38" s="73" t="s">
        <v>206</v>
      </c>
      <c r="I38" s="73" t="s">
        <v>206</v>
      </c>
      <c r="J38" s="73" t="s">
        <v>206</v>
      </c>
      <c r="K38" s="84" t="s">
        <v>2206</v>
      </c>
      <c r="L38" s="73" t="b">
        <f>ISEVEN(COUNTA(_xlfn.UNIQUE(INDEX(tbl_05_Alphanumerical_Validation[IFC Entity],1):tbl_05_Alphanumerical_Validation[[#This Row],[IFC Entity]])))</f>
        <v>0</v>
      </c>
    </row>
    <row r="39" spans="2:12" x14ac:dyDescent="0.35">
      <c r="B39" s="5" t="s">
        <v>2207</v>
      </c>
      <c r="C39" s="5" t="s">
        <v>2208</v>
      </c>
      <c r="D39" s="5" t="s">
        <v>1681</v>
      </c>
      <c r="E39" s="5" t="s">
        <v>2136</v>
      </c>
      <c r="F39" s="5" t="s">
        <v>6321</v>
      </c>
      <c r="G39" s="73" t="s">
        <v>206</v>
      </c>
      <c r="H39" s="73" t="s">
        <v>206</v>
      </c>
      <c r="I39" s="73" t="s">
        <v>206</v>
      </c>
      <c r="J39" s="73" t="s">
        <v>206</v>
      </c>
      <c r="K39" s="84"/>
      <c r="L39" s="73" t="b">
        <f>ISEVEN(COUNTA(_xlfn.UNIQUE(INDEX(tbl_05_Alphanumerical_Validation[IFC Entity],1):tbl_05_Alphanumerical_Validation[[#This Row],[IFC Entity]])))</f>
        <v>0</v>
      </c>
    </row>
    <row r="40" spans="2:12" x14ac:dyDescent="0.35">
      <c r="B40" s="5" t="s">
        <v>2209</v>
      </c>
      <c r="C40" s="5" t="s">
        <v>2210</v>
      </c>
      <c r="D40" s="5" t="s">
        <v>1681</v>
      </c>
      <c r="E40" s="5" t="s">
        <v>2136</v>
      </c>
      <c r="F40" s="5" t="s">
        <v>6321</v>
      </c>
      <c r="G40" s="73" t="s">
        <v>206</v>
      </c>
      <c r="H40" s="73" t="s">
        <v>206</v>
      </c>
      <c r="I40" s="73" t="s">
        <v>206</v>
      </c>
      <c r="J40" s="73" t="s">
        <v>206</v>
      </c>
      <c r="K40" s="84"/>
      <c r="L40" s="73" t="b">
        <f>ISEVEN(COUNTA(_xlfn.UNIQUE(INDEX(tbl_05_Alphanumerical_Validation[IFC Entity],1):tbl_05_Alphanumerical_Validation[[#This Row],[IFC Entity]])))</f>
        <v>0</v>
      </c>
    </row>
    <row r="41" spans="2:12" x14ac:dyDescent="0.35">
      <c r="B41" s="5" t="s">
        <v>2211</v>
      </c>
      <c r="C41" s="5" t="s">
        <v>2212</v>
      </c>
      <c r="D41" s="5" t="s">
        <v>1681</v>
      </c>
      <c r="E41" s="5" t="s">
        <v>2136</v>
      </c>
      <c r="F41" s="5" t="s">
        <v>6321</v>
      </c>
      <c r="G41" s="73" t="s">
        <v>206</v>
      </c>
      <c r="H41" s="73" t="s">
        <v>206</v>
      </c>
      <c r="I41" s="73" t="s">
        <v>206</v>
      </c>
      <c r="J41" s="73" t="s">
        <v>206</v>
      </c>
      <c r="K41" s="84"/>
      <c r="L41" s="73" t="b">
        <f>ISEVEN(COUNTA(_xlfn.UNIQUE(INDEX(tbl_05_Alphanumerical_Validation[IFC Entity],1):tbl_05_Alphanumerical_Validation[[#This Row],[IFC Entity]])))</f>
        <v>0</v>
      </c>
    </row>
    <row r="42" spans="2:12" x14ac:dyDescent="0.35">
      <c r="B42" s="5" t="s">
        <v>2213</v>
      </c>
      <c r="C42" s="5" t="s">
        <v>2214</v>
      </c>
      <c r="D42" s="5" t="s">
        <v>1681</v>
      </c>
      <c r="E42" s="5" t="s">
        <v>2141</v>
      </c>
      <c r="F42" s="5" t="s">
        <v>6321</v>
      </c>
      <c r="G42" s="73" t="s">
        <v>206</v>
      </c>
      <c r="H42" s="73" t="s">
        <v>206</v>
      </c>
      <c r="I42" s="73" t="s">
        <v>206</v>
      </c>
      <c r="J42" s="73" t="s">
        <v>206</v>
      </c>
      <c r="K42" s="84"/>
      <c r="L42" s="73" t="b">
        <f>ISEVEN(COUNTA(_xlfn.UNIQUE(INDEX(tbl_05_Alphanumerical_Validation[IFC Entity],1):tbl_05_Alphanumerical_Validation[[#This Row],[IFC Entity]])))</f>
        <v>0</v>
      </c>
    </row>
    <row r="43" spans="2:12" x14ac:dyDescent="0.35">
      <c r="B43" s="5" t="s">
        <v>2215</v>
      </c>
      <c r="C43" s="5" t="s">
        <v>2216</v>
      </c>
      <c r="D43" s="5" t="s">
        <v>1681</v>
      </c>
      <c r="E43" s="5" t="s">
        <v>2217</v>
      </c>
      <c r="F43" s="5" t="s">
        <v>6321</v>
      </c>
      <c r="G43" s="73" t="s">
        <v>206</v>
      </c>
      <c r="H43" s="73" t="s">
        <v>206</v>
      </c>
      <c r="I43" s="73" t="s">
        <v>96</v>
      </c>
      <c r="J43" s="73" t="s">
        <v>96</v>
      </c>
      <c r="K43" s="84"/>
      <c r="L43" s="73" t="b">
        <f>ISEVEN(COUNTA(_xlfn.UNIQUE(INDEX(tbl_05_Alphanumerical_Validation[IFC Entity],1):tbl_05_Alphanumerical_Validation[[#This Row],[IFC Entity]])))</f>
        <v>0</v>
      </c>
    </row>
    <row r="44" spans="2:12" x14ac:dyDescent="0.35">
      <c r="B44" s="5" t="s">
        <v>2218</v>
      </c>
      <c r="C44" s="5" t="s">
        <v>2219</v>
      </c>
      <c r="D44" s="5" t="s">
        <v>1681</v>
      </c>
      <c r="E44" s="5" t="s">
        <v>2217</v>
      </c>
      <c r="F44" s="5" t="s">
        <v>6321</v>
      </c>
      <c r="G44" s="73" t="s">
        <v>96</v>
      </c>
      <c r="H44" s="73" t="s">
        <v>96</v>
      </c>
      <c r="I44" s="73" t="s">
        <v>206</v>
      </c>
      <c r="J44" s="73" t="s">
        <v>206</v>
      </c>
      <c r="K44" s="84"/>
      <c r="L44" s="73" t="b">
        <f>ISEVEN(COUNTA(_xlfn.UNIQUE(INDEX(tbl_05_Alphanumerical_Validation[IFC Entity],1):tbl_05_Alphanumerical_Validation[[#This Row],[IFC Entity]])))</f>
        <v>0</v>
      </c>
    </row>
    <row r="45" spans="2:12" x14ac:dyDescent="0.35">
      <c r="B45" s="5" t="s">
        <v>2220</v>
      </c>
      <c r="C45" s="5" t="s">
        <v>6821</v>
      </c>
      <c r="D45" s="5" t="s">
        <v>1681</v>
      </c>
      <c r="E45" s="5" t="s">
        <v>6829</v>
      </c>
      <c r="F45" s="5" t="s">
        <v>6321</v>
      </c>
      <c r="G45" s="73" t="s">
        <v>206</v>
      </c>
      <c r="H45" s="73" t="s">
        <v>206</v>
      </c>
      <c r="I45" s="73" t="s">
        <v>206</v>
      </c>
      <c r="J45" s="73" t="s">
        <v>206</v>
      </c>
      <c r="K45" s="84"/>
      <c r="L45" s="73" t="b">
        <f>ISEVEN(COUNTA(_xlfn.UNIQUE(INDEX(tbl_05_Alphanumerical_Validation[IFC Entity],1):tbl_05_Alphanumerical_Validation[[#This Row],[IFC Entity]])))</f>
        <v>0</v>
      </c>
    </row>
    <row r="46" spans="2:12" x14ac:dyDescent="0.35">
      <c r="B46" s="5" t="s">
        <v>2221</v>
      </c>
      <c r="C46" s="5" t="s">
        <v>6822</v>
      </c>
      <c r="D46" s="5" t="s">
        <v>1681</v>
      </c>
      <c r="E46" s="5" t="s">
        <v>6829</v>
      </c>
      <c r="F46" s="5" t="s">
        <v>6321</v>
      </c>
      <c r="G46" s="73" t="s">
        <v>206</v>
      </c>
      <c r="H46" s="73" t="s">
        <v>206</v>
      </c>
      <c r="I46" s="73" t="s">
        <v>206</v>
      </c>
      <c r="J46" s="73" t="s">
        <v>206</v>
      </c>
      <c r="K46" s="84"/>
      <c r="L46" s="73" t="b">
        <f>ISEVEN(COUNTA(_xlfn.UNIQUE(INDEX(tbl_05_Alphanumerical_Validation[IFC Entity],1):tbl_05_Alphanumerical_Validation[[#This Row],[IFC Entity]])))</f>
        <v>0</v>
      </c>
    </row>
    <row r="47" spans="2:12" ht="62" x14ac:dyDescent="0.35">
      <c r="B47" s="5" t="s">
        <v>2222</v>
      </c>
      <c r="C47" s="5" t="s">
        <v>2223</v>
      </c>
      <c r="D47" s="5" t="s">
        <v>1681</v>
      </c>
      <c r="E47" s="5" t="s">
        <v>2224</v>
      </c>
      <c r="F47" s="5" t="s">
        <v>6321</v>
      </c>
      <c r="G47" s="73" t="s">
        <v>206</v>
      </c>
      <c r="H47" s="73" t="s">
        <v>206</v>
      </c>
      <c r="I47" s="73" t="s">
        <v>206</v>
      </c>
      <c r="J47" s="73" t="s">
        <v>206</v>
      </c>
      <c r="K47" s="84" t="s">
        <v>2225</v>
      </c>
      <c r="L47" s="73" t="b">
        <f>ISEVEN(COUNTA(_xlfn.UNIQUE(INDEX(tbl_05_Alphanumerical_Validation[IFC Entity],1):tbl_05_Alphanumerical_Validation[[#This Row],[IFC Entity]])))</f>
        <v>0</v>
      </c>
    </row>
    <row r="48" spans="2:12" x14ac:dyDescent="0.35">
      <c r="B48" s="5" t="s">
        <v>2226</v>
      </c>
      <c r="C48" s="5" t="s">
        <v>2227</v>
      </c>
      <c r="D48" s="5" t="s">
        <v>1681</v>
      </c>
      <c r="E48" s="5" t="s">
        <v>2228</v>
      </c>
      <c r="F48" s="5" t="s">
        <v>6321</v>
      </c>
      <c r="G48" s="73" t="s">
        <v>206</v>
      </c>
      <c r="H48" s="73" t="s">
        <v>206</v>
      </c>
      <c r="I48" s="73" t="s">
        <v>206</v>
      </c>
      <c r="J48" s="73" t="s">
        <v>206</v>
      </c>
      <c r="K48" s="84"/>
      <c r="L48" s="73" t="b">
        <f>ISEVEN(COUNTA(_xlfn.UNIQUE(INDEX(tbl_05_Alphanumerical_Validation[IFC Entity],1):tbl_05_Alphanumerical_Validation[[#This Row],[IFC Entity]])))</f>
        <v>0</v>
      </c>
    </row>
    <row r="49" spans="2:12" x14ac:dyDescent="0.35">
      <c r="B49" s="5" t="s">
        <v>2229</v>
      </c>
      <c r="C49" s="5" t="s">
        <v>2230</v>
      </c>
      <c r="D49" s="5" t="s">
        <v>1681</v>
      </c>
      <c r="E49" s="5" t="s">
        <v>2231</v>
      </c>
      <c r="F49" s="5" t="s">
        <v>6321</v>
      </c>
      <c r="G49" s="73" t="s">
        <v>206</v>
      </c>
      <c r="H49" s="73" t="s">
        <v>206</v>
      </c>
      <c r="I49" s="73" t="s">
        <v>206</v>
      </c>
      <c r="J49" s="73" t="s">
        <v>206</v>
      </c>
      <c r="K49" s="84"/>
      <c r="L49" s="73" t="b">
        <f>ISEVEN(COUNTA(_xlfn.UNIQUE(INDEX(tbl_05_Alphanumerical_Validation[IFC Entity],1):tbl_05_Alphanumerical_Validation[[#This Row],[IFC Entity]])))</f>
        <v>0</v>
      </c>
    </row>
    <row r="50" spans="2:12" x14ac:dyDescent="0.35">
      <c r="B50" s="5" t="s">
        <v>2232</v>
      </c>
      <c r="C50" s="5" t="s">
        <v>2233</v>
      </c>
      <c r="D50" s="5" t="s">
        <v>1681</v>
      </c>
      <c r="E50" s="5" t="s">
        <v>6827</v>
      </c>
      <c r="F50" s="5" t="s">
        <v>6321</v>
      </c>
      <c r="G50" s="73" t="s">
        <v>206</v>
      </c>
      <c r="H50" s="73" t="s">
        <v>206</v>
      </c>
      <c r="I50" s="73" t="s">
        <v>206</v>
      </c>
      <c r="J50" s="73" t="s">
        <v>206</v>
      </c>
      <c r="K50" s="84"/>
      <c r="L50" s="73" t="b">
        <f>ISEVEN(COUNTA(_xlfn.UNIQUE(INDEX(tbl_05_Alphanumerical_Validation[IFC Entity],1):tbl_05_Alphanumerical_Validation[[#This Row],[IFC Entity]])))</f>
        <v>0</v>
      </c>
    </row>
    <row r="51" spans="2:12" x14ac:dyDescent="0.35">
      <c r="B51" s="63" t="s">
        <v>2234</v>
      </c>
      <c r="C51" s="5" t="s">
        <v>2235</v>
      </c>
      <c r="D51" s="5" t="s">
        <v>1681</v>
      </c>
      <c r="E51" s="5" t="s">
        <v>6827</v>
      </c>
      <c r="F51" s="5" t="s">
        <v>6321</v>
      </c>
      <c r="G51" s="73" t="s">
        <v>206</v>
      </c>
      <c r="H51" s="73" t="s">
        <v>206</v>
      </c>
      <c r="I51" s="73" t="s">
        <v>206</v>
      </c>
      <c r="J51" s="73" t="s">
        <v>206</v>
      </c>
      <c r="K51" s="84"/>
      <c r="L51" s="73" t="b">
        <f>ISEVEN(COUNTA(_xlfn.UNIQUE(INDEX(tbl_05_Alphanumerical_Validation[IFC Entity],1):tbl_05_Alphanumerical_Validation[[#This Row],[IFC Entity]])))</f>
        <v>0</v>
      </c>
    </row>
    <row r="52" spans="2:12" x14ac:dyDescent="0.35">
      <c r="B52" s="5" t="s">
        <v>2236</v>
      </c>
      <c r="C52" s="5" t="s">
        <v>6823</v>
      </c>
      <c r="D52" s="5" t="s">
        <v>1701</v>
      </c>
      <c r="E52" s="5" t="s">
        <v>2132</v>
      </c>
      <c r="F52" s="5" t="s">
        <v>6321</v>
      </c>
      <c r="G52" s="73" t="s">
        <v>206</v>
      </c>
      <c r="H52" s="73" t="s">
        <v>206</v>
      </c>
      <c r="I52" s="73" t="s">
        <v>206</v>
      </c>
      <c r="J52" s="73" t="s">
        <v>206</v>
      </c>
      <c r="K52" s="84"/>
      <c r="L52" s="73" t="b">
        <f>ISEVEN(COUNTA(_xlfn.UNIQUE(INDEX(tbl_05_Alphanumerical_Validation[IFC Entity],1):tbl_05_Alphanumerical_Validation[[#This Row],[IFC Entity]])))</f>
        <v>1</v>
      </c>
    </row>
    <row r="53" spans="2:12" x14ac:dyDescent="0.35">
      <c r="B53" s="5" t="s">
        <v>2237</v>
      </c>
      <c r="C53" s="5" t="s">
        <v>2238</v>
      </c>
      <c r="D53" s="5" t="s">
        <v>1701</v>
      </c>
      <c r="E53" s="5" t="s">
        <v>2136</v>
      </c>
      <c r="F53" s="5" t="s">
        <v>6321</v>
      </c>
      <c r="G53" s="73" t="s">
        <v>206</v>
      </c>
      <c r="H53" s="73" t="s">
        <v>206</v>
      </c>
      <c r="I53" s="73" t="s">
        <v>206</v>
      </c>
      <c r="J53" s="73" t="s">
        <v>206</v>
      </c>
      <c r="K53" s="84"/>
      <c r="L53" s="73" t="b">
        <f>ISEVEN(COUNTA(_xlfn.UNIQUE(INDEX(tbl_05_Alphanumerical_Validation[IFC Entity],1):tbl_05_Alphanumerical_Validation[[#This Row],[IFC Entity]])))</f>
        <v>1</v>
      </c>
    </row>
    <row r="54" spans="2:12" x14ac:dyDescent="0.35">
      <c r="B54" s="5" t="s">
        <v>2239</v>
      </c>
      <c r="C54" s="5" t="s">
        <v>2240</v>
      </c>
      <c r="D54" s="5" t="s">
        <v>1701</v>
      </c>
      <c r="E54" s="5" t="s">
        <v>2136</v>
      </c>
      <c r="F54" s="5" t="s">
        <v>6321</v>
      </c>
      <c r="G54" s="73" t="s">
        <v>206</v>
      </c>
      <c r="H54" s="73" t="s">
        <v>206</v>
      </c>
      <c r="I54" s="73" t="s">
        <v>206</v>
      </c>
      <c r="J54" s="73" t="s">
        <v>206</v>
      </c>
      <c r="K54" s="84"/>
      <c r="L54" s="73" t="b">
        <f>ISEVEN(COUNTA(_xlfn.UNIQUE(INDEX(tbl_05_Alphanumerical_Validation[IFC Entity],1):tbl_05_Alphanumerical_Validation[[#This Row],[IFC Entity]])))</f>
        <v>1</v>
      </c>
    </row>
    <row r="55" spans="2:12" x14ac:dyDescent="0.35">
      <c r="B55" s="5" t="s">
        <v>2241</v>
      </c>
      <c r="C55" s="5" t="s">
        <v>2242</v>
      </c>
      <c r="D55" s="5" t="s">
        <v>1701</v>
      </c>
      <c r="E55" s="5" t="s">
        <v>2141</v>
      </c>
      <c r="F55" s="5" t="s">
        <v>6321</v>
      </c>
      <c r="G55" s="73" t="s">
        <v>206</v>
      </c>
      <c r="H55" s="73" t="s">
        <v>206</v>
      </c>
      <c r="I55" s="73" t="s">
        <v>206</v>
      </c>
      <c r="J55" s="73" t="s">
        <v>206</v>
      </c>
      <c r="K55" s="84"/>
      <c r="L55" s="73" t="b">
        <f>ISEVEN(COUNTA(_xlfn.UNIQUE(INDEX(tbl_05_Alphanumerical_Validation[IFC Entity],1):tbl_05_Alphanumerical_Validation[[#This Row],[IFC Entity]])))</f>
        <v>1</v>
      </c>
    </row>
    <row r="56" spans="2:12" x14ac:dyDescent="0.35">
      <c r="B56" s="5" t="s">
        <v>2243</v>
      </c>
      <c r="C56" s="5" t="s">
        <v>2244</v>
      </c>
      <c r="D56" s="5" t="s">
        <v>1701</v>
      </c>
      <c r="E56" s="5" t="s">
        <v>2141</v>
      </c>
      <c r="F56" s="5" t="s">
        <v>6321</v>
      </c>
      <c r="G56" s="73" t="s">
        <v>206</v>
      </c>
      <c r="H56" s="73" t="s">
        <v>206</v>
      </c>
      <c r="I56" s="73" t="s">
        <v>206</v>
      </c>
      <c r="J56" s="73" t="s">
        <v>206</v>
      </c>
      <c r="K56" s="84"/>
      <c r="L56" s="73" t="b">
        <f>ISEVEN(COUNTA(_xlfn.UNIQUE(INDEX(tbl_05_Alphanumerical_Validation[IFC Entity],1):tbl_05_Alphanumerical_Validation[[#This Row],[IFC Entity]])))</f>
        <v>1</v>
      </c>
    </row>
    <row r="57" spans="2:12" x14ac:dyDescent="0.35">
      <c r="B57" s="5" t="s">
        <v>2245</v>
      </c>
      <c r="C57" s="5" t="s">
        <v>6824</v>
      </c>
      <c r="D57" s="5" t="s">
        <v>1701</v>
      </c>
      <c r="E57" s="114" t="s">
        <v>6830</v>
      </c>
      <c r="F57" s="5" t="s">
        <v>6321</v>
      </c>
      <c r="G57" s="73" t="s">
        <v>206</v>
      </c>
      <c r="H57" s="73" t="s">
        <v>206</v>
      </c>
      <c r="I57" s="73" t="s">
        <v>206</v>
      </c>
      <c r="J57" s="73" t="s">
        <v>206</v>
      </c>
      <c r="K57" s="84"/>
      <c r="L57" s="73" t="b">
        <f>ISEVEN(COUNTA(_xlfn.UNIQUE(INDEX(tbl_05_Alphanumerical_Validation[IFC Entity],1):tbl_05_Alphanumerical_Validation[[#This Row],[IFC Entity]])))</f>
        <v>1</v>
      </c>
    </row>
    <row r="58" spans="2:12" x14ac:dyDescent="0.35">
      <c r="B58" s="5" t="s">
        <v>2246</v>
      </c>
      <c r="C58" s="5" t="s">
        <v>6825</v>
      </c>
      <c r="D58" s="5" t="s">
        <v>1701</v>
      </c>
      <c r="E58" s="114" t="s">
        <v>6830</v>
      </c>
      <c r="F58" s="5" t="s">
        <v>6321</v>
      </c>
      <c r="G58" s="73" t="s">
        <v>206</v>
      </c>
      <c r="H58" s="73" t="s">
        <v>206</v>
      </c>
      <c r="I58" s="73" t="s">
        <v>206</v>
      </c>
      <c r="J58" s="73" t="s">
        <v>206</v>
      </c>
      <c r="K58" s="84"/>
      <c r="L58" s="73" t="b">
        <f>ISEVEN(COUNTA(_xlfn.UNIQUE(INDEX(tbl_05_Alphanumerical_Validation[IFC Entity],1):tbl_05_Alphanumerical_Validation[[#This Row],[IFC Entity]])))</f>
        <v>1</v>
      </c>
    </row>
    <row r="59" spans="2:12" x14ac:dyDescent="0.35">
      <c r="B59" s="73" t="s">
        <v>2247</v>
      </c>
      <c r="C59" s="5" t="s">
        <v>2248</v>
      </c>
      <c r="D59" s="5" t="s">
        <v>1701</v>
      </c>
      <c r="E59" s="5" t="s">
        <v>2249</v>
      </c>
      <c r="F59" s="5" t="s">
        <v>6321</v>
      </c>
      <c r="G59" s="73" t="s">
        <v>206</v>
      </c>
      <c r="H59" s="73" t="s">
        <v>206</v>
      </c>
      <c r="I59" s="73" t="s">
        <v>206</v>
      </c>
      <c r="J59" s="73" t="s">
        <v>206</v>
      </c>
      <c r="K59" s="84"/>
      <c r="L59" s="73" t="b">
        <f>ISEVEN(COUNTA(_xlfn.UNIQUE(INDEX(tbl_05_Alphanumerical_Validation[IFC Entity],1):tbl_05_Alphanumerical_Validation[[#This Row],[IFC Entity]])))</f>
        <v>1</v>
      </c>
    </row>
    <row r="60" spans="2:12" x14ac:dyDescent="0.35">
      <c r="B60" s="73" t="s">
        <v>2250</v>
      </c>
      <c r="C60" s="5" t="s">
        <v>2251</v>
      </c>
      <c r="D60" s="5" t="s">
        <v>2252</v>
      </c>
      <c r="E60" s="5" t="s">
        <v>2253</v>
      </c>
      <c r="F60" s="5" t="s">
        <v>2133</v>
      </c>
      <c r="G60" s="73" t="s">
        <v>96</v>
      </c>
      <c r="H60" s="73" t="s">
        <v>206</v>
      </c>
      <c r="I60" s="73" t="s">
        <v>206</v>
      </c>
      <c r="J60" s="73" t="s">
        <v>206</v>
      </c>
      <c r="K60" s="84"/>
      <c r="L60" s="73" t="b">
        <f>ISEVEN(COUNTA(_xlfn.UNIQUE(INDEX(tbl_05_Alphanumerical_Validation[IFC Entity],1):tbl_05_Alphanumerical_Validation[[#This Row],[IFC Entity]])))</f>
        <v>0</v>
      </c>
    </row>
    <row r="61" spans="2:12" x14ac:dyDescent="0.35">
      <c r="B61" s="73" t="s">
        <v>2254</v>
      </c>
      <c r="C61" s="5" t="s">
        <v>2255</v>
      </c>
      <c r="D61" s="5" t="s">
        <v>2252</v>
      </c>
      <c r="E61" s="5" t="s">
        <v>2256</v>
      </c>
      <c r="F61" s="5" t="s">
        <v>2133</v>
      </c>
      <c r="G61" s="73" t="s">
        <v>96</v>
      </c>
      <c r="H61" s="73" t="s">
        <v>206</v>
      </c>
      <c r="I61" s="73" t="s">
        <v>206</v>
      </c>
      <c r="J61" s="73" t="s">
        <v>206</v>
      </c>
      <c r="K61" s="84"/>
      <c r="L61" s="73" t="b">
        <f>ISEVEN(COUNTA(_xlfn.UNIQUE(INDEX(tbl_05_Alphanumerical_Validation[IFC Entity],1):tbl_05_Alphanumerical_Validation[[#This Row],[IFC Entity]])))</f>
        <v>0</v>
      </c>
    </row>
    <row r="62" spans="2:12" x14ac:dyDescent="0.35">
      <c r="B62" s="73" t="s">
        <v>2257</v>
      </c>
      <c r="C62" s="5" t="s">
        <v>2258</v>
      </c>
      <c r="D62" s="5" t="s">
        <v>2252</v>
      </c>
      <c r="E62" s="5" t="s">
        <v>2256</v>
      </c>
      <c r="F62" s="5" t="s">
        <v>2133</v>
      </c>
      <c r="G62" s="73" t="s">
        <v>96</v>
      </c>
      <c r="H62" s="73" t="s">
        <v>206</v>
      </c>
      <c r="I62" s="73" t="s">
        <v>206</v>
      </c>
      <c r="J62" s="73" t="s">
        <v>206</v>
      </c>
      <c r="K62" s="84"/>
      <c r="L62" s="73" t="b">
        <f>ISEVEN(COUNTA(_xlfn.UNIQUE(INDEX(tbl_05_Alphanumerical_Validation[IFC Entity],1):tbl_05_Alphanumerical_Validation[[#This Row],[IFC Entity]])))</f>
        <v>0</v>
      </c>
    </row>
    <row r="63" spans="2:12" x14ac:dyDescent="0.35">
      <c r="B63" s="73" t="s">
        <v>2259</v>
      </c>
      <c r="C63" s="5" t="s">
        <v>2260</v>
      </c>
      <c r="D63" s="5" t="s">
        <v>2252</v>
      </c>
      <c r="E63" s="5" t="s">
        <v>2136</v>
      </c>
      <c r="F63" s="5" t="s">
        <v>2133</v>
      </c>
      <c r="G63" s="73" t="s">
        <v>96</v>
      </c>
      <c r="H63" s="73" t="s">
        <v>206</v>
      </c>
      <c r="I63" s="73" t="s">
        <v>206</v>
      </c>
      <c r="J63" s="73" t="s">
        <v>206</v>
      </c>
      <c r="K63" s="84"/>
      <c r="L63" s="73" t="b">
        <f>ISEVEN(COUNTA(_xlfn.UNIQUE(INDEX(tbl_05_Alphanumerical_Validation[IFC Entity],1):tbl_05_Alphanumerical_Validation[[#This Row],[IFC Entity]])))</f>
        <v>0</v>
      </c>
    </row>
    <row r="64" spans="2:12" x14ac:dyDescent="0.35">
      <c r="B64" s="73" t="s">
        <v>2261</v>
      </c>
      <c r="C64" s="5" t="s">
        <v>2262</v>
      </c>
      <c r="D64" s="5" t="s">
        <v>2252</v>
      </c>
      <c r="E64" s="5" t="s">
        <v>2136</v>
      </c>
      <c r="F64" s="5" t="s">
        <v>2133</v>
      </c>
      <c r="G64" s="73" t="s">
        <v>96</v>
      </c>
      <c r="H64" s="73" t="s">
        <v>206</v>
      </c>
      <c r="I64" s="73" t="s">
        <v>206</v>
      </c>
      <c r="J64" s="73" t="s">
        <v>206</v>
      </c>
      <c r="K64" s="84"/>
      <c r="L64" s="73" t="b">
        <f>ISEVEN(COUNTA(_xlfn.UNIQUE(INDEX(tbl_05_Alphanumerical_Validation[IFC Entity],1):tbl_05_Alphanumerical_Validation[[#This Row],[IFC Entity]])))</f>
        <v>0</v>
      </c>
    </row>
    <row r="65" spans="2:12" x14ac:dyDescent="0.35">
      <c r="B65" s="73" t="s">
        <v>2263</v>
      </c>
      <c r="C65" s="5" t="s">
        <v>2264</v>
      </c>
      <c r="D65" s="5" t="s">
        <v>2252</v>
      </c>
      <c r="E65" s="5" t="s">
        <v>2136</v>
      </c>
      <c r="F65" s="5" t="s">
        <v>2133</v>
      </c>
      <c r="G65" s="73" t="s">
        <v>96</v>
      </c>
      <c r="H65" s="73" t="s">
        <v>206</v>
      </c>
      <c r="I65" s="73" t="s">
        <v>206</v>
      </c>
      <c r="J65" s="73" t="s">
        <v>206</v>
      </c>
      <c r="K65" s="84"/>
      <c r="L65" s="73" t="b">
        <f>ISEVEN(COUNTA(_xlfn.UNIQUE(INDEX(tbl_05_Alphanumerical_Validation[IFC Entity],1):tbl_05_Alphanumerical_Validation[[#This Row],[IFC Entity]])))</f>
        <v>0</v>
      </c>
    </row>
    <row r="66" spans="2:12" x14ac:dyDescent="0.35">
      <c r="B66" s="73" t="s">
        <v>2265</v>
      </c>
      <c r="C66" s="5" t="s">
        <v>2266</v>
      </c>
      <c r="D66" s="5" t="s">
        <v>2252</v>
      </c>
      <c r="E66" s="5" t="s">
        <v>2141</v>
      </c>
      <c r="F66" s="5" t="s">
        <v>2133</v>
      </c>
      <c r="G66" s="73" t="s">
        <v>96</v>
      </c>
      <c r="H66" s="73" t="s">
        <v>206</v>
      </c>
      <c r="I66" s="73" t="s">
        <v>206</v>
      </c>
      <c r="J66" s="73" t="s">
        <v>206</v>
      </c>
      <c r="K66" s="84"/>
      <c r="L66" s="73" t="b">
        <f>ISEVEN(COUNTA(_xlfn.UNIQUE(INDEX(tbl_05_Alphanumerical_Validation[IFC Entity],1):tbl_05_Alphanumerical_Validation[[#This Row],[IFC Entity]])))</f>
        <v>0</v>
      </c>
    </row>
    <row r="67" spans="2:12" x14ac:dyDescent="0.35">
      <c r="B67" s="73" t="s">
        <v>2267</v>
      </c>
      <c r="C67" s="5" t="s">
        <v>6826</v>
      </c>
      <c r="D67" s="5" t="s">
        <v>2252</v>
      </c>
      <c r="E67" s="5" t="s">
        <v>6827</v>
      </c>
      <c r="F67" s="5" t="s">
        <v>2133</v>
      </c>
      <c r="G67" s="73" t="s">
        <v>96</v>
      </c>
      <c r="H67" s="73" t="s">
        <v>206</v>
      </c>
      <c r="I67" s="73" t="s">
        <v>206</v>
      </c>
      <c r="J67" s="73" t="s">
        <v>206</v>
      </c>
      <c r="K67" s="84"/>
      <c r="L67" s="73" t="b">
        <f>ISEVEN(COUNTA(_xlfn.UNIQUE(INDEX(tbl_05_Alphanumerical_Validation[IFC Entity],1):tbl_05_Alphanumerical_Validation[[#This Row],[IFC Entity]])))</f>
        <v>0</v>
      </c>
    </row>
    <row r="68" spans="2:12" x14ac:dyDescent="0.35">
      <c r="B68" s="73" t="s">
        <v>2268</v>
      </c>
      <c r="C68" s="5" t="s">
        <v>2269</v>
      </c>
      <c r="D68" s="5" t="s">
        <v>2252</v>
      </c>
      <c r="E68" s="5" t="s">
        <v>2270</v>
      </c>
      <c r="F68" s="5" t="s">
        <v>2271</v>
      </c>
      <c r="G68" s="73" t="s">
        <v>96</v>
      </c>
      <c r="H68" s="73" t="s">
        <v>206</v>
      </c>
      <c r="I68" s="73" t="s">
        <v>206</v>
      </c>
      <c r="J68" s="73" t="s">
        <v>206</v>
      </c>
      <c r="K68" s="84"/>
      <c r="L68" s="73" t="b">
        <f>ISEVEN(COUNTA(_xlfn.UNIQUE(INDEX(tbl_05_Alphanumerical_Validation[IFC Entity],1):tbl_05_Alphanumerical_Validation[[#This Row],[IFC Entity]])))</f>
        <v>0</v>
      </c>
    </row>
    <row r="69" spans="2:12" x14ac:dyDescent="0.35">
      <c r="B69" s="73" t="s">
        <v>2272</v>
      </c>
      <c r="C69" s="5" t="s">
        <v>2273</v>
      </c>
      <c r="D69" s="5" t="s">
        <v>2252</v>
      </c>
      <c r="E69" s="5" t="s">
        <v>2270</v>
      </c>
      <c r="F69" s="5" t="s">
        <v>2271</v>
      </c>
      <c r="G69" s="73" t="s">
        <v>96</v>
      </c>
      <c r="H69" s="73" t="s">
        <v>206</v>
      </c>
      <c r="I69" s="73" t="s">
        <v>206</v>
      </c>
      <c r="J69" s="73" t="s">
        <v>206</v>
      </c>
      <c r="K69" s="84"/>
      <c r="L69" s="73" t="b">
        <f>ISEVEN(COUNTA(_xlfn.UNIQUE(INDEX(tbl_05_Alphanumerical_Validation[IFC Entity],1):tbl_05_Alphanumerical_Validation[[#This Row],[IFC Entity]])))</f>
        <v>0</v>
      </c>
    </row>
    <row r="70" spans="2:12" x14ac:dyDescent="0.35">
      <c r="B70" s="73" t="s">
        <v>2274</v>
      </c>
      <c r="C70" s="5" t="s">
        <v>2275</v>
      </c>
      <c r="D70" s="5" t="s">
        <v>2252</v>
      </c>
      <c r="E70" s="5" t="s">
        <v>2276</v>
      </c>
      <c r="F70" s="5" t="s">
        <v>2271</v>
      </c>
      <c r="G70" s="73" t="s">
        <v>96</v>
      </c>
      <c r="H70" s="73" t="s">
        <v>96</v>
      </c>
      <c r="I70" s="73" t="s">
        <v>206</v>
      </c>
      <c r="J70" s="73" t="s">
        <v>206</v>
      </c>
      <c r="K70" s="84"/>
      <c r="L70" s="73" t="b">
        <f>ISEVEN(COUNTA(_xlfn.UNIQUE(INDEX(tbl_05_Alphanumerical_Validation[IFC Entity],1):tbl_05_Alphanumerical_Validation[[#This Row],[IFC Entity]])))</f>
        <v>0</v>
      </c>
    </row>
    <row r="71" spans="2:12" x14ac:dyDescent="0.35">
      <c r="B71" s="73" t="s">
        <v>2277</v>
      </c>
      <c r="C71" s="5" t="s">
        <v>2278</v>
      </c>
      <c r="D71" s="5" t="s">
        <v>2252</v>
      </c>
      <c r="E71" s="5" t="s">
        <v>2276</v>
      </c>
      <c r="F71" s="5" t="s">
        <v>2271</v>
      </c>
      <c r="G71" s="73" t="s">
        <v>96</v>
      </c>
      <c r="H71" s="73" t="s">
        <v>96</v>
      </c>
      <c r="I71" s="73" t="s">
        <v>206</v>
      </c>
      <c r="J71" s="73" t="s">
        <v>206</v>
      </c>
      <c r="K71" s="84" t="s">
        <v>2279</v>
      </c>
      <c r="L71" s="73" t="b">
        <f>ISEVEN(COUNTA(_xlfn.UNIQUE(INDEX(tbl_05_Alphanumerical_Validation[IFC Entity],1):tbl_05_Alphanumerical_Validation[[#This Row],[IFC Entity]])))</f>
        <v>0</v>
      </c>
    </row>
    <row r="72" spans="2:12" x14ac:dyDescent="0.35">
      <c r="B72" s="73" t="s">
        <v>2280</v>
      </c>
      <c r="C72" s="5" t="s">
        <v>2281</v>
      </c>
      <c r="D72" s="5" t="s">
        <v>2252</v>
      </c>
      <c r="E72" s="5" t="s">
        <v>2276</v>
      </c>
      <c r="F72" s="5" t="s">
        <v>2271</v>
      </c>
      <c r="G72" s="73" t="s">
        <v>96</v>
      </c>
      <c r="H72" s="73" t="s">
        <v>96</v>
      </c>
      <c r="I72" s="73" t="s">
        <v>206</v>
      </c>
      <c r="J72" s="73" t="s">
        <v>206</v>
      </c>
      <c r="K72" s="84"/>
      <c r="L72" s="73" t="b">
        <f>ISEVEN(COUNTA(_xlfn.UNIQUE(INDEX(tbl_05_Alphanumerical_Validation[IFC Entity],1):tbl_05_Alphanumerical_Validation[[#This Row],[IFC Entity]])))</f>
        <v>0</v>
      </c>
    </row>
    <row r="73" spans="2:12" x14ac:dyDescent="0.35">
      <c r="B73" s="73" t="s">
        <v>2282</v>
      </c>
      <c r="C73" s="5" t="s">
        <v>2283</v>
      </c>
      <c r="D73" s="5" t="s">
        <v>2252</v>
      </c>
      <c r="E73" s="5" t="s">
        <v>2284</v>
      </c>
      <c r="F73" s="5" t="s">
        <v>2271</v>
      </c>
      <c r="G73" s="73" t="s">
        <v>96</v>
      </c>
      <c r="H73" s="73" t="s">
        <v>206</v>
      </c>
      <c r="I73" s="73" t="s">
        <v>206</v>
      </c>
      <c r="J73" s="73" t="s">
        <v>206</v>
      </c>
      <c r="K73" s="84"/>
      <c r="L73" s="73" t="b">
        <f>ISEVEN(COUNTA(_xlfn.UNIQUE(INDEX(tbl_05_Alphanumerical_Validation[IFC Entity],1):tbl_05_Alphanumerical_Validation[[#This Row],[IFC Entity]])))</f>
        <v>0</v>
      </c>
    </row>
    <row r="74" spans="2:12" x14ac:dyDescent="0.35">
      <c r="B74" s="73" t="s">
        <v>2285</v>
      </c>
      <c r="C74" s="5" t="s">
        <v>2286</v>
      </c>
      <c r="D74" s="5" t="s">
        <v>2252</v>
      </c>
      <c r="E74" s="5" t="s">
        <v>2284</v>
      </c>
      <c r="F74" s="5" t="s">
        <v>2271</v>
      </c>
      <c r="G74" s="73" t="s">
        <v>96</v>
      </c>
      <c r="H74" s="73" t="s">
        <v>206</v>
      </c>
      <c r="I74" s="73" t="s">
        <v>206</v>
      </c>
      <c r="J74" s="73" t="s">
        <v>206</v>
      </c>
      <c r="K74" s="84" t="s">
        <v>2279</v>
      </c>
      <c r="L74" s="73" t="b">
        <f>ISEVEN(COUNTA(_xlfn.UNIQUE(INDEX(tbl_05_Alphanumerical_Validation[IFC Entity],1):tbl_05_Alphanumerical_Validation[[#This Row],[IFC Entity]])))</f>
        <v>0</v>
      </c>
    </row>
    <row r="75" spans="2:12" x14ac:dyDescent="0.35">
      <c r="B75" s="73" t="s">
        <v>2287</v>
      </c>
      <c r="C75" s="5" t="s">
        <v>2288</v>
      </c>
      <c r="D75" s="5" t="s">
        <v>2252</v>
      </c>
      <c r="E75" s="5" t="s">
        <v>2284</v>
      </c>
      <c r="F75" s="5" t="s">
        <v>2271</v>
      </c>
      <c r="G75" s="73" t="s">
        <v>96</v>
      </c>
      <c r="H75" s="73" t="s">
        <v>96</v>
      </c>
      <c r="I75" s="73" t="s">
        <v>206</v>
      </c>
      <c r="J75" s="73" t="s">
        <v>206</v>
      </c>
      <c r="K75" s="84"/>
      <c r="L75" s="73" t="b">
        <f>ISEVEN(COUNTA(_xlfn.UNIQUE(INDEX(tbl_05_Alphanumerical_Validation[IFC Entity],1):tbl_05_Alphanumerical_Validation[[#This Row],[IFC Entity]])))</f>
        <v>0</v>
      </c>
    </row>
    <row r="76" spans="2:12" x14ac:dyDescent="0.35">
      <c r="B76" s="73" t="s">
        <v>2289</v>
      </c>
      <c r="C76" s="5" t="s">
        <v>2290</v>
      </c>
      <c r="D76" s="5" t="s">
        <v>2252</v>
      </c>
      <c r="E76" s="5" t="s">
        <v>2291</v>
      </c>
      <c r="F76" s="5" t="s">
        <v>2271</v>
      </c>
      <c r="G76" s="73" t="s">
        <v>96</v>
      </c>
      <c r="H76" s="73" t="s">
        <v>206</v>
      </c>
      <c r="I76" s="73" t="s">
        <v>206</v>
      </c>
      <c r="J76" s="73" t="s">
        <v>206</v>
      </c>
      <c r="K76" s="84"/>
      <c r="L76" s="73" t="b">
        <f>ISEVEN(COUNTA(_xlfn.UNIQUE(INDEX(tbl_05_Alphanumerical_Validation[IFC Entity],1):tbl_05_Alphanumerical_Validation[[#This Row],[IFC Entity]])))</f>
        <v>0</v>
      </c>
    </row>
    <row r="77" spans="2:12" x14ac:dyDescent="0.35">
      <c r="B77" s="73" t="s">
        <v>2292</v>
      </c>
      <c r="C77" s="5" t="s">
        <v>2293</v>
      </c>
      <c r="D77" s="5" t="s">
        <v>2252</v>
      </c>
      <c r="E77" s="5" t="s">
        <v>2291</v>
      </c>
      <c r="F77" s="5" t="s">
        <v>2271</v>
      </c>
      <c r="G77" s="73" t="s">
        <v>96</v>
      </c>
      <c r="H77" s="73" t="s">
        <v>206</v>
      </c>
      <c r="I77" s="73" t="s">
        <v>206</v>
      </c>
      <c r="J77" s="73" t="s">
        <v>206</v>
      </c>
      <c r="K77" s="84"/>
      <c r="L77" s="73" t="b">
        <f>ISEVEN(COUNTA(_xlfn.UNIQUE(INDEX(tbl_05_Alphanumerical_Validation[IFC Entity],1):tbl_05_Alphanumerical_Validation[[#This Row],[IFC Entity]])))</f>
        <v>0</v>
      </c>
    </row>
    <row r="78" spans="2:12" x14ac:dyDescent="0.35">
      <c r="B78" s="73" t="s">
        <v>2294</v>
      </c>
      <c r="C78" s="5" t="s">
        <v>2295</v>
      </c>
      <c r="D78" s="5" t="s">
        <v>2252</v>
      </c>
      <c r="E78" s="5" t="s">
        <v>2296</v>
      </c>
      <c r="F78" s="5" t="s">
        <v>2271</v>
      </c>
      <c r="G78" s="73" t="s">
        <v>96</v>
      </c>
      <c r="H78" s="73" t="s">
        <v>206</v>
      </c>
      <c r="I78" s="73" t="s">
        <v>206</v>
      </c>
      <c r="J78" s="73" t="s">
        <v>206</v>
      </c>
      <c r="K78" s="84"/>
      <c r="L78" s="73" t="b">
        <f>ISEVEN(COUNTA(_xlfn.UNIQUE(INDEX(tbl_05_Alphanumerical_Validation[IFC Entity],1):tbl_05_Alphanumerical_Validation[[#This Row],[IFC Entity]])))</f>
        <v>0</v>
      </c>
    </row>
    <row r="79" spans="2:12" x14ac:dyDescent="0.35">
      <c r="B79" s="73" t="s">
        <v>2297</v>
      </c>
      <c r="C79" s="5" t="s">
        <v>2298</v>
      </c>
      <c r="D79" s="5" t="s">
        <v>2252</v>
      </c>
      <c r="E79" s="5" t="s">
        <v>2296</v>
      </c>
      <c r="F79" s="5" t="s">
        <v>2271</v>
      </c>
      <c r="G79" s="73" t="s">
        <v>96</v>
      </c>
      <c r="H79" s="73" t="s">
        <v>206</v>
      </c>
      <c r="I79" s="73" t="s">
        <v>206</v>
      </c>
      <c r="J79" s="73" t="s">
        <v>206</v>
      </c>
      <c r="K79" s="84" t="s">
        <v>2279</v>
      </c>
      <c r="L79" s="73" t="b">
        <f>ISEVEN(COUNTA(_xlfn.UNIQUE(INDEX(tbl_05_Alphanumerical_Validation[IFC Entity],1):tbl_05_Alphanumerical_Validation[[#This Row],[IFC Entity]])))</f>
        <v>0</v>
      </c>
    </row>
    <row r="80" spans="2:12" x14ac:dyDescent="0.35">
      <c r="B80" s="73" t="s">
        <v>2299</v>
      </c>
      <c r="C80" s="5" t="s">
        <v>2300</v>
      </c>
      <c r="D80" s="5" t="s">
        <v>2252</v>
      </c>
      <c r="E80" s="5" t="s">
        <v>2296</v>
      </c>
      <c r="F80" s="5" t="s">
        <v>2271</v>
      </c>
      <c r="G80" s="73" t="s">
        <v>96</v>
      </c>
      <c r="H80" s="73" t="s">
        <v>96</v>
      </c>
      <c r="I80" s="73" t="s">
        <v>206</v>
      </c>
      <c r="J80" s="73" t="s">
        <v>206</v>
      </c>
      <c r="K80" s="84"/>
      <c r="L80" s="73" t="b">
        <f>ISEVEN(COUNTA(_xlfn.UNIQUE(INDEX(tbl_05_Alphanumerical_Validation[IFC Entity],1):tbl_05_Alphanumerical_Validation[[#This Row],[IFC Entity]])))</f>
        <v>0</v>
      </c>
    </row>
    <row r="81" spans="2:12" x14ac:dyDescent="0.35">
      <c r="B81" s="73" t="s">
        <v>2301</v>
      </c>
      <c r="C81" s="5" t="s">
        <v>2302</v>
      </c>
      <c r="D81" s="5" t="s">
        <v>2252</v>
      </c>
      <c r="E81" s="5" t="s">
        <v>2303</v>
      </c>
      <c r="F81" s="5" t="s">
        <v>2271</v>
      </c>
      <c r="G81" s="73" t="s">
        <v>96</v>
      </c>
      <c r="H81" s="73" t="s">
        <v>206</v>
      </c>
      <c r="I81" s="73" t="s">
        <v>206</v>
      </c>
      <c r="J81" s="73" t="s">
        <v>206</v>
      </c>
      <c r="K81" s="84"/>
      <c r="L81" s="73" t="b">
        <f>ISEVEN(COUNTA(_xlfn.UNIQUE(INDEX(tbl_05_Alphanumerical_Validation[IFC Entity],1):tbl_05_Alphanumerical_Validation[[#This Row],[IFC Entity]])))</f>
        <v>0</v>
      </c>
    </row>
    <row r="82" spans="2:12" x14ac:dyDescent="0.35">
      <c r="B82" s="73" t="s">
        <v>2304</v>
      </c>
      <c r="C82" s="5" t="s">
        <v>2305</v>
      </c>
      <c r="D82" s="5" t="s">
        <v>2252</v>
      </c>
      <c r="E82" s="5" t="s">
        <v>2303</v>
      </c>
      <c r="F82" s="5" t="s">
        <v>2271</v>
      </c>
      <c r="G82" s="73" t="s">
        <v>96</v>
      </c>
      <c r="H82" s="73" t="s">
        <v>206</v>
      </c>
      <c r="I82" s="73" t="s">
        <v>206</v>
      </c>
      <c r="J82" s="73" t="s">
        <v>206</v>
      </c>
      <c r="K82" s="84"/>
      <c r="L82" s="73" t="b">
        <f>ISEVEN(COUNTA(_xlfn.UNIQUE(INDEX(tbl_05_Alphanumerical_Validation[IFC Entity],1):tbl_05_Alphanumerical_Validation[[#This Row],[IFC Entity]])))</f>
        <v>0</v>
      </c>
    </row>
    <row r="83" spans="2:12" x14ac:dyDescent="0.35">
      <c r="B83" s="73" t="s">
        <v>2306</v>
      </c>
      <c r="C83" s="5" t="s">
        <v>2307</v>
      </c>
      <c r="D83" s="5" t="s">
        <v>2252</v>
      </c>
      <c r="E83" s="5" t="s">
        <v>2308</v>
      </c>
      <c r="F83" s="5" t="s">
        <v>2271</v>
      </c>
      <c r="G83" s="73" t="s">
        <v>96</v>
      </c>
      <c r="H83" s="73" t="s">
        <v>206</v>
      </c>
      <c r="I83" s="73" t="s">
        <v>206</v>
      </c>
      <c r="J83" s="73" t="s">
        <v>206</v>
      </c>
      <c r="K83" s="84"/>
      <c r="L83" s="73" t="b">
        <f>ISEVEN(COUNTA(_xlfn.UNIQUE(INDEX(tbl_05_Alphanumerical_Validation[IFC Entity],1):tbl_05_Alphanumerical_Validation[[#This Row],[IFC Entity]])))</f>
        <v>0</v>
      </c>
    </row>
    <row r="84" spans="2:12" x14ac:dyDescent="0.35">
      <c r="B84" s="73" t="s">
        <v>2309</v>
      </c>
      <c r="C84" s="5" t="s">
        <v>2310</v>
      </c>
      <c r="D84" s="5" t="s">
        <v>2252</v>
      </c>
      <c r="E84" s="5" t="s">
        <v>2308</v>
      </c>
      <c r="F84" s="5" t="s">
        <v>2271</v>
      </c>
      <c r="G84" s="73" t="s">
        <v>96</v>
      </c>
      <c r="H84" s="73" t="s">
        <v>206</v>
      </c>
      <c r="I84" s="73" t="s">
        <v>206</v>
      </c>
      <c r="J84" s="73" t="s">
        <v>206</v>
      </c>
      <c r="K84" s="84"/>
      <c r="L84" s="73" t="b">
        <f>ISEVEN(COUNTA(_xlfn.UNIQUE(INDEX(tbl_05_Alphanumerical_Validation[IFC Entity],1):tbl_05_Alphanumerical_Validation[[#This Row],[IFC Entity]])))</f>
        <v>0</v>
      </c>
    </row>
    <row r="85" spans="2:12" x14ac:dyDescent="0.35">
      <c r="B85" s="73" t="s">
        <v>2311</v>
      </c>
      <c r="C85" s="5" t="s">
        <v>2312</v>
      </c>
      <c r="D85" s="5" t="s">
        <v>2252</v>
      </c>
      <c r="E85" s="5" t="s">
        <v>2313</v>
      </c>
      <c r="F85" s="5" t="s">
        <v>2271</v>
      </c>
      <c r="G85" s="73" t="s">
        <v>96</v>
      </c>
      <c r="H85" s="73" t="s">
        <v>206</v>
      </c>
      <c r="I85" s="73" t="s">
        <v>206</v>
      </c>
      <c r="J85" s="73" t="s">
        <v>206</v>
      </c>
      <c r="K85" s="84"/>
      <c r="L85" s="73" t="b">
        <f>ISEVEN(COUNTA(_xlfn.UNIQUE(INDEX(tbl_05_Alphanumerical_Validation[IFC Entity],1):tbl_05_Alphanumerical_Validation[[#This Row],[IFC Entity]])))</f>
        <v>0</v>
      </c>
    </row>
    <row r="86" spans="2:12" x14ac:dyDescent="0.35">
      <c r="B86" s="73" t="s">
        <v>2314</v>
      </c>
      <c r="C86" s="5" t="s">
        <v>2315</v>
      </c>
      <c r="D86" s="5" t="s">
        <v>2252</v>
      </c>
      <c r="E86" s="5" t="s">
        <v>2313</v>
      </c>
      <c r="F86" s="5" t="s">
        <v>2271</v>
      </c>
      <c r="G86" s="73" t="s">
        <v>96</v>
      </c>
      <c r="H86" s="73" t="s">
        <v>206</v>
      </c>
      <c r="I86" s="73" t="s">
        <v>206</v>
      </c>
      <c r="J86" s="73" t="s">
        <v>206</v>
      </c>
      <c r="K86" s="84"/>
      <c r="L86" s="73" t="b">
        <f>ISEVEN(COUNTA(_xlfn.UNIQUE(INDEX(tbl_05_Alphanumerical_Validation[IFC Entity],1):tbl_05_Alphanumerical_Validation[[#This Row],[IFC Entity]])))</f>
        <v>0</v>
      </c>
    </row>
    <row r="87" spans="2:12" x14ac:dyDescent="0.35">
      <c r="B87" s="73" t="s">
        <v>2316</v>
      </c>
      <c r="C87" s="5" t="s">
        <v>2317</v>
      </c>
      <c r="D87" s="5" t="s">
        <v>2252</v>
      </c>
      <c r="E87" s="5" t="s">
        <v>2318</v>
      </c>
      <c r="F87" s="5" t="s">
        <v>2271</v>
      </c>
      <c r="G87" s="73" t="s">
        <v>96</v>
      </c>
      <c r="H87" s="73" t="s">
        <v>206</v>
      </c>
      <c r="I87" s="73" t="s">
        <v>206</v>
      </c>
      <c r="J87" s="73" t="s">
        <v>206</v>
      </c>
      <c r="K87" s="84"/>
      <c r="L87" s="73" t="b">
        <f>ISEVEN(COUNTA(_xlfn.UNIQUE(INDEX(tbl_05_Alphanumerical_Validation[IFC Entity],1):tbl_05_Alphanumerical_Validation[[#This Row],[IFC Entity]])))</f>
        <v>0</v>
      </c>
    </row>
    <row r="88" spans="2:12" x14ac:dyDescent="0.35">
      <c r="B88" s="73" t="s">
        <v>2319</v>
      </c>
      <c r="C88" s="5" t="s">
        <v>2320</v>
      </c>
      <c r="D88" s="5" t="s">
        <v>2252</v>
      </c>
      <c r="E88" s="5" t="s">
        <v>2318</v>
      </c>
      <c r="F88" s="5" t="s">
        <v>2271</v>
      </c>
      <c r="G88" s="73" t="s">
        <v>96</v>
      </c>
      <c r="H88" s="73" t="s">
        <v>206</v>
      </c>
      <c r="I88" s="73" t="s">
        <v>206</v>
      </c>
      <c r="J88" s="73" t="s">
        <v>206</v>
      </c>
      <c r="K88" s="84"/>
      <c r="L88" s="73" t="b">
        <f>ISEVEN(COUNTA(_xlfn.UNIQUE(INDEX(tbl_05_Alphanumerical_Validation[IFC Entity],1):tbl_05_Alphanumerical_Validation[[#This Row],[IFC Entity]])))</f>
        <v>0</v>
      </c>
    </row>
    <row r="89" spans="2:12" x14ac:dyDescent="0.35">
      <c r="B89" s="73" t="s">
        <v>2321</v>
      </c>
      <c r="C89" s="5" t="s">
        <v>2322</v>
      </c>
      <c r="D89" s="5" t="s">
        <v>2252</v>
      </c>
      <c r="E89" s="5" t="s">
        <v>2323</v>
      </c>
      <c r="F89" s="5" t="s">
        <v>2271</v>
      </c>
      <c r="G89" s="73" t="s">
        <v>96</v>
      </c>
      <c r="H89" s="73" t="s">
        <v>206</v>
      </c>
      <c r="I89" s="73" t="s">
        <v>206</v>
      </c>
      <c r="J89" s="73" t="s">
        <v>206</v>
      </c>
      <c r="K89" s="84"/>
      <c r="L89" s="73" t="b">
        <f>ISEVEN(COUNTA(_xlfn.UNIQUE(INDEX(tbl_05_Alphanumerical_Validation[IFC Entity],1):tbl_05_Alphanumerical_Validation[[#This Row],[IFC Entity]])))</f>
        <v>0</v>
      </c>
    </row>
    <row r="90" spans="2:12" x14ac:dyDescent="0.35">
      <c r="B90" s="73" t="s">
        <v>2324</v>
      </c>
      <c r="C90" s="73" t="s">
        <v>2325</v>
      </c>
      <c r="D90" s="5" t="s">
        <v>2252</v>
      </c>
      <c r="E90" s="5" t="s">
        <v>2326</v>
      </c>
      <c r="F90" s="5" t="s">
        <v>2271</v>
      </c>
      <c r="G90" s="73" t="s">
        <v>96</v>
      </c>
      <c r="H90" s="73" t="s">
        <v>206</v>
      </c>
      <c r="I90" s="73" t="s">
        <v>206</v>
      </c>
      <c r="J90" s="73" t="s">
        <v>206</v>
      </c>
      <c r="K90" s="84"/>
      <c r="L90" s="73" t="b">
        <f>ISEVEN(COUNTA(_xlfn.UNIQUE(INDEX(tbl_05_Alphanumerical_Validation[IFC Entity],1):tbl_05_Alphanumerical_Validation[[#This Row],[IFC Entity]])))</f>
        <v>0</v>
      </c>
    </row>
    <row r="91" spans="2:12" x14ac:dyDescent="0.35">
      <c r="B91" s="73" t="s">
        <v>2327</v>
      </c>
      <c r="C91" s="73" t="s">
        <v>2328</v>
      </c>
      <c r="D91" s="5" t="s">
        <v>2252</v>
      </c>
      <c r="E91" s="5" t="s">
        <v>2329</v>
      </c>
      <c r="F91" s="5" t="s">
        <v>2271</v>
      </c>
      <c r="G91" s="73" t="s">
        <v>96</v>
      </c>
      <c r="H91" s="73" t="s">
        <v>206</v>
      </c>
      <c r="I91" s="73" t="s">
        <v>206</v>
      </c>
      <c r="J91" s="73" t="s">
        <v>206</v>
      </c>
      <c r="K91" s="84"/>
      <c r="L91" s="73" t="b">
        <f>ISEVEN(COUNTA(_xlfn.UNIQUE(INDEX(tbl_05_Alphanumerical_Validation[IFC Entity],1):tbl_05_Alphanumerical_Validation[[#This Row],[IFC Entity]])))</f>
        <v>0</v>
      </c>
    </row>
    <row r="92" spans="2:12" x14ac:dyDescent="0.35">
      <c r="B92" s="73" t="s">
        <v>2330</v>
      </c>
      <c r="C92" s="73" t="s">
        <v>2331</v>
      </c>
      <c r="D92" s="5" t="s">
        <v>2252</v>
      </c>
      <c r="E92" s="5" t="s">
        <v>2332</v>
      </c>
      <c r="F92" s="5" t="s">
        <v>2271</v>
      </c>
      <c r="G92" s="73" t="s">
        <v>96</v>
      </c>
      <c r="H92" s="73" t="s">
        <v>206</v>
      </c>
      <c r="I92" s="73" t="s">
        <v>206</v>
      </c>
      <c r="J92" s="73" t="s">
        <v>206</v>
      </c>
      <c r="K92" s="84"/>
      <c r="L92" s="73" t="b">
        <f>ISEVEN(COUNTA(_xlfn.UNIQUE(INDEX(tbl_05_Alphanumerical_Validation[IFC Entity],1):tbl_05_Alphanumerical_Validation[[#This Row],[IFC Entity]])))</f>
        <v>0</v>
      </c>
    </row>
    <row r="93" spans="2:12" x14ac:dyDescent="0.35">
      <c r="B93" s="73" t="s">
        <v>2333</v>
      </c>
      <c r="C93" s="73" t="s">
        <v>2334</v>
      </c>
      <c r="D93" s="5" t="s">
        <v>2252</v>
      </c>
      <c r="E93" s="5" t="s">
        <v>2335</v>
      </c>
      <c r="F93" s="5" t="s">
        <v>2271</v>
      </c>
      <c r="G93" s="73" t="s">
        <v>96</v>
      </c>
      <c r="H93" s="73" t="s">
        <v>206</v>
      </c>
      <c r="I93" s="73" t="s">
        <v>206</v>
      </c>
      <c r="J93" s="73" t="s">
        <v>206</v>
      </c>
      <c r="K93" s="84"/>
      <c r="L93" s="73" t="b">
        <f>ISEVEN(COUNTA(_xlfn.UNIQUE(INDEX(tbl_05_Alphanumerical_Validation[IFC Entity],1):tbl_05_Alphanumerical_Validation[[#This Row],[IFC Entity]])))</f>
        <v>0</v>
      </c>
    </row>
    <row r="94" spans="2:12" x14ac:dyDescent="0.35">
      <c r="B94" s="73" t="s">
        <v>2336</v>
      </c>
      <c r="C94" s="73" t="s">
        <v>2337</v>
      </c>
      <c r="D94" s="5" t="s">
        <v>2252</v>
      </c>
      <c r="E94" s="5" t="s">
        <v>2338</v>
      </c>
      <c r="F94" s="5" t="s">
        <v>2271</v>
      </c>
      <c r="G94" s="73" t="s">
        <v>96</v>
      </c>
      <c r="H94" s="73" t="s">
        <v>206</v>
      </c>
      <c r="I94" s="73" t="s">
        <v>206</v>
      </c>
      <c r="J94" s="73" t="s">
        <v>206</v>
      </c>
      <c r="K94" s="84"/>
      <c r="L94" s="73" t="b">
        <f>ISEVEN(COUNTA(_xlfn.UNIQUE(INDEX(tbl_05_Alphanumerical_Validation[IFC Entity],1):tbl_05_Alphanumerical_Validation[[#This Row],[IFC Entity]])))</f>
        <v>0</v>
      </c>
    </row>
    <row r="95" spans="2:12" x14ac:dyDescent="0.35">
      <c r="B95" s="73" t="s">
        <v>2339</v>
      </c>
      <c r="C95" s="73" t="s">
        <v>2340</v>
      </c>
      <c r="D95" s="5" t="s">
        <v>2252</v>
      </c>
      <c r="E95" s="5" t="s">
        <v>2341</v>
      </c>
      <c r="F95" s="5" t="s">
        <v>2271</v>
      </c>
      <c r="G95" s="73" t="s">
        <v>96</v>
      </c>
      <c r="H95" s="73" t="s">
        <v>206</v>
      </c>
      <c r="I95" s="73" t="s">
        <v>206</v>
      </c>
      <c r="J95" s="73" t="s">
        <v>206</v>
      </c>
      <c r="K95" s="84"/>
      <c r="L95" s="73" t="b">
        <f>ISEVEN(COUNTA(_xlfn.UNIQUE(INDEX(tbl_05_Alphanumerical_Validation[IFC Entity],1):tbl_05_Alphanumerical_Validation[[#This Row],[IFC Entity]])))</f>
        <v>0</v>
      </c>
    </row>
    <row r="96" spans="2:12" x14ac:dyDescent="0.35">
      <c r="B96" s="73" t="s">
        <v>2342</v>
      </c>
      <c r="C96" s="73" t="s">
        <v>2343</v>
      </c>
      <c r="D96" s="5" t="s">
        <v>2252</v>
      </c>
      <c r="E96" s="5" t="s">
        <v>2344</v>
      </c>
      <c r="F96" s="5" t="s">
        <v>2271</v>
      </c>
      <c r="G96" s="73" t="s">
        <v>96</v>
      </c>
      <c r="H96" s="73" t="s">
        <v>206</v>
      </c>
      <c r="I96" s="73" t="s">
        <v>206</v>
      </c>
      <c r="J96" s="73" t="s">
        <v>206</v>
      </c>
      <c r="K96" s="84"/>
      <c r="L96" s="73" t="b">
        <f>ISEVEN(COUNTA(_xlfn.UNIQUE(INDEX(tbl_05_Alphanumerical_Validation[IFC Entity],1):tbl_05_Alphanumerical_Validation[[#This Row],[IFC Entity]])))</f>
        <v>0</v>
      </c>
    </row>
    <row r="97" spans="2:12" x14ac:dyDescent="0.35">
      <c r="B97" s="73" t="s">
        <v>2345</v>
      </c>
      <c r="C97" s="73" t="s">
        <v>2346</v>
      </c>
      <c r="D97" s="5" t="s">
        <v>2252</v>
      </c>
      <c r="E97" s="5" t="s">
        <v>2347</v>
      </c>
      <c r="F97" s="5" t="s">
        <v>2271</v>
      </c>
      <c r="G97" s="73" t="s">
        <v>96</v>
      </c>
      <c r="H97" s="73" t="s">
        <v>206</v>
      </c>
      <c r="I97" s="73" t="s">
        <v>206</v>
      </c>
      <c r="J97" s="73" t="s">
        <v>206</v>
      </c>
      <c r="K97" s="84"/>
      <c r="L97" s="73" t="b">
        <f>ISEVEN(COUNTA(_xlfn.UNIQUE(INDEX(tbl_05_Alphanumerical_Validation[IFC Entity],1):tbl_05_Alphanumerical_Validation[[#This Row],[IFC Entity]])))</f>
        <v>0</v>
      </c>
    </row>
    <row r="98" spans="2:12" x14ac:dyDescent="0.35">
      <c r="B98" s="73" t="s">
        <v>2348</v>
      </c>
      <c r="C98" s="73" t="s">
        <v>2349</v>
      </c>
      <c r="D98" s="5" t="s">
        <v>2252</v>
      </c>
      <c r="E98" s="5" t="s">
        <v>2350</v>
      </c>
      <c r="F98" s="5" t="s">
        <v>2271</v>
      </c>
      <c r="G98" s="73" t="s">
        <v>96</v>
      </c>
      <c r="H98" s="73" t="s">
        <v>206</v>
      </c>
      <c r="I98" s="73" t="s">
        <v>206</v>
      </c>
      <c r="J98" s="73" t="s">
        <v>206</v>
      </c>
      <c r="K98" s="84"/>
      <c r="L98" s="73" t="b">
        <f>ISEVEN(COUNTA(_xlfn.UNIQUE(INDEX(tbl_05_Alphanumerical_Validation[IFC Entity],1):tbl_05_Alphanumerical_Validation[[#This Row],[IFC Entity]])))</f>
        <v>0</v>
      </c>
    </row>
    <row r="99" spans="2:12" x14ac:dyDescent="0.35">
      <c r="B99" s="73" t="s">
        <v>2351</v>
      </c>
      <c r="C99" s="73" t="s">
        <v>2352</v>
      </c>
      <c r="D99" s="5" t="s">
        <v>2252</v>
      </c>
      <c r="E99" s="5" t="s">
        <v>2353</v>
      </c>
      <c r="F99" s="5" t="s">
        <v>2271</v>
      </c>
      <c r="G99" s="73" t="s">
        <v>96</v>
      </c>
      <c r="H99" s="73" t="s">
        <v>206</v>
      </c>
      <c r="I99" s="73" t="s">
        <v>206</v>
      </c>
      <c r="J99" s="73" t="s">
        <v>206</v>
      </c>
      <c r="K99" s="84"/>
      <c r="L99" s="73" t="b">
        <f>ISEVEN(COUNTA(_xlfn.UNIQUE(INDEX(tbl_05_Alphanumerical_Validation[IFC Entity],1):tbl_05_Alphanumerical_Validation[[#This Row],[IFC Entity]])))</f>
        <v>0</v>
      </c>
    </row>
    <row r="100" spans="2:12" x14ac:dyDescent="0.35">
      <c r="B100" s="73" t="s">
        <v>2354</v>
      </c>
      <c r="C100" s="73" t="s">
        <v>2355</v>
      </c>
      <c r="D100" s="5" t="s">
        <v>2252</v>
      </c>
      <c r="E100" s="5" t="s">
        <v>2356</v>
      </c>
      <c r="F100" s="5" t="s">
        <v>2271</v>
      </c>
      <c r="G100" s="73" t="s">
        <v>96</v>
      </c>
      <c r="H100" s="73" t="s">
        <v>206</v>
      </c>
      <c r="I100" s="73" t="s">
        <v>206</v>
      </c>
      <c r="J100" s="73" t="s">
        <v>206</v>
      </c>
      <c r="K100" s="84"/>
      <c r="L100" s="73" t="b">
        <f>ISEVEN(COUNTA(_xlfn.UNIQUE(INDEX(tbl_05_Alphanumerical_Validation[IFC Entity],1):tbl_05_Alphanumerical_Validation[[#This Row],[IFC Entity]])))</f>
        <v>0</v>
      </c>
    </row>
    <row r="101" spans="2:12" x14ac:dyDescent="0.35">
      <c r="B101" s="73" t="s">
        <v>2357</v>
      </c>
      <c r="C101" s="73" t="s">
        <v>2358</v>
      </c>
      <c r="D101" s="5" t="s">
        <v>2252</v>
      </c>
      <c r="E101" s="5" t="s">
        <v>2359</v>
      </c>
      <c r="F101" s="5" t="s">
        <v>2271</v>
      </c>
      <c r="G101" s="73" t="s">
        <v>96</v>
      </c>
      <c r="H101" s="73" t="s">
        <v>206</v>
      </c>
      <c r="I101" s="73" t="s">
        <v>206</v>
      </c>
      <c r="J101" s="73" t="s">
        <v>206</v>
      </c>
      <c r="K101" s="84"/>
      <c r="L101" s="73" t="b">
        <f>ISEVEN(COUNTA(_xlfn.UNIQUE(INDEX(tbl_05_Alphanumerical_Validation[IFC Entity],1):tbl_05_Alphanumerical_Validation[[#This Row],[IFC Entity]])))</f>
        <v>0</v>
      </c>
    </row>
    <row r="102" spans="2:12" x14ac:dyDescent="0.35">
      <c r="B102" s="73" t="s">
        <v>2360</v>
      </c>
      <c r="C102" s="73" t="s">
        <v>2361</v>
      </c>
      <c r="D102" s="5" t="s">
        <v>2252</v>
      </c>
      <c r="E102" s="5" t="s">
        <v>2362</v>
      </c>
      <c r="F102" s="5" t="s">
        <v>2271</v>
      </c>
      <c r="G102" s="73" t="s">
        <v>96</v>
      </c>
      <c r="H102" s="73" t="s">
        <v>206</v>
      </c>
      <c r="I102" s="73" t="s">
        <v>206</v>
      </c>
      <c r="J102" s="73" t="s">
        <v>206</v>
      </c>
      <c r="K102" s="84"/>
      <c r="L102" s="73" t="b">
        <f>ISEVEN(COUNTA(_xlfn.UNIQUE(INDEX(tbl_05_Alphanumerical_Validation[IFC Entity],1):tbl_05_Alphanumerical_Validation[[#This Row],[IFC Entity]])))</f>
        <v>0</v>
      </c>
    </row>
    <row r="103" spans="2:12" x14ac:dyDescent="0.35">
      <c r="B103" s="73" t="s">
        <v>2363</v>
      </c>
      <c r="C103" s="73" t="s">
        <v>2364</v>
      </c>
      <c r="D103" s="5" t="s">
        <v>2252</v>
      </c>
      <c r="E103" s="5" t="s">
        <v>2365</v>
      </c>
      <c r="F103" s="5" t="s">
        <v>2271</v>
      </c>
      <c r="G103" s="73" t="s">
        <v>96</v>
      </c>
      <c r="H103" s="73" t="s">
        <v>206</v>
      </c>
      <c r="I103" s="73" t="s">
        <v>206</v>
      </c>
      <c r="J103" s="73" t="s">
        <v>206</v>
      </c>
      <c r="K103" s="84"/>
      <c r="L103" s="73" t="b">
        <f>ISEVEN(COUNTA(_xlfn.UNIQUE(INDEX(tbl_05_Alphanumerical_Validation[IFC Entity],1):tbl_05_Alphanumerical_Validation[[#This Row],[IFC Entity]])))</f>
        <v>0</v>
      </c>
    </row>
    <row r="104" spans="2:12" x14ac:dyDescent="0.35">
      <c r="B104" s="73" t="s">
        <v>2366</v>
      </c>
      <c r="C104" s="73" t="s">
        <v>2367</v>
      </c>
      <c r="D104" s="5" t="s">
        <v>2368</v>
      </c>
      <c r="E104" s="5" t="s">
        <v>2136</v>
      </c>
      <c r="F104" s="5" t="s">
        <v>2271</v>
      </c>
      <c r="G104" s="73" t="s">
        <v>96</v>
      </c>
      <c r="H104" s="73" t="s">
        <v>206</v>
      </c>
      <c r="I104" s="73" t="s">
        <v>206</v>
      </c>
      <c r="J104" s="73" t="s">
        <v>206</v>
      </c>
      <c r="K104" s="84"/>
      <c r="L104" s="73" t="b">
        <f>ISEVEN(COUNTA(_xlfn.UNIQUE(INDEX(tbl_05_Alphanumerical_Validation[IFC Entity],1):tbl_05_Alphanumerical_Validation[[#This Row],[IFC Entity]])))</f>
        <v>1</v>
      </c>
    </row>
    <row r="105" spans="2:12" x14ac:dyDescent="0.35">
      <c r="B105" s="73" t="s">
        <v>2369</v>
      </c>
      <c r="C105" s="73" t="s">
        <v>2370</v>
      </c>
      <c r="D105" s="5" t="s">
        <v>2368</v>
      </c>
      <c r="E105" s="5" t="s">
        <v>2136</v>
      </c>
      <c r="F105" s="5" t="s">
        <v>2271</v>
      </c>
      <c r="G105" s="73" t="s">
        <v>96</v>
      </c>
      <c r="H105" s="73" t="s">
        <v>206</v>
      </c>
      <c r="I105" s="73" t="s">
        <v>206</v>
      </c>
      <c r="J105" s="73" t="s">
        <v>206</v>
      </c>
      <c r="K105" s="84"/>
      <c r="L105" s="73" t="b">
        <f>ISEVEN(COUNTA(_xlfn.UNIQUE(INDEX(tbl_05_Alphanumerical_Validation[IFC Entity],1):tbl_05_Alphanumerical_Validation[[#This Row],[IFC Entity]])))</f>
        <v>1</v>
      </c>
    </row>
    <row r="106" spans="2:12" x14ac:dyDescent="0.35">
      <c r="B106" s="73" t="s">
        <v>2371</v>
      </c>
      <c r="C106" s="73" t="s">
        <v>2372</v>
      </c>
      <c r="D106" s="5" t="s">
        <v>2368</v>
      </c>
      <c r="E106" s="5" t="s">
        <v>2136</v>
      </c>
      <c r="F106" s="5" t="s">
        <v>2271</v>
      </c>
      <c r="G106" s="73" t="s">
        <v>96</v>
      </c>
      <c r="H106" s="73" t="s">
        <v>206</v>
      </c>
      <c r="I106" s="73" t="s">
        <v>206</v>
      </c>
      <c r="J106" s="73" t="s">
        <v>206</v>
      </c>
      <c r="K106" s="84"/>
      <c r="L106" s="73" t="b">
        <f>ISEVEN(COUNTA(_xlfn.UNIQUE(INDEX(tbl_05_Alphanumerical_Validation[IFC Entity],1):tbl_05_Alphanumerical_Validation[[#This Row],[IFC Entity]])))</f>
        <v>1</v>
      </c>
    </row>
    <row r="107" spans="2:12" x14ac:dyDescent="0.35">
      <c r="B107" s="73" t="s">
        <v>2373</v>
      </c>
      <c r="C107" s="73" t="s">
        <v>2374</v>
      </c>
      <c r="D107" s="5" t="s">
        <v>2368</v>
      </c>
      <c r="E107" s="5" t="s">
        <v>2141</v>
      </c>
      <c r="F107" s="5" t="s">
        <v>2271</v>
      </c>
      <c r="G107" s="73" t="s">
        <v>96</v>
      </c>
      <c r="H107" s="73" t="s">
        <v>206</v>
      </c>
      <c r="I107" s="73" t="s">
        <v>206</v>
      </c>
      <c r="J107" s="73" t="s">
        <v>206</v>
      </c>
      <c r="K107" s="84"/>
      <c r="L107" s="73" t="b">
        <f>ISEVEN(COUNTA(_xlfn.UNIQUE(INDEX(tbl_05_Alphanumerical_Validation[IFC Entity],1):tbl_05_Alphanumerical_Validation[[#This Row],[IFC Entity]])))</f>
        <v>1</v>
      </c>
    </row>
    <row r="108" spans="2:12" x14ac:dyDescent="0.35">
      <c r="B108" s="73" t="s">
        <v>2375</v>
      </c>
      <c r="C108" s="73" t="s">
        <v>2376</v>
      </c>
      <c r="D108" s="5" t="s">
        <v>2368</v>
      </c>
      <c r="E108" s="5" t="s">
        <v>2377</v>
      </c>
      <c r="F108" s="5" t="s">
        <v>2271</v>
      </c>
      <c r="G108" s="73" t="s">
        <v>96</v>
      </c>
      <c r="H108" s="73" t="s">
        <v>206</v>
      </c>
      <c r="I108" s="73" t="s">
        <v>206</v>
      </c>
      <c r="J108" s="73" t="s">
        <v>206</v>
      </c>
      <c r="K108" s="84" t="s">
        <v>2279</v>
      </c>
      <c r="L108" s="73" t="b">
        <f>ISEVEN(COUNTA(_xlfn.UNIQUE(INDEX(tbl_05_Alphanumerical_Validation[IFC Entity],1):tbl_05_Alphanumerical_Validation[[#This Row],[IFC Entity]])))</f>
        <v>1</v>
      </c>
    </row>
    <row r="109" spans="2:12" x14ac:dyDescent="0.35">
      <c r="B109" s="73" t="s">
        <v>2378</v>
      </c>
      <c r="C109" s="73" t="s">
        <v>2379</v>
      </c>
      <c r="D109" s="5" t="s">
        <v>2368</v>
      </c>
      <c r="E109" s="5" t="s">
        <v>2380</v>
      </c>
      <c r="F109" s="5" t="s">
        <v>2271</v>
      </c>
      <c r="G109" s="73" t="s">
        <v>96</v>
      </c>
      <c r="H109" s="73" t="s">
        <v>206</v>
      </c>
      <c r="I109" s="73" t="s">
        <v>206</v>
      </c>
      <c r="J109" s="73" t="s">
        <v>206</v>
      </c>
      <c r="K109" s="84"/>
      <c r="L109" s="73" t="b">
        <f>ISEVEN(COUNTA(_xlfn.UNIQUE(INDEX(tbl_05_Alphanumerical_Validation[IFC Entity],1):tbl_05_Alphanumerical_Validation[[#This Row],[IFC Entity]])))</f>
        <v>1</v>
      </c>
    </row>
    <row r="110" spans="2:12" x14ac:dyDescent="0.35">
      <c r="B110" s="73" t="s">
        <v>2381</v>
      </c>
      <c r="C110" s="73" t="s">
        <v>2382</v>
      </c>
      <c r="D110" s="5" t="s">
        <v>2368</v>
      </c>
      <c r="E110" s="5" t="s">
        <v>2383</v>
      </c>
      <c r="F110" s="5" t="s">
        <v>2271</v>
      </c>
      <c r="G110" s="73" t="s">
        <v>96</v>
      </c>
      <c r="H110" s="73" t="s">
        <v>206</v>
      </c>
      <c r="I110" s="73" t="s">
        <v>206</v>
      </c>
      <c r="J110" s="73" t="s">
        <v>206</v>
      </c>
      <c r="K110" s="84"/>
      <c r="L110" s="73" t="b">
        <f>ISEVEN(COUNTA(_xlfn.UNIQUE(INDEX(tbl_05_Alphanumerical_Validation[IFC Entity],1):tbl_05_Alphanumerical_Validation[[#This Row],[IFC Entity]])))</f>
        <v>1</v>
      </c>
    </row>
    <row r="111" spans="2:12" x14ac:dyDescent="0.35">
      <c r="B111" s="73" t="s">
        <v>2384</v>
      </c>
      <c r="C111" s="73" t="s">
        <v>2385</v>
      </c>
      <c r="D111" s="5" t="s">
        <v>2368</v>
      </c>
      <c r="E111" s="5" t="s">
        <v>2386</v>
      </c>
      <c r="F111" s="5" t="s">
        <v>2271</v>
      </c>
      <c r="G111" s="73" t="s">
        <v>96</v>
      </c>
      <c r="H111" s="73" t="s">
        <v>206</v>
      </c>
      <c r="I111" s="73" t="s">
        <v>206</v>
      </c>
      <c r="J111" s="73" t="s">
        <v>206</v>
      </c>
      <c r="K111" s="84"/>
      <c r="L111" s="73" t="b">
        <f>ISEVEN(COUNTA(_xlfn.UNIQUE(INDEX(tbl_05_Alphanumerical_Validation[IFC Entity],1):tbl_05_Alphanumerical_Validation[[#This Row],[IFC Entity]])))</f>
        <v>1</v>
      </c>
    </row>
    <row r="112" spans="2:12" x14ac:dyDescent="0.35">
      <c r="B112" s="73" t="s">
        <v>2387</v>
      </c>
      <c r="C112" s="73" t="s">
        <v>2388</v>
      </c>
      <c r="D112" s="5" t="s">
        <v>2368</v>
      </c>
      <c r="E112" s="5" t="s">
        <v>2389</v>
      </c>
      <c r="F112" s="5" t="s">
        <v>2271</v>
      </c>
      <c r="G112" s="73" t="s">
        <v>96</v>
      </c>
      <c r="H112" s="73" t="s">
        <v>206</v>
      </c>
      <c r="I112" s="73" t="s">
        <v>206</v>
      </c>
      <c r="J112" s="73" t="s">
        <v>206</v>
      </c>
      <c r="K112" s="84"/>
      <c r="L112" s="73" t="b">
        <f>ISEVEN(COUNTA(_xlfn.UNIQUE(INDEX(tbl_05_Alphanumerical_Validation[IFC Entity],1):tbl_05_Alphanumerical_Validation[[#This Row],[IFC Entity]])))</f>
        <v>1</v>
      </c>
    </row>
    <row r="113" spans="2:12" x14ac:dyDescent="0.35">
      <c r="B113" s="73" t="s">
        <v>2390</v>
      </c>
      <c r="C113" s="73" t="s">
        <v>2391</v>
      </c>
      <c r="D113" s="5" t="s">
        <v>2368</v>
      </c>
      <c r="E113" s="5" t="s">
        <v>2392</v>
      </c>
      <c r="F113" s="5" t="s">
        <v>2271</v>
      </c>
      <c r="G113" s="73" t="s">
        <v>96</v>
      </c>
      <c r="H113" s="73" t="s">
        <v>206</v>
      </c>
      <c r="I113" s="73" t="s">
        <v>206</v>
      </c>
      <c r="J113" s="73" t="s">
        <v>206</v>
      </c>
      <c r="K113" s="84"/>
      <c r="L113" s="73" t="b">
        <f>ISEVEN(COUNTA(_xlfn.UNIQUE(INDEX(tbl_05_Alphanumerical_Validation[IFC Entity],1):tbl_05_Alphanumerical_Validation[[#This Row],[IFC Entity]])))</f>
        <v>1</v>
      </c>
    </row>
    <row r="114" spans="2:12" x14ac:dyDescent="0.35">
      <c r="B114" s="73" t="s">
        <v>2393</v>
      </c>
      <c r="C114" s="73" t="s">
        <v>2394</v>
      </c>
      <c r="D114" s="5" t="s">
        <v>2368</v>
      </c>
      <c r="E114" s="5" t="s">
        <v>2395</v>
      </c>
      <c r="F114" s="5" t="s">
        <v>2396</v>
      </c>
      <c r="G114" s="73" t="s">
        <v>96</v>
      </c>
      <c r="H114" s="73" t="s">
        <v>206</v>
      </c>
      <c r="I114" s="73" t="s">
        <v>206</v>
      </c>
      <c r="J114" s="73" t="s">
        <v>206</v>
      </c>
      <c r="K114" s="84"/>
      <c r="L114" s="73" t="b">
        <f>ISEVEN(COUNTA(_xlfn.UNIQUE(INDEX(tbl_05_Alphanumerical_Validation[IFC Entity],1):tbl_05_Alphanumerical_Validation[[#This Row],[IFC Entity]])))</f>
        <v>1</v>
      </c>
    </row>
    <row r="115" spans="2:12" x14ac:dyDescent="0.35">
      <c r="B115" s="73" t="s">
        <v>2397</v>
      </c>
      <c r="C115" s="73" t="s">
        <v>2398</v>
      </c>
      <c r="D115" s="5" t="s">
        <v>2368</v>
      </c>
      <c r="E115" s="5" t="s">
        <v>2395</v>
      </c>
      <c r="F115" s="5" t="s">
        <v>2396</v>
      </c>
      <c r="G115" s="73" t="s">
        <v>96</v>
      </c>
      <c r="H115" s="73" t="s">
        <v>206</v>
      </c>
      <c r="I115" s="73" t="s">
        <v>206</v>
      </c>
      <c r="J115" s="73" t="s">
        <v>206</v>
      </c>
      <c r="K115" s="84"/>
      <c r="L115" s="73" t="b">
        <f>ISEVEN(COUNTA(_xlfn.UNIQUE(INDEX(tbl_05_Alphanumerical_Validation[IFC Entity],1):tbl_05_Alphanumerical_Validation[[#This Row],[IFC Entity]])))</f>
        <v>1</v>
      </c>
    </row>
    <row r="116" spans="2:12" x14ac:dyDescent="0.35">
      <c r="B116" s="73" t="s">
        <v>2399</v>
      </c>
      <c r="C116" s="73" t="s">
        <v>2400</v>
      </c>
      <c r="D116" s="5" t="s">
        <v>2368</v>
      </c>
      <c r="E116" s="5" t="s">
        <v>2249</v>
      </c>
      <c r="F116" s="5" t="s">
        <v>2133</v>
      </c>
      <c r="G116" s="73" t="s">
        <v>96</v>
      </c>
      <c r="H116" s="73" t="s">
        <v>206</v>
      </c>
      <c r="I116" s="73" t="s">
        <v>206</v>
      </c>
      <c r="J116" s="73" t="s">
        <v>206</v>
      </c>
      <c r="K116" s="84"/>
      <c r="L116" s="73" t="b">
        <f>ISEVEN(COUNTA(_xlfn.UNIQUE(INDEX(tbl_05_Alphanumerical_Validation[IFC Entity],1):tbl_05_Alphanumerical_Validation[[#This Row],[IFC Entity]])))</f>
        <v>1</v>
      </c>
    </row>
    <row r="117" spans="2:12" x14ac:dyDescent="0.35">
      <c r="B117" s="73" t="s">
        <v>2401</v>
      </c>
      <c r="C117" s="73" t="s">
        <v>2402</v>
      </c>
      <c r="D117" s="5" t="s">
        <v>2368</v>
      </c>
      <c r="E117" s="5" t="s">
        <v>2403</v>
      </c>
      <c r="F117" s="5" t="s">
        <v>2133</v>
      </c>
      <c r="G117" s="73" t="s">
        <v>96</v>
      </c>
      <c r="H117" s="73" t="s">
        <v>206</v>
      </c>
      <c r="I117" s="73" t="s">
        <v>206</v>
      </c>
      <c r="J117" s="73" t="s">
        <v>206</v>
      </c>
      <c r="K117" s="84"/>
      <c r="L117" s="73" t="b">
        <f>ISEVEN(COUNTA(_xlfn.UNIQUE(INDEX(tbl_05_Alphanumerical_Validation[IFC Entity],1):tbl_05_Alphanumerical_Validation[[#This Row],[IFC Entity]])))</f>
        <v>1</v>
      </c>
    </row>
    <row r="118" spans="2:12" x14ac:dyDescent="0.35">
      <c r="B118" s="73" t="s">
        <v>2404</v>
      </c>
      <c r="C118" s="73" t="s">
        <v>2405</v>
      </c>
      <c r="D118" s="5" t="s">
        <v>2406</v>
      </c>
      <c r="E118" s="5" t="s">
        <v>2407</v>
      </c>
      <c r="F118" s="5" t="s">
        <v>2408</v>
      </c>
      <c r="G118" s="73" t="s">
        <v>96</v>
      </c>
      <c r="H118" s="73" t="s">
        <v>206</v>
      </c>
      <c r="I118" s="73" t="s">
        <v>206</v>
      </c>
      <c r="J118" s="73" t="s">
        <v>206</v>
      </c>
      <c r="K118" s="84"/>
      <c r="L118" s="73" t="b">
        <f>ISEVEN(COUNTA(_xlfn.UNIQUE(INDEX(tbl_05_Alphanumerical_Validation[IFC Entity],1):tbl_05_Alphanumerical_Validation[[#This Row],[IFC Entity]])))</f>
        <v>0</v>
      </c>
    </row>
    <row r="119" spans="2:12" x14ac:dyDescent="0.35">
      <c r="B119" s="73" t="s">
        <v>2409</v>
      </c>
      <c r="C119" s="73" t="s">
        <v>2410</v>
      </c>
      <c r="D119" s="5" t="s">
        <v>2406</v>
      </c>
      <c r="E119" s="5" t="s">
        <v>2411</v>
      </c>
      <c r="F119" s="5" t="s">
        <v>2408</v>
      </c>
      <c r="G119" s="73" t="s">
        <v>96</v>
      </c>
      <c r="H119" s="73" t="s">
        <v>206</v>
      </c>
      <c r="I119" s="73" t="s">
        <v>206</v>
      </c>
      <c r="J119" s="73" t="s">
        <v>206</v>
      </c>
      <c r="K119" s="84"/>
      <c r="L119" s="73" t="b">
        <f>ISEVEN(COUNTA(_xlfn.UNIQUE(INDEX(tbl_05_Alphanumerical_Validation[IFC Entity],1):tbl_05_Alphanumerical_Validation[[#This Row],[IFC Entity]])))</f>
        <v>0</v>
      </c>
    </row>
    <row r="120" spans="2:12" x14ac:dyDescent="0.35">
      <c r="B120" s="73" t="s">
        <v>2412</v>
      </c>
      <c r="C120" s="73" t="s">
        <v>2413</v>
      </c>
      <c r="D120" s="5" t="s">
        <v>2406</v>
      </c>
      <c r="E120" s="5" t="s">
        <v>6827</v>
      </c>
      <c r="F120" s="5" t="s">
        <v>2408</v>
      </c>
      <c r="G120" s="73" t="s">
        <v>96</v>
      </c>
      <c r="H120" s="73" t="s">
        <v>206</v>
      </c>
      <c r="I120" s="73" t="s">
        <v>206</v>
      </c>
      <c r="J120" s="73" t="s">
        <v>206</v>
      </c>
      <c r="K120" s="84"/>
      <c r="L120" s="73" t="b">
        <f>ISEVEN(COUNTA(_xlfn.UNIQUE(INDEX(tbl_05_Alphanumerical_Validation[IFC Entity],1):tbl_05_Alphanumerical_Validation[[#This Row],[IFC Entity]])))</f>
        <v>0</v>
      </c>
    </row>
    <row r="121" spans="2:12" x14ac:dyDescent="0.35">
      <c r="B121" s="73" t="s">
        <v>2414</v>
      </c>
      <c r="C121" s="73"/>
      <c r="D121" s="73"/>
      <c r="E121" s="73"/>
      <c r="F121" s="73"/>
      <c r="G121" s="73"/>
      <c r="H121" s="73"/>
      <c r="I121" s="73"/>
      <c r="J121" s="73"/>
      <c r="K121" s="84"/>
      <c r="L121" s="73"/>
    </row>
  </sheetData>
  <phoneticPr fontId="22" type="noConversion"/>
  <conditionalFormatting sqref="C1:F1048576">
    <cfRule type="expression" dxfId="8" priority="7">
      <formula>ISNUMBER(SEARCH("TRUE",INDIRECT("tbl_05_Alphanumerical_Validation[@Conditional Formatting]")))</formula>
    </cfRule>
  </conditionalFormatting>
  <conditionalFormatting sqref="G1:J1048576">
    <cfRule type="cellIs" dxfId="6" priority="6" operator="equal">
      <formula>"n/a"</formula>
    </cfRule>
  </conditionalFormatting>
  <dataValidations count="1">
    <dataValidation type="list" allowBlank="1" showInputMessage="1" showErrorMessage="1" sqref="G3:J120" xr:uid="{FF85D77D-4026-4ABE-8299-D419B157E806}">
      <formula1>PL_InformationExchange</formula1>
    </dataValidation>
  </dataValidations>
  <pageMargins left="0.7" right="0.7" top="0.75" bottom="0.75" header="0.3" footer="0.3"/>
  <pageSetup paperSize="9" orientation="portrait" horizontalDpi="1200" verticalDpi="120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4" operator="containsText" id="{B2C0219A-2599-4ADF-B484-BC32BA5A7811}">
            <xm:f>NOT(ISERROR(SEARCH("YES",G1)))</xm:f>
            <xm:f>"YES"</xm:f>
            <x14:dxf>
              <fill>
                <patternFill patternType="solid">
                  <bgColor rgb="FFFFF6D2"/>
                </patternFill>
              </fill>
            </x14:dxf>
          </x14:cfRule>
          <xm:sqref>G1:G1048576</xm:sqref>
        </x14:conditionalFormatting>
        <x14:conditionalFormatting xmlns:xm="http://schemas.microsoft.com/office/excel/2006/main">
          <x14:cfRule type="containsText" priority="3" operator="containsText" id="{D79DB46E-A6B0-436A-9D58-DE2F713520C3}">
            <xm:f>NOT(ISERROR(SEARCH("YES",H1)))</xm:f>
            <xm:f>"YES"</xm:f>
            <x14:dxf>
              <fill>
                <patternFill patternType="solid">
                  <bgColor rgb="FFE6F2EB"/>
                </patternFill>
              </fill>
            </x14:dxf>
          </x14:cfRule>
          <xm:sqref>H1:H1048576</xm:sqref>
        </x14:conditionalFormatting>
        <x14:conditionalFormatting xmlns:xm="http://schemas.microsoft.com/office/excel/2006/main">
          <x14:cfRule type="containsText" priority="2" operator="containsText" id="{32924F56-82B6-4E17-AB82-2881D8EFD6F0}">
            <xm:f>NOT(ISERROR(SEARCH("YES",I1)))</xm:f>
            <xm:f>"YES"</xm:f>
            <x14:dxf>
              <fill>
                <patternFill patternType="solid">
                  <bgColor rgb="FFEDEEF6"/>
                </patternFill>
              </fill>
            </x14:dxf>
          </x14:cfRule>
          <xm:sqref>I1:I1048576</xm:sqref>
        </x14:conditionalFormatting>
        <x14:conditionalFormatting xmlns:xm="http://schemas.microsoft.com/office/excel/2006/main">
          <x14:cfRule type="containsText" priority="1" operator="containsText" id="{963ED597-0DEE-4B2D-B38B-CF3718BF77A3}">
            <xm:f>NOT(ISERROR(SEARCH("YES",J1)))</xm:f>
            <xm:f>"YES"</xm:f>
            <x14:dxf>
              <fill>
                <patternFill patternType="solid">
                  <bgColor rgb="FFFCF6EA"/>
                </patternFill>
              </fill>
            </x14:dxf>
          </x14:cfRule>
          <xm:sqref>J1:J1048576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273B-46FC-48F4-A2BF-5F4F8FFE7234}">
  <sheetPr codeName="Sheet4"/>
  <dimension ref="B1:DI1108"/>
  <sheetViews>
    <sheetView showGridLines="0" zoomScaleNormal="100" workbookViewId="0"/>
  </sheetViews>
  <sheetFormatPr defaultColWidth="9.1796875" defaultRowHeight="15.5" x14ac:dyDescent="0.35"/>
  <cols>
    <col min="1" max="1" width="5.7265625" style="33" customWidth="1"/>
    <col min="2" max="2" width="20.7265625" style="33" customWidth="1"/>
    <col min="3" max="3" width="5.7265625" style="33" customWidth="1"/>
    <col min="4" max="4" width="20.7265625" style="33" customWidth="1"/>
    <col min="5" max="5" width="162.26953125" style="33" bestFit="1" customWidth="1"/>
    <col min="6" max="6" width="5.54296875" style="33" customWidth="1"/>
    <col min="7" max="7" width="15.54296875" style="33" customWidth="1"/>
    <col min="8" max="8" width="5.54296875" style="33" customWidth="1"/>
    <col min="9" max="10" width="5.54296875" style="67" customWidth="1"/>
    <col min="11" max="11" width="89.1796875" style="33" bestFit="1" customWidth="1"/>
    <col min="12" max="12" width="104.1796875" style="33" bestFit="1" customWidth="1"/>
    <col min="13" max="13" width="5.54296875" style="33" customWidth="1"/>
    <col min="14" max="14" width="60.7265625" style="33" customWidth="1"/>
    <col min="15" max="15" width="5.54296875" style="33" customWidth="1"/>
    <col min="16" max="16" width="75.1796875" style="33" bestFit="1" customWidth="1"/>
    <col min="17" max="17" width="5.54296875" style="33" customWidth="1"/>
    <col min="18" max="18" width="113" style="33" bestFit="1" customWidth="1"/>
    <col min="19" max="19" width="5.54296875" style="33" customWidth="1"/>
    <col min="20" max="20" width="10.54296875" style="33" customWidth="1"/>
    <col min="21" max="22" width="5.54296875" style="33" customWidth="1"/>
    <col min="23" max="23" width="48.81640625" style="33" bestFit="1" customWidth="1"/>
    <col min="24" max="24" width="55.26953125" style="33" bestFit="1" customWidth="1"/>
    <col min="25" max="25" width="88" style="33" customWidth="1"/>
    <col min="26" max="26" width="5.54296875" style="33" customWidth="1"/>
    <col min="27" max="27" width="43.1796875" style="33" bestFit="1" customWidth="1"/>
    <col min="28" max="28" width="5.54296875" style="33" customWidth="1"/>
    <col min="29" max="29" width="55.26953125" style="33" bestFit="1" customWidth="1"/>
    <col min="30" max="30" width="5.54296875" style="33" customWidth="1"/>
    <col min="31" max="33" width="10.7265625" style="33" customWidth="1"/>
    <col min="34" max="34" width="47" style="33" bestFit="1" customWidth="1"/>
    <col min="35" max="35" width="52.453125" style="33" bestFit="1" customWidth="1"/>
    <col min="36" max="36" width="5.54296875" style="33" customWidth="1"/>
    <col min="37" max="37" width="37" style="33" bestFit="1" customWidth="1"/>
    <col min="38" max="38" width="5.54296875" style="33" customWidth="1"/>
    <col min="39" max="39" width="52.453125" style="33" bestFit="1" customWidth="1"/>
    <col min="40" max="40" width="5.54296875" style="33" customWidth="1"/>
    <col min="41" max="41" width="16.453125" style="33" bestFit="1" customWidth="1"/>
    <col min="42" max="42" width="68.26953125" style="33" bestFit="1" customWidth="1"/>
    <col min="43" max="43" width="85.26953125" style="33" bestFit="1" customWidth="1"/>
    <col min="44" max="44" width="5.54296875" style="33" customWidth="1"/>
    <col min="45" max="45" width="11.81640625" style="33" bestFit="1" customWidth="1"/>
    <col min="46" max="47" width="10.7265625" style="33" customWidth="1"/>
    <col min="48" max="48" width="34.26953125" style="33" bestFit="1" customWidth="1"/>
    <col min="49" max="49" width="45.1796875" style="33" bestFit="1" customWidth="1"/>
    <col min="50" max="50" width="5.7265625" style="33" customWidth="1"/>
    <col min="51" max="51" width="30.81640625" style="33" bestFit="1" customWidth="1"/>
    <col min="52" max="52" width="5.7265625" style="33" customWidth="1"/>
    <col min="53" max="53" width="45.1796875" style="33" bestFit="1" customWidth="1"/>
    <col min="54" max="54" width="5.7265625" style="33" customWidth="1"/>
    <col min="55" max="55" width="15.81640625" style="33" bestFit="1" customWidth="1"/>
    <col min="56" max="56" width="5.54296875" style="33" customWidth="1"/>
    <col min="57" max="57" width="28.81640625" style="33" bestFit="1" customWidth="1"/>
    <col min="58" max="58" width="5.54296875" style="33" customWidth="1"/>
    <col min="59" max="59" width="31.1796875" style="33" bestFit="1" customWidth="1"/>
    <col min="60" max="60" width="5.54296875" style="33" customWidth="1"/>
    <col min="61" max="61" width="28.81640625" style="33" bestFit="1" customWidth="1"/>
    <col min="62" max="62" width="5.54296875" style="33" customWidth="1"/>
    <col min="63" max="63" width="13.7265625" style="33" bestFit="1" customWidth="1"/>
    <col min="64" max="64" width="5.54296875" style="33" customWidth="1"/>
    <col min="65" max="67" width="24" style="33" customWidth="1"/>
    <col min="68" max="68" width="5.54296875" style="33" customWidth="1"/>
    <col min="69" max="69" width="35.81640625" style="33" bestFit="1" customWidth="1"/>
    <col min="70" max="70" width="5.54296875" style="33" customWidth="1"/>
    <col min="71" max="71" width="26.26953125" style="33" customWidth="1"/>
    <col min="72" max="72" width="5.54296875" style="33" customWidth="1"/>
    <col min="73" max="73" width="10" style="33" bestFit="1" customWidth="1"/>
    <col min="74" max="74" width="48.1796875" style="33" bestFit="1" customWidth="1"/>
    <col min="75" max="75" width="52.81640625" style="33" bestFit="1" customWidth="1"/>
    <col min="76" max="76" width="5.54296875" style="33" customWidth="1"/>
    <col min="77" max="77" width="15" style="33" bestFit="1" customWidth="1"/>
    <col min="78" max="78" width="23.54296875" style="33" bestFit="1" customWidth="1"/>
    <col min="79" max="79" width="48.453125" style="33" bestFit="1" customWidth="1"/>
    <col min="80" max="80" width="5.54296875" style="33" customWidth="1"/>
    <col min="81" max="81" width="14.7265625" customWidth="1"/>
    <col min="82" max="85" width="7.453125" style="33" customWidth="1"/>
    <col min="86" max="86" width="55" style="33" customWidth="1"/>
    <col min="87" max="87" width="126.81640625" style="33" customWidth="1"/>
    <col min="88" max="88" width="62.81640625" style="33" bestFit="1" customWidth="1"/>
    <col min="89" max="89" width="5.54296875" style="33" customWidth="1"/>
    <col min="90" max="90" width="16.453125" style="33" customWidth="1"/>
    <col min="91" max="92" width="62.81640625" style="33" customWidth="1"/>
    <col min="93" max="93" width="5.7265625" style="33" customWidth="1"/>
    <col min="94" max="94" width="13.81640625" style="33" bestFit="1" customWidth="1"/>
    <col min="95" max="95" width="15.81640625" style="33" customWidth="1"/>
    <col min="96" max="96" width="36.1796875" style="33" bestFit="1" customWidth="1"/>
    <col min="97" max="97" width="5.54296875" style="33" customWidth="1"/>
    <col min="98" max="98" width="41.7265625" style="33" customWidth="1"/>
    <col min="99" max="99" width="64.453125" style="33" bestFit="1" customWidth="1"/>
    <col min="100" max="100" width="5.7265625" style="33" customWidth="1"/>
    <col min="101" max="101" width="21.1796875" style="33" bestFit="1" customWidth="1"/>
    <col min="102" max="102" width="5.7265625" style="33" customWidth="1"/>
    <col min="103" max="103" width="19.54296875" style="33" bestFit="1" customWidth="1"/>
    <col min="104" max="104" width="5.7265625" style="33" customWidth="1"/>
    <col min="105" max="105" width="17.26953125" style="33" customWidth="1"/>
    <col min="106" max="106" width="5.7265625" style="33" customWidth="1"/>
    <col min="107" max="107" width="28.7265625" style="33" customWidth="1"/>
    <col min="108" max="108" width="5.7265625" style="33" customWidth="1"/>
    <col min="109" max="109" width="24.81640625" style="33" customWidth="1"/>
    <col min="110" max="110" width="5.7265625" style="33" customWidth="1"/>
    <col min="111" max="111" width="42.453125" style="33" customWidth="1"/>
    <col min="112" max="112" width="55.7265625" style="33" bestFit="1" customWidth="1"/>
    <col min="113" max="113" width="5.7265625" style="33" customWidth="1"/>
    <col min="114" max="16384" width="9.1796875" style="33"/>
  </cols>
  <sheetData>
    <row r="1" spans="2:113" s="69" customFormat="1" ht="30" customHeight="1" x14ac:dyDescent="0.35">
      <c r="B1" s="89"/>
      <c r="C1" s="89"/>
      <c r="D1" s="89"/>
      <c r="E1" s="89"/>
      <c r="F1" s="89"/>
      <c r="G1" s="42" t="s">
        <v>2415</v>
      </c>
      <c r="H1" s="89"/>
      <c r="I1" s="100"/>
      <c r="J1" s="100"/>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42" t="s">
        <v>2416</v>
      </c>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68"/>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row>
    <row r="2" spans="2:113" x14ac:dyDescent="0.35">
      <c r="B2" s="35" t="s">
        <v>55</v>
      </c>
      <c r="C2" s="73"/>
      <c r="D2" s="36" t="s">
        <v>56</v>
      </c>
      <c r="E2" s="36" t="s">
        <v>2417</v>
      </c>
      <c r="F2" s="73"/>
      <c r="G2" s="73" t="s">
        <v>2418</v>
      </c>
      <c r="H2" s="73" t="s">
        <v>2419</v>
      </c>
      <c r="I2" s="101" t="s">
        <v>2420</v>
      </c>
      <c r="J2" s="101" t="s">
        <v>2421</v>
      </c>
      <c r="K2" s="73" t="s">
        <v>1479</v>
      </c>
      <c r="L2" s="73" t="s">
        <v>2422</v>
      </c>
      <c r="M2" s="73"/>
      <c r="N2" s="37" t="s">
        <v>2423</v>
      </c>
      <c r="O2" s="73"/>
      <c r="P2" s="37" t="s">
        <v>2424</v>
      </c>
      <c r="Q2" s="73"/>
      <c r="R2" s="37" t="s">
        <v>2425</v>
      </c>
      <c r="S2" s="34"/>
      <c r="T2" s="38" t="s">
        <v>2418</v>
      </c>
      <c r="U2" s="38" t="s">
        <v>2419</v>
      </c>
      <c r="V2" s="38" t="s">
        <v>2420</v>
      </c>
      <c r="W2" s="38" t="s">
        <v>1479</v>
      </c>
      <c r="X2" s="38" t="s">
        <v>2422</v>
      </c>
      <c r="Y2" s="38" t="s">
        <v>2426</v>
      </c>
      <c r="Z2" s="73"/>
      <c r="AA2" s="37" t="s">
        <v>2427</v>
      </c>
      <c r="AB2" s="73"/>
      <c r="AC2" s="37" t="s">
        <v>2428</v>
      </c>
      <c r="AD2" s="73"/>
      <c r="AE2" s="73" t="s">
        <v>2418</v>
      </c>
      <c r="AF2" s="73" t="s">
        <v>2419</v>
      </c>
      <c r="AG2" s="73" t="s">
        <v>2420</v>
      </c>
      <c r="AH2" s="73" t="s">
        <v>1479</v>
      </c>
      <c r="AI2" s="73" t="s">
        <v>2422</v>
      </c>
      <c r="AJ2" s="73"/>
      <c r="AK2" s="37" t="s">
        <v>2429</v>
      </c>
      <c r="AL2" s="73"/>
      <c r="AM2" s="37" t="s">
        <v>2430</v>
      </c>
      <c r="AN2" s="73"/>
      <c r="AO2" s="37" t="s">
        <v>89</v>
      </c>
      <c r="AP2" s="37" t="s">
        <v>90</v>
      </c>
      <c r="AQ2" s="37" t="s">
        <v>2431</v>
      </c>
      <c r="AR2" s="73"/>
      <c r="AS2" s="73" t="s">
        <v>2418</v>
      </c>
      <c r="AT2" s="73" t="s">
        <v>2419</v>
      </c>
      <c r="AU2" s="73" t="s">
        <v>2420</v>
      </c>
      <c r="AV2" s="73" t="s">
        <v>1479</v>
      </c>
      <c r="AW2" s="73" t="s">
        <v>2422</v>
      </c>
      <c r="AX2" s="73"/>
      <c r="AY2" s="37" t="s">
        <v>2432</v>
      </c>
      <c r="AZ2" s="73"/>
      <c r="BA2" s="37" t="s">
        <v>2433</v>
      </c>
      <c r="BB2" s="73"/>
      <c r="BC2" s="73" t="s">
        <v>95</v>
      </c>
      <c r="BD2" s="73"/>
      <c r="BE2" s="73" t="s">
        <v>94</v>
      </c>
      <c r="BF2" s="73"/>
      <c r="BG2" s="73" t="s">
        <v>2434</v>
      </c>
      <c r="BH2" s="73"/>
      <c r="BI2" s="73" t="s">
        <v>2435</v>
      </c>
      <c r="BJ2" s="73"/>
      <c r="BK2" s="73" t="s">
        <v>92</v>
      </c>
      <c r="BL2" s="73"/>
      <c r="BM2" s="73" t="s">
        <v>2418</v>
      </c>
      <c r="BN2" s="73" t="s">
        <v>73</v>
      </c>
      <c r="BO2" s="73" t="s">
        <v>2436</v>
      </c>
      <c r="BP2" s="73"/>
      <c r="BQ2" s="73" t="s">
        <v>2437</v>
      </c>
      <c r="BR2" s="73"/>
      <c r="BS2" s="73" t="s">
        <v>2438</v>
      </c>
      <c r="BT2" s="73"/>
      <c r="BU2" s="73" t="s">
        <v>2418</v>
      </c>
      <c r="BV2" s="73" t="s">
        <v>2439</v>
      </c>
      <c r="BW2" s="73" t="s">
        <v>2422</v>
      </c>
      <c r="BX2" s="73"/>
      <c r="BY2" s="73" t="s">
        <v>2418</v>
      </c>
      <c r="BZ2" s="73" t="s">
        <v>1479</v>
      </c>
      <c r="CA2" s="73" t="s">
        <v>2422</v>
      </c>
      <c r="CB2" s="73"/>
      <c r="CC2" s="73" t="s">
        <v>2440</v>
      </c>
      <c r="CD2" s="73" t="s">
        <v>2418</v>
      </c>
      <c r="CE2" s="73" t="s">
        <v>2419</v>
      </c>
      <c r="CF2" s="73" t="s">
        <v>2420</v>
      </c>
      <c r="CG2" s="73" t="s">
        <v>2421</v>
      </c>
      <c r="CH2" s="73" t="s">
        <v>1479</v>
      </c>
      <c r="CI2" s="73" t="s">
        <v>73</v>
      </c>
      <c r="CJ2" s="73" t="s">
        <v>2422</v>
      </c>
      <c r="CK2" s="73"/>
      <c r="CL2" s="73" t="s">
        <v>2418</v>
      </c>
      <c r="CM2" s="73" t="s">
        <v>1479</v>
      </c>
      <c r="CN2" s="73" t="s">
        <v>2422</v>
      </c>
      <c r="CO2" s="73"/>
      <c r="CP2" s="73" t="s">
        <v>2418</v>
      </c>
      <c r="CQ2" s="73" t="s">
        <v>1479</v>
      </c>
      <c r="CR2" s="73" t="s">
        <v>2422</v>
      </c>
      <c r="CS2" s="73"/>
      <c r="CT2" s="73" t="s">
        <v>2441</v>
      </c>
      <c r="CU2" s="73" t="s">
        <v>73</v>
      </c>
      <c r="CV2" s="73"/>
      <c r="CW2" s="73" t="s">
        <v>2442</v>
      </c>
      <c r="CX2" s="73"/>
      <c r="CY2" s="73" t="s">
        <v>2443</v>
      </c>
      <c r="CZ2" s="73"/>
      <c r="DA2" s="73" t="s">
        <v>2444</v>
      </c>
      <c r="DB2" s="73"/>
      <c r="DC2" s="73" t="s">
        <v>2445</v>
      </c>
      <c r="DD2" s="73"/>
      <c r="DE2" s="73" t="s">
        <v>1303</v>
      </c>
      <c r="DF2" s="73"/>
      <c r="DG2" s="73" t="s">
        <v>2446</v>
      </c>
      <c r="DH2" s="73" t="s">
        <v>2447</v>
      </c>
      <c r="DI2" s="73"/>
    </row>
    <row r="3" spans="2:113" x14ac:dyDescent="0.35">
      <c r="B3" s="6" t="s">
        <v>96</v>
      </c>
      <c r="C3" s="73"/>
      <c r="D3" s="84" t="s">
        <v>96</v>
      </c>
      <c r="E3" s="84" t="s">
        <v>96</v>
      </c>
      <c r="F3" s="73"/>
      <c r="G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v>
      </c>
      <c r="H3" s="101" t="s">
        <v>2448</v>
      </c>
      <c r="I3" s="101"/>
      <c r="J3" s="101"/>
      <c r="K3" s="73" t="s">
        <v>2449</v>
      </c>
      <c r="L3" s="73" t="str">
        <f>_xlfn.CONCAT(tbl_Picklist_UniclassPM[[#This Row],[Code]]," : ",tbl_Picklist_UniclassPM[[#This Row],[Title]])</f>
        <v>PM_10 : Project information</v>
      </c>
      <c r="M3" s="73"/>
      <c r="N3" s="73" t="str" cm="1">
        <f t="array" ref="N3:N11">_xlfn._xlws.FILTER(tbl_Picklist_UniclassPM[Code and Title],
    (NOT(ISBLANK(tbl_Picklist_UniclassPM[Level 1])))*(ISBLANK(tbl_Picklist_UniclassPM[Level 2]))*(ISBLANK(tbl_Picklist_UniclassPM[Level 3]))
)</f>
        <v>PM_10 : Project information</v>
      </c>
      <c r="O3" s="73"/>
      <c r="P3" s="73" t="str" cm="1">
        <f t="array" aca="1" ref="P3:P65" ca="1">_xlfn._xlws.FILTER(INDIRECT("tbl_Picklist_UniclassPM[Code and Title]"),
(LEN(INDIRECT("tbl_Picklist_UniclassPM[Code]"))-LEN(SUBSTITUTE(INDIRECT("tbl_Picklist_UniclassPM[Code]"),"_",""))=2)
)</f>
        <v>PM_10_10 : Project</v>
      </c>
      <c r="Q3" s="73"/>
      <c r="R3" s="73" t="str" cm="1">
        <f t="array" aca="1" ref="R3:R1036" ca="1">_xlfn._xlws.FILTER(INDIRECT("tbl_Picklist_UniclassPM[Code and Title]"),
NOT(ISBLANK(INDIRECT("tbl_Picklist_UniclassPM[Level 3]")))
)</f>
        <v>PM_10_10_10 : Initial project brief</v>
      </c>
      <c r="S3" s="73"/>
      <c r="T3" s="102" t="str">
        <f>IF(tbl_Picklist_TM[[#This Row],[Level 2]]="",_xlfn.CONCAT(tbl_Picklist_TM[[#This Row],[Level 1]]),_xlfn.CONCAT(tbl_Picklist_TM[[#This Row],[Level 1]],"_",tbl_Picklist_TM[[#This Row],[Level 2]]))</f>
        <v>0</v>
      </c>
      <c r="U3" s="102">
        <v>0</v>
      </c>
      <c r="V3" s="102"/>
      <c r="W3" s="102" t="s">
        <v>2450</v>
      </c>
      <c r="X3" s="102" t="str">
        <f>_xlfn.CONCAT(tbl_Picklist_TM[[#This Row],[Code]]," : ",tbl_Picklist_TM[[#This Row],[Title]])</f>
        <v>0 : Introduction</v>
      </c>
      <c r="Y3" s="73" t="s">
        <v>96</v>
      </c>
      <c r="Z3" s="73"/>
      <c r="AA3" s="73" t="str" cm="1">
        <f t="array" ref="AA3:AA12">_xlfn._xlws.FILTER(tbl_Picklist_TM[Code and Title],
    (NOT(ISBLANK(tbl_Picklist_TM[Level 1])))*(ISBLANK(tbl_Picklist_TM[Level 2])))</f>
        <v>0 : Introduction</v>
      </c>
      <c r="AB3" s="73"/>
      <c r="AC3" s="73" t="str" cm="1">
        <f t="array" aca="1" ref="AC3:AC44" ca="1">_xlfn._xlws.FILTER(INDIRECT("tbl_Picklist_TM[Code and Title]"),
NOT(ISBLANK(INDIRECT("tbl_Picklist_TM[Level 2]")))
)</f>
        <v>0_1 : Environmental design requirements</v>
      </c>
      <c r="AD3" s="73"/>
      <c r="AE3" s="73" t="str">
        <f>IF(tbl_Picklist_Purpose[[#This Row],[Level 2]]="",_xlfn.CONCAT(tbl_Picklist_Purpose[[#This Row],[Level 1]]),_xlfn.CONCAT(tbl_Picklist_Purpose[[#This Row],[Level 1]],"_",tbl_Picklist_Purpose[[#This Row],[Level 2]]))</f>
        <v>1</v>
      </c>
      <c r="AF3" s="73">
        <v>1</v>
      </c>
      <c r="AG3" s="73"/>
      <c r="AH3" s="73" t="s">
        <v>2451</v>
      </c>
      <c r="AI3" s="103" t="str">
        <f>_xlfn.CONCAT(tbl_Picklist_Purpose[[#This Row],[Code]]," : ",tbl_Picklist_Purpose[[#This Row],[Title]])</f>
        <v>1 : Regulatory</v>
      </c>
      <c r="AJ3" s="73"/>
      <c r="AK3" s="73" t="str" cm="1">
        <f t="array" ref="AK3:AK9">_xlfn._xlws.FILTER(tbl_Picklist_Purpose[Code and Title],
    (NOT(ISBLANK(tbl_Picklist_Purpose[Level 1])))*(ISBLANK(tbl_Picklist_Purpose[Level 2])))</f>
        <v>1 : Regulatory</v>
      </c>
      <c r="AL3" s="73"/>
      <c r="AM3" s="73" t="str" cm="1">
        <f t="array" aca="1" ref="AM3:AM29" ca="1">_xlfn._xlws.FILTER(INDIRECT("tbl_Picklist_Purpose[Code and Title]"),
NOT(ISBLANK(INDIRECT("tbl_Picklist_Purpose[Level 2]")))
)</f>
        <v>1_1 : Building Safety Act</v>
      </c>
      <c r="AN3" s="73"/>
      <c r="AO3" s="73" t="str" cm="1">
        <f t="array" aca="1" ref="AO3:AO504" ca="1">_xlfn._xlws.FILTER(INDIRECT("tbl_01_Documentation[ID]"),
NOT(ISBLANK(INDIRECT("tbl_01_Documentation[ID]")))
)</f>
        <v>10_10_10_001</v>
      </c>
      <c r="AP3" s="73" t="str" cm="1">
        <f t="array" aca="1" ref="AP3:AP504" ca="1">_xlfn._xlws.FILTER(INDIRECT("tbl_01_Documentation[NAME]"),
NOT(ISBLANK(INDIRECT("tbl_01_Documentation[NAME]")))
)</f>
        <v>Employer's Representative Outline Brief</v>
      </c>
      <c r="AQ3" s="73" t="str">
        <f ca="1">IF(OR(AO3="",AP3=""), "", _xlfn.CONCAT(AO3," : ",AP3))</f>
        <v>10_10_10_001 : Employer's Representative Outline Brief</v>
      </c>
      <c r="AR3" s="73"/>
      <c r="AS3" s="73" t="str">
        <f>IF(tbl_Picklist_UniclassFI[[#This Row],[Level 2]]="",_xlfn.CONCAT("FI_",tbl_Picklist_UniclassFI[[#This Row],[Level 1]]),_xlfn.CONCAT("FI_",tbl_Picklist_UniclassFI[[#This Row],[Level 1]],"_",tbl_Picklist_UniclassFI[[#This Row],[Level 2]]))</f>
        <v>FI_10</v>
      </c>
      <c r="AT3" s="73" t="s">
        <v>2448</v>
      </c>
      <c r="AU3" s="73"/>
      <c r="AV3" s="73" t="s">
        <v>2452</v>
      </c>
      <c r="AW3" s="73" t="str">
        <f>_xlfn.CONCAT(tbl_Picklist_UniclassFI[[#This Row],[Code]]," : ",tbl_Picklist_UniclassFI[[#This Row],[Title]])</f>
        <v>FI_10 : Communication</v>
      </c>
      <c r="AX3" s="73"/>
      <c r="AY3" s="73" t="str" cm="1">
        <f t="array" ref="AY3:AY11">_xlfn._xlws.FILTER(tbl_Picklist_UniclassFI[Code and Title],
    (NOT(ISBLANK(tbl_Picklist_UniclassFI[Level 1])))*(ISBLANK(tbl_Picklist_UniclassFI[Level 2])))</f>
        <v>FI_10 : Communication</v>
      </c>
      <c r="AZ3" s="73"/>
      <c r="BA3" s="73" t="str" cm="1">
        <f t="array" aca="1" ref="BA3:BA87" ca="1">_xlfn._xlws.FILTER(INDIRECT("tbl_Picklist_UniclassFI[Code and Title]"),
NOT(ISBLANK(INDIRECT("tbl_Picklist_UniclassFI[Level 2]")))
)</f>
        <v>FI_10_03 : Agenda (AG)</v>
      </c>
      <c r="BB3" s="73"/>
      <c r="BC3" s="73" t="s">
        <v>96</v>
      </c>
      <c r="BD3" s="73"/>
      <c r="BE3" s="73" t="s">
        <v>96</v>
      </c>
      <c r="BF3" s="73"/>
      <c r="BG3" s="73" t="s">
        <v>206</v>
      </c>
      <c r="BH3" s="73"/>
      <c r="BI3" s="73" t="s">
        <v>96</v>
      </c>
      <c r="BJ3" s="73"/>
      <c r="BK3" s="73" t="s">
        <v>96</v>
      </c>
      <c r="BL3" s="73"/>
      <c r="BM3" s="73" t="s">
        <v>96</v>
      </c>
      <c r="BN3" s="73" t="s">
        <v>96</v>
      </c>
      <c r="BO3" s="73" t="str">
        <f>IF(OR(tbl_Picklist_FormOfInformation[[#This Row],[Code]]="n/a",tbl_Picklist_FormOfInformation[[#This Row],[Description]]="n/a"),"n/a",_xlfn.CONCAT(tbl_Picklist_FormOfInformation[[#This Row],[Code]]," : ",tbl_Picklist_FormOfInformation[[#This Row],[Description]]))</f>
        <v>n/a</v>
      </c>
      <c r="BP3" s="73"/>
      <c r="BQ3" s="73" t="s">
        <v>96</v>
      </c>
      <c r="BR3" s="73"/>
      <c r="BS3" s="73" t="s">
        <v>96</v>
      </c>
      <c r="BT3" s="73"/>
      <c r="BU3" s="73" t="s">
        <v>142</v>
      </c>
      <c r="BV3" s="73" t="s">
        <v>2170</v>
      </c>
      <c r="BW3" s="73" t="str">
        <f>_xlfn.CONCAT(tbl_Picklist_Discipline[[#This Row],[Code]]," : ",tbl_Picklist_Discipline[[#This Row],[Discipline]])</f>
        <v>A : Architecture</v>
      </c>
      <c r="BX3" s="73"/>
      <c r="BY3" s="73" t="s">
        <v>2453</v>
      </c>
      <c r="BZ3" s="73" t="s">
        <v>2454</v>
      </c>
      <c r="CA3" s="73" t="str">
        <f>_xlfn.CONCAT(tbl_Picklist_RIBA[[#This Row],[Code]]," : ",tbl_Picklist_RIBA[[#This Row],[Title]])</f>
        <v>RIBA Stage 0 : Strategic Definition</v>
      </c>
      <c r="CB3" s="73"/>
      <c r="CC3" s="73" t="s">
        <v>2453</v>
      </c>
      <c r="CD3" s="73" t="str">
        <f>_xlfn.CONCAT("IE",tbl_Picklist_InformationExchange[[#This Row],[Level 1]:[Level 3]])</f>
        <v>IE001</v>
      </c>
      <c r="CE3" s="73">
        <v>0</v>
      </c>
      <c r="CF3" s="73">
        <v>0</v>
      </c>
      <c r="CG3" s="73">
        <v>1</v>
      </c>
      <c r="CH3" s="5" t="s">
        <v>1</v>
      </c>
      <c r="CI3" s="73" t="s">
        <v>2455</v>
      </c>
      <c r="CJ3" s="73" t="str">
        <f>_xlfn.CONCAT(
    tbl_Picklist_InformationExchange[[#This Row],[Code]],
    " : ",
    tbl_Picklist_InformationExchange[[#This Row],[Title]]
)</f>
        <v>IE001 : Outline Brief</v>
      </c>
      <c r="CK3" s="73"/>
      <c r="CL3" s="73" t="s">
        <v>168</v>
      </c>
      <c r="CM3" s="73" t="s">
        <v>2456</v>
      </c>
      <c r="CN3" s="73" t="str">
        <f>_xlfn.CONCAT(tbl_Picklist_Owner[[#This Row],[Code]]," : ",tbl_Picklist_Owner[[#This Row],[Title]])</f>
        <v>DT : Design</v>
      </c>
      <c r="CO3" s="73"/>
      <c r="CP3" s="73" t="s">
        <v>96</v>
      </c>
      <c r="CQ3" s="73"/>
      <c r="CR3" s="73" t="str">
        <f>IF(ISBLANK(tbl_Picklist_RACI[[#This Row],[Title]]),tbl_Picklist_RACI[[#This Row],[Code]],_xlfn.CONCAT(tbl_Picklist_RACI[[#This Row],[Code]]," : ",tbl_Picklist_RACI[[#This Row],[Title]]))</f>
        <v>n/a</v>
      </c>
      <c r="CS3" s="73"/>
      <c r="CT3" s="73" t="s">
        <v>1042</v>
      </c>
      <c r="CU3" s="73" t="s">
        <v>2457</v>
      </c>
      <c r="CV3" s="73"/>
      <c r="CW3" s="73" t="s">
        <v>1065</v>
      </c>
      <c r="CX3" s="73"/>
      <c r="CY3" s="73" t="s">
        <v>1065</v>
      </c>
      <c r="CZ3" s="73"/>
      <c r="DA3" s="73" t="s">
        <v>1065</v>
      </c>
      <c r="DB3" s="73"/>
      <c r="DC3" s="73" t="s">
        <v>1065</v>
      </c>
      <c r="DD3" s="73"/>
      <c r="DE3" s="73" t="s">
        <v>1401</v>
      </c>
      <c r="DF3" s="73"/>
      <c r="DG3" s="73" t="s">
        <v>96</v>
      </c>
      <c r="DH3" s="73" t="s">
        <v>2458</v>
      </c>
      <c r="DI3" s="73"/>
    </row>
    <row r="4" spans="2:113" x14ac:dyDescent="0.35">
      <c r="B4" s="6" t="s">
        <v>2459</v>
      </c>
      <c r="C4" s="73"/>
      <c r="D4" s="84" t="s">
        <v>62</v>
      </c>
      <c r="E4" s="84" t="s">
        <v>2460</v>
      </c>
      <c r="F4" s="73"/>
      <c r="G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PM_10_10</v>
      </c>
      <c r="H4" s="101" t="s">
        <v>2448</v>
      </c>
      <c r="I4" s="101" t="s">
        <v>2448</v>
      </c>
      <c r="J4" s="101"/>
      <c r="K4" s="73" t="s">
        <v>2461</v>
      </c>
      <c r="L4" s="73" t="str">
        <f>_xlfn.CONCAT(tbl_Picklist_UniclassPM[[#This Row],[Code]]," : ",tbl_Picklist_UniclassPM[[#This Row],[Title]])</f>
        <v>PM_10_10 : Project</v>
      </c>
      <c r="M4" s="73"/>
      <c r="N4" s="73" t="str">
        <v>PM_30 : Site, ground and environmental information</v>
      </c>
      <c r="O4" s="73"/>
      <c r="P4" s="73" t="str">
        <f ca="1"/>
        <v>PM_10_20 : Client requirements</v>
      </c>
      <c r="Q4" s="73"/>
      <c r="R4" s="73" t="str">
        <f ca="1"/>
        <v>PM_10_10_20 : Final project brief</v>
      </c>
      <c r="S4" s="73"/>
      <c r="T4" s="102" t="str">
        <f>IF(tbl_Picklist_TM[[#This Row],[Level 2]]="",_xlfn.CONCAT(tbl_Picklist_TM[[#This Row],[Level 1]]),_xlfn.CONCAT(tbl_Picklist_TM[[#This Row],[Level 1]],"_",tbl_Picklist_TM[[#This Row],[Level 2]]))</f>
        <v>0_1</v>
      </c>
      <c r="U4" s="102">
        <v>0</v>
      </c>
      <c r="V4" s="102">
        <v>1</v>
      </c>
      <c r="W4" s="73" t="s">
        <v>2462</v>
      </c>
      <c r="X4" s="102" t="str">
        <f>_xlfn.CONCAT(tbl_Picklist_TM[[#This Row],[Code]]," : ",tbl_Picklist_TM[[#This Row],[Title]])</f>
        <v>0_1 : Environmental design requirements</v>
      </c>
      <c r="Y4" s="104" t="s">
        <v>96</v>
      </c>
      <c r="Z4" s="73"/>
      <c r="AA4" s="73" t="str">
        <v>1 : Substructure</v>
      </c>
      <c r="AB4" s="73"/>
      <c r="AC4" s="73" t="str">
        <f ca="1"/>
        <v>1_1 : Foundations and substructure</v>
      </c>
      <c r="AD4" s="73"/>
      <c r="AE4" s="73" t="str">
        <f>IF(tbl_Picklist_Purpose[[#This Row],[Level 2]]="",_xlfn.CONCAT(tbl_Picklist_Purpose[[#This Row],[Level 1]]),_xlfn.CONCAT(tbl_Picklist_Purpose[[#This Row],[Level 1]],"_",tbl_Picklist_Purpose[[#This Row],[Level 2]]))</f>
        <v>1_1</v>
      </c>
      <c r="AF4" s="73">
        <v>1</v>
      </c>
      <c r="AG4" s="73">
        <v>1</v>
      </c>
      <c r="AH4" s="73" t="s">
        <v>2463</v>
      </c>
      <c r="AI4" s="103" t="str">
        <f>_xlfn.CONCAT(tbl_Picklist_Purpose[[#This Row],[Code]]," : ",tbl_Picklist_Purpose[[#This Row],[Title]])</f>
        <v>1_1 : Building Safety Act</v>
      </c>
      <c r="AJ4" s="73"/>
      <c r="AK4" s="73" t="str">
        <v>2 : Commercial</v>
      </c>
      <c r="AL4" s="73"/>
      <c r="AM4" s="73" t="str">
        <f ca="1"/>
        <v>1_2 : Planning</v>
      </c>
      <c r="AN4" s="73"/>
      <c r="AO4" s="73" t="str">
        <f ca="1"/>
        <v>10_10_10_002</v>
      </c>
      <c r="AP4" s="73" t="str">
        <f ca="1"/>
        <v>Feasibility Roadmap</v>
      </c>
      <c r="AQ4" s="73" t="str">
        <f t="shared" ref="AQ4:AQ67" ca="1" si="0">IF(OR(AO4="",AP4=""), "", _xlfn.CONCAT(AO4," : ",AP4))</f>
        <v>10_10_10_002 : Feasibility Roadmap</v>
      </c>
      <c r="AR4" s="73"/>
      <c r="AS4" s="73" t="str">
        <f>IF(tbl_Picklist_UniclassFI[[#This Row],[Level 2]]="",_xlfn.CONCAT("FI_",tbl_Picklist_UniclassFI[[#This Row],[Level 1]]),_xlfn.CONCAT("FI_",tbl_Picklist_UniclassFI[[#This Row],[Level 1]],"_",tbl_Picklist_UniclassFI[[#This Row],[Level 2]]))</f>
        <v>FI_10_03</v>
      </c>
      <c r="AT4" s="73" t="s">
        <v>2448</v>
      </c>
      <c r="AU4" s="73" t="s">
        <v>2464</v>
      </c>
      <c r="AV4" s="73" t="s">
        <v>2465</v>
      </c>
      <c r="AW4" s="73" t="str">
        <f>_xlfn.CONCAT(tbl_Picklist_UniclassFI[[#This Row],[Code]]," : ",tbl_Picklist_UniclassFI[[#This Row],[Title]])</f>
        <v>FI_10_03 : Agenda (AG)</v>
      </c>
      <c r="AX4" s="73"/>
      <c r="AY4" s="73" t="str">
        <v>FI_20 : Contractual</v>
      </c>
      <c r="AZ4" s="73"/>
      <c r="BA4" s="73" t="str">
        <f ca="1"/>
        <v>FI_10_10 : Brochure (BL)</v>
      </c>
      <c r="BB4" s="73"/>
      <c r="BC4" s="73" t="s">
        <v>97</v>
      </c>
      <c r="BD4" s="73"/>
      <c r="BE4" s="73" t="s">
        <v>2466</v>
      </c>
      <c r="BF4" s="73"/>
      <c r="BG4" s="73" t="s">
        <v>239</v>
      </c>
      <c r="BH4" s="73"/>
      <c r="BI4" s="73" t="s">
        <v>322</v>
      </c>
      <c r="BJ4" s="73"/>
      <c r="BK4" s="73" t="s">
        <v>443</v>
      </c>
      <c r="BL4" s="73"/>
      <c r="BM4" s="73" t="s">
        <v>145</v>
      </c>
      <c r="BN4" s="73" t="s">
        <v>2467</v>
      </c>
      <c r="BO4" s="73" t="str">
        <f>IF(OR(tbl_Picklist_FormOfInformation[[#This Row],[Code]]="n/a",tbl_Picklist_FormOfInformation[[#This Row],[Description]]="n/a"),"n/a",_xlfn.CONCAT(tbl_Picklist_FormOfInformation[[#This Row],[Code]]," : ",tbl_Picklist_FormOfInformation[[#This Row],[Description]]))</f>
        <v>D : Drawing</v>
      </c>
      <c r="BP4" s="73"/>
      <c r="BQ4" s="73" t="s">
        <v>214</v>
      </c>
      <c r="BR4" s="73"/>
      <c r="BS4" s="73" t="s">
        <v>206</v>
      </c>
      <c r="BT4" s="73"/>
      <c r="BU4" s="73" t="s">
        <v>143</v>
      </c>
      <c r="BV4" s="73" t="s">
        <v>2468</v>
      </c>
      <c r="BW4" s="73" t="str">
        <f>_xlfn.CONCAT(tbl_Picklist_Discipline[[#This Row],[Code]]," : ",tbl_Picklist_Discipline[[#This Row],[Discipline]])</f>
        <v>B : Building Surveyor</v>
      </c>
      <c r="BX4" s="73"/>
      <c r="BY4" s="73" t="s">
        <v>2469</v>
      </c>
      <c r="BZ4" s="73" t="s">
        <v>2470</v>
      </c>
      <c r="CA4" s="73" t="str">
        <f>_xlfn.CONCAT(tbl_Picklist_RIBA[[#This Row],[Code]]," : ",tbl_Picklist_RIBA[[#This Row],[Title]])</f>
        <v xml:space="preserve">RIBA Stage 1 : Preparation and Brief </v>
      </c>
      <c r="CB4" s="73"/>
      <c r="CC4" s="73" t="s">
        <v>2469</v>
      </c>
      <c r="CD4" s="73" t="str">
        <f>_xlfn.CONCAT("IE",tbl_Picklist_InformationExchange[[#This Row],[Level 1]:[Level 3]])</f>
        <v>IE101</v>
      </c>
      <c r="CE4" s="73">
        <v>1</v>
      </c>
      <c r="CF4" s="73">
        <v>0</v>
      </c>
      <c r="CG4" s="73">
        <v>1</v>
      </c>
      <c r="CH4" s="5" t="s">
        <v>3</v>
      </c>
      <c r="CI4" s="73" t="s">
        <v>2471</v>
      </c>
      <c r="CJ4" s="73" t="str">
        <f>_xlfn.CONCAT(
    tbl_Picklist_InformationExchange[[#This Row],[Code]],
    " : ",
    tbl_Picklist_InformationExchange[[#This Row],[Title]]
)</f>
        <v>IE101 : Feasibility 1.1</v>
      </c>
      <c r="CK4" s="73"/>
      <c r="CL4" s="73" t="s">
        <v>169</v>
      </c>
      <c r="CM4" s="73" t="s">
        <v>2472</v>
      </c>
      <c r="CN4" s="73" t="str">
        <f>_xlfn.CONCAT(tbl_Picklist_Owner[[#This Row],[Code]]," : ",tbl_Picklist_Owner[[#This Row],[Title]])</f>
        <v>IM : Information Management</v>
      </c>
      <c r="CO4" s="73"/>
      <c r="CP4" s="73" t="s">
        <v>159</v>
      </c>
      <c r="CQ4" s="73" t="s">
        <v>182</v>
      </c>
      <c r="CR4" s="73" t="str">
        <f>IF(ISBLANK(tbl_Picklist_RACI[[#This Row],[Title]]),tbl_Picklist_RACI[[#This Row],[Code]],_xlfn.CONCAT(tbl_Picklist_RACI[[#This Row],[Code]]," : ",tbl_Picklist_RACI[[#This Row],[Title]]))</f>
        <v>R : Responsible</v>
      </c>
      <c r="CS4" s="73"/>
      <c r="CT4" s="73" t="s">
        <v>2473</v>
      </c>
      <c r="CU4" s="73" t="s">
        <v>2474</v>
      </c>
      <c r="CV4" s="73"/>
      <c r="CW4" s="73" t="s">
        <v>2475</v>
      </c>
      <c r="CX4" s="73"/>
      <c r="CY4" s="73" t="s">
        <v>1044</v>
      </c>
      <c r="CZ4" s="73"/>
      <c r="DA4" s="73" t="s">
        <v>2476</v>
      </c>
      <c r="DB4" s="73"/>
      <c r="DC4" s="73" t="s">
        <v>1046</v>
      </c>
      <c r="DD4" s="73"/>
      <c r="DE4" s="73" t="s">
        <v>1373</v>
      </c>
      <c r="DF4" s="73"/>
      <c r="DG4" s="73" t="s">
        <v>142</v>
      </c>
      <c r="DH4" s="73" t="s">
        <v>1450</v>
      </c>
      <c r="DI4" s="73"/>
    </row>
    <row r="5" spans="2:113" x14ac:dyDescent="0.35">
      <c r="B5" s="6" t="s">
        <v>2477</v>
      </c>
      <c r="C5" s="73"/>
      <c r="D5" s="84" t="s">
        <v>2478</v>
      </c>
      <c r="E5" s="84" t="s">
        <v>2479</v>
      </c>
      <c r="F5" s="73"/>
      <c r="G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PM_10_10_10</v>
      </c>
      <c r="H5" s="101" t="s">
        <v>2448</v>
      </c>
      <c r="I5" s="101" t="s">
        <v>2448</v>
      </c>
      <c r="J5" s="101" t="s">
        <v>2448</v>
      </c>
      <c r="K5" s="73" t="s">
        <v>2480</v>
      </c>
      <c r="L5" s="73" t="str">
        <f>_xlfn.CONCAT(tbl_Picklist_UniclassPM[[#This Row],[Code]]," : ",tbl_Picklist_UniclassPM[[#This Row],[Title]])</f>
        <v>PM_10_10_10 : Initial project brief</v>
      </c>
      <c r="M5" s="73"/>
      <c r="N5" s="73" t="str">
        <v>PM_35 : Project performance requirements</v>
      </c>
      <c r="O5" s="73"/>
      <c r="P5" s="73" t="str">
        <f ca="1"/>
        <v>PM_10_80 : Space management requirements</v>
      </c>
      <c r="Q5" s="73"/>
      <c r="R5" s="73" t="str">
        <f ca="1"/>
        <v>PM_10_10_60 : Project description</v>
      </c>
      <c r="S5" s="73"/>
      <c r="T5" s="102" t="str">
        <f>IF(tbl_Picklist_TM[[#This Row],[Level 2]]="",_xlfn.CONCAT(tbl_Picklist_TM[[#This Row],[Level 1]]),_xlfn.CONCAT(tbl_Picklist_TM[[#This Row],[Level 1]],"_",tbl_Picklist_TM[[#This Row],[Level 2]]))</f>
        <v>1</v>
      </c>
      <c r="U5" s="73">
        <v>1</v>
      </c>
      <c r="V5" s="73"/>
      <c r="W5" s="73" t="s">
        <v>2481</v>
      </c>
      <c r="X5" s="73" t="str">
        <f>_xlfn.CONCAT(tbl_Picklist_TM[[#This Row],[Code]]," : ",tbl_Picklist_TM[[#This Row],[Title]])</f>
        <v>1 : Substructure</v>
      </c>
      <c r="Y5" s="73" t="s">
        <v>2482</v>
      </c>
      <c r="Z5" s="73"/>
      <c r="AA5" s="73" t="str">
        <v>2 : Superstructure</v>
      </c>
      <c r="AB5" s="73"/>
      <c r="AC5" s="73" t="str">
        <f ca="1"/>
        <v>1_2 : Lowest floor construction</v>
      </c>
      <c r="AD5" s="73"/>
      <c r="AE5" s="73" t="str">
        <f>IF(tbl_Picklist_Purpose[[#This Row],[Level 2]]="",_xlfn.CONCAT(tbl_Picklist_Purpose[[#This Row],[Level 1]]),_xlfn.CONCAT(tbl_Picklist_Purpose[[#This Row],[Level 1]],"_",tbl_Picklist_Purpose[[#This Row],[Level 2]]))</f>
        <v>1_2</v>
      </c>
      <c r="AF5" s="73">
        <v>1</v>
      </c>
      <c r="AG5" s="73">
        <v>2</v>
      </c>
      <c r="AH5" s="73" t="s">
        <v>2483</v>
      </c>
      <c r="AI5" s="103" t="str">
        <f>_xlfn.CONCAT(tbl_Picklist_Purpose[[#This Row],[Code]]," : ",tbl_Picklist_Purpose[[#This Row],[Title]])</f>
        <v>1_2 : Planning</v>
      </c>
      <c r="AJ5" s="73"/>
      <c r="AK5" s="73" t="str">
        <v>3 : Quality</v>
      </c>
      <c r="AL5" s="73"/>
      <c r="AM5" s="73" t="str">
        <f ca="1"/>
        <v>1_3 : Building regulations</v>
      </c>
      <c r="AN5" s="73"/>
      <c r="AO5" s="73" t="str">
        <f ca="1"/>
        <v>10_10_20_001</v>
      </c>
      <c r="AP5" s="73" t="str">
        <f ca="1"/>
        <v>Project Strategy Review</v>
      </c>
      <c r="AQ5" s="73" t="str">
        <f t="shared" ca="1" si="0"/>
        <v>10_10_20_001 : Project Strategy Review</v>
      </c>
      <c r="AR5" s="73"/>
      <c r="AS5" s="73" t="str">
        <f>IF(tbl_Picklist_UniclassFI[[#This Row],[Level 2]]="",_xlfn.CONCAT("FI_",tbl_Picklist_UniclassFI[[#This Row],[Level 1]]),_xlfn.CONCAT("FI_",tbl_Picklist_UniclassFI[[#This Row],[Level 1]],"_",tbl_Picklist_UniclassFI[[#This Row],[Level 2]]))</f>
        <v>FI_10_10</v>
      </c>
      <c r="AT5" s="73" t="s">
        <v>2448</v>
      </c>
      <c r="AU5" s="73" t="s">
        <v>2448</v>
      </c>
      <c r="AV5" s="73" t="s">
        <v>2484</v>
      </c>
      <c r="AW5" s="73" t="str">
        <f>_xlfn.CONCAT(tbl_Picklist_UniclassFI[[#This Row],[Code]]," : ",tbl_Picklist_UniclassFI[[#This Row],[Title]])</f>
        <v>FI_10_10 : Brochure (BL)</v>
      </c>
      <c r="AX5" s="73"/>
      <c r="AY5" s="73" t="str">
        <v>FI_30 : Data</v>
      </c>
      <c r="AZ5" s="73"/>
      <c r="BA5" s="73" t="str">
        <f ca="1"/>
        <v>FI_10_15 : Comment (CT)</v>
      </c>
      <c r="BB5" s="73"/>
      <c r="BC5" s="73" t="s">
        <v>98</v>
      </c>
      <c r="BD5" s="73"/>
      <c r="BE5" s="73" t="s">
        <v>211</v>
      </c>
      <c r="BF5" s="73"/>
      <c r="BG5" s="73" t="s">
        <v>1060</v>
      </c>
      <c r="BH5" s="73"/>
      <c r="BI5" s="73" t="s">
        <v>294</v>
      </c>
      <c r="BJ5" s="73"/>
      <c r="BK5" s="73" t="s">
        <v>209</v>
      </c>
      <c r="BL5" s="73"/>
      <c r="BM5" s="73" t="s">
        <v>148</v>
      </c>
      <c r="BN5" s="73" t="s">
        <v>2485</v>
      </c>
      <c r="BO5" s="73" t="str">
        <f>IF(OR(tbl_Picklist_FormOfInformation[[#This Row],[Code]]="n/a",tbl_Picklist_FormOfInformation[[#This Row],[Description]]="n/a"),"n/a",_xlfn.CONCAT(tbl_Picklist_FormOfInformation[[#This Row],[Code]]," : ",tbl_Picklist_FormOfInformation[[#This Row],[Description]]))</f>
        <v>G : Diagram</v>
      </c>
      <c r="BP5" s="73"/>
      <c r="BQ5" s="73" t="s">
        <v>213</v>
      </c>
      <c r="BR5" s="73"/>
      <c r="BS5" s="73"/>
      <c r="BT5" s="73"/>
      <c r="BU5" s="73" t="s">
        <v>144</v>
      </c>
      <c r="BV5" s="73" t="s">
        <v>2486</v>
      </c>
      <c r="BW5" s="73" t="str">
        <f>_xlfn.CONCAT(tbl_Picklist_Discipline[[#This Row],[Code]]," : ",tbl_Picklist_Discipline[[#This Row],[Discipline]])</f>
        <v>C : Civil Engineering</v>
      </c>
      <c r="BX5" s="73"/>
      <c r="BY5" s="73" t="s">
        <v>2487</v>
      </c>
      <c r="BZ5" s="73" t="s">
        <v>2488</v>
      </c>
      <c r="CA5" s="73" t="str">
        <f>_xlfn.CONCAT(tbl_Picklist_RIBA[[#This Row],[Code]]," : ",tbl_Picklist_RIBA[[#This Row],[Title]])</f>
        <v xml:space="preserve">RIBA Stage 2 : Concept Design </v>
      </c>
      <c r="CB5" s="73"/>
      <c r="CC5" s="73" t="s">
        <v>2469</v>
      </c>
      <c r="CD5" s="73" t="str">
        <f>_xlfn.CONCAT("IE",tbl_Picklist_InformationExchange[[#This Row],[Level 1]:[Level 3]])</f>
        <v>IE102</v>
      </c>
      <c r="CE5" s="73">
        <v>1</v>
      </c>
      <c r="CF5" s="73">
        <v>0</v>
      </c>
      <c r="CG5" s="73">
        <v>2</v>
      </c>
      <c r="CH5" s="5" t="s">
        <v>5</v>
      </c>
      <c r="CI5" s="73" t="s">
        <v>2489</v>
      </c>
      <c r="CJ5" s="73" t="str">
        <f>_xlfn.CONCAT(
    tbl_Picklist_InformationExchange[[#This Row],[Code]],
    " : ",
    tbl_Picklist_InformationExchange[[#This Row],[Title]]
)</f>
        <v>IE102 : Feasibility 1.2</v>
      </c>
      <c r="CK5" s="73"/>
      <c r="CL5" s="73" t="s">
        <v>170</v>
      </c>
      <c r="CM5" s="73" t="s">
        <v>2490</v>
      </c>
      <c r="CN5" s="73" t="str">
        <f>_xlfn.CONCAT(tbl_Picklist_Owner[[#This Row],[Code]]," : ",tbl_Picklist_Owner[[#This Row],[Title]])</f>
        <v>ST : Building Services</v>
      </c>
      <c r="CO5" s="73"/>
      <c r="CP5" s="73" t="s">
        <v>2491</v>
      </c>
      <c r="CQ5" s="73" t="s">
        <v>2492</v>
      </c>
      <c r="CR5" s="73" t="str">
        <f>IF(ISBLANK(tbl_Picklist_RACI[[#This Row],[Title]]),tbl_Picklist_RACI[[#This Row],[Code]],_xlfn.CONCAT(tbl_Picklist_RACI[[#This Row],[Code]]," : ",tbl_Picklist_RACI[[#This Row],[Title]]))</f>
        <v>R/A : Responsible and Accountable</v>
      </c>
      <c r="CS5" s="73"/>
      <c r="CT5" s="73" t="s">
        <v>2493</v>
      </c>
      <c r="CU5" s="73" t="s">
        <v>2494</v>
      </c>
      <c r="CV5" s="73"/>
      <c r="CW5" s="73" t="s">
        <v>2495</v>
      </c>
      <c r="CX5" s="73"/>
      <c r="CY5" s="73" t="s">
        <v>2496</v>
      </c>
      <c r="CZ5" s="73"/>
      <c r="DA5" s="73" t="s">
        <v>1045</v>
      </c>
      <c r="DB5" s="73"/>
      <c r="DC5" s="73" t="s">
        <v>2497</v>
      </c>
      <c r="DD5" s="73"/>
      <c r="DE5" s="73" t="s">
        <v>1388</v>
      </c>
      <c r="DF5" s="73"/>
      <c r="DG5" s="73" t="s">
        <v>159</v>
      </c>
      <c r="DH5" s="73" t="s">
        <v>1451</v>
      </c>
      <c r="DI5" s="73"/>
    </row>
    <row r="6" spans="2:113" x14ac:dyDescent="0.35">
      <c r="B6" s="6" t="s">
        <v>2498</v>
      </c>
      <c r="C6" s="73"/>
      <c r="D6" s="84" t="s">
        <v>60</v>
      </c>
      <c r="E6" s="84" t="s">
        <v>2499</v>
      </c>
      <c r="F6" s="73"/>
      <c r="G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PM_10_10_20</v>
      </c>
      <c r="H6" s="101" t="s">
        <v>2448</v>
      </c>
      <c r="I6" s="101" t="s">
        <v>2448</v>
      </c>
      <c r="J6" s="101" t="s">
        <v>2500</v>
      </c>
      <c r="K6" s="73" t="s">
        <v>2501</v>
      </c>
      <c r="L6" s="73" t="str">
        <f>_xlfn.CONCAT(tbl_Picklist_UniclassPM[[#This Row],[Code]]," : ",tbl_Picklist_UniclassPM[[#This Row],[Title]])</f>
        <v>PM_10_10_20 : Final project brief</v>
      </c>
      <c r="M6" s="73"/>
      <c r="N6" s="73" t="str">
        <v>PM_40 : Design and approvals information</v>
      </c>
      <c r="O6" s="73"/>
      <c r="P6" s="73" t="str">
        <f ca="1"/>
        <v>PM_10_90 : Transport management requirements</v>
      </c>
      <c r="Q6" s="73"/>
      <c r="R6" s="73" t="str">
        <f ca="1"/>
        <v>PM_10_20_03 : Appointment document</v>
      </c>
      <c r="S6" s="73"/>
      <c r="T6" s="102" t="str">
        <f>IF(tbl_Picklist_TM[[#This Row],[Level 2]]="",_xlfn.CONCAT(tbl_Picklist_TM[[#This Row],[Level 1]]),_xlfn.CONCAT(tbl_Picklist_TM[[#This Row],[Level 1]],"_",tbl_Picklist_TM[[#This Row],[Level 2]]))</f>
        <v>1_1</v>
      </c>
      <c r="U6" s="73">
        <v>1</v>
      </c>
      <c r="V6" s="73">
        <v>1</v>
      </c>
      <c r="W6" s="73" t="s">
        <v>2502</v>
      </c>
      <c r="X6" s="73" t="str">
        <f>_xlfn.CONCAT(tbl_Picklist_TM[[#This Row],[Code]]," : ",tbl_Picklist_TM[[#This Row],[Title]])</f>
        <v>1_1 : Foundations and substructure</v>
      </c>
      <c r="Y6" s="73" t="s">
        <v>2503</v>
      </c>
      <c r="Z6" s="73"/>
      <c r="AA6" s="73" t="str">
        <v>3 : Internal finishes</v>
      </c>
      <c r="AB6" s="73"/>
      <c r="AC6" s="73" t="str">
        <f ca="1"/>
        <v>2_1 : Structural frames</v>
      </c>
      <c r="AD6" s="73"/>
      <c r="AE6" s="73" t="str">
        <f>IF(tbl_Picklist_Purpose[[#This Row],[Level 2]]="",_xlfn.CONCAT(tbl_Picklist_Purpose[[#This Row],[Level 1]]),_xlfn.CONCAT(tbl_Picklist_Purpose[[#This Row],[Level 1]],"_",tbl_Picklist_Purpose[[#This Row],[Level 2]]))</f>
        <v>1_3</v>
      </c>
      <c r="AF6" s="73">
        <v>1</v>
      </c>
      <c r="AG6" s="73">
        <v>3</v>
      </c>
      <c r="AH6" s="73" t="s">
        <v>2504</v>
      </c>
      <c r="AI6" s="103" t="str">
        <f>_xlfn.CONCAT(tbl_Picklist_Purpose[[#This Row],[Code]]," : ",tbl_Picklist_Purpose[[#This Row],[Title]])</f>
        <v>1_3 : Building regulations</v>
      </c>
      <c r="AJ6" s="73"/>
      <c r="AK6" s="73" t="str">
        <v>4 : Delivery</v>
      </c>
      <c r="AL6" s="73"/>
      <c r="AM6" s="73" t="str">
        <f ca="1"/>
        <v>1_4 : Environmental</v>
      </c>
      <c r="AN6" s="73"/>
      <c r="AO6" s="73" t="str">
        <f ca="1"/>
        <v>10_10_20_002</v>
      </c>
      <c r="AP6" s="73" t="str">
        <f ca="1"/>
        <v>Project Options Appraisal</v>
      </c>
      <c r="AQ6" s="73" t="str">
        <f t="shared" ca="1" si="0"/>
        <v>10_10_20_002 : Project Options Appraisal</v>
      </c>
      <c r="AR6" s="73"/>
      <c r="AS6" s="73" t="str">
        <f>IF(tbl_Picklist_UniclassFI[[#This Row],[Level 2]]="",_xlfn.CONCAT("FI_",tbl_Picklist_UniclassFI[[#This Row],[Level 1]]),_xlfn.CONCAT("FI_",tbl_Picklist_UniclassFI[[#This Row],[Level 1]],"_",tbl_Picklist_UniclassFI[[#This Row],[Level 2]]))</f>
        <v>FI_10_15</v>
      </c>
      <c r="AT6" s="73" t="s">
        <v>2448</v>
      </c>
      <c r="AU6" s="73" t="s">
        <v>2505</v>
      </c>
      <c r="AV6" s="73" t="s">
        <v>2506</v>
      </c>
      <c r="AW6" s="73" t="str">
        <f>_xlfn.CONCAT(tbl_Picklist_UniclassFI[[#This Row],[Code]]," : ",tbl_Picklist_UniclassFI[[#This Row],[Title]])</f>
        <v>FI_10_15 : Comment (CT)</v>
      </c>
      <c r="AX6" s="73"/>
      <c r="AY6" s="73" t="str">
        <v>FI_40 : Design</v>
      </c>
      <c r="AZ6" s="73"/>
      <c r="BA6" s="73" t="str">
        <f ca="1"/>
        <v>FI_10_17 : Conversation record (CD)</v>
      </c>
      <c r="BB6" s="73"/>
      <c r="BC6" s="73" t="s">
        <v>99</v>
      </c>
      <c r="BD6" s="73"/>
      <c r="BE6" s="73" t="s">
        <v>2507</v>
      </c>
      <c r="BF6" s="73"/>
      <c r="BG6" s="73"/>
      <c r="BH6" s="73"/>
      <c r="BI6" s="73" t="s">
        <v>212</v>
      </c>
      <c r="BJ6" s="73"/>
      <c r="BK6" s="73"/>
      <c r="BL6" s="73"/>
      <c r="BM6" s="73" t="s">
        <v>150</v>
      </c>
      <c r="BN6" s="73" t="s">
        <v>2508</v>
      </c>
      <c r="BO6" s="73" t="str">
        <f>IF(OR(tbl_Picklist_FormOfInformation[[#This Row],[Code]]="n/a",tbl_Picklist_FormOfInformation[[#This Row],[Description]]="n/a"),"n/a",_xlfn.CONCAT(tbl_Picklist_FormOfInformation[[#This Row],[Code]]," : ",tbl_Picklist_FormOfInformation[[#This Row],[Description]]))</f>
        <v>I : Image</v>
      </c>
      <c r="BP6" s="73"/>
      <c r="BQ6" s="73" t="s">
        <v>225</v>
      </c>
      <c r="BR6" s="73"/>
      <c r="BS6" s="73"/>
      <c r="BT6" s="73"/>
      <c r="BU6" s="73" t="s">
        <v>145</v>
      </c>
      <c r="BV6" s="73" t="s">
        <v>2509</v>
      </c>
      <c r="BW6" s="73" t="str">
        <f>_xlfn.CONCAT(tbl_Picklist_Discipline[[#This Row],[Code]]," : ",tbl_Picklist_Discipline[[#This Row],[Discipline]])</f>
        <v>D : Demolition/Dismantling</v>
      </c>
      <c r="BX6" s="73"/>
      <c r="BY6" s="73" t="s">
        <v>2510</v>
      </c>
      <c r="BZ6" s="73" t="s">
        <v>2511</v>
      </c>
      <c r="CA6" s="73" t="str">
        <f>_xlfn.CONCAT(tbl_Picklist_RIBA[[#This Row],[Code]]," : ",tbl_Picklist_RIBA[[#This Row],[Title]])</f>
        <v>RIBA Stage 3 : Spatial Coordination</v>
      </c>
      <c r="CB6" s="73"/>
      <c r="CC6" s="73" t="s">
        <v>2487</v>
      </c>
      <c r="CD6" s="73" t="str">
        <f>_xlfn.CONCAT("IE",tbl_Picklist_InformationExchange[[#This Row],[Level 1]:[Level 3]])</f>
        <v>IE201</v>
      </c>
      <c r="CE6" s="73">
        <v>2</v>
      </c>
      <c r="CF6" s="73">
        <v>0</v>
      </c>
      <c r="CG6" s="73">
        <v>1</v>
      </c>
      <c r="CH6" s="5" t="s">
        <v>8</v>
      </c>
      <c r="CI6" s="73" t="s">
        <v>2512</v>
      </c>
      <c r="CJ6" s="73" t="str">
        <f>_xlfn.CONCAT(
    tbl_Picklist_InformationExchange[[#This Row],[Code]],
    " : ",
    tbl_Picklist_InformationExchange[[#This Row],[Title]]
)</f>
        <v>IE201 : Stage submission (Feasibility 2)</v>
      </c>
      <c r="CK6" s="73"/>
      <c r="CL6" s="73" t="s">
        <v>171</v>
      </c>
      <c r="CM6" s="73" t="s">
        <v>2513</v>
      </c>
      <c r="CN6" s="73" t="str">
        <f>_xlfn.CONCAT(tbl_Picklist_Owner[[#This Row],[Code]]," : ",tbl_Picklist_Owner[[#This Row],[Title]])</f>
        <v>LT : Landscape</v>
      </c>
      <c r="CO6" s="73"/>
      <c r="CP6" s="73" t="s">
        <v>142</v>
      </c>
      <c r="CQ6" s="73" t="s">
        <v>2514</v>
      </c>
      <c r="CR6" s="73" t="str">
        <f>IF(ISBLANK(tbl_Picklist_RACI[[#This Row],[Title]]),tbl_Picklist_RACI[[#This Row],[Code]],_xlfn.CONCAT(tbl_Picklist_RACI[[#This Row],[Code]]," : ",tbl_Picklist_RACI[[#This Row],[Title]]))</f>
        <v>A : Acountable</v>
      </c>
      <c r="CS6" s="73"/>
      <c r="CT6" s="73" t="s">
        <v>1051</v>
      </c>
      <c r="CU6" s="73" t="s">
        <v>2515</v>
      </c>
      <c r="CV6" s="73"/>
      <c r="CW6" s="73" t="s">
        <v>2516</v>
      </c>
      <c r="CX6" s="73"/>
      <c r="CY6" s="73"/>
      <c r="CZ6" s="73"/>
      <c r="DA6" s="73" t="s">
        <v>1068</v>
      </c>
      <c r="DB6" s="73"/>
      <c r="DC6" s="73" t="s">
        <v>2517</v>
      </c>
      <c r="DD6" s="73"/>
      <c r="DE6" s="73"/>
      <c r="DF6" s="73"/>
      <c r="DG6" s="73" t="s">
        <v>166</v>
      </c>
      <c r="DH6" s="73" t="s">
        <v>1452</v>
      </c>
      <c r="DI6" s="73"/>
    </row>
    <row r="7" spans="2:113" x14ac:dyDescent="0.35">
      <c r="B7" s="6" t="s">
        <v>2518</v>
      </c>
      <c r="C7" s="73"/>
      <c r="D7" s="84" t="s">
        <v>2519</v>
      </c>
      <c r="E7" s="84" t="s">
        <v>2520</v>
      </c>
      <c r="F7" s="73"/>
      <c r="G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PM_10_10_60</v>
      </c>
      <c r="H7" s="101" t="s">
        <v>2448</v>
      </c>
      <c r="I7" s="101" t="s">
        <v>2448</v>
      </c>
      <c r="J7" s="101" t="s">
        <v>2521</v>
      </c>
      <c r="K7" s="73" t="s">
        <v>2522</v>
      </c>
      <c r="L7" s="73" t="str">
        <f>_xlfn.CONCAT(tbl_Picklist_UniclassPM[[#This Row],[Code]]," : ",tbl_Picklist_UniclassPM[[#This Row],[Title]])</f>
        <v>PM_10_10_60 : Project description</v>
      </c>
      <c r="M7" s="73"/>
      <c r="N7" s="73" t="str">
        <v>PM_50 : Financial and commercial information</v>
      </c>
      <c r="O7" s="73"/>
      <c r="P7" s="73" t="str">
        <f ca="1"/>
        <v>PM_30_05 : Aquatic survey information</v>
      </c>
      <c r="Q7" s="73"/>
      <c r="R7" s="73" t="str">
        <f ca="1"/>
        <v>PM_10_20_5 : Approvals</v>
      </c>
      <c r="S7" s="73"/>
      <c r="T7" s="102" t="str">
        <f>IF(tbl_Picklist_TM[[#This Row],[Level 2]]="",_xlfn.CONCAT(tbl_Picklist_TM[[#This Row],[Level 1]]),_xlfn.CONCAT(tbl_Picklist_TM[[#This Row],[Level 1]],"_",tbl_Picklist_TM[[#This Row],[Level 2]]))</f>
        <v>1_2</v>
      </c>
      <c r="U7" s="73">
        <v>1</v>
      </c>
      <c r="V7" s="73">
        <v>2</v>
      </c>
      <c r="W7" s="73" t="s">
        <v>2523</v>
      </c>
      <c r="X7" s="73" t="str">
        <f>_xlfn.CONCAT(tbl_Picklist_TM[[#This Row],[Code]]," : ",tbl_Picklist_TM[[#This Row],[Title]])</f>
        <v>1_2 : Lowest floor construction</v>
      </c>
      <c r="Y7" s="73" t="s">
        <v>2503</v>
      </c>
      <c r="Z7" s="73"/>
      <c r="AA7" s="73" t="str">
        <v>4 : Fittings, furniture and equipment</v>
      </c>
      <c r="AB7" s="73"/>
      <c r="AC7" s="73" t="str">
        <f ca="1"/>
        <v>2_2 : Upper floors</v>
      </c>
      <c r="AD7" s="73"/>
      <c r="AE7" s="73" t="str">
        <f>IF(tbl_Picklist_Purpose[[#This Row],[Level 2]]="",_xlfn.CONCAT(tbl_Picklist_Purpose[[#This Row],[Level 1]]),_xlfn.CONCAT(tbl_Picklist_Purpose[[#This Row],[Level 1]],"_",tbl_Picklist_Purpose[[#This Row],[Level 2]]))</f>
        <v>1_4</v>
      </c>
      <c r="AF7" s="73">
        <v>1</v>
      </c>
      <c r="AG7" s="73">
        <v>4</v>
      </c>
      <c r="AH7" s="73" t="s">
        <v>2524</v>
      </c>
      <c r="AI7" s="103" t="str">
        <f>_xlfn.CONCAT(tbl_Picklist_Purpose[[#This Row],[Code]]," : ",tbl_Picklist_Purpose[[#This Row],[Title]])</f>
        <v>1_4 : Environmental</v>
      </c>
      <c r="AJ7" s="73"/>
      <c r="AK7" s="73" t="str">
        <v>5 : Operation</v>
      </c>
      <c r="AL7" s="73"/>
      <c r="AM7" s="73" t="str">
        <f ca="1"/>
        <v>2_1 : Contracts</v>
      </c>
      <c r="AN7" s="73"/>
      <c r="AO7" s="73" t="str">
        <f ca="1"/>
        <v>10_20_03_001</v>
      </c>
      <c r="AP7" s="73" t="str">
        <f ca="1"/>
        <v>Employer's Representative Commission Document</v>
      </c>
      <c r="AQ7" s="73" t="str">
        <f t="shared" ca="1" si="0"/>
        <v>10_20_03_001 : Employer's Representative Commission Document</v>
      </c>
      <c r="AR7" s="73"/>
      <c r="AS7" s="73" t="str">
        <f>IF(tbl_Picklist_UniclassFI[[#This Row],[Level 2]]="",_xlfn.CONCAT("FI_",tbl_Picklist_UniclassFI[[#This Row],[Level 1]]),_xlfn.CONCAT("FI_",tbl_Picklist_UniclassFI[[#This Row],[Level 1]],"_",tbl_Picklist_UniclassFI[[#This Row],[Level 2]]))</f>
        <v>FI_10_17</v>
      </c>
      <c r="AT7" s="73" t="s">
        <v>2448</v>
      </c>
      <c r="AU7" s="73" t="s">
        <v>2525</v>
      </c>
      <c r="AV7" s="73" t="s">
        <v>2526</v>
      </c>
      <c r="AW7" s="73" t="str">
        <f>_xlfn.CONCAT(tbl_Picklist_UniclassFI[[#This Row],[Code]]," : ",tbl_Picklist_UniclassFI[[#This Row],[Title]])</f>
        <v>FI_10_17 : Conversation record (CD)</v>
      </c>
      <c r="AX7" s="73"/>
      <c r="AY7" s="73" t="str">
        <v>FI_50 : Financial</v>
      </c>
      <c r="AZ7" s="73"/>
      <c r="BA7" s="73" t="str">
        <f ca="1"/>
        <v>FI_10_20 : Correspondence (CO)</v>
      </c>
      <c r="BB7" s="73"/>
      <c r="BC7" s="73" t="s">
        <v>100</v>
      </c>
      <c r="BD7" s="73"/>
      <c r="BE7" s="73" t="s">
        <v>446</v>
      </c>
      <c r="BF7" s="73"/>
      <c r="BG7" s="73"/>
      <c r="BH7" s="73"/>
      <c r="BI7" s="73" t="s">
        <v>2527</v>
      </c>
      <c r="BJ7" s="73"/>
      <c r="BK7" s="73"/>
      <c r="BL7" s="73"/>
      <c r="BM7" s="73" t="s">
        <v>153</v>
      </c>
      <c r="BN7" s="73" t="s">
        <v>2528</v>
      </c>
      <c r="BO7" s="73" t="str">
        <f>IF(OR(tbl_Picklist_FormOfInformation[[#This Row],[Code]]="n/a",tbl_Picklist_FormOfInformation[[#This Row],[Description]]="n/a"),"n/a",_xlfn.CONCAT(tbl_Picklist_FormOfInformation[[#This Row],[Code]]," : ",tbl_Picklist_FormOfInformation[[#This Row],[Description]]))</f>
        <v>L : List</v>
      </c>
      <c r="BP7" s="73"/>
      <c r="BQ7" s="102" t="s">
        <v>9</v>
      </c>
      <c r="BR7" s="73"/>
      <c r="BS7" s="73"/>
      <c r="BT7" s="73"/>
      <c r="BU7" s="73" t="s">
        <v>146</v>
      </c>
      <c r="BV7" s="73" t="s">
        <v>2529</v>
      </c>
      <c r="BW7" s="73" t="str">
        <f>_xlfn.CONCAT(tbl_Picklist_Discipline[[#This Row],[Code]]," : ",tbl_Picklist_Discipline[[#This Row],[Discipline]])</f>
        <v>E : Electrical Engineering</v>
      </c>
      <c r="BX7" s="73"/>
      <c r="BY7" s="73" t="s">
        <v>2530</v>
      </c>
      <c r="BZ7" s="73" t="s">
        <v>2531</v>
      </c>
      <c r="CA7" s="73" t="str">
        <f>_xlfn.CONCAT(tbl_Picklist_RIBA[[#This Row],[Code]]," : ",tbl_Picklist_RIBA[[#This Row],[Title]])</f>
        <v>RIBA Stage 4 : Technical Design</v>
      </c>
      <c r="CB7" s="73"/>
      <c r="CC7" s="73" t="s">
        <v>2487</v>
      </c>
      <c r="CD7" s="73" t="str">
        <f>_xlfn.CONCAT("IE",tbl_Picklist_InformationExchange[[#This Row],[Level 1]:[Level 3]])</f>
        <v>IE202</v>
      </c>
      <c r="CE7" s="73">
        <v>2</v>
      </c>
      <c r="CF7" s="73">
        <v>0</v>
      </c>
      <c r="CG7" s="73">
        <v>2</v>
      </c>
      <c r="CH7" s="5" t="s">
        <v>11</v>
      </c>
      <c r="CI7" s="73" t="s">
        <v>2532</v>
      </c>
      <c r="CJ7" s="73" t="str">
        <f>_xlfn.CONCAT(
    tbl_Picklist_InformationExchange[[#This Row],[Code]],
    " : ",
    tbl_Picklist_InformationExchange[[#This Row],[Title]]
)</f>
        <v>IE202 : Expression of Interest (EOI)</v>
      </c>
      <c r="CK7" s="73"/>
      <c r="CL7" s="73" t="s">
        <v>172</v>
      </c>
      <c r="CM7" s="73" t="s">
        <v>2533</v>
      </c>
      <c r="CN7" s="73" t="str">
        <f>_xlfn.CONCAT(tbl_Picklist_Owner[[#This Row],[Code]]," : ",tbl_Picklist_Owner[[#This Row],[Title]])</f>
        <v>SC : Strategic Cost</v>
      </c>
      <c r="CO7" s="73"/>
      <c r="CP7" s="73" t="s">
        <v>144</v>
      </c>
      <c r="CQ7" s="73" t="s">
        <v>184</v>
      </c>
      <c r="CR7" s="73" t="str">
        <f>IF(ISBLANK(tbl_Picklist_RACI[[#This Row],[Title]]),tbl_Picklist_RACI[[#This Row],[Code]],_xlfn.CONCAT(tbl_Picklist_RACI[[#This Row],[Code]]," : ",tbl_Picklist_RACI[[#This Row],[Title]]))</f>
        <v>C : Consulted</v>
      </c>
      <c r="CS7" s="73"/>
      <c r="CT7" s="73" t="s">
        <v>1047</v>
      </c>
      <c r="CU7" s="73" t="s">
        <v>2534</v>
      </c>
      <c r="CV7" s="73"/>
      <c r="CW7" s="73" t="s">
        <v>1043</v>
      </c>
      <c r="CX7" s="73"/>
      <c r="CY7" s="73"/>
      <c r="CZ7" s="73"/>
      <c r="DA7" s="73" t="s">
        <v>2535</v>
      </c>
      <c r="DB7" s="73"/>
      <c r="DC7" s="73"/>
      <c r="DD7" s="73"/>
      <c r="DE7" s="73"/>
      <c r="DF7" s="73"/>
      <c r="DG7" s="73" t="s">
        <v>1374</v>
      </c>
      <c r="DH7" s="73" t="s">
        <v>1453</v>
      </c>
      <c r="DI7" s="73"/>
    </row>
    <row r="8" spans="2:113" x14ac:dyDescent="0.35">
      <c r="B8" s="6" t="s">
        <v>2537</v>
      </c>
      <c r="C8" s="73"/>
      <c r="D8" s="84" t="s">
        <v>2538</v>
      </c>
      <c r="E8" s="84" t="s">
        <v>2539</v>
      </c>
      <c r="F8" s="73"/>
      <c r="G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v>
      </c>
      <c r="H8" s="101" t="s">
        <v>2448</v>
      </c>
      <c r="I8" s="101" t="s">
        <v>2500</v>
      </c>
      <c r="J8" s="101"/>
      <c r="K8" s="73" t="s">
        <v>2540</v>
      </c>
      <c r="L8" s="73" t="str">
        <f>_xlfn.CONCAT(tbl_Picklist_UniclassPM[[#This Row],[Code]]," : ",tbl_Picklist_UniclassPM[[#This Row],[Title]])</f>
        <v>PM_10_20 : Client requirements</v>
      </c>
      <c r="M8" s="73"/>
      <c r="N8" s="73" t="str">
        <v>PM_55 : Contract information</v>
      </c>
      <c r="O8" s="73"/>
      <c r="P8" s="73" t="str">
        <f ca="1"/>
        <v>PM_30_10 : Site survey information</v>
      </c>
      <c r="Q8" s="73"/>
      <c r="R8" s="73" t="str">
        <f ca="1"/>
        <v>PM_10_20_07 : Brief</v>
      </c>
      <c r="S8" s="73"/>
      <c r="T8" s="102" t="str">
        <f>IF(tbl_Picklist_TM[[#This Row],[Level 2]]="",_xlfn.CONCAT(tbl_Picklist_TM[[#This Row],[Level 1]]),_xlfn.CONCAT(tbl_Picklist_TM[[#This Row],[Level 1]],"_",tbl_Picklist_TM[[#This Row],[Level 2]]))</f>
        <v>2</v>
      </c>
      <c r="U8" s="73">
        <v>2</v>
      </c>
      <c r="V8" s="73"/>
      <c r="W8" s="73" t="s">
        <v>2541</v>
      </c>
      <c r="X8" s="73" t="str">
        <f>_xlfn.CONCAT(tbl_Picklist_TM[[#This Row],[Code]]," : ",tbl_Picklist_TM[[#This Row],[Title]])</f>
        <v>2 : Superstructure</v>
      </c>
      <c r="Y8" s="73" t="s">
        <v>2542</v>
      </c>
      <c r="Z8" s="73"/>
      <c r="AA8" s="73" t="str">
        <v>5 : Services</v>
      </c>
      <c r="AB8" s="73"/>
      <c r="AC8" s="73" t="str">
        <f ca="1"/>
        <v>2_3 : Roofs</v>
      </c>
      <c r="AD8" s="73"/>
      <c r="AE8" s="73" t="str">
        <f>IF(tbl_Picklist_Purpose[[#This Row],[Level 2]]="",_xlfn.CONCAT(tbl_Picklist_Purpose[[#This Row],[Level 1]]),_xlfn.CONCAT(tbl_Picklist_Purpose[[#This Row],[Level 1]],"_",tbl_Picklist_Purpose[[#This Row],[Level 2]]))</f>
        <v>2</v>
      </c>
      <c r="AF8" s="73">
        <v>2</v>
      </c>
      <c r="AG8" s="73"/>
      <c r="AH8" s="73" t="s">
        <v>2543</v>
      </c>
      <c r="AI8" s="103" t="str">
        <f>_xlfn.CONCAT(tbl_Picklist_Purpose[[#This Row],[Code]]," : ",tbl_Picklist_Purpose[[#This Row],[Title]])</f>
        <v>2 : Commercial</v>
      </c>
      <c r="AJ8" s="73"/>
      <c r="AK8" s="73" t="str">
        <v>6 : Governance</v>
      </c>
      <c r="AL8" s="73"/>
      <c r="AM8" s="73" t="str">
        <f ca="1"/>
        <v>2_2 : Procurement</v>
      </c>
      <c r="AN8" s="73"/>
      <c r="AO8" s="73" t="str">
        <f ca="1"/>
        <v>10_20_07_001</v>
      </c>
      <c r="AP8" s="73" t="str">
        <f ca="1"/>
        <v>Technology Requirements and Response Guidance</v>
      </c>
      <c r="AQ8" s="73" t="str">
        <f t="shared" ca="1" si="0"/>
        <v>10_20_07_001 : Technology Requirements and Response Guidance</v>
      </c>
      <c r="AR8" s="73"/>
      <c r="AS8" s="73" t="str">
        <f>IF(tbl_Picklist_UniclassFI[[#This Row],[Level 2]]="",_xlfn.CONCAT("FI_",tbl_Picklist_UniclassFI[[#This Row],[Level 1]]),_xlfn.CONCAT("FI_",tbl_Picklist_UniclassFI[[#This Row],[Level 1]],"_",tbl_Picklist_UniclassFI[[#This Row],[Level 2]]))</f>
        <v>FI_10_20</v>
      </c>
      <c r="AT8" s="73" t="s">
        <v>2448</v>
      </c>
      <c r="AU8" s="73" t="s">
        <v>2500</v>
      </c>
      <c r="AV8" s="73" t="s">
        <v>2544</v>
      </c>
      <c r="AW8" s="73" t="str">
        <f>_xlfn.CONCAT(tbl_Picklist_UniclassFI[[#This Row],[Code]]," : ",tbl_Picklist_UniclassFI[[#This Row],[Title]])</f>
        <v>FI_10_20 : Correspondence (CO)</v>
      </c>
      <c r="AX8" s="73"/>
      <c r="AY8" s="73" t="str">
        <v>FI_60 : Graphical</v>
      </c>
      <c r="AZ8" s="73"/>
      <c r="BA8" s="73" t="str">
        <f ca="1"/>
        <v>FI_10_27 : Email (EM)</v>
      </c>
      <c r="BB8" s="73"/>
      <c r="BC8" s="73" t="s">
        <v>101</v>
      </c>
      <c r="BD8" s="73"/>
      <c r="BE8" s="73" t="s">
        <v>313</v>
      </c>
      <c r="BF8" s="73"/>
      <c r="BG8" s="73"/>
      <c r="BH8" s="73"/>
      <c r="BI8" s="73" t="s">
        <v>245</v>
      </c>
      <c r="BJ8" s="73"/>
      <c r="BK8" s="73"/>
      <c r="BL8" s="73"/>
      <c r="BM8" s="73" t="s">
        <v>154</v>
      </c>
      <c r="BN8" s="73" t="s">
        <v>2545</v>
      </c>
      <c r="BO8" s="73" t="str">
        <f>IF(OR(tbl_Picklist_FormOfInformation[[#This Row],[Code]]="n/a",tbl_Picklist_FormOfInformation[[#This Row],[Description]]="n/a"),"n/a",_xlfn.CONCAT(tbl_Picklist_FormOfInformation[[#This Row],[Code]]," : ",tbl_Picklist_FormOfInformation[[#This Row],[Description]]))</f>
        <v>M : Model</v>
      </c>
      <c r="BP8" s="73"/>
      <c r="BQ8" s="102" t="s">
        <v>6</v>
      </c>
      <c r="BR8" s="73"/>
      <c r="BS8" s="73"/>
      <c r="BT8" s="73"/>
      <c r="BU8" s="73" t="s">
        <v>147</v>
      </c>
      <c r="BV8" s="73" t="s">
        <v>2546</v>
      </c>
      <c r="BW8" s="73" t="str">
        <f>_xlfn.CONCAT(tbl_Picklist_Discipline[[#This Row],[Code]]," : ",tbl_Picklist_Discipline[[#This Row],[Discipline]])</f>
        <v>F : Facilities/Asset Management</v>
      </c>
      <c r="BX8" s="73"/>
      <c r="BY8" s="73" t="s">
        <v>2547</v>
      </c>
      <c r="BZ8" s="73" t="s">
        <v>2548</v>
      </c>
      <c r="CA8" s="73" t="str">
        <f>_xlfn.CONCAT(tbl_Picklist_RIBA[[#This Row],[Code]]," : ",tbl_Picklist_RIBA[[#This Row],[Title]])</f>
        <v>RIBA Stage 5 : Manufacturing and Construction</v>
      </c>
      <c r="CB8" s="73"/>
      <c r="CC8" s="73" t="s">
        <v>2487</v>
      </c>
      <c r="CD8" s="73" t="str">
        <f>_xlfn.CONCAT("IE",tbl_Picklist_InformationExchange[[#This Row],[Level 1]:[Level 3]])</f>
        <v>IE211</v>
      </c>
      <c r="CE8" s="73">
        <v>2</v>
      </c>
      <c r="CF8" s="73">
        <v>1</v>
      </c>
      <c r="CG8" s="73">
        <v>1</v>
      </c>
      <c r="CH8" s="5" t="s">
        <v>13</v>
      </c>
      <c r="CI8" s="5" t="s">
        <v>2549</v>
      </c>
      <c r="CJ8" s="73" t="str">
        <f>_xlfn.CONCAT(
    tbl_Picklist_InformationExchange[[#This Row],[Code]],
    " : ",
    tbl_Picklist_InformationExchange[[#This Row],[Title]]
)</f>
        <v>IE211 : EBSR PITT</v>
      </c>
      <c r="CK8" s="73"/>
      <c r="CL8" s="73" t="s">
        <v>173</v>
      </c>
      <c r="CM8" s="73" t="s">
        <v>2550</v>
      </c>
      <c r="CN8" s="73" t="str">
        <f>_xlfn.CONCAT(tbl_Picklist_Owner[[#This Row],[Code]]," : ",tbl_Picklist_Owner[[#This Row],[Title]])</f>
        <v>TT : Technology</v>
      </c>
      <c r="CO8" s="73"/>
      <c r="CP8" s="73" t="s">
        <v>150</v>
      </c>
      <c r="CQ8" s="73" t="s">
        <v>185</v>
      </c>
      <c r="CR8" s="73" t="str">
        <f>IF(ISBLANK(tbl_Picklist_RACI[[#This Row],[Title]]),tbl_Picklist_RACI[[#This Row],[Code]],_xlfn.CONCAT(tbl_Picklist_RACI[[#This Row],[Code]]," : ",tbl_Picklist_RACI[[#This Row],[Title]]))</f>
        <v>I : Informed</v>
      </c>
      <c r="CS8" s="73"/>
      <c r="CT8" s="73" t="s">
        <v>1048</v>
      </c>
      <c r="CU8" s="73" t="s">
        <v>2551</v>
      </c>
      <c r="CV8" s="73"/>
      <c r="CW8" s="73"/>
      <c r="CX8" s="73"/>
      <c r="CY8" s="73"/>
      <c r="CZ8" s="73"/>
      <c r="DA8" s="73"/>
      <c r="DB8" s="73"/>
      <c r="DC8" s="73"/>
      <c r="DD8" s="73"/>
      <c r="DE8" s="73"/>
      <c r="DF8" s="73"/>
      <c r="DG8" s="73">
        <v>4</v>
      </c>
      <c r="DH8" s="73" t="s">
        <v>2552</v>
      </c>
      <c r="DI8" s="73"/>
    </row>
    <row r="9" spans="2:113" x14ac:dyDescent="0.35">
      <c r="B9" s="6" t="s">
        <v>2554</v>
      </c>
      <c r="C9" s="73"/>
      <c r="D9" s="84" t="s">
        <v>2555</v>
      </c>
      <c r="E9" s="84" t="s">
        <v>2556</v>
      </c>
      <c r="F9" s="73"/>
      <c r="G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PM_10_20_03</v>
      </c>
      <c r="H9" s="101" t="s">
        <v>2448</v>
      </c>
      <c r="I9" s="101" t="s">
        <v>2500</v>
      </c>
      <c r="J9" s="101" t="s">
        <v>2464</v>
      </c>
      <c r="K9" s="73" t="s">
        <v>2557</v>
      </c>
      <c r="L9" s="73" t="str">
        <f>_xlfn.CONCAT(tbl_Picklist_UniclassPM[[#This Row],[Code]]," : ",tbl_Picklist_UniclassPM[[#This Row],[Title]])</f>
        <v>PM_10_20_03 : Appointment document</v>
      </c>
      <c r="M9" s="73"/>
      <c r="N9" s="73" t="str">
        <v>PM_60 : Construction management information</v>
      </c>
      <c r="O9" s="73"/>
      <c r="P9" s="73" t="str">
        <f ca="1"/>
        <v>PM_30_20 : Ground investigation and survey reports</v>
      </c>
      <c r="Q9" s="73"/>
      <c r="R9" s="73" t="str">
        <f ca="1"/>
        <v>PM_10_20_09 : Buildability statement</v>
      </c>
      <c r="S9" s="73"/>
      <c r="T9" s="102" t="str">
        <f>IF(tbl_Picklist_TM[[#This Row],[Level 2]]="",_xlfn.CONCAT(tbl_Picklist_TM[[#This Row],[Level 1]]),_xlfn.CONCAT(tbl_Picklist_TM[[#This Row],[Level 1]],"_",tbl_Picklist_TM[[#This Row],[Level 2]]))</f>
        <v>2_1</v>
      </c>
      <c r="U9" s="73">
        <v>2</v>
      </c>
      <c r="V9" s="73">
        <v>1</v>
      </c>
      <c r="W9" s="73" t="s">
        <v>2558</v>
      </c>
      <c r="X9" s="73" t="str">
        <f>_xlfn.CONCAT(tbl_Picklist_TM[[#This Row],[Code]]," : ",tbl_Picklist_TM[[#This Row],[Title]])</f>
        <v>2_1 : Structural frames</v>
      </c>
      <c r="Y9" s="73" t="s">
        <v>2559</v>
      </c>
      <c r="Z9" s="73"/>
      <c r="AA9" s="73" t="str">
        <v>6 : Technology</v>
      </c>
      <c r="AB9" s="73"/>
      <c r="AC9" s="73" t="str">
        <f ca="1"/>
        <v>2_4 : Stairs, ramps and lifts</v>
      </c>
      <c r="AD9" s="73"/>
      <c r="AE9" s="73" t="str">
        <f>IF(tbl_Picklist_Purpose[[#This Row],[Level 2]]="",_xlfn.CONCAT(tbl_Picklist_Purpose[[#This Row],[Level 1]]),_xlfn.CONCAT(tbl_Picklist_Purpose[[#This Row],[Level 1]],"_",tbl_Picklist_Purpose[[#This Row],[Level 2]]))</f>
        <v>2_1</v>
      </c>
      <c r="AF9" s="73">
        <v>2</v>
      </c>
      <c r="AG9" s="73">
        <v>1</v>
      </c>
      <c r="AH9" s="73" t="s">
        <v>2560</v>
      </c>
      <c r="AI9" s="103" t="str">
        <f>_xlfn.CONCAT(tbl_Picklist_Purpose[[#This Row],[Code]]," : ",tbl_Picklist_Purpose[[#This Row],[Title]])</f>
        <v>2_1 : Contracts</v>
      </c>
      <c r="AJ9" s="73"/>
      <c r="AK9" s="73" t="str">
        <v>7 : Stakeholder</v>
      </c>
      <c r="AL9" s="73"/>
      <c r="AM9" s="73" t="str">
        <f ca="1"/>
        <v>2_3 : Cost</v>
      </c>
      <c r="AN9" s="73"/>
      <c r="AO9" s="73" t="str">
        <f ca="1"/>
        <v>10_20_25_001</v>
      </c>
      <c r="AP9" s="73" t="str">
        <f ca="1"/>
        <v>General Conditions</v>
      </c>
      <c r="AQ9" s="73" t="str">
        <f t="shared" ca="1" si="0"/>
        <v>10_20_25_001 : General Conditions</v>
      </c>
      <c r="AR9" s="73"/>
      <c r="AS9" s="73" t="str">
        <f>IF(tbl_Picklist_UniclassFI[[#This Row],[Level 2]]="",_xlfn.CONCAT("FI_",tbl_Picklist_UniclassFI[[#This Row],[Level 1]]),_xlfn.CONCAT("FI_",tbl_Picklist_UniclassFI[[#This Row],[Level 1]],"_",tbl_Picklist_UniclassFI[[#This Row],[Level 2]]))</f>
        <v>FI_10_27</v>
      </c>
      <c r="AT9" s="73" t="s">
        <v>2448</v>
      </c>
      <c r="AU9" s="73" t="s">
        <v>2561</v>
      </c>
      <c r="AV9" s="73" t="s">
        <v>2562</v>
      </c>
      <c r="AW9" s="73" t="str">
        <f>_xlfn.CONCAT(tbl_Picklist_UniclassFI[[#This Row],[Code]]," : ",tbl_Picklist_UniclassFI[[#This Row],[Title]])</f>
        <v>FI_10_27 : Email (EM)</v>
      </c>
      <c r="AX9" s="73"/>
      <c r="AY9" s="73" t="str">
        <v>FI_70 : Official guidance</v>
      </c>
      <c r="AZ9" s="73"/>
      <c r="BA9" s="73" t="str">
        <f ca="1"/>
        <v>FI_10_30 : File note (FN)</v>
      </c>
      <c r="BB9" s="73"/>
      <c r="BC9" s="73" t="s">
        <v>102</v>
      </c>
      <c r="BD9" s="73"/>
      <c r="BE9" s="73" t="s">
        <v>940</v>
      </c>
      <c r="BF9" s="73"/>
      <c r="BG9" s="73"/>
      <c r="BH9" s="73"/>
      <c r="BI9" s="73" t="s">
        <v>236</v>
      </c>
      <c r="BJ9" s="73"/>
      <c r="BK9" s="73"/>
      <c r="BL9" s="73"/>
      <c r="BM9" s="73" t="s">
        <v>161</v>
      </c>
      <c r="BN9" s="73" t="s">
        <v>2563</v>
      </c>
      <c r="BO9" s="73" t="str">
        <f>IF(OR(tbl_Picklist_FormOfInformation[[#This Row],[Code]]="n/a",tbl_Picklist_FormOfInformation[[#This Row],[Description]]="n/a"),"n/a",_xlfn.CONCAT(tbl_Picklist_FormOfInformation[[#This Row],[Code]]," : ",tbl_Picklist_FormOfInformation[[#This Row],[Description]]))</f>
        <v>T : Textual</v>
      </c>
      <c r="BP9" s="73"/>
      <c r="BQ9" s="102" t="s">
        <v>399</v>
      </c>
      <c r="BR9" s="73"/>
      <c r="BS9" s="73"/>
      <c r="BT9" s="73"/>
      <c r="BU9" s="73" t="s">
        <v>148</v>
      </c>
      <c r="BV9" s="73" t="s">
        <v>2564</v>
      </c>
      <c r="BW9" s="73" t="str">
        <f>_xlfn.CONCAT(tbl_Picklist_Discipline[[#This Row],[Code]]," : ",tbl_Picklist_Discipline[[#This Row],[Discipline]])</f>
        <v>G : Ground Engineering</v>
      </c>
      <c r="BX9" s="73"/>
      <c r="BY9" s="73" t="s">
        <v>2565</v>
      </c>
      <c r="BZ9" s="73" t="s">
        <v>2566</v>
      </c>
      <c r="CA9" s="73" t="str">
        <f>_xlfn.CONCAT(tbl_Picklist_RIBA[[#This Row],[Code]]," : ",tbl_Picklist_RIBA[[#This Row],[Title]])</f>
        <v>RIBA Stage 6 : Handover</v>
      </c>
      <c r="CB9" s="73"/>
      <c r="CC9" s="73" t="s">
        <v>2487</v>
      </c>
      <c r="CD9" s="73" t="str">
        <f>_xlfn.CONCAT("IE",tbl_Picklist_InformationExchange[[#This Row],[Level 1]:[Level 3]])</f>
        <v>IE212</v>
      </c>
      <c r="CE9" s="73">
        <v>2</v>
      </c>
      <c r="CF9" s="73">
        <v>1</v>
      </c>
      <c r="CG9" s="73">
        <v>2</v>
      </c>
      <c r="CH9" s="5" t="s">
        <v>15</v>
      </c>
      <c r="CI9" s="5" t="s">
        <v>2567</v>
      </c>
      <c r="CJ9" s="73" t="str">
        <f>_xlfn.CONCAT(
    tbl_Picklist_InformationExchange[[#This Row],[Code]],
    " : ",
    tbl_Picklist_InformationExchange[[#This Row],[Title]]
)</f>
        <v>IE212 : EBSR PITT Response</v>
      </c>
      <c r="CK9" s="73"/>
      <c r="CL9" s="73" t="s">
        <v>174</v>
      </c>
      <c r="CM9" s="73" t="s">
        <v>2568</v>
      </c>
      <c r="CN9" s="73" t="str">
        <f>_xlfn.CONCAT(tbl_Picklist_Owner[[#This Row],[Code]]," : ",tbl_Picklist_Owner[[#This Row],[Title]])</f>
        <v>BS : Building Safety</v>
      </c>
      <c r="CO9" s="73"/>
      <c r="CP9" s="73"/>
      <c r="CQ9" s="73"/>
      <c r="CR9" s="73"/>
      <c r="CS9" s="73"/>
      <c r="CT9" s="73" t="s">
        <v>2569</v>
      </c>
      <c r="CU9" s="73" t="s">
        <v>2570</v>
      </c>
      <c r="CV9" s="73"/>
      <c r="CW9" s="73"/>
      <c r="CX9" s="73"/>
      <c r="CY9" s="73"/>
      <c r="CZ9" s="73"/>
      <c r="DA9" s="73"/>
      <c r="DB9" s="73"/>
      <c r="DC9" s="73"/>
      <c r="DD9" s="73"/>
      <c r="DE9" s="73"/>
      <c r="DF9" s="73"/>
      <c r="DG9" s="73">
        <v>5</v>
      </c>
      <c r="DH9" s="73" t="s">
        <v>2571</v>
      </c>
      <c r="DI9" s="73"/>
    </row>
    <row r="10" spans="2:113" x14ac:dyDescent="0.35">
      <c r="B10" s="6" t="s">
        <v>2573</v>
      </c>
      <c r="C10" s="73"/>
      <c r="D10" s="84" t="s">
        <v>69</v>
      </c>
      <c r="E10" s="84" t="s">
        <v>2574</v>
      </c>
      <c r="F10" s="73"/>
      <c r="G1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PM_10_20_5</v>
      </c>
      <c r="H10" s="101">
        <v>10</v>
      </c>
      <c r="I10" s="101">
        <v>20</v>
      </c>
      <c r="J10" s="101">
        <v>5</v>
      </c>
      <c r="K10" s="73" t="s">
        <v>2575</v>
      </c>
      <c r="L10" s="73" t="str">
        <f>_xlfn.CONCAT(tbl_Picklist_UniclassPM[[#This Row],[Code]]," : ",tbl_Picklist_UniclassPM[[#This Row],[Title]])</f>
        <v>PM_10_20_5 : Approvals</v>
      </c>
      <c r="M10" s="73"/>
      <c r="N10" s="73" t="str">
        <v>PM_70 : Testing, commissioning and completion information</v>
      </c>
      <c r="O10" s="73"/>
      <c r="P10" s="73" t="str">
        <f ca="1"/>
        <v>PM_30_30 : Environmental information</v>
      </c>
      <c r="Q10" s="73"/>
      <c r="R10" s="73" t="str">
        <f ca="1"/>
        <v>PM_10_20_10 : Building registration application</v>
      </c>
      <c r="S10" s="73"/>
      <c r="T10" s="102" t="str">
        <f>IF(tbl_Picklist_TM[[#This Row],[Level 2]]="",_xlfn.CONCAT(tbl_Picklist_TM[[#This Row],[Level 1]]),_xlfn.CONCAT(tbl_Picklist_TM[[#This Row],[Level 1]],"_",tbl_Picklist_TM[[#This Row],[Level 2]]))</f>
        <v>2_2</v>
      </c>
      <c r="U10" s="73">
        <v>2</v>
      </c>
      <c r="V10" s="73">
        <v>2</v>
      </c>
      <c r="W10" s="73" t="s">
        <v>2576</v>
      </c>
      <c r="X10" s="73" t="str">
        <f>_xlfn.CONCAT(tbl_Picklist_TM[[#This Row],[Code]]," : ",tbl_Picklist_TM[[#This Row],[Title]])</f>
        <v>2_2 : Upper floors</v>
      </c>
      <c r="Y10" s="73" t="s">
        <v>2577</v>
      </c>
      <c r="Z10" s="73"/>
      <c r="AA10" s="73" t="str">
        <v>7 : Works to existing sites</v>
      </c>
      <c r="AB10" s="73"/>
      <c r="AC10" s="73" t="str">
        <f ca="1"/>
        <v>2_5 : External walls</v>
      </c>
      <c r="AD10" s="73"/>
      <c r="AE10" s="73" t="str">
        <f>IF(tbl_Picklist_Purpose[[#This Row],[Level 2]]="",_xlfn.CONCAT(tbl_Picklist_Purpose[[#This Row],[Level 1]]),_xlfn.CONCAT(tbl_Picklist_Purpose[[#This Row],[Level 1]],"_",tbl_Picklist_Purpose[[#This Row],[Level 2]]))</f>
        <v>2_2</v>
      </c>
      <c r="AF10" s="73">
        <v>2</v>
      </c>
      <c r="AG10" s="73">
        <v>2</v>
      </c>
      <c r="AH10" s="73" t="s">
        <v>2578</v>
      </c>
      <c r="AI10" s="103" t="str">
        <f>_xlfn.CONCAT(tbl_Picklist_Purpose[[#This Row],[Code]]," : ",tbl_Picklist_Purpose[[#This Row],[Title]])</f>
        <v>2_2 : Procurement</v>
      </c>
      <c r="AJ10" s="73"/>
      <c r="AK10" s="73"/>
      <c r="AL10" s="73"/>
      <c r="AM10" s="73" t="str">
        <f ca="1"/>
        <v>2_4 : Insurance</v>
      </c>
      <c r="AN10" s="73"/>
      <c r="AO10" s="73" t="str">
        <f ca="1"/>
        <v>10_20_25_002</v>
      </c>
      <c r="AP10" s="73" t="str">
        <f ca="1"/>
        <v>Pattern Book</v>
      </c>
      <c r="AQ10" s="73" t="str">
        <f t="shared" ca="1" si="0"/>
        <v>10_20_25_002 : Pattern Book</v>
      </c>
      <c r="AR10" s="73"/>
      <c r="AS10" s="73" t="str">
        <f>IF(tbl_Picklist_UniclassFI[[#This Row],[Level 2]]="",_xlfn.CONCAT("FI_",tbl_Picklist_UniclassFI[[#This Row],[Level 1]]),_xlfn.CONCAT("FI_",tbl_Picklist_UniclassFI[[#This Row],[Level 1]],"_",tbl_Picklist_UniclassFI[[#This Row],[Level 2]]))</f>
        <v>FI_10_30</v>
      </c>
      <c r="AT10" s="73" t="s">
        <v>2448</v>
      </c>
      <c r="AU10" s="73" t="s">
        <v>2579</v>
      </c>
      <c r="AV10" s="73" t="s">
        <v>2580</v>
      </c>
      <c r="AW10" s="73" t="str">
        <f>_xlfn.CONCAT(tbl_Picklist_UniclassFI[[#This Row],[Code]]," : ",tbl_Picklist_UniclassFI[[#This Row],[Title]])</f>
        <v>FI_10_30 : File note (FN)</v>
      </c>
      <c r="AX10" s="73"/>
      <c r="AY10" s="73" t="str">
        <v>FI_80 : Project planning</v>
      </c>
      <c r="AZ10" s="73"/>
      <c r="BA10" s="73" t="str">
        <f ca="1"/>
        <v>FI_10_45 : Leaflet (LF)</v>
      </c>
      <c r="BB10" s="73"/>
      <c r="BC10" s="73" t="s">
        <v>103</v>
      </c>
      <c r="BD10" s="73"/>
      <c r="BE10" s="73" t="s">
        <v>267</v>
      </c>
      <c r="BF10" s="73"/>
      <c r="BG10" s="73"/>
      <c r="BH10" s="73"/>
      <c r="BI10" s="73"/>
      <c r="BJ10" s="73"/>
      <c r="BK10" s="73"/>
      <c r="BL10" s="73"/>
      <c r="BM10" s="73" t="s">
        <v>163</v>
      </c>
      <c r="BN10" s="73" t="s">
        <v>2581</v>
      </c>
      <c r="BO10" s="73" t="str">
        <f>IF(OR(tbl_Picklist_FormOfInformation[[#This Row],[Code]]="n/a",tbl_Picklist_FormOfInformation[[#This Row],[Description]]="n/a"),"n/a",_xlfn.CONCAT(tbl_Picklist_FormOfInformation[[#This Row],[Code]]," : ",tbl_Picklist_FormOfInformation[[#This Row],[Description]]))</f>
        <v>V : Video/Audio</v>
      </c>
      <c r="BP10" s="73"/>
      <c r="BQ10" s="73"/>
      <c r="BR10" s="73"/>
      <c r="BS10" s="73"/>
      <c r="BT10" s="73"/>
      <c r="BU10" s="73" t="s">
        <v>149</v>
      </c>
      <c r="BV10" s="73" t="s">
        <v>2582</v>
      </c>
      <c r="BW10" s="73" t="str">
        <f>_xlfn.CONCAT(tbl_Picklist_Discipline[[#This Row],[Code]]," : ",tbl_Picklist_Discipline[[#This Row],[Discipline]])</f>
        <v>H : Highways and Transport Engineering</v>
      </c>
      <c r="BX10" s="73"/>
      <c r="BY10" s="73" t="s">
        <v>2583</v>
      </c>
      <c r="BZ10" s="73" t="s">
        <v>2584</v>
      </c>
      <c r="CA10" s="73" t="str">
        <f>_xlfn.CONCAT(tbl_Picklist_RIBA[[#This Row],[Code]]," : ",tbl_Picklist_RIBA[[#This Row],[Title]])</f>
        <v>RIBA Stage 7 : Use</v>
      </c>
      <c r="CB10" s="73"/>
      <c r="CC10" s="73" t="s">
        <v>2487</v>
      </c>
      <c r="CD10" s="73" t="str">
        <f>_xlfn.CONCAT("IE",tbl_Picklist_InformationExchange[[#This Row],[Level 1]:[Level 3]])</f>
        <v>IE213</v>
      </c>
      <c r="CE10" s="73">
        <v>2</v>
      </c>
      <c r="CF10" s="73">
        <v>1</v>
      </c>
      <c r="CG10" s="73">
        <v>3</v>
      </c>
      <c r="CH10" s="5" t="s">
        <v>17</v>
      </c>
      <c r="CI10" s="5" t="s">
        <v>2585</v>
      </c>
      <c r="CJ10" s="73" t="str">
        <f>_xlfn.CONCAT(
    tbl_Picklist_InformationExchange[[#This Row],[Code]],
    " : ",
    tbl_Picklist_InformationExchange[[#This Row],[Title]]
)</f>
        <v>IE213 : EBSR ITT</v>
      </c>
      <c r="CK10" s="73"/>
      <c r="CL10" s="73" t="s">
        <v>175</v>
      </c>
      <c r="CM10" s="73" t="s">
        <v>2572</v>
      </c>
      <c r="CN10" s="73" t="str">
        <f>_xlfn.CONCAT(tbl_Picklist_Owner[[#This Row],[Code]]," : ",tbl_Picklist_Owner[[#This Row],[Title]])</f>
        <v>HS : Health and Safety</v>
      </c>
      <c r="CO10" s="73"/>
      <c r="CP10" s="73"/>
      <c r="CQ10" s="73"/>
      <c r="CR10" s="73"/>
      <c r="CS10" s="73"/>
      <c r="CT10" s="73"/>
      <c r="CU10" s="73"/>
      <c r="CV10" s="73"/>
      <c r="CW10" s="73"/>
      <c r="CX10" s="73"/>
      <c r="CY10" s="73"/>
      <c r="CZ10" s="73"/>
      <c r="DA10" s="73"/>
      <c r="DB10" s="73"/>
      <c r="DC10" s="73"/>
      <c r="DD10" s="73"/>
      <c r="DE10" s="73"/>
      <c r="DF10" s="73"/>
      <c r="DG10" s="73"/>
      <c r="DH10" s="73"/>
      <c r="DI10" s="73"/>
    </row>
    <row r="11" spans="2:113" x14ac:dyDescent="0.35">
      <c r="B11" s="6" t="s">
        <v>2587</v>
      </c>
      <c r="C11" s="73"/>
      <c r="D11" s="84" t="s">
        <v>142</v>
      </c>
      <c r="E11" s="84" t="s">
        <v>2588</v>
      </c>
      <c r="F11" s="73"/>
      <c r="G1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PM_10_20_07</v>
      </c>
      <c r="H11" s="101" t="s">
        <v>2448</v>
      </c>
      <c r="I11" s="101" t="s">
        <v>2500</v>
      </c>
      <c r="J11" s="101" t="s">
        <v>2589</v>
      </c>
      <c r="K11" s="73" t="s">
        <v>2590</v>
      </c>
      <c r="L11" s="73" t="str">
        <f>_xlfn.CONCAT(tbl_Picklist_UniclassPM[[#This Row],[Code]]," : ",tbl_Picklist_UniclassPM[[#This Row],[Title]])</f>
        <v>PM_10_20_07 : Brief</v>
      </c>
      <c r="M11" s="73"/>
      <c r="N11" s="73" t="str">
        <v>PM_80 : Asset management information</v>
      </c>
      <c r="O11" s="73"/>
      <c r="P11" s="73" t="str">
        <f ca="1"/>
        <v>PM_30_35 : Wildlife survey reports</v>
      </c>
      <c r="Q11" s="73"/>
      <c r="R11" s="73" t="str">
        <f ca="1"/>
        <v>PM_10_20_11 : Carbon road map</v>
      </c>
      <c r="S11" s="73"/>
      <c r="T11" s="102" t="str">
        <f>IF(tbl_Picklist_TM[[#This Row],[Level 2]]="",_xlfn.CONCAT(tbl_Picklist_TM[[#This Row],[Level 1]]),_xlfn.CONCAT(tbl_Picklist_TM[[#This Row],[Level 1]],"_",tbl_Picklist_TM[[#This Row],[Level 2]]))</f>
        <v>2_3</v>
      </c>
      <c r="U11" s="73">
        <v>2</v>
      </c>
      <c r="V11" s="73">
        <v>3</v>
      </c>
      <c r="W11" s="73" t="s">
        <v>2591</v>
      </c>
      <c r="X11" s="73" t="str">
        <f>_xlfn.CONCAT(tbl_Picklist_TM[[#This Row],[Code]]," : ",tbl_Picklist_TM[[#This Row],[Title]])</f>
        <v>2_3 : Roofs</v>
      </c>
      <c r="Y11" s="73" t="s">
        <v>2592</v>
      </c>
      <c r="Z11" s="73"/>
      <c r="AA11" s="73" t="str">
        <v>8 : External Works</v>
      </c>
      <c r="AB11" s="73"/>
      <c r="AC11" s="73" t="str">
        <f ca="1"/>
        <v>2_6 : External windows and doors</v>
      </c>
      <c r="AD11" s="73"/>
      <c r="AE11" s="73" t="str">
        <f>IF(tbl_Picklist_Purpose[[#This Row],[Level 2]]="",_xlfn.CONCAT(tbl_Picklist_Purpose[[#This Row],[Level 1]]),_xlfn.CONCAT(tbl_Picklist_Purpose[[#This Row],[Level 1]],"_",tbl_Picklist_Purpose[[#This Row],[Level 2]]))</f>
        <v>2_3</v>
      </c>
      <c r="AF11" s="73">
        <v>2</v>
      </c>
      <c r="AG11" s="73">
        <v>3</v>
      </c>
      <c r="AH11" s="73" t="s">
        <v>84</v>
      </c>
      <c r="AI11" s="103" t="str">
        <f>_xlfn.CONCAT(tbl_Picklist_Purpose[[#This Row],[Code]]," : ",tbl_Picklist_Purpose[[#This Row],[Title]])</f>
        <v>2_3 : Cost</v>
      </c>
      <c r="AJ11" s="73"/>
      <c r="AK11" s="73"/>
      <c r="AL11" s="73"/>
      <c r="AM11" s="73" t="str">
        <f ca="1"/>
        <v>3_1 : Design specifications</v>
      </c>
      <c r="AN11" s="73"/>
      <c r="AO11" s="73" t="str">
        <f ca="1"/>
        <v>10_20_25_003</v>
      </c>
      <c r="AP11" s="73" t="str">
        <f ca="1"/>
        <v>Technical Manual</v>
      </c>
      <c r="AQ11" s="73" t="str">
        <f t="shared" ca="1" si="0"/>
        <v>10_20_25_003 : Technical Manual</v>
      </c>
      <c r="AR11" s="73"/>
      <c r="AS11" s="73" t="str">
        <f>IF(tbl_Picklist_UniclassFI[[#This Row],[Level 2]]="",_xlfn.CONCAT("FI_",tbl_Picklist_UniclassFI[[#This Row],[Level 1]]),_xlfn.CONCAT("FI_",tbl_Picklist_UniclassFI[[#This Row],[Level 1]],"_",tbl_Picklist_UniclassFI[[#This Row],[Level 2]]))</f>
        <v>FI_10_45</v>
      </c>
      <c r="AT11" s="73" t="s">
        <v>2448</v>
      </c>
      <c r="AU11" s="73" t="s">
        <v>2593</v>
      </c>
      <c r="AV11" s="73" t="s">
        <v>2594</v>
      </c>
      <c r="AW11" s="73" t="str">
        <f>_xlfn.CONCAT(tbl_Picklist_UniclassFI[[#This Row],[Code]]," : ",tbl_Picklist_UniclassFI[[#This Row],[Title]])</f>
        <v>FI_10_45 : Leaflet (LF)</v>
      </c>
      <c r="AX11" s="73"/>
      <c r="AY11" s="73" t="str">
        <v>FI_90 : Record information</v>
      </c>
      <c r="AZ11" s="73"/>
      <c r="BA11" s="73" t="str">
        <f ca="1"/>
        <v>FI_10_46 : Letter (LT)</v>
      </c>
      <c r="BB11" s="73"/>
      <c r="BC11" s="73" t="s">
        <v>104</v>
      </c>
      <c r="BD11" s="73"/>
      <c r="BE11" s="73" t="s">
        <v>319</v>
      </c>
      <c r="BF11" s="73"/>
      <c r="BG11" s="73"/>
      <c r="BH11" s="73"/>
      <c r="BI11" s="73"/>
      <c r="BJ11" s="73"/>
      <c r="BK11" s="73"/>
      <c r="BL11" s="73"/>
      <c r="BM11" s="73" t="s">
        <v>167</v>
      </c>
      <c r="BN11" s="73" t="s">
        <v>267</v>
      </c>
      <c r="BO11" s="73" t="str">
        <f>IF(OR(tbl_Picklist_FormOfInformation[[#This Row],[Code]]="n/a",tbl_Picklist_FormOfInformation[[#This Row],[Description]]="n/a"),"n/a",_xlfn.CONCAT(tbl_Picklist_FormOfInformation[[#This Row],[Code]]," : ",tbl_Picklist_FormOfInformation[[#This Row],[Description]]))</f>
        <v>Z : Multiple</v>
      </c>
      <c r="BP11" s="73"/>
      <c r="BQ11" s="73"/>
      <c r="BR11" s="73"/>
      <c r="BS11" s="73"/>
      <c r="BT11" s="73"/>
      <c r="BU11" s="73" t="s">
        <v>150</v>
      </c>
      <c r="BV11" s="73" t="s">
        <v>2595</v>
      </c>
      <c r="BW11" s="73" t="str">
        <f>_xlfn.CONCAT(tbl_Picklist_Discipline[[#This Row],[Code]]," : ",tbl_Picklist_Discipline[[#This Row],[Discipline]])</f>
        <v>I : Interior Architecture</v>
      </c>
      <c r="BX11" s="73"/>
      <c r="BY11" s="73"/>
      <c r="BZ11" s="73"/>
      <c r="CA11" s="73"/>
      <c r="CB11" s="73"/>
      <c r="CC11" s="73" t="s">
        <v>2487</v>
      </c>
      <c r="CD11" s="73" t="str">
        <f>_xlfn.CONCAT("IE",tbl_Picklist_InformationExchange[[#This Row],[Level 1]:[Level 3]])</f>
        <v>IE214</v>
      </c>
      <c r="CE11" s="73">
        <v>2</v>
      </c>
      <c r="CF11" s="73">
        <v>1</v>
      </c>
      <c r="CG11" s="73">
        <v>4</v>
      </c>
      <c r="CH11" s="5" t="s">
        <v>19</v>
      </c>
      <c r="CI11" s="5" t="s">
        <v>2596</v>
      </c>
      <c r="CJ11" s="73" t="str">
        <f>_xlfn.CONCAT(
    tbl_Picklist_InformationExchange[[#This Row],[Code]],
    " : ",
    tbl_Picklist_InformationExchange[[#This Row],[Title]]
)</f>
        <v>IE214 : EBSR ITT Response</v>
      </c>
      <c r="CK11" s="73"/>
      <c r="CL11" s="73" t="s">
        <v>176</v>
      </c>
      <c r="CM11" s="73" t="s">
        <v>2597</v>
      </c>
      <c r="CN11" s="73" t="str">
        <f>_xlfn.CONCAT(tbl_Picklist_Owner[[#This Row],[Code]]," : ",tbl_Picklist_Owner[[#This Row],[Title]])</f>
        <v>LC : Legal Counsel</v>
      </c>
      <c r="CO11" s="73"/>
      <c r="CP11" s="73"/>
      <c r="CQ11" s="73"/>
      <c r="CR11" s="73"/>
      <c r="CS11" s="73"/>
      <c r="CT11" s="73"/>
      <c r="CU11" s="73"/>
      <c r="CV11" s="73"/>
      <c r="CW11" s="73"/>
      <c r="CX11" s="73"/>
      <c r="CY11" s="73"/>
      <c r="CZ11" s="73"/>
      <c r="DA11" s="73"/>
      <c r="DB11" s="73"/>
      <c r="DC11" s="73"/>
      <c r="DD11" s="73"/>
      <c r="DE11" s="73"/>
      <c r="DF11" s="73"/>
      <c r="DG11" s="73"/>
      <c r="DH11" s="73"/>
      <c r="DI11" s="73"/>
    </row>
    <row r="12" spans="2:113" x14ac:dyDescent="0.35">
      <c r="B12" s="6" t="s">
        <v>2599</v>
      </c>
      <c r="C12" s="73"/>
      <c r="D12" s="84" t="s">
        <v>2600</v>
      </c>
      <c r="E12" s="84" t="s">
        <v>2601</v>
      </c>
      <c r="F12" s="73"/>
      <c r="G1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PM_10_20_09</v>
      </c>
      <c r="H12" s="101" t="s">
        <v>2448</v>
      </c>
      <c r="I12" s="101" t="s">
        <v>2500</v>
      </c>
      <c r="J12" s="101" t="s">
        <v>2602</v>
      </c>
      <c r="K12" s="73" t="s">
        <v>2603</v>
      </c>
      <c r="L12" s="73" t="str">
        <f>_xlfn.CONCAT(tbl_Picklist_UniclassPM[[#This Row],[Code]]," : ",tbl_Picklist_UniclassPM[[#This Row],[Title]])</f>
        <v>PM_10_20_09 : Buildability statement</v>
      </c>
      <c r="M12" s="73"/>
      <c r="N12" s="73"/>
      <c r="O12" s="73"/>
      <c r="P12" s="73" t="str">
        <f ca="1"/>
        <v>PM_30_40 : Hazardous substances information</v>
      </c>
      <c r="Q12" s="73"/>
      <c r="R12" s="73" t="str">
        <f ca="1"/>
        <v>PM_10_20_12 : Carbon strategy</v>
      </c>
      <c r="S12" s="73"/>
      <c r="T12" s="102" t="str">
        <f>IF(tbl_Picklist_TM[[#This Row],[Level 2]]="",_xlfn.CONCAT(tbl_Picklist_TM[[#This Row],[Level 1]]),_xlfn.CONCAT(tbl_Picklist_TM[[#This Row],[Level 1]],"_",tbl_Picklist_TM[[#This Row],[Level 2]]))</f>
        <v>2_4</v>
      </c>
      <c r="U12" s="73">
        <v>2</v>
      </c>
      <c r="V12" s="73">
        <v>4</v>
      </c>
      <c r="W12" s="73" t="s">
        <v>2604</v>
      </c>
      <c r="X12" s="73" t="str">
        <f>_xlfn.CONCAT(tbl_Picklist_TM[[#This Row],[Code]]," : ",tbl_Picklist_TM[[#This Row],[Title]])</f>
        <v>2_4 : Stairs, ramps and lifts</v>
      </c>
      <c r="Y12" s="73" t="s">
        <v>2605</v>
      </c>
      <c r="Z12" s="73"/>
      <c r="AA12" s="73" t="str">
        <v>9 : Fire Safety</v>
      </c>
      <c r="AB12" s="73"/>
      <c r="AC12" s="73" t="str">
        <f ca="1"/>
        <v>2_7 : Internal walls and partitions</v>
      </c>
      <c r="AD12" s="73"/>
      <c r="AE12" s="73" t="str">
        <f>IF(tbl_Picklist_Purpose[[#This Row],[Level 2]]="",_xlfn.CONCAT(tbl_Picklist_Purpose[[#This Row],[Level 1]]),_xlfn.CONCAT(tbl_Picklist_Purpose[[#This Row],[Level 1]],"_",tbl_Picklist_Purpose[[#This Row],[Level 2]]))</f>
        <v>2_4</v>
      </c>
      <c r="AF12" s="73">
        <v>2</v>
      </c>
      <c r="AG12" s="73">
        <v>4</v>
      </c>
      <c r="AH12" s="73" t="s">
        <v>2606</v>
      </c>
      <c r="AI12" s="103" t="str">
        <f>_xlfn.CONCAT(tbl_Picklist_Purpose[[#This Row],[Code]]," : ",tbl_Picklist_Purpose[[#This Row],[Title]])</f>
        <v>2_4 : Insurance</v>
      </c>
      <c r="AJ12" s="73"/>
      <c r="AK12" s="73"/>
      <c r="AL12" s="73"/>
      <c r="AM12" s="73" t="str">
        <f ca="1"/>
        <v>3_2 : Technical standards</v>
      </c>
      <c r="AN12" s="73"/>
      <c r="AO12" s="73" t="str">
        <f ca="1"/>
        <v>10_20_25_004</v>
      </c>
      <c r="AP12" s="73" t="str">
        <f ca="1"/>
        <v>Project Brief</v>
      </c>
      <c r="AQ12" s="73" t="str">
        <f t="shared" ca="1" si="0"/>
        <v>10_20_25_004 : Project Brief</v>
      </c>
      <c r="AR12" s="73"/>
      <c r="AS12" s="73" t="str">
        <f>IF(tbl_Picklist_UniclassFI[[#This Row],[Level 2]]="",_xlfn.CONCAT("FI_",tbl_Picklist_UniclassFI[[#This Row],[Level 1]]),_xlfn.CONCAT("FI_",tbl_Picklist_UniclassFI[[#This Row],[Level 1]],"_",tbl_Picklist_UniclassFI[[#This Row],[Level 2]]))</f>
        <v>FI_10_46</v>
      </c>
      <c r="AT12" s="73" t="s">
        <v>2448</v>
      </c>
      <c r="AU12" s="73" t="s">
        <v>2607</v>
      </c>
      <c r="AV12" s="73" t="s">
        <v>2608</v>
      </c>
      <c r="AW12" s="73" t="str">
        <f>_xlfn.CONCAT(tbl_Picklist_UniclassFI[[#This Row],[Code]]," : ",tbl_Picklist_UniclassFI[[#This Row],[Title]])</f>
        <v>FI_10_46 : Letter (LT)</v>
      </c>
      <c r="AX12" s="73"/>
      <c r="AY12" s="73"/>
      <c r="AZ12" s="73"/>
      <c r="BA12" s="73" t="str">
        <f ca="1"/>
        <v>FI_10_50 : Memo (ME)</v>
      </c>
      <c r="BB12" s="73"/>
      <c r="BC12" s="73" t="s">
        <v>105</v>
      </c>
      <c r="BD12" s="73"/>
      <c r="BE12" s="73" t="s">
        <v>223</v>
      </c>
      <c r="BF12" s="73"/>
      <c r="BG12" s="73"/>
      <c r="BH12" s="73"/>
      <c r="BI12" s="73"/>
      <c r="BJ12" s="73"/>
      <c r="BK12" s="73"/>
      <c r="BL12" s="73"/>
      <c r="BM12" s="73"/>
      <c r="BN12" s="73"/>
      <c r="BO12" s="73"/>
      <c r="BP12" s="73"/>
      <c r="BQ12" s="73"/>
      <c r="BR12" s="73"/>
      <c r="BS12" s="73"/>
      <c r="BT12" s="73"/>
      <c r="BU12" s="73" t="s">
        <v>151</v>
      </c>
      <c r="BV12" s="73" t="s">
        <v>2609</v>
      </c>
      <c r="BW12" s="73" t="str">
        <f>_xlfn.CONCAT(tbl_Picklist_Discipline[[#This Row],[Code]]," : ",tbl_Picklist_Discipline[[#This Row],[Discipline]])</f>
        <v>J : Acoustic Engineering</v>
      </c>
      <c r="BX12" s="73"/>
      <c r="BY12" s="73"/>
      <c r="BZ12" s="73"/>
      <c r="CA12" s="73"/>
      <c r="CB12" s="73"/>
      <c r="CC12" s="73" t="s">
        <v>2487</v>
      </c>
      <c r="CD12" s="73" t="str">
        <f>_xlfn.CONCAT("IE",tbl_Picklist_InformationExchange[[#This Row],[Level 1]:[Level 3]])</f>
        <v>IE221</v>
      </c>
      <c r="CE12" s="73">
        <v>2</v>
      </c>
      <c r="CF12" s="73">
        <v>2</v>
      </c>
      <c r="CG12" s="73">
        <v>1</v>
      </c>
      <c r="CH12" s="5" t="s">
        <v>21</v>
      </c>
      <c r="CI12" s="5" t="s">
        <v>2610</v>
      </c>
      <c r="CJ12" s="73" t="str">
        <f>_xlfn.CONCAT(
    tbl_Picklist_InformationExchange[[#This Row],[Code]],
    " : ",
    tbl_Picklist_InformationExchange[[#This Row],[Title]]
)</f>
        <v>IE221 : SBSR ITT</v>
      </c>
      <c r="CK12" s="5"/>
      <c r="CL12" s="5" t="s">
        <v>177</v>
      </c>
      <c r="CM12" s="5" t="s">
        <v>2611</v>
      </c>
      <c r="CN12" s="5" t="str">
        <f>_xlfn.CONCAT(tbl_Picklist_Owner[[#This Row],[Code]]," : ",tbl_Picklist_Owner[[#This Row],[Title]])</f>
        <v>FT : Framework</v>
      </c>
      <c r="CO12" s="73"/>
      <c r="CP12" s="73"/>
      <c r="CQ12" s="73"/>
      <c r="CR12" s="73"/>
      <c r="CS12" s="73"/>
      <c r="CT12" s="73"/>
      <c r="CU12" s="73"/>
      <c r="CV12" s="73"/>
      <c r="CW12" s="73"/>
      <c r="CX12" s="73"/>
      <c r="CY12" s="73"/>
      <c r="CZ12" s="73"/>
      <c r="DA12" s="73"/>
      <c r="DB12" s="73"/>
      <c r="DC12" s="73"/>
      <c r="DD12" s="73"/>
      <c r="DE12" s="73"/>
      <c r="DF12" s="73"/>
      <c r="DG12" s="73"/>
      <c r="DH12" s="73"/>
      <c r="DI12" s="73"/>
    </row>
    <row r="13" spans="2:113" x14ac:dyDescent="0.35">
      <c r="B13" s="6" t="s">
        <v>2613</v>
      </c>
      <c r="C13" s="73"/>
      <c r="D13" s="84" t="s">
        <v>2614</v>
      </c>
      <c r="E13" s="84" t="s">
        <v>2615</v>
      </c>
      <c r="F13" s="73"/>
      <c r="G1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PM_10_20_10</v>
      </c>
      <c r="H13" s="101" t="s">
        <v>2448</v>
      </c>
      <c r="I13" s="101" t="s">
        <v>2500</v>
      </c>
      <c r="J13" s="101" t="s">
        <v>2448</v>
      </c>
      <c r="K13" s="73" t="s">
        <v>2616</v>
      </c>
      <c r="L13" s="73" t="str">
        <f>_xlfn.CONCAT(tbl_Picklist_UniclassPM[[#This Row],[Code]]," : ",tbl_Picklist_UniclassPM[[#This Row],[Title]])</f>
        <v>PM_10_20_10 : Building registration application</v>
      </c>
      <c r="M13" s="73"/>
      <c r="N13" s="73"/>
      <c r="O13" s="73"/>
      <c r="P13" s="73" t="str">
        <f ca="1"/>
        <v>PM_30_50 : Building services condition survey reports</v>
      </c>
      <c r="Q13" s="73"/>
      <c r="R13" s="73" t="str">
        <f ca="1"/>
        <v>PM_10_20_13 : Community analysis</v>
      </c>
      <c r="S13" s="73"/>
      <c r="T13" s="102" t="str">
        <f>IF(tbl_Picklist_TM[[#This Row],[Level 2]]="",_xlfn.CONCAT(tbl_Picklist_TM[[#This Row],[Level 1]]),_xlfn.CONCAT(tbl_Picklist_TM[[#This Row],[Level 1]],"_",tbl_Picklist_TM[[#This Row],[Level 2]]))</f>
        <v>2_5</v>
      </c>
      <c r="U13" s="73">
        <v>2</v>
      </c>
      <c r="V13" s="73">
        <v>5</v>
      </c>
      <c r="W13" s="73" t="s">
        <v>2617</v>
      </c>
      <c r="X13" s="73" t="str">
        <f>_xlfn.CONCAT(tbl_Picklist_TM[[#This Row],[Code]]," : ",tbl_Picklist_TM[[#This Row],[Title]])</f>
        <v>2_5 : External walls</v>
      </c>
      <c r="Y13" s="73" t="s">
        <v>2618</v>
      </c>
      <c r="Z13" s="73"/>
      <c r="AA13" s="73"/>
      <c r="AB13" s="73"/>
      <c r="AC13" s="73" t="str">
        <f ca="1"/>
        <v>2_8 : Internal doors and glazed screens</v>
      </c>
      <c r="AD13" s="73"/>
      <c r="AE13" s="73" t="str">
        <f>IF(tbl_Picklist_Purpose[[#This Row],[Level 2]]="",_xlfn.CONCAT(tbl_Picklist_Purpose[[#This Row],[Level 1]]),_xlfn.CONCAT(tbl_Picklist_Purpose[[#This Row],[Level 1]],"_",tbl_Picklist_Purpose[[#This Row],[Level 2]]))</f>
        <v>3</v>
      </c>
      <c r="AF13" s="73">
        <v>3</v>
      </c>
      <c r="AG13" s="73"/>
      <c r="AH13" s="73" t="s">
        <v>85</v>
      </c>
      <c r="AI13" s="103" t="str">
        <f>_xlfn.CONCAT(tbl_Picklist_Purpose[[#This Row],[Code]]," : ",tbl_Picklist_Purpose[[#This Row],[Title]])</f>
        <v>3 : Quality</v>
      </c>
      <c r="AJ13" s="73"/>
      <c r="AK13" s="73"/>
      <c r="AL13" s="73"/>
      <c r="AM13" s="73" t="str">
        <f ca="1"/>
        <v>3_3 : Testing/commissioning</v>
      </c>
      <c r="AN13" s="73"/>
      <c r="AO13" s="73" t="str">
        <f ca="1"/>
        <v>10_20_25_005</v>
      </c>
      <c r="AP13" s="73" t="str">
        <f ca="1"/>
        <v>Schedule of Places</v>
      </c>
      <c r="AQ13" s="73" t="str">
        <f t="shared" ca="1" si="0"/>
        <v>10_20_25_005 : Schedule of Places</v>
      </c>
      <c r="AR13" s="73"/>
      <c r="AS13" s="73" t="str">
        <f>IF(tbl_Picklist_UniclassFI[[#This Row],[Level 2]]="",_xlfn.CONCAT("FI_",tbl_Picklist_UniclassFI[[#This Row],[Level 1]]),_xlfn.CONCAT("FI_",tbl_Picklist_UniclassFI[[#This Row],[Level 1]],"_",tbl_Picklist_UniclassFI[[#This Row],[Level 2]]))</f>
        <v>FI_10_50</v>
      </c>
      <c r="AT13" s="73" t="s">
        <v>2448</v>
      </c>
      <c r="AU13" s="73" t="s">
        <v>2619</v>
      </c>
      <c r="AV13" s="73" t="s">
        <v>2620</v>
      </c>
      <c r="AW13" s="73" t="str">
        <f>_xlfn.CONCAT(tbl_Picklist_UniclassFI[[#This Row],[Code]]," : ",tbl_Picklist_UniclassFI[[#This Row],[Title]])</f>
        <v>FI_10_50 : Memo (ME)</v>
      </c>
      <c r="AX13" s="73"/>
      <c r="AY13" s="73"/>
      <c r="AZ13" s="73"/>
      <c r="BA13" s="73" t="str">
        <f ca="1"/>
        <v>FI_10_55 : Minutes (MI)</v>
      </c>
      <c r="BB13" s="73"/>
      <c r="BC13" s="73" t="s">
        <v>106</v>
      </c>
      <c r="BD13" s="73"/>
      <c r="BE13" s="73" t="s">
        <v>325</v>
      </c>
      <c r="BF13" s="73"/>
      <c r="BG13" s="73"/>
      <c r="BH13" s="73"/>
      <c r="BI13" s="73"/>
      <c r="BJ13" s="73"/>
      <c r="BK13" s="73"/>
      <c r="BL13" s="73"/>
      <c r="BM13" s="73"/>
      <c r="BN13" s="73"/>
      <c r="BO13" s="73"/>
      <c r="BP13" s="73"/>
      <c r="BQ13" s="73"/>
      <c r="BR13" s="73"/>
      <c r="BS13" s="73"/>
      <c r="BT13" s="73"/>
      <c r="BU13" s="73" t="s">
        <v>152</v>
      </c>
      <c r="BV13" s="73" t="s">
        <v>2621</v>
      </c>
      <c r="BW13" s="73" t="str">
        <f>_xlfn.CONCAT(tbl_Picklist_Discipline[[#This Row],[Code]]," : ",tbl_Picklist_Discipline[[#This Row],[Discipline]])</f>
        <v>K : Fire Engineering</v>
      </c>
      <c r="BX13" s="73"/>
      <c r="BY13" s="73"/>
      <c r="BZ13" s="73"/>
      <c r="CA13" s="73"/>
      <c r="CB13" s="73"/>
      <c r="CC13" s="73" t="s">
        <v>2487</v>
      </c>
      <c r="CD13" s="73" t="str">
        <f>_xlfn.CONCAT("IE",tbl_Picklist_InformationExchange[[#This Row],[Level 1]:[Level 3]])</f>
        <v>IE222</v>
      </c>
      <c r="CE13" s="73">
        <v>2</v>
      </c>
      <c r="CF13" s="73">
        <v>2</v>
      </c>
      <c r="CG13" s="73">
        <v>2</v>
      </c>
      <c r="CH13" s="5" t="s">
        <v>23</v>
      </c>
      <c r="CI13" s="5" t="s">
        <v>2622</v>
      </c>
      <c r="CJ13" s="73" t="str">
        <f>_xlfn.CONCAT(
    tbl_Picklist_InformationExchange[[#This Row],[Code]],
    " : ",
    tbl_Picklist_InformationExchange[[#This Row],[Title]]
)</f>
        <v>IE222 : SBSR ITT Response</v>
      </c>
      <c r="CK13" s="5"/>
      <c r="CL13" s="5" t="s">
        <v>178</v>
      </c>
      <c r="CM13" s="5" t="s">
        <v>2623</v>
      </c>
      <c r="CN13" s="5" t="str">
        <f>_xlfn.CONCAT(tbl_Picklist_Owner[[#This Row],[Code]]," : ",tbl_Picklist_Owner[[#This Row],[Title]])</f>
        <v>PT : Programme Delivery</v>
      </c>
      <c r="CO13" s="73"/>
      <c r="CP13" s="73"/>
      <c r="CQ13" s="73"/>
      <c r="CR13" s="73"/>
      <c r="CS13" s="73"/>
      <c r="CT13" s="73"/>
      <c r="CU13" s="73"/>
      <c r="CV13" s="73"/>
      <c r="CW13" s="73"/>
      <c r="CX13" s="73"/>
      <c r="CY13" s="73"/>
      <c r="CZ13" s="73"/>
      <c r="DA13" s="73"/>
      <c r="DB13" s="73"/>
      <c r="DC13" s="73"/>
      <c r="DD13" s="73"/>
      <c r="DE13" s="73"/>
      <c r="DF13" s="73"/>
      <c r="DG13" s="73"/>
      <c r="DH13" s="73"/>
      <c r="DI13" s="73"/>
    </row>
    <row r="14" spans="2:113" x14ac:dyDescent="0.35">
      <c r="B14" s="6" t="s">
        <v>2625</v>
      </c>
      <c r="C14" s="73"/>
      <c r="D14" s="84" t="s">
        <v>2626</v>
      </c>
      <c r="E14" s="84" t="s">
        <v>2627</v>
      </c>
      <c r="F14" s="73"/>
      <c r="G1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PM_10_20_11</v>
      </c>
      <c r="H14" s="101" t="s">
        <v>2448</v>
      </c>
      <c r="I14" s="101" t="s">
        <v>2500</v>
      </c>
      <c r="J14" s="101" t="s">
        <v>2628</v>
      </c>
      <c r="K14" s="73" t="s">
        <v>2629</v>
      </c>
      <c r="L14" s="73" t="str">
        <f>_xlfn.CONCAT(tbl_Picklist_UniclassPM[[#This Row],[Code]]," : ",tbl_Picklist_UniclassPM[[#This Row],[Title]])</f>
        <v>PM_10_20_11 : Carbon road map</v>
      </c>
      <c r="M14" s="73"/>
      <c r="N14" s="73"/>
      <c r="O14" s="73"/>
      <c r="P14" s="73" t="str">
        <f ca="1"/>
        <v>PM_30_60 : Building survey reports</v>
      </c>
      <c r="Q14" s="73"/>
      <c r="R14" s="73" t="str">
        <f ca="1"/>
        <v>PM_10_20_14 : Community and tenant liaison plan</v>
      </c>
      <c r="S14" s="73"/>
      <c r="T14" s="102" t="str">
        <f>IF(tbl_Picklist_TM[[#This Row],[Level 2]]="",_xlfn.CONCAT(tbl_Picklist_TM[[#This Row],[Level 1]]),_xlfn.CONCAT(tbl_Picklist_TM[[#This Row],[Level 1]],"_",tbl_Picklist_TM[[#This Row],[Level 2]]))</f>
        <v>2_6</v>
      </c>
      <c r="U14" s="73">
        <v>2</v>
      </c>
      <c r="V14" s="73">
        <v>6</v>
      </c>
      <c r="W14" s="73" t="s">
        <v>2630</v>
      </c>
      <c r="X14" s="73" t="str">
        <f>_xlfn.CONCAT(tbl_Picklist_TM[[#This Row],[Code]]," : ",tbl_Picklist_TM[[#This Row],[Title]])</f>
        <v>2_6 : External windows and doors</v>
      </c>
      <c r="Y14" s="73" t="s">
        <v>2631</v>
      </c>
      <c r="Z14" s="73"/>
      <c r="AA14" s="73"/>
      <c r="AB14" s="73"/>
      <c r="AC14" s="73" t="str">
        <f ca="1"/>
        <v>3_1 : Wall finishes</v>
      </c>
      <c r="AD14" s="73"/>
      <c r="AE14" s="73" t="str">
        <f>IF(tbl_Picklist_Purpose[[#This Row],[Level 2]]="",_xlfn.CONCAT(tbl_Picklist_Purpose[[#This Row],[Level 1]]),_xlfn.CONCAT(tbl_Picklist_Purpose[[#This Row],[Level 1]],"_",tbl_Picklist_Purpose[[#This Row],[Level 2]]))</f>
        <v>3_1</v>
      </c>
      <c r="AF14" s="73">
        <v>3</v>
      </c>
      <c r="AG14" s="73">
        <v>1</v>
      </c>
      <c r="AH14" s="73" t="s">
        <v>2632</v>
      </c>
      <c r="AI14" s="103" t="str">
        <f>_xlfn.CONCAT(tbl_Picklist_Purpose[[#This Row],[Code]]," : ",tbl_Picklist_Purpose[[#This Row],[Title]])</f>
        <v>3_1 : Design specifications</v>
      </c>
      <c r="AJ14" s="73"/>
      <c r="AK14" s="73"/>
      <c r="AL14" s="73"/>
      <c r="AM14" s="73" t="str">
        <f ca="1"/>
        <v>3_4 : Certification</v>
      </c>
      <c r="AN14" s="73"/>
      <c r="AO14" s="73" t="str">
        <f ca="1"/>
        <v>10_20_25_006</v>
      </c>
      <c r="AP14" s="73" t="str">
        <f ca="1"/>
        <v>Schedule of Spaces</v>
      </c>
      <c r="AQ14" s="73" t="str">
        <f t="shared" ca="1" si="0"/>
        <v>10_20_25_006 : Schedule of Spaces</v>
      </c>
      <c r="AR14" s="73"/>
      <c r="AS14" s="73" t="str">
        <f>IF(tbl_Picklist_UniclassFI[[#This Row],[Level 2]]="",_xlfn.CONCAT("FI_",tbl_Picklist_UniclassFI[[#This Row],[Level 1]]),_xlfn.CONCAT("FI_",tbl_Picklist_UniclassFI[[#This Row],[Level 1]],"_",tbl_Picklist_UniclassFI[[#This Row],[Level 2]]))</f>
        <v>FI_10_55</v>
      </c>
      <c r="AT14" s="73" t="s">
        <v>2448</v>
      </c>
      <c r="AU14" s="73" t="s">
        <v>2633</v>
      </c>
      <c r="AV14" s="73" t="s">
        <v>2634</v>
      </c>
      <c r="AW14" s="73" t="str">
        <f>_xlfn.CONCAT(tbl_Picklist_UniclassFI[[#This Row],[Code]]," : ",tbl_Picklist_UniclassFI[[#This Row],[Title]])</f>
        <v>FI_10_55 : Minutes (MI)</v>
      </c>
      <c r="AX14" s="73"/>
      <c r="AY14" s="73"/>
      <c r="AZ14" s="73"/>
      <c r="BA14" s="73" t="str">
        <f ca="1"/>
        <v>FI_10_59 : Poster (PO)</v>
      </c>
      <c r="BB14" s="73"/>
      <c r="BC14" s="73" t="s">
        <v>107</v>
      </c>
      <c r="BD14" s="73"/>
      <c r="BE14" s="73" t="s">
        <v>417</v>
      </c>
      <c r="BF14" s="73"/>
      <c r="BG14" s="73"/>
      <c r="BH14" s="73"/>
      <c r="BI14" s="73"/>
      <c r="BJ14" s="73"/>
      <c r="BK14" s="73"/>
      <c r="BL14" s="73"/>
      <c r="BM14" s="73"/>
      <c r="BN14" s="73"/>
      <c r="BO14" s="73"/>
      <c r="BP14" s="73"/>
      <c r="BQ14" s="73"/>
      <c r="BR14" s="73"/>
      <c r="BS14" s="73"/>
      <c r="BT14" s="73"/>
      <c r="BU14" s="73" t="s">
        <v>153</v>
      </c>
      <c r="BV14" s="73" t="s">
        <v>2635</v>
      </c>
      <c r="BW14" s="73" t="str">
        <f>_xlfn.CONCAT(tbl_Picklist_Discipline[[#This Row],[Code]]," : ",tbl_Picklist_Discipline[[#This Row],[Discipline]])</f>
        <v>L : Landscape Architecture</v>
      </c>
      <c r="BX14" s="73"/>
      <c r="BY14" s="73"/>
      <c r="BZ14" s="73"/>
      <c r="CA14" s="73"/>
      <c r="CB14" s="73"/>
      <c r="CC14" s="73" t="s">
        <v>2487</v>
      </c>
      <c r="CD14" s="73" t="str">
        <f>_xlfn.CONCAT("IE",tbl_Picklist_InformationExchange[[#This Row],[Level 1]:[Level 3]])</f>
        <v>IE231</v>
      </c>
      <c r="CE14" s="73">
        <v>2</v>
      </c>
      <c r="CF14" s="73">
        <v>3</v>
      </c>
      <c r="CG14" s="73">
        <v>1</v>
      </c>
      <c r="CH14" s="5" t="s">
        <v>25</v>
      </c>
      <c r="CI14" s="5" t="s">
        <v>2636</v>
      </c>
      <c r="CJ14" s="73" t="str">
        <f>_xlfn.CONCAT(
    tbl_Picklist_InformationExchange[[#This Row],[Code]],
    " : ",
    tbl_Picklist_InformationExchange[[#This Row],[Title]]
)</f>
        <v>IE231 : ISP</v>
      </c>
      <c r="CK14" s="5"/>
      <c r="CL14" s="5" t="s">
        <v>179</v>
      </c>
      <c r="CM14" s="5" t="s">
        <v>2637</v>
      </c>
      <c r="CN14" s="5" t="str">
        <f>_xlfn.CONCAT(tbl_Picklist_Owner[[#This Row],[Code]]," : ",tbl_Picklist_Owner[[#This Row],[Title]])</f>
        <v>TS : Technical Advisor</v>
      </c>
      <c r="CO14" s="73"/>
      <c r="CP14" s="73"/>
      <c r="CQ14" s="73"/>
      <c r="CR14" s="73"/>
      <c r="CS14" s="73"/>
      <c r="CT14" s="73"/>
      <c r="CU14" s="73"/>
      <c r="CV14" s="73"/>
      <c r="CW14" s="73"/>
      <c r="CX14" s="73"/>
      <c r="CY14" s="73"/>
      <c r="CZ14" s="73"/>
      <c r="DA14" s="73"/>
      <c r="DB14" s="73"/>
      <c r="DC14" s="73"/>
      <c r="DD14" s="73"/>
      <c r="DE14" s="73"/>
      <c r="DF14" s="73"/>
      <c r="DG14" s="73"/>
      <c r="DH14" s="73"/>
      <c r="DI14" s="73"/>
    </row>
    <row r="15" spans="2:113" x14ac:dyDescent="0.35">
      <c r="B15" s="6" t="s">
        <v>2638</v>
      </c>
      <c r="C15" s="73"/>
      <c r="D15" s="84" t="s">
        <v>2639</v>
      </c>
      <c r="E15" s="84" t="s">
        <v>2640</v>
      </c>
      <c r="F15" s="73"/>
      <c r="G1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PM_10_20_12</v>
      </c>
      <c r="H15" s="101" t="s">
        <v>2448</v>
      </c>
      <c r="I15" s="101" t="s">
        <v>2500</v>
      </c>
      <c r="J15" s="101" t="s">
        <v>2641</v>
      </c>
      <c r="K15" s="73" t="s">
        <v>2642</v>
      </c>
      <c r="L15" s="73" t="str">
        <f>_xlfn.CONCAT(tbl_Picklist_UniclassPM[[#This Row],[Code]]," : ",tbl_Picklist_UniclassPM[[#This Row],[Title]])</f>
        <v>PM_10_20_12 : Carbon strategy</v>
      </c>
      <c r="M15" s="73"/>
      <c r="N15" s="73"/>
      <c r="O15" s="73"/>
      <c r="P15" s="73" t="str">
        <f ca="1"/>
        <v>PM_30_70 : Building performance survey reports</v>
      </c>
      <c r="Q15" s="73"/>
      <c r="R15" s="73" t="str">
        <f ca="1"/>
        <v>PM_10_20_15 : Common data environment information</v>
      </c>
      <c r="S15" s="73"/>
      <c r="T15" s="102" t="str">
        <f>IF(tbl_Picklist_TM[[#This Row],[Level 2]]="",_xlfn.CONCAT(tbl_Picklist_TM[[#This Row],[Level 1]]),_xlfn.CONCAT(tbl_Picklist_TM[[#This Row],[Level 1]],"_",tbl_Picklist_TM[[#This Row],[Level 2]]))</f>
        <v>2_7</v>
      </c>
      <c r="U15" s="73">
        <v>2</v>
      </c>
      <c r="V15" s="73">
        <v>7</v>
      </c>
      <c r="W15" s="73" t="s">
        <v>2643</v>
      </c>
      <c r="X15" s="73" t="str">
        <f>_xlfn.CONCAT(tbl_Picklist_TM[[#This Row],[Code]]," : ",tbl_Picklist_TM[[#This Row],[Title]])</f>
        <v>2_7 : Internal walls and partitions</v>
      </c>
      <c r="Y15" s="73" t="s">
        <v>2644</v>
      </c>
      <c r="Z15" s="73"/>
      <c r="AA15" s="73"/>
      <c r="AB15" s="73"/>
      <c r="AC15" s="73" t="str">
        <f ca="1"/>
        <v>3_2 : Floor finishes</v>
      </c>
      <c r="AD15" s="73"/>
      <c r="AE15" s="73" t="str">
        <f>IF(tbl_Picklist_Purpose[[#This Row],[Level 2]]="",_xlfn.CONCAT(tbl_Picklist_Purpose[[#This Row],[Level 1]]),_xlfn.CONCAT(tbl_Picklist_Purpose[[#This Row],[Level 1]],"_",tbl_Picklist_Purpose[[#This Row],[Level 2]]))</f>
        <v>3_2</v>
      </c>
      <c r="AF15" s="73">
        <v>3</v>
      </c>
      <c r="AG15" s="73">
        <v>2</v>
      </c>
      <c r="AH15" s="73" t="s">
        <v>2645</v>
      </c>
      <c r="AI15" s="103" t="str">
        <f>_xlfn.CONCAT(tbl_Picklist_Purpose[[#This Row],[Code]]," : ",tbl_Picklist_Purpose[[#This Row],[Title]])</f>
        <v>3_2 : Technical standards</v>
      </c>
      <c r="AJ15" s="73"/>
      <c r="AK15" s="73"/>
      <c r="AL15" s="73"/>
      <c r="AM15" s="73" t="str">
        <f ca="1"/>
        <v>4_1 : Project execution plans</v>
      </c>
      <c r="AN15" s="73"/>
      <c r="AO15" s="73" t="str">
        <f ca="1"/>
        <v>10_20_25_007</v>
      </c>
      <c r="AP15" s="73" t="str">
        <f ca="1"/>
        <v>Further Education Colleges Schedule of Accommodation (SoA)</v>
      </c>
      <c r="AQ15" s="73" t="str">
        <f t="shared" ca="1" si="0"/>
        <v>10_20_25_007 : Further Education Colleges Schedule of Accommodation (SoA)</v>
      </c>
      <c r="AR15" s="73"/>
      <c r="AS15" s="73" t="str">
        <f>IF(tbl_Picklist_UniclassFI[[#This Row],[Level 2]]="",_xlfn.CONCAT("FI_",tbl_Picklist_UniclassFI[[#This Row],[Level 1]]),_xlfn.CONCAT("FI_",tbl_Picklist_UniclassFI[[#This Row],[Level 1]],"_",tbl_Picklist_UniclassFI[[#This Row],[Level 2]]))</f>
        <v>FI_10_59</v>
      </c>
      <c r="AT15" s="73" t="s">
        <v>2448</v>
      </c>
      <c r="AU15" s="73" t="s">
        <v>2646</v>
      </c>
      <c r="AV15" s="73" t="s">
        <v>2647</v>
      </c>
      <c r="AW15" s="73" t="str">
        <f>_xlfn.CONCAT(tbl_Picklist_UniclassFI[[#This Row],[Code]]," : ",tbl_Picklist_UniclassFI[[#This Row],[Title]])</f>
        <v>FI_10_59 : Poster (PO)</v>
      </c>
      <c r="AX15" s="73"/>
      <c r="AY15" s="73"/>
      <c r="AZ15" s="73"/>
      <c r="BA15" s="73" t="str">
        <f ca="1"/>
        <v>FI_10_60 : Presentation (PP)</v>
      </c>
      <c r="BB15" s="73"/>
      <c r="BC15" s="73" t="s">
        <v>108</v>
      </c>
      <c r="BD15" s="73"/>
      <c r="BE15" s="73" t="s">
        <v>676</v>
      </c>
      <c r="BF15" s="73"/>
      <c r="BG15" s="73"/>
      <c r="BH15" s="73"/>
      <c r="BI15" s="73"/>
      <c r="BJ15" s="73"/>
      <c r="BK15" s="73"/>
      <c r="BL15" s="73"/>
      <c r="BM15" s="73"/>
      <c r="BN15" s="73"/>
      <c r="BO15" s="73"/>
      <c r="BP15" s="73"/>
      <c r="BQ15" s="73"/>
      <c r="BR15" s="73"/>
      <c r="BS15" s="73"/>
      <c r="BT15" s="73"/>
      <c r="BU15" s="73" t="s">
        <v>154</v>
      </c>
      <c r="BV15" s="73" t="s">
        <v>2648</v>
      </c>
      <c r="BW15" s="73" t="str">
        <f>_xlfn.CONCAT(tbl_Picklist_Discipline[[#This Row],[Code]]," : ",tbl_Picklist_Discipline[[#This Row],[Discipline]])</f>
        <v>M : Mechanical Engineering</v>
      </c>
      <c r="BX15" s="73"/>
      <c r="BY15" s="73"/>
      <c r="BZ15" s="73"/>
      <c r="CA15" s="73"/>
      <c r="CB15" s="73"/>
      <c r="CC15" s="73" t="s">
        <v>2487</v>
      </c>
      <c r="CD15" s="73" t="str">
        <f>_xlfn.CONCAT("IE",tbl_Picklist_InformationExchange[[#This Row],[Level 1]:[Level 3]])</f>
        <v>IE232</v>
      </c>
      <c r="CE15" s="73">
        <v>2</v>
      </c>
      <c r="CF15" s="73">
        <v>3</v>
      </c>
      <c r="CG15" s="73">
        <v>2</v>
      </c>
      <c r="CH15" s="5" t="s">
        <v>27</v>
      </c>
      <c r="CI15" s="5" t="s">
        <v>2649</v>
      </c>
      <c r="CJ15" s="73" t="str">
        <f>_xlfn.CONCAT(
    tbl_Picklist_InformationExchange[[#This Row],[Code]],
    " : ",
    tbl_Picklist_InformationExchange[[#This Row],[Title]]
)</f>
        <v>IE232 : ISP Response</v>
      </c>
      <c r="CK15" s="5"/>
      <c r="CL15" s="5" t="s">
        <v>180</v>
      </c>
      <c r="CM15" s="5" t="s">
        <v>2650</v>
      </c>
      <c r="CN15" s="5" t="str">
        <f>_xlfn.CONCAT(tbl_Picklist_Owner[[#This Row],[Code]]," : ",tbl_Picklist_Owner[[#This Row],[Title]])</f>
        <v>FP : Forward Planning</v>
      </c>
      <c r="CO15" s="73"/>
      <c r="CP15" s="73"/>
      <c r="CQ15" s="73"/>
      <c r="CR15" s="73"/>
      <c r="CS15" s="73"/>
      <c r="CT15" s="73"/>
      <c r="CU15" s="73"/>
      <c r="CV15" s="73"/>
      <c r="CW15" s="73"/>
      <c r="CX15" s="73"/>
      <c r="CY15" s="73"/>
      <c r="CZ15" s="73"/>
      <c r="DA15" s="73"/>
      <c r="DB15" s="73"/>
      <c r="DC15" s="73"/>
      <c r="DD15" s="73"/>
      <c r="DE15" s="73"/>
      <c r="DF15" s="73"/>
      <c r="DG15" s="73"/>
      <c r="DH15" s="73"/>
      <c r="DI15" s="73"/>
    </row>
    <row r="16" spans="2:113" x14ac:dyDescent="0.35">
      <c r="B16" s="6" t="s">
        <v>2651</v>
      </c>
      <c r="C16" s="5"/>
      <c r="D16" s="6" t="s">
        <v>2652</v>
      </c>
      <c r="E16" s="6" t="s">
        <v>2653</v>
      </c>
      <c r="F16" s="5"/>
      <c r="G1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PM_10_20_13</v>
      </c>
      <c r="H16" s="101" t="s">
        <v>2448</v>
      </c>
      <c r="I16" s="101" t="s">
        <v>2500</v>
      </c>
      <c r="J16" s="101" t="s">
        <v>2654</v>
      </c>
      <c r="K16" s="73" t="s">
        <v>2655</v>
      </c>
      <c r="L16" s="73" t="str">
        <f>_xlfn.CONCAT(tbl_Picklist_UniclassPM[[#This Row],[Code]]," : ",tbl_Picklist_UniclassPM[[#This Row],[Title]])</f>
        <v>PM_10_20_13 : Community analysis</v>
      </c>
      <c r="M16" s="73"/>
      <c r="N16" s="73"/>
      <c r="O16" s="73"/>
      <c r="P16" s="73" t="str">
        <f ca="1"/>
        <v>PM_35_05 : Project context requirements</v>
      </c>
      <c r="Q16" s="73"/>
      <c r="R16" s="73" t="str">
        <f ca="1"/>
        <v>PM_10_20_16 : Construction industry registration scheme requirements</v>
      </c>
      <c r="S16" s="73"/>
      <c r="T16" s="102" t="str">
        <f>IF(tbl_Picklist_TM[[#This Row],[Level 2]]="",_xlfn.CONCAT(tbl_Picklist_TM[[#This Row],[Level 1]]),_xlfn.CONCAT(tbl_Picklist_TM[[#This Row],[Level 1]],"_",tbl_Picklist_TM[[#This Row],[Level 2]]))</f>
        <v>2_8</v>
      </c>
      <c r="U16" s="73">
        <v>2</v>
      </c>
      <c r="V16" s="73">
        <v>8</v>
      </c>
      <c r="W16" s="73" t="s">
        <v>2656</v>
      </c>
      <c r="X16" s="73" t="str">
        <f>_xlfn.CONCAT(tbl_Picklist_TM[[#This Row],[Code]]," : ",tbl_Picklist_TM[[#This Row],[Title]])</f>
        <v>2_8 : Internal doors and glazed screens</v>
      </c>
      <c r="Y16" s="73" t="s">
        <v>2657</v>
      </c>
      <c r="Z16" s="73"/>
      <c r="AA16" s="73"/>
      <c r="AB16" s="73"/>
      <c r="AC16" s="73" t="str">
        <f ca="1"/>
        <v>3_3 : Ceiling finishes</v>
      </c>
      <c r="AD16" s="73"/>
      <c r="AE16" s="73" t="str">
        <f>IF(tbl_Picklist_Purpose[[#This Row],[Level 2]]="",_xlfn.CONCAT(tbl_Picklist_Purpose[[#This Row],[Level 1]]),_xlfn.CONCAT(tbl_Picklist_Purpose[[#This Row],[Level 1]],"_",tbl_Picklist_Purpose[[#This Row],[Level 2]]))</f>
        <v>3_3</v>
      </c>
      <c r="AF16" s="73">
        <v>3</v>
      </c>
      <c r="AG16" s="73">
        <v>3</v>
      </c>
      <c r="AH16" s="73" t="s">
        <v>2658</v>
      </c>
      <c r="AI16" s="103" t="str">
        <f>_xlfn.CONCAT(tbl_Picklist_Purpose[[#This Row],[Code]]," : ",tbl_Picklist_Purpose[[#This Row],[Title]])</f>
        <v>3_3 : Testing/commissioning</v>
      </c>
      <c r="AJ16" s="73"/>
      <c r="AK16" s="73"/>
      <c r="AL16" s="73"/>
      <c r="AM16" s="73" t="str">
        <f ca="1"/>
        <v>4_2 : Construction methodology</v>
      </c>
      <c r="AN16" s="73"/>
      <c r="AO16" s="73" t="str">
        <f ca="1"/>
        <v>10_20_25_008</v>
      </c>
      <c r="AP16" s="73" t="str">
        <f ca="1"/>
        <v>Temporary Accommodation Schedule of Spaces</v>
      </c>
      <c r="AQ16" s="73" t="str">
        <f t="shared" ca="1" si="0"/>
        <v>10_20_25_008 : Temporary Accommodation Schedule of Spaces</v>
      </c>
      <c r="AR16" s="73"/>
      <c r="AS16" s="73" t="str">
        <f>IF(tbl_Picklist_UniclassFI[[#This Row],[Level 2]]="",_xlfn.CONCAT("FI_",tbl_Picklist_UniclassFI[[#This Row],[Level 1]]),_xlfn.CONCAT("FI_",tbl_Picklist_UniclassFI[[#This Row],[Level 1]],"_",tbl_Picklist_UniclassFI[[#This Row],[Level 2]]))</f>
        <v>FI_10_60</v>
      </c>
      <c r="AT16" s="73" t="s">
        <v>2448</v>
      </c>
      <c r="AU16" s="73" t="s">
        <v>2521</v>
      </c>
      <c r="AV16" s="73" t="s">
        <v>2659</v>
      </c>
      <c r="AW16" s="73" t="str">
        <f>_xlfn.CONCAT(tbl_Picklist_UniclassFI[[#This Row],[Code]]," : ",tbl_Picklist_UniclassFI[[#This Row],[Title]])</f>
        <v>FI_10_60 : Presentation (PP)</v>
      </c>
      <c r="AX16" s="73"/>
      <c r="AY16" s="73"/>
      <c r="AZ16" s="73"/>
      <c r="BA16" s="73" t="str">
        <f ca="1"/>
        <v>FI_10_65 : Press release (PE)</v>
      </c>
      <c r="BB16" s="73"/>
      <c r="BC16" s="73" t="s">
        <v>267</v>
      </c>
      <c r="BD16" s="73"/>
      <c r="BE16" s="73" t="s">
        <v>2660</v>
      </c>
      <c r="BF16" s="73"/>
      <c r="BG16" s="73"/>
      <c r="BH16" s="73"/>
      <c r="BI16" s="73"/>
      <c r="BJ16" s="73"/>
      <c r="BK16" s="73"/>
      <c r="BL16" s="73"/>
      <c r="BM16" s="73"/>
      <c r="BN16" s="73"/>
      <c r="BO16" s="73"/>
      <c r="BP16" s="73"/>
      <c r="BQ16" s="73"/>
      <c r="BR16" s="73"/>
      <c r="BS16" s="73"/>
      <c r="BT16" s="73"/>
      <c r="BU16" s="73" t="s">
        <v>155</v>
      </c>
      <c r="BV16" s="73" t="s">
        <v>1537</v>
      </c>
      <c r="BW16" s="73" t="str">
        <f>_xlfn.CONCAT(tbl_Picklist_Discipline[[#This Row],[Code]]," : ",tbl_Picklist_Discipline[[#This Row],[Discipline]])</f>
        <v>N : Spare</v>
      </c>
      <c r="BX16" s="73"/>
      <c r="BY16" s="73"/>
      <c r="BZ16" s="73"/>
      <c r="CA16" s="73"/>
      <c r="CB16" s="73"/>
      <c r="CC16" s="73" t="s">
        <v>2487</v>
      </c>
      <c r="CD16" s="73" t="str">
        <f>_xlfn.CONCAT("IE",tbl_Picklist_InformationExchange[[#This Row],[Level 1]:[Level 3]])</f>
        <v>IE241</v>
      </c>
      <c r="CE16" s="73">
        <v>2</v>
      </c>
      <c r="CF16" s="73">
        <v>4</v>
      </c>
      <c r="CG16" s="73">
        <v>1</v>
      </c>
      <c r="CH16" s="5" t="s">
        <v>29</v>
      </c>
      <c r="CI16" s="5" t="s">
        <v>2661</v>
      </c>
      <c r="CJ16" s="73" t="str">
        <f>_xlfn.CONCAT(
    tbl_Picklist_InformationExchange[[#This Row],[Code]],
    " : ",
    tbl_Picklist_InformationExchange[[#This Row],[Title]]
)</f>
        <v>IE241 : Appointment (PCSA)</v>
      </c>
      <c r="CK16" s="5"/>
      <c r="CL16" s="5"/>
      <c r="CM16" s="5"/>
      <c r="CN16" s="5"/>
      <c r="CO16" s="73"/>
      <c r="CP16" s="73"/>
      <c r="CQ16" s="73"/>
      <c r="CR16" s="73"/>
      <c r="CS16" s="73"/>
      <c r="CT16" s="73"/>
      <c r="CU16" s="73"/>
      <c r="CV16" s="73"/>
      <c r="CW16" s="73"/>
      <c r="CX16" s="73"/>
      <c r="CY16" s="73"/>
      <c r="CZ16" s="73"/>
      <c r="DA16" s="73"/>
      <c r="DB16" s="73"/>
      <c r="DC16" s="73"/>
      <c r="DD16" s="73"/>
      <c r="DE16" s="73"/>
      <c r="DF16" s="73"/>
      <c r="DG16" s="73"/>
      <c r="DH16" s="73"/>
      <c r="DI16" s="73"/>
    </row>
    <row r="17" spans="2:113" x14ac:dyDescent="0.35">
      <c r="B17" s="6" t="s">
        <v>2662</v>
      </c>
      <c r="C17" s="73"/>
      <c r="D17" s="84" t="s">
        <v>2663</v>
      </c>
      <c r="E17" s="84" t="s">
        <v>2664</v>
      </c>
      <c r="F17" s="73"/>
      <c r="G1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PM_10_20_14</v>
      </c>
      <c r="H17" s="101" t="s">
        <v>2448</v>
      </c>
      <c r="I17" s="101" t="s">
        <v>2500</v>
      </c>
      <c r="J17" s="101" t="s">
        <v>2665</v>
      </c>
      <c r="K17" s="73" t="s">
        <v>2666</v>
      </c>
      <c r="L17" s="73" t="str">
        <f>_xlfn.CONCAT(tbl_Picklist_UniclassPM[[#This Row],[Code]]," : ",tbl_Picklist_UniclassPM[[#This Row],[Title]])</f>
        <v>PM_10_20_14 : Community and tenant liaison plan</v>
      </c>
      <c r="M17" s="73"/>
      <c r="N17" s="73"/>
      <c r="O17" s="73"/>
      <c r="P17" s="73" t="str">
        <f ca="1"/>
        <v>PM_35_10 : Quality and operational properties performance requirements</v>
      </c>
      <c r="Q17" s="73"/>
      <c r="R17" s="73" t="str">
        <f ca="1"/>
        <v>PM_10_20_17 : Core requirements statement</v>
      </c>
      <c r="S17" s="73"/>
      <c r="T17" s="102" t="str">
        <f>IF(tbl_Picklist_TM[[#This Row],[Level 2]]="",_xlfn.CONCAT(tbl_Picklist_TM[[#This Row],[Level 1]]),_xlfn.CONCAT(tbl_Picklist_TM[[#This Row],[Level 1]],"_",tbl_Picklist_TM[[#This Row],[Level 2]]))</f>
        <v>3</v>
      </c>
      <c r="U17" s="73">
        <v>3</v>
      </c>
      <c r="V17" s="73"/>
      <c r="W17" s="73" t="s">
        <v>2667</v>
      </c>
      <c r="X17" s="73" t="str">
        <f>_xlfn.CONCAT(tbl_Picklist_TM[[#This Row],[Code]]," : ",tbl_Picklist_TM[[#This Row],[Title]])</f>
        <v>3 : Internal finishes</v>
      </c>
      <c r="Y17" s="73" t="s">
        <v>2668</v>
      </c>
      <c r="Z17" s="73"/>
      <c r="AA17" s="73"/>
      <c r="AB17" s="73"/>
      <c r="AC17" s="73" t="str">
        <f ca="1"/>
        <v>4_1 : Fittings, furniture and equipment (FF&amp;E)</v>
      </c>
      <c r="AD17" s="73"/>
      <c r="AE17" s="73" t="str">
        <f>IF(tbl_Picklist_Purpose[[#This Row],[Level 2]]="",_xlfn.CONCAT(tbl_Picklist_Purpose[[#This Row],[Level 1]]),_xlfn.CONCAT(tbl_Picklist_Purpose[[#This Row],[Level 1]],"_",tbl_Picklist_Purpose[[#This Row],[Level 2]]))</f>
        <v>3_4</v>
      </c>
      <c r="AF17" s="73">
        <v>3</v>
      </c>
      <c r="AG17" s="73">
        <v>4</v>
      </c>
      <c r="AH17" s="73" t="s">
        <v>2669</v>
      </c>
      <c r="AI17" s="103" t="str">
        <f>_xlfn.CONCAT(tbl_Picklist_Purpose[[#This Row],[Code]]," : ",tbl_Picklist_Purpose[[#This Row],[Title]])</f>
        <v>3_4 : Certification</v>
      </c>
      <c r="AJ17" s="73"/>
      <c r="AK17" s="73"/>
      <c r="AL17" s="73"/>
      <c r="AM17" s="73" t="str">
        <f ca="1"/>
        <v>4_3 : Programs</v>
      </c>
      <c r="AN17" s="73"/>
      <c r="AO17" s="73" t="str">
        <f ca="1"/>
        <v>10_20_25_009</v>
      </c>
      <c r="AP17" s="73" t="str">
        <f ca="1"/>
        <v>Adjacency Diagram</v>
      </c>
      <c r="AQ17" s="73" t="str">
        <f t="shared" ca="1" si="0"/>
        <v>10_20_25_009 : Adjacency Diagram</v>
      </c>
      <c r="AR17" s="73"/>
      <c r="AS17" s="73" t="str">
        <f>IF(tbl_Picklist_UniclassFI[[#This Row],[Level 2]]="",_xlfn.CONCAT("FI_",tbl_Picklist_UniclassFI[[#This Row],[Level 1]]),_xlfn.CONCAT("FI_",tbl_Picklist_UniclassFI[[#This Row],[Level 1]],"_",tbl_Picklist_UniclassFI[[#This Row],[Level 2]]))</f>
        <v>FI_10_65</v>
      </c>
      <c r="AT17" s="73" t="s">
        <v>2448</v>
      </c>
      <c r="AU17" s="73" t="s">
        <v>2670</v>
      </c>
      <c r="AV17" s="73" t="s">
        <v>2671</v>
      </c>
      <c r="AW17" s="73" t="str">
        <f>_xlfn.CONCAT(tbl_Picklist_UniclassFI[[#This Row],[Code]]," : ",tbl_Picklist_UniclassFI[[#This Row],[Title]])</f>
        <v>FI_10_65 : Press release (PE)</v>
      </c>
      <c r="AX17" s="73"/>
      <c r="AY17" s="73"/>
      <c r="AZ17" s="73"/>
      <c r="BA17" s="73" t="str">
        <f ca="1"/>
        <v>FI_10_70 : Request (RI)</v>
      </c>
      <c r="BB17" s="73"/>
      <c r="BC17" s="73"/>
      <c r="BD17" s="73"/>
      <c r="BE17" s="73" t="s">
        <v>244</v>
      </c>
      <c r="BF17" s="73"/>
      <c r="BG17" s="73"/>
      <c r="BH17" s="73"/>
      <c r="BI17" s="73"/>
      <c r="BJ17" s="73"/>
      <c r="BK17" s="73"/>
      <c r="BL17" s="73"/>
      <c r="BM17" s="73"/>
      <c r="BN17" s="73"/>
      <c r="BO17" s="73"/>
      <c r="BP17" s="73"/>
      <c r="BQ17" s="73"/>
      <c r="BR17" s="73"/>
      <c r="BS17" s="73"/>
      <c r="BT17" s="73"/>
      <c r="BU17" s="73" t="s">
        <v>156</v>
      </c>
      <c r="BV17" s="73" t="s">
        <v>2672</v>
      </c>
      <c r="BW17" s="73" t="str">
        <f>_xlfn.CONCAT(tbl_Picklist_Discipline[[#This Row],[Code]]," : ",tbl_Picklist_Discipline[[#This Row],[Discipline]])</f>
        <v>O : Other Discipline</v>
      </c>
      <c r="BX17" s="73"/>
      <c r="BY17" s="73"/>
      <c r="BZ17" s="73"/>
      <c r="CA17" s="73"/>
      <c r="CB17" s="73"/>
      <c r="CC17" s="73" t="s">
        <v>2510</v>
      </c>
      <c r="CD17" s="73" t="str">
        <f>_xlfn.CONCAT("IE",tbl_Picklist_InformationExchange[[#This Row],[Level 1]:[Level 3]])</f>
        <v>IE301</v>
      </c>
      <c r="CE17" s="73">
        <v>3</v>
      </c>
      <c r="CF17" s="73">
        <v>0</v>
      </c>
      <c r="CG17" s="73">
        <v>1</v>
      </c>
      <c r="CH17" s="5" t="s">
        <v>31</v>
      </c>
      <c r="CI17" s="5" t="s">
        <v>2673</v>
      </c>
      <c r="CJ17" s="73" t="str">
        <f>_xlfn.CONCAT(
    tbl_Picklist_InformationExchange[[#This Row],[Code]],
    " : ",
    tbl_Picklist_InformationExchange[[#This Row],[Title]]
)</f>
        <v>IE301 : Planning submission for review</v>
      </c>
      <c r="CK17" s="5"/>
      <c r="CL17" s="5"/>
      <c r="CM17" s="5"/>
      <c r="CN17" s="5"/>
      <c r="CO17" s="73"/>
      <c r="CP17" s="73"/>
      <c r="CQ17" s="73"/>
      <c r="CR17" s="73"/>
      <c r="CS17" s="73"/>
      <c r="CT17" s="73"/>
      <c r="CU17" s="73"/>
      <c r="CV17" s="73"/>
      <c r="CW17" s="73"/>
      <c r="CX17" s="73"/>
      <c r="CY17" s="73"/>
      <c r="CZ17" s="73"/>
      <c r="DA17" s="73"/>
      <c r="DB17" s="73"/>
      <c r="DC17" s="73"/>
      <c r="DD17" s="73"/>
      <c r="DE17" s="73"/>
      <c r="DF17" s="73"/>
      <c r="DG17" s="73"/>
      <c r="DH17" s="73"/>
      <c r="DI17" s="73"/>
    </row>
    <row r="18" spans="2:113" x14ac:dyDescent="0.35">
      <c r="B18" s="6" t="s">
        <v>2674</v>
      </c>
      <c r="C18" s="73"/>
      <c r="D18" s="84" t="s">
        <v>2675</v>
      </c>
      <c r="E18" s="84" t="s">
        <v>2676</v>
      </c>
      <c r="F18" s="73"/>
      <c r="G1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PM_10_20_15</v>
      </c>
      <c r="H18" s="101">
        <v>10</v>
      </c>
      <c r="I18" s="101">
        <v>20</v>
      </c>
      <c r="J18" s="101">
        <v>15</v>
      </c>
      <c r="K18" s="73" t="s">
        <v>2677</v>
      </c>
      <c r="L18" s="73" t="str">
        <f>_xlfn.CONCAT(tbl_Picklist_UniclassPM[[#This Row],[Code]]," : ",tbl_Picklist_UniclassPM[[#This Row],[Title]])</f>
        <v>PM_10_20_15 : Common data environment information</v>
      </c>
      <c r="M18" s="73"/>
      <c r="N18" s="73"/>
      <c r="O18" s="73"/>
      <c r="P18" s="73" t="str">
        <f ca="1"/>
        <v>PM_35_20 : Structural performance requirements</v>
      </c>
      <c r="Q18" s="73"/>
      <c r="R18" s="73" t="str">
        <f ca="1"/>
        <v>PM_10_20_18 : Cost benefit analysis</v>
      </c>
      <c r="S18" s="73"/>
      <c r="T18" s="102" t="str">
        <f>IF(tbl_Picklist_TM[[#This Row],[Level 2]]="",_xlfn.CONCAT(tbl_Picklist_TM[[#This Row],[Level 1]]),_xlfn.CONCAT(tbl_Picklist_TM[[#This Row],[Level 1]],"_",tbl_Picklist_TM[[#This Row],[Level 2]]))</f>
        <v>3_1</v>
      </c>
      <c r="U18" s="73">
        <v>3</v>
      </c>
      <c r="V18" s="73">
        <v>1</v>
      </c>
      <c r="W18" s="73" t="s">
        <v>2678</v>
      </c>
      <c r="X18" s="73" t="str">
        <f>_xlfn.CONCAT(tbl_Picklist_TM[[#This Row],[Code]]," : ",tbl_Picklist_TM[[#This Row],[Title]])</f>
        <v>3_1 : Wall finishes</v>
      </c>
      <c r="Y18" s="73" t="s">
        <v>2679</v>
      </c>
      <c r="Z18" s="73"/>
      <c r="AA18" s="73"/>
      <c r="AB18" s="73"/>
      <c r="AC18" s="73" t="str">
        <f ca="1"/>
        <v>5_1 : Sanitaryware and ancillaries</v>
      </c>
      <c r="AD18" s="73"/>
      <c r="AE18" s="73" t="str">
        <f>IF(tbl_Picklist_Purpose[[#This Row],[Level 2]]="",_xlfn.CONCAT(tbl_Picklist_Purpose[[#This Row],[Level 1]]),_xlfn.CONCAT(tbl_Picklist_Purpose[[#This Row],[Level 1]],"_",tbl_Picklist_Purpose[[#This Row],[Level 2]]))</f>
        <v>4</v>
      </c>
      <c r="AF18" s="73">
        <v>4</v>
      </c>
      <c r="AG18" s="73"/>
      <c r="AH18" s="73" t="s">
        <v>86</v>
      </c>
      <c r="AI18" s="103" t="str">
        <f>_xlfn.CONCAT(tbl_Picklist_Purpose[[#This Row],[Code]]," : ",tbl_Picklist_Purpose[[#This Row],[Title]])</f>
        <v>4 : Delivery</v>
      </c>
      <c r="AJ18" s="73"/>
      <c r="AK18" s="73"/>
      <c r="AL18" s="73"/>
      <c r="AM18" s="73" t="str">
        <f ca="1"/>
        <v>4_4 : Resource planning</v>
      </c>
      <c r="AN18" s="73"/>
      <c r="AO18" s="73" t="str">
        <f ca="1"/>
        <v>10_20_25_010</v>
      </c>
      <c r="AP18" s="73" t="str">
        <f ca="1"/>
        <v>Refurbishment Scope of Works</v>
      </c>
      <c r="AQ18" s="73" t="str">
        <f t="shared" ca="1" si="0"/>
        <v>10_20_25_010 : Refurbishment Scope of Works</v>
      </c>
      <c r="AR18" s="73"/>
      <c r="AS18" s="73" t="str">
        <f>IF(tbl_Picklist_UniclassFI[[#This Row],[Level 2]]="",_xlfn.CONCAT("FI_",tbl_Picklist_UniclassFI[[#This Row],[Level 1]]),_xlfn.CONCAT("FI_",tbl_Picklist_UniclassFI[[#This Row],[Level 1]],"_",tbl_Picklist_UniclassFI[[#This Row],[Level 2]]))</f>
        <v>FI_10_70</v>
      </c>
      <c r="AT18" s="73" t="s">
        <v>2448</v>
      </c>
      <c r="AU18" s="73" t="s">
        <v>2680</v>
      </c>
      <c r="AV18" s="73" t="s">
        <v>2681</v>
      </c>
      <c r="AW18" s="73" t="str">
        <f>_xlfn.CONCAT(tbl_Picklist_UniclassFI[[#This Row],[Code]]," : ",tbl_Picklist_UniclassFI[[#This Row],[Title]])</f>
        <v>FI_10_70 : Request (RI)</v>
      </c>
      <c r="AX18" s="73"/>
      <c r="AY18" s="73"/>
      <c r="AZ18" s="73"/>
      <c r="BA18" s="73" t="str">
        <f ca="1"/>
        <v>FI_10_86 : Technical query (TQ)</v>
      </c>
      <c r="BB18" s="73"/>
      <c r="BC18" s="73"/>
      <c r="BD18" s="73"/>
      <c r="BE18" s="73" t="s">
        <v>235</v>
      </c>
      <c r="BF18" s="73"/>
      <c r="BG18" s="73"/>
      <c r="BH18" s="73"/>
      <c r="BI18" s="73"/>
      <c r="BJ18" s="73"/>
      <c r="BK18" s="73"/>
      <c r="BL18" s="73"/>
      <c r="BM18" s="73"/>
      <c r="BN18" s="73"/>
      <c r="BO18" s="73"/>
      <c r="BP18" s="73"/>
      <c r="BQ18" s="73"/>
      <c r="BR18" s="73"/>
      <c r="BS18" s="73"/>
      <c r="BT18" s="73"/>
      <c r="BU18" s="73" t="s">
        <v>157</v>
      </c>
      <c r="BV18" s="73" t="s">
        <v>2682</v>
      </c>
      <c r="BW18" s="73" t="str">
        <f>_xlfn.CONCAT(tbl_Picklist_Discipline[[#This Row],[Code]]," : ",tbl_Picklist_Discipline[[#This Row],[Discipline]])</f>
        <v>P : Public Health Engineering</v>
      </c>
      <c r="BX18" s="73"/>
      <c r="BY18" s="73"/>
      <c r="BZ18" s="73"/>
      <c r="CA18" s="73"/>
      <c r="CB18" s="73"/>
      <c r="CC18" s="73" t="s">
        <v>2510</v>
      </c>
      <c r="CD18" s="73" t="str">
        <f>_xlfn.CONCAT("IE",tbl_Picklist_InformationExchange[[#This Row],[Level 1]:[Level 3]])</f>
        <v>IE311</v>
      </c>
      <c r="CE18" s="73">
        <v>3</v>
      </c>
      <c r="CF18" s="73">
        <v>1</v>
      </c>
      <c r="CG18" s="73">
        <v>1</v>
      </c>
      <c r="CH18" s="5" t="s">
        <v>33</v>
      </c>
      <c r="CI18" s="5" t="s">
        <v>2683</v>
      </c>
      <c r="CJ18" s="73" t="str">
        <f>_xlfn.CONCAT(
    tbl_Picklist_InformationExchange[[#This Row],[Code]],
    " : ",
    tbl_Picklist_InformationExchange[[#This Row],[Title]]
)</f>
        <v>IE311 : Remaining stage submission</v>
      </c>
      <c r="CK18" s="5"/>
      <c r="CL18" s="5"/>
      <c r="CM18" s="5"/>
      <c r="CN18" s="5"/>
      <c r="CO18" s="73"/>
      <c r="CP18" s="73"/>
      <c r="CQ18" s="73"/>
      <c r="CR18" s="73"/>
      <c r="CS18" s="73"/>
      <c r="CT18" s="73"/>
      <c r="CU18" s="73"/>
      <c r="CV18" s="73"/>
      <c r="CW18" s="73"/>
      <c r="CX18" s="73"/>
      <c r="CY18" s="73"/>
      <c r="CZ18" s="73"/>
      <c r="DA18" s="73"/>
      <c r="DB18" s="73"/>
      <c r="DC18" s="73"/>
      <c r="DD18" s="73"/>
      <c r="DE18" s="73"/>
      <c r="DF18" s="73"/>
      <c r="DG18" s="73"/>
      <c r="DH18" s="73"/>
      <c r="DI18" s="73"/>
    </row>
    <row r="19" spans="2:113" x14ac:dyDescent="0.35">
      <c r="B19" s="6" t="s">
        <v>2684</v>
      </c>
      <c r="C19" s="73"/>
      <c r="D19" s="84" t="s">
        <v>2685</v>
      </c>
      <c r="E19" s="84" t="s">
        <v>2686</v>
      </c>
      <c r="F19" s="73"/>
      <c r="G1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PM_10_20_16</v>
      </c>
      <c r="H19" s="101" t="s">
        <v>2448</v>
      </c>
      <c r="I19" s="101" t="s">
        <v>2500</v>
      </c>
      <c r="J19" s="101" t="s">
        <v>2687</v>
      </c>
      <c r="K19" s="73" t="s">
        <v>2688</v>
      </c>
      <c r="L19" s="73" t="str">
        <f>_xlfn.CONCAT(tbl_Picklist_UniclassPM[[#This Row],[Code]]," : ",tbl_Picklist_UniclassPM[[#This Row],[Title]])</f>
        <v>PM_10_20_16 : Construction industry registration scheme requirements</v>
      </c>
      <c r="M19" s="73"/>
      <c r="N19" s="73"/>
      <c r="O19" s="73"/>
      <c r="P19" s="73" t="str">
        <f ca="1"/>
        <v>PM_35_30 : Fire performance requirements</v>
      </c>
      <c r="Q19" s="73"/>
      <c r="R19" s="73" t="str">
        <f ca="1"/>
        <v>PM_10_20_21 : Data quality and protection plans</v>
      </c>
      <c r="S19" s="73"/>
      <c r="T19" s="102" t="str">
        <f>IF(tbl_Picklist_TM[[#This Row],[Level 2]]="",_xlfn.CONCAT(tbl_Picklist_TM[[#This Row],[Level 1]]),_xlfn.CONCAT(tbl_Picklist_TM[[#This Row],[Level 1]],"_",tbl_Picklist_TM[[#This Row],[Level 2]]))</f>
        <v>3_2</v>
      </c>
      <c r="U19" s="73">
        <v>3</v>
      </c>
      <c r="V19" s="73">
        <v>2</v>
      </c>
      <c r="W19" s="73" t="s">
        <v>2689</v>
      </c>
      <c r="X19" s="73" t="str">
        <f>_xlfn.CONCAT(tbl_Picklist_TM[[#This Row],[Code]]," : ",tbl_Picklist_TM[[#This Row],[Title]])</f>
        <v>3_2 : Floor finishes</v>
      </c>
      <c r="Y19" s="73" t="s">
        <v>2690</v>
      </c>
      <c r="Z19" s="73"/>
      <c r="AA19" s="73"/>
      <c r="AB19" s="73"/>
      <c r="AC19" s="73" t="str">
        <f ca="1"/>
        <v>5_2 : Drainage</v>
      </c>
      <c r="AD19" s="73"/>
      <c r="AE19" s="73" t="str">
        <f>IF(tbl_Picklist_Purpose[[#This Row],[Level 2]]="",_xlfn.CONCAT(tbl_Picklist_Purpose[[#This Row],[Level 1]]),_xlfn.CONCAT(tbl_Picklist_Purpose[[#This Row],[Level 1]],"_",tbl_Picklist_Purpose[[#This Row],[Level 2]]))</f>
        <v>4_1</v>
      </c>
      <c r="AF19" s="73">
        <v>4</v>
      </c>
      <c r="AG19" s="73">
        <v>1</v>
      </c>
      <c r="AH19" s="73" t="s">
        <v>2691</v>
      </c>
      <c r="AI19" s="103" t="str">
        <f>_xlfn.CONCAT(tbl_Picklist_Purpose[[#This Row],[Code]]," : ",tbl_Picklist_Purpose[[#This Row],[Title]])</f>
        <v>4_1 : Project execution plans</v>
      </c>
      <c r="AJ19" s="73"/>
      <c r="AK19" s="73"/>
      <c r="AL19" s="73"/>
      <c r="AM19" s="73" t="str">
        <f ca="1"/>
        <v>5_1 : O&amp;M manuals</v>
      </c>
      <c r="AN19" s="73"/>
      <c r="AO19" s="73" t="str">
        <f ca="1"/>
        <v>10_20_25_011</v>
      </c>
      <c r="AP19" s="73" t="str">
        <f ca="1"/>
        <v>Exchange Information Requirements (EIR)</v>
      </c>
      <c r="AQ19" s="73" t="str">
        <f t="shared" ca="1" si="0"/>
        <v>10_20_25_011 : Exchange Information Requirements (EIR)</v>
      </c>
      <c r="AR19" s="73"/>
      <c r="AS19" s="73" t="str">
        <f>IF(tbl_Picklist_UniclassFI[[#This Row],[Level 2]]="",_xlfn.CONCAT("FI_",tbl_Picklist_UniclassFI[[#This Row],[Level 1]]),_xlfn.CONCAT("FI_",tbl_Picklist_UniclassFI[[#This Row],[Level 1]],"_",tbl_Picklist_UniclassFI[[#This Row],[Level 2]]))</f>
        <v>FI_10_86</v>
      </c>
      <c r="AT19" s="73" t="s">
        <v>2448</v>
      </c>
      <c r="AU19" s="73" t="s">
        <v>2692</v>
      </c>
      <c r="AV19" s="73" t="s">
        <v>2693</v>
      </c>
      <c r="AW19" s="73" t="str">
        <f>_xlfn.CONCAT(tbl_Picklist_UniclassFI[[#This Row],[Code]]," : ",tbl_Picklist_UniclassFI[[#This Row],[Title]])</f>
        <v>FI_10_86 : Technical query (TQ)</v>
      </c>
      <c r="AX19" s="73"/>
      <c r="AY19" s="73"/>
      <c r="AZ19" s="73"/>
      <c r="BA19" s="73" t="str">
        <f ca="1"/>
        <v>FI_10_88 : Transfer note (TN)</v>
      </c>
      <c r="BB19" s="73"/>
      <c r="BC19" s="73"/>
      <c r="BD19" s="73"/>
      <c r="BE19" s="73" t="s">
        <v>595</v>
      </c>
      <c r="BF19" s="73"/>
      <c r="BG19" s="73"/>
      <c r="BH19" s="73"/>
      <c r="BI19" s="73"/>
      <c r="BJ19" s="73"/>
      <c r="BK19" s="73"/>
      <c r="BL19" s="73"/>
      <c r="BM19" s="73"/>
      <c r="BN19" s="73"/>
      <c r="BO19" s="73"/>
      <c r="BP19" s="73"/>
      <c r="BQ19" s="73"/>
      <c r="BR19" s="73"/>
      <c r="BS19" s="73"/>
      <c r="BT19" s="73"/>
      <c r="BU19" s="73" t="s">
        <v>158</v>
      </c>
      <c r="BV19" s="73" t="s">
        <v>2694</v>
      </c>
      <c r="BW19" s="73" t="str">
        <f>_xlfn.CONCAT(tbl_Picklist_Discipline[[#This Row],[Code]]," : ",tbl_Picklist_Discipline[[#This Row],[Discipline]])</f>
        <v>Q : Quantity Surveying / Cost Consultancy</v>
      </c>
      <c r="BX19" s="73"/>
      <c r="BY19" s="73"/>
      <c r="BZ19" s="73"/>
      <c r="CA19" s="73"/>
      <c r="CB19" s="73"/>
      <c r="CC19" s="73" t="s">
        <v>2530</v>
      </c>
      <c r="CD19" s="73" t="str">
        <f>_xlfn.CONCAT("IE",tbl_Picklist_InformationExchange[[#This Row],[Level 1]:[Level 3]])</f>
        <v>IE401</v>
      </c>
      <c r="CE19" s="73">
        <v>4</v>
      </c>
      <c r="CF19" s="73">
        <v>0</v>
      </c>
      <c r="CG19" s="73">
        <v>1</v>
      </c>
      <c r="CH19" s="5" t="s">
        <v>35</v>
      </c>
      <c r="CI19" s="5" t="s">
        <v>2695</v>
      </c>
      <c r="CJ19" s="73" t="str">
        <f>_xlfn.CONCAT(
    tbl_Picklist_InformationExchange[[#This Row],[Code]],
    " : ",
    tbl_Picklist_InformationExchange[[#This Row],[Title]]
)</f>
        <v>IE401 : Stage submission (Contractor's Proposals)</v>
      </c>
      <c r="CK19" s="5"/>
      <c r="CL19" s="5"/>
      <c r="CM19" s="5"/>
      <c r="CN19" s="5"/>
      <c r="CO19" s="73"/>
      <c r="CP19" s="73"/>
      <c r="CQ19" s="73"/>
      <c r="CR19" s="73"/>
      <c r="CS19" s="73"/>
      <c r="CT19" s="73"/>
      <c r="CU19" s="73"/>
      <c r="CV19" s="73"/>
      <c r="CW19" s="73"/>
      <c r="CX19" s="73"/>
      <c r="CY19" s="73"/>
      <c r="CZ19" s="73"/>
      <c r="DA19" s="73"/>
      <c r="DB19" s="73"/>
      <c r="DC19" s="73"/>
      <c r="DD19" s="73"/>
      <c r="DE19" s="73"/>
      <c r="DF19" s="73"/>
      <c r="DG19" s="73"/>
      <c r="DH19" s="73"/>
      <c r="DI19" s="73"/>
    </row>
    <row r="20" spans="2:113" x14ac:dyDescent="0.35">
      <c r="B20" s="6" t="s">
        <v>2696</v>
      </c>
      <c r="C20" s="73"/>
      <c r="D20" s="84" t="s">
        <v>2697</v>
      </c>
      <c r="E20" s="84" t="s">
        <v>2698</v>
      </c>
      <c r="F20" s="73"/>
      <c r="G2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PM_10_20_17</v>
      </c>
      <c r="H20" s="101" t="s">
        <v>2448</v>
      </c>
      <c r="I20" s="101" t="s">
        <v>2500</v>
      </c>
      <c r="J20" s="101" t="s">
        <v>2525</v>
      </c>
      <c r="K20" s="73" t="s">
        <v>2699</v>
      </c>
      <c r="L20" s="73" t="str">
        <f>_xlfn.CONCAT(tbl_Picklist_UniclassPM[[#This Row],[Code]]," : ",tbl_Picklist_UniclassPM[[#This Row],[Title]])</f>
        <v>PM_10_20_17 : Core requirements statement</v>
      </c>
      <c r="M20" s="73"/>
      <c r="N20" s="73"/>
      <c r="O20" s="73"/>
      <c r="P20" s="73" t="str">
        <f ca="1"/>
        <v>PM_35_40 : Environmentally sustainable design requirements</v>
      </c>
      <c r="Q20" s="73"/>
      <c r="R20" s="73" t="str">
        <f ca="1"/>
        <v>PM_10_20_25 : Employer's requirements</v>
      </c>
      <c r="S20" s="73"/>
      <c r="T20" s="102" t="str">
        <f>IF(tbl_Picklist_TM[[#This Row],[Level 2]]="",_xlfn.CONCAT(tbl_Picklist_TM[[#This Row],[Level 1]]),_xlfn.CONCAT(tbl_Picklist_TM[[#This Row],[Level 1]],"_",tbl_Picklist_TM[[#This Row],[Level 2]]))</f>
        <v>3_3</v>
      </c>
      <c r="U20" s="73">
        <v>3</v>
      </c>
      <c r="V20" s="73">
        <v>3</v>
      </c>
      <c r="W20" s="73" t="s">
        <v>2700</v>
      </c>
      <c r="X20" s="73" t="str">
        <f>_xlfn.CONCAT(tbl_Picklist_TM[[#This Row],[Code]]," : ",tbl_Picklist_TM[[#This Row],[Title]])</f>
        <v>3_3 : Ceiling finishes</v>
      </c>
      <c r="Y20" s="73" t="s">
        <v>2701</v>
      </c>
      <c r="Z20" s="73"/>
      <c r="AA20" s="73"/>
      <c r="AB20" s="73"/>
      <c r="AC20" s="73" t="str">
        <f ca="1"/>
        <v>5_3 : Water installations</v>
      </c>
      <c r="AD20" s="73"/>
      <c r="AE20" s="73" t="str">
        <f>IF(tbl_Picklist_Purpose[[#This Row],[Level 2]]="",_xlfn.CONCAT(tbl_Picklist_Purpose[[#This Row],[Level 1]]),_xlfn.CONCAT(tbl_Picklist_Purpose[[#This Row],[Level 1]],"_",tbl_Picklist_Purpose[[#This Row],[Level 2]]))</f>
        <v>4_2</v>
      </c>
      <c r="AF20" s="73">
        <v>4</v>
      </c>
      <c r="AG20" s="73">
        <v>2</v>
      </c>
      <c r="AH20" s="73" t="s">
        <v>2702</v>
      </c>
      <c r="AI20" s="103" t="str">
        <f>_xlfn.CONCAT(tbl_Picklist_Purpose[[#This Row],[Code]]," : ",tbl_Picklist_Purpose[[#This Row],[Title]])</f>
        <v>4_2 : Construction methodology</v>
      </c>
      <c r="AJ20" s="73"/>
      <c r="AK20" s="73"/>
      <c r="AL20" s="73"/>
      <c r="AM20" s="73" t="str">
        <f ca="1"/>
        <v>5_2 : Asset information model</v>
      </c>
      <c r="AN20" s="73"/>
      <c r="AO20" s="73" t="str">
        <f ca="1"/>
        <v>10_20_25_012</v>
      </c>
      <c r="AP20" s="73" t="str">
        <f ca="1"/>
        <v>Detailed Exchange Information Requirements (DEIR)</v>
      </c>
      <c r="AQ20" s="73" t="str">
        <f t="shared" ca="1" si="0"/>
        <v>10_20_25_012 : Detailed Exchange Information Requirements (DEIR)</v>
      </c>
      <c r="AR20" s="73"/>
      <c r="AS20" s="73" t="str">
        <f>IF(tbl_Picklist_UniclassFI[[#This Row],[Level 2]]="",_xlfn.CONCAT("FI_",tbl_Picklist_UniclassFI[[#This Row],[Level 1]]),_xlfn.CONCAT("FI_",tbl_Picklist_UniclassFI[[#This Row],[Level 1]],"_",tbl_Picklist_UniclassFI[[#This Row],[Level 2]]))</f>
        <v>FI_10_88</v>
      </c>
      <c r="AT20" s="73" t="s">
        <v>2448</v>
      </c>
      <c r="AU20" s="73" t="s">
        <v>2703</v>
      </c>
      <c r="AV20" s="73" t="s">
        <v>2704</v>
      </c>
      <c r="AW20" s="73" t="str">
        <f>_xlfn.CONCAT(tbl_Picklist_UniclassFI[[#This Row],[Code]]," : ",tbl_Picklist_UniclassFI[[#This Row],[Title]])</f>
        <v>FI_10_88 : Transfer note (TN)</v>
      </c>
      <c r="AX20" s="73"/>
      <c r="AY20" s="73"/>
      <c r="AZ20" s="73"/>
      <c r="BA20" s="73" t="str">
        <f ca="1"/>
        <v>FI_10_90 : Transmittal (TL)</v>
      </c>
      <c r="BB20" s="73"/>
      <c r="BC20" s="73"/>
      <c r="BD20" s="73"/>
      <c r="BE20" s="73" t="s">
        <v>603</v>
      </c>
      <c r="BF20" s="73"/>
      <c r="BG20" s="73"/>
      <c r="BH20" s="73"/>
      <c r="BI20" s="73"/>
      <c r="BJ20" s="73"/>
      <c r="BK20" s="73"/>
      <c r="BL20" s="73"/>
      <c r="BM20" s="73"/>
      <c r="BN20" s="73"/>
      <c r="BO20" s="73"/>
      <c r="BP20" s="73"/>
      <c r="BQ20" s="73"/>
      <c r="BR20" s="73"/>
      <c r="BS20" s="73"/>
      <c r="BT20" s="73"/>
      <c r="BU20" s="73" t="s">
        <v>159</v>
      </c>
      <c r="BV20" s="73" t="s">
        <v>2705</v>
      </c>
      <c r="BW20" s="73" t="str">
        <f>_xlfn.CONCAT(tbl_Picklist_Discipline[[#This Row],[Code]]," : ",tbl_Picklist_Discipline[[#This Row],[Discipline]])</f>
        <v>R : Project Management</v>
      </c>
      <c r="BX20" s="73"/>
      <c r="BY20" s="73"/>
      <c r="BZ20" s="73"/>
      <c r="CA20" s="73"/>
      <c r="CB20" s="73"/>
      <c r="CC20" s="73" t="s">
        <v>2547</v>
      </c>
      <c r="CD20" s="73" t="str">
        <f>_xlfn.CONCAT("IE",tbl_Picklist_InformationExchange[[#This Row],[Level 1]:[Level 3]])</f>
        <v>IE501</v>
      </c>
      <c r="CE20" s="73">
        <v>5</v>
      </c>
      <c r="CF20" s="73">
        <v>0</v>
      </c>
      <c r="CG20" s="73">
        <v>1</v>
      </c>
      <c r="CH20" s="5" t="s">
        <v>37</v>
      </c>
      <c r="CI20" s="5" t="s">
        <v>2706</v>
      </c>
      <c r="CJ20" s="73" t="str">
        <f>_xlfn.CONCAT(
    tbl_Picklist_InformationExchange[[#This Row],[Code]],
    " : ",
    tbl_Picklist_InformationExchange[[#This Row],[Title]]
)</f>
        <v>IE501 : General</v>
      </c>
      <c r="CK20" s="5"/>
      <c r="CL20" s="5"/>
      <c r="CM20" s="5"/>
      <c r="CN20" s="5"/>
      <c r="CO20" s="73"/>
      <c r="CP20" s="73"/>
      <c r="CQ20" s="73"/>
      <c r="CR20" s="73"/>
      <c r="CS20" s="73"/>
      <c r="CT20" s="73"/>
      <c r="CU20" s="73"/>
      <c r="CV20" s="73"/>
      <c r="CW20" s="73"/>
      <c r="CX20" s="73"/>
      <c r="CY20" s="73"/>
      <c r="CZ20" s="73"/>
      <c r="DA20" s="73"/>
      <c r="DB20" s="73"/>
      <c r="DC20" s="73"/>
      <c r="DD20" s="73"/>
      <c r="DE20" s="73"/>
      <c r="DF20" s="73"/>
      <c r="DG20" s="73"/>
      <c r="DH20" s="73"/>
      <c r="DI20" s="73"/>
    </row>
    <row r="21" spans="2:113" x14ac:dyDescent="0.35">
      <c r="B21" s="6" t="s">
        <v>2707</v>
      </c>
      <c r="C21" s="73"/>
      <c r="D21" s="84" t="s">
        <v>2708</v>
      </c>
      <c r="E21" s="84" t="s">
        <v>2709</v>
      </c>
      <c r="F21" s="73"/>
      <c r="G2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PM_10_20_18</v>
      </c>
      <c r="H21" s="101" t="s">
        <v>2448</v>
      </c>
      <c r="I21" s="101" t="s">
        <v>2500</v>
      </c>
      <c r="J21" s="101" t="s">
        <v>2710</v>
      </c>
      <c r="K21" s="73" t="s">
        <v>2711</v>
      </c>
      <c r="L21" s="73" t="str">
        <f>_xlfn.CONCAT(tbl_Picklist_UniclassPM[[#This Row],[Code]]," : ",tbl_Picklist_UniclassPM[[#This Row],[Title]])</f>
        <v>PM_10_20_18 : Cost benefit analysis</v>
      </c>
      <c r="M21" s="73"/>
      <c r="N21" s="73"/>
      <c r="O21" s="73"/>
      <c r="P21" s="73" t="str">
        <f ca="1"/>
        <v>PM_35_50 : Safety performance requirements</v>
      </c>
      <c r="Q21" s="73"/>
      <c r="R21" s="73" t="str">
        <f ca="1"/>
        <v>PM_10_20_26 : Environmental policy</v>
      </c>
      <c r="S21" s="73"/>
      <c r="T21" s="102" t="str">
        <f>IF(tbl_Picklist_TM[[#This Row],[Level 2]]="",_xlfn.CONCAT(tbl_Picklist_TM[[#This Row],[Level 1]]),_xlfn.CONCAT(tbl_Picklist_TM[[#This Row],[Level 1]],"_",tbl_Picklist_TM[[#This Row],[Level 2]]))</f>
        <v>4</v>
      </c>
      <c r="U21" s="73">
        <v>4</v>
      </c>
      <c r="V21" s="73"/>
      <c r="W21" s="73" t="s">
        <v>2712</v>
      </c>
      <c r="X21" s="73" t="str">
        <f>_xlfn.CONCAT(tbl_Picklist_TM[[#This Row],[Code]]," : ",tbl_Picklist_TM[[#This Row],[Title]])</f>
        <v>4 : Fittings, furniture and equipment</v>
      </c>
      <c r="Y21" s="103" t="s">
        <v>2713</v>
      </c>
      <c r="Z21" s="73"/>
      <c r="AA21" s="73"/>
      <c r="AB21" s="73"/>
      <c r="AC21" s="73" t="str">
        <f ca="1"/>
        <v>5_4 : Heat source</v>
      </c>
      <c r="AD21" s="73"/>
      <c r="AE21" s="73" t="str">
        <f>IF(tbl_Picklist_Purpose[[#This Row],[Level 2]]="",_xlfn.CONCAT(tbl_Picklist_Purpose[[#This Row],[Level 1]]),_xlfn.CONCAT(tbl_Picklist_Purpose[[#This Row],[Level 1]],"_",tbl_Picklist_Purpose[[#This Row],[Level 2]]))</f>
        <v>4_3</v>
      </c>
      <c r="AF21" s="73">
        <v>4</v>
      </c>
      <c r="AG21" s="73">
        <v>3</v>
      </c>
      <c r="AH21" s="73" t="s">
        <v>2714</v>
      </c>
      <c r="AI21" s="103" t="str">
        <f>_xlfn.CONCAT(tbl_Picklist_Purpose[[#This Row],[Code]]," : ",tbl_Picklist_Purpose[[#This Row],[Title]])</f>
        <v>4_3 : Programs</v>
      </c>
      <c r="AJ21" s="73"/>
      <c r="AK21" s="73"/>
      <c r="AL21" s="73"/>
      <c r="AM21" s="73" t="str">
        <f ca="1"/>
        <v>5_3 : Facilities management</v>
      </c>
      <c r="AN21" s="73"/>
      <c r="AO21" s="73" t="str">
        <f ca="1"/>
        <v>10_20_25_013</v>
      </c>
      <c r="AP21" s="73" t="str">
        <f ca="1"/>
        <v>Project's Information Production Methods and Procedures</v>
      </c>
      <c r="AQ21" s="73" t="str">
        <f t="shared" ca="1" si="0"/>
        <v>10_20_25_013 : Project's Information Production Methods and Procedures</v>
      </c>
      <c r="AR21" s="73"/>
      <c r="AS21" s="73" t="str">
        <f>IF(tbl_Picklist_UniclassFI[[#This Row],[Level 2]]="",_xlfn.CONCAT("FI_",tbl_Picklist_UniclassFI[[#This Row],[Level 1]]),_xlfn.CONCAT("FI_",tbl_Picklist_UniclassFI[[#This Row],[Level 1]],"_",tbl_Picklist_UniclassFI[[#This Row],[Level 2]]))</f>
        <v>FI_10_90</v>
      </c>
      <c r="AT21" s="73" t="s">
        <v>2448</v>
      </c>
      <c r="AU21" s="73" t="s">
        <v>2715</v>
      </c>
      <c r="AV21" s="73" t="s">
        <v>2716</v>
      </c>
      <c r="AW21" s="73" t="str">
        <f>_xlfn.CONCAT(tbl_Picklist_UniclassFI[[#This Row],[Code]]," : ",tbl_Picklist_UniclassFI[[#This Row],[Title]])</f>
        <v>FI_10_90 : Transmittal (TL)</v>
      </c>
      <c r="AX21" s="73"/>
      <c r="AY21" s="73"/>
      <c r="AZ21" s="73"/>
      <c r="BA21" s="73" t="str">
        <f ca="1"/>
        <v>FI_20_05 : Application (AP)</v>
      </c>
      <c r="BB21" s="73"/>
      <c r="BC21" s="73"/>
      <c r="BD21" s="73"/>
      <c r="BE21" s="73"/>
      <c r="BF21" s="73"/>
      <c r="BG21" s="34"/>
      <c r="BH21" s="73"/>
      <c r="BI21" s="73"/>
      <c r="BJ21" s="73"/>
      <c r="BK21" s="73"/>
      <c r="BL21" s="73"/>
      <c r="BM21" s="73"/>
      <c r="BN21" s="73"/>
      <c r="BO21" s="5"/>
      <c r="BP21" s="73"/>
      <c r="BQ21" s="73"/>
      <c r="BR21" s="73"/>
      <c r="BS21" s="73"/>
      <c r="BT21" s="73"/>
      <c r="BU21" s="73" t="s">
        <v>160</v>
      </c>
      <c r="BV21" s="73" t="s">
        <v>2717</v>
      </c>
      <c r="BW21" s="73" t="str">
        <f>_xlfn.CONCAT(tbl_Picklist_Discipline[[#This Row],[Code]]," : ",tbl_Picklist_Discipline[[#This Row],[Discipline]])</f>
        <v>S : Structural Engineering</v>
      </c>
      <c r="BX21" s="73"/>
      <c r="BY21" s="73"/>
      <c r="BZ21" s="73"/>
      <c r="CA21" s="73"/>
      <c r="CB21" s="73"/>
      <c r="CC21" s="73" t="s">
        <v>2547</v>
      </c>
      <c r="CD21" s="73" t="str">
        <f>_xlfn.CONCAT("IE",tbl_Picklist_InformationExchange[[#This Row],[Level 1]:[Level 3]])</f>
        <v>IE511</v>
      </c>
      <c r="CE21" s="73">
        <v>5</v>
      </c>
      <c r="CF21" s="73">
        <v>1</v>
      </c>
      <c r="CG21" s="73">
        <v>1</v>
      </c>
      <c r="CH21" s="5" t="s">
        <v>39</v>
      </c>
      <c r="CI21" s="5" t="s">
        <v>2718</v>
      </c>
      <c r="CJ21" s="73" t="str">
        <f>_xlfn.CONCAT(
    tbl_Picklist_InformationExchange[[#This Row],[Code]],
    " : ",
    tbl_Picklist_InformationExchange[[#This Row],[Title]]
)</f>
        <v>IE511 : Design Submission Procedure</v>
      </c>
      <c r="CK21" s="5"/>
      <c r="CL21" s="5"/>
      <c r="CM21" s="5"/>
      <c r="CN21" s="5"/>
      <c r="CO21" s="73"/>
      <c r="CP21" s="73"/>
      <c r="CQ21" s="73"/>
      <c r="CR21" s="73"/>
      <c r="CS21" s="73"/>
      <c r="CT21" s="73"/>
      <c r="CU21" s="73"/>
      <c r="CV21" s="73"/>
      <c r="CW21" s="73"/>
      <c r="CX21" s="73"/>
      <c r="CY21" s="73"/>
      <c r="CZ21" s="73"/>
      <c r="DA21" s="73"/>
      <c r="DB21" s="73"/>
      <c r="DC21" s="73"/>
      <c r="DD21" s="73"/>
      <c r="DE21" s="73"/>
      <c r="DF21" s="73"/>
      <c r="DG21" s="73"/>
      <c r="DH21" s="73"/>
      <c r="DI21" s="73"/>
    </row>
    <row r="22" spans="2:113" x14ac:dyDescent="0.35">
      <c r="B22" s="6" t="s">
        <v>2719</v>
      </c>
      <c r="C22" s="73"/>
      <c r="D22" s="84" t="s">
        <v>2720</v>
      </c>
      <c r="E22" s="84" t="s">
        <v>2721</v>
      </c>
      <c r="F22" s="73"/>
      <c r="G2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PM_10_20_21</v>
      </c>
      <c r="H22" s="101" t="s">
        <v>2448</v>
      </c>
      <c r="I22" s="101" t="s">
        <v>2500</v>
      </c>
      <c r="J22" s="101" t="s">
        <v>2722</v>
      </c>
      <c r="K22" s="73" t="s">
        <v>2723</v>
      </c>
      <c r="L22" s="73" t="str">
        <f>_xlfn.CONCAT(tbl_Picklist_UniclassPM[[#This Row],[Code]]," : ",tbl_Picklist_UniclassPM[[#This Row],[Title]])</f>
        <v>PM_10_20_21 : Data quality and protection plans</v>
      </c>
      <c r="M22" s="73"/>
      <c r="N22" s="73"/>
      <c r="O22" s="73"/>
      <c r="P22" s="73" t="str">
        <f ca="1"/>
        <v>PM_35_60 : Acoustic performance requirements</v>
      </c>
      <c r="Q22" s="73"/>
      <c r="R22" s="73" t="str">
        <f ca="1"/>
        <v>PM_10_20_27 : Environmental reporting information</v>
      </c>
      <c r="S22" s="73"/>
      <c r="T22" s="102" t="str">
        <f>IF(tbl_Picklist_TM[[#This Row],[Level 2]]="",_xlfn.CONCAT(tbl_Picklist_TM[[#This Row],[Level 1]]),_xlfn.CONCAT(tbl_Picklist_TM[[#This Row],[Level 1]],"_",tbl_Picklist_TM[[#This Row],[Level 2]]))</f>
        <v>4_1</v>
      </c>
      <c r="U22" s="73">
        <v>4</v>
      </c>
      <c r="V22" s="73">
        <v>1</v>
      </c>
      <c r="W22" s="73" t="s">
        <v>2724</v>
      </c>
      <c r="X22" s="73" t="str">
        <f>_xlfn.CONCAT(tbl_Picklist_TM[[#This Row],[Code]]," : ",tbl_Picklist_TM[[#This Row],[Title]])</f>
        <v>4_1 : Fittings, furniture and equipment (FF&amp;E)</v>
      </c>
      <c r="Y22" s="73" t="s">
        <v>2725</v>
      </c>
      <c r="Z22" s="73"/>
      <c r="AA22" s="73"/>
      <c r="AB22" s="73"/>
      <c r="AC22" s="73" t="str">
        <f ca="1"/>
        <v>5_5 : Heating and cooling systems</v>
      </c>
      <c r="AD22" s="73"/>
      <c r="AE22" s="73" t="str">
        <f>IF(tbl_Picklist_Purpose[[#This Row],[Level 2]]="",_xlfn.CONCAT(tbl_Picklist_Purpose[[#This Row],[Level 1]]),_xlfn.CONCAT(tbl_Picklist_Purpose[[#This Row],[Level 1]],"_",tbl_Picklist_Purpose[[#This Row],[Level 2]]))</f>
        <v>4_4</v>
      </c>
      <c r="AF22" s="73">
        <v>4</v>
      </c>
      <c r="AG22" s="73">
        <v>4</v>
      </c>
      <c r="AH22" s="73" t="s">
        <v>2726</v>
      </c>
      <c r="AI22" s="103" t="str">
        <f>_xlfn.CONCAT(tbl_Picklist_Purpose[[#This Row],[Code]]," : ",tbl_Picklist_Purpose[[#This Row],[Title]])</f>
        <v>4_4 : Resource planning</v>
      </c>
      <c r="AJ22" s="73"/>
      <c r="AK22" s="73"/>
      <c r="AL22" s="73"/>
      <c r="AM22" s="73" t="str">
        <f ca="1"/>
        <v>5_4 : Performance specs</v>
      </c>
      <c r="AN22" s="73"/>
      <c r="AO22" s="73" t="str">
        <f ca="1"/>
        <v>10_20_25_014</v>
      </c>
      <c r="AP22" s="73" t="str">
        <f ca="1"/>
        <v>Project's Information Protocol</v>
      </c>
      <c r="AQ22" s="73" t="str">
        <f t="shared" ca="1" si="0"/>
        <v>10_20_25_014 : Project's Information Protocol</v>
      </c>
      <c r="AR22" s="73"/>
      <c r="AS22" s="73" t="str">
        <f>IF(tbl_Picklist_UniclassFI[[#This Row],[Level 2]]="",_xlfn.CONCAT("FI_",tbl_Picklist_UniclassFI[[#This Row],[Level 1]]),_xlfn.CONCAT("FI_",tbl_Picklist_UniclassFI[[#This Row],[Level 1]],"_",tbl_Picklist_UniclassFI[[#This Row],[Level 2]]))</f>
        <v>FI_20</v>
      </c>
      <c r="AT22" s="73" t="s">
        <v>2500</v>
      </c>
      <c r="AU22" s="73"/>
      <c r="AV22" s="73" t="s">
        <v>2727</v>
      </c>
      <c r="AW22" s="73" t="str">
        <f>_xlfn.CONCAT(tbl_Picklist_UniclassFI[[#This Row],[Code]]," : ",tbl_Picklist_UniclassFI[[#This Row],[Title]])</f>
        <v>FI_20 : Contractual</v>
      </c>
      <c r="AX22" s="73"/>
      <c r="AY22" s="73"/>
      <c r="AZ22" s="73"/>
      <c r="BA22" s="73" t="str">
        <f ca="1"/>
        <v>FI_20_15 : Contract (CC)</v>
      </c>
      <c r="BB22" s="73"/>
      <c r="BC22" s="73"/>
      <c r="BD22" s="73"/>
      <c r="BE22" s="73"/>
      <c r="BF22" s="73"/>
      <c r="BG22" s="73"/>
      <c r="BH22" s="73"/>
      <c r="BI22" s="73"/>
      <c r="BJ22" s="73"/>
      <c r="BK22" s="73"/>
      <c r="BL22" s="73"/>
      <c r="BM22" s="73"/>
      <c r="BN22" s="73"/>
      <c r="BO22" s="5"/>
      <c r="BP22" s="73"/>
      <c r="BQ22" s="73"/>
      <c r="BR22" s="73"/>
      <c r="BS22" s="73"/>
      <c r="BT22" s="73"/>
      <c r="BU22" s="73" t="s">
        <v>161</v>
      </c>
      <c r="BV22" s="73" t="s">
        <v>2728</v>
      </c>
      <c r="BW22" s="73" t="str">
        <f>_xlfn.CONCAT(tbl_Picklist_Discipline[[#This Row],[Code]]," : ",tbl_Picklist_Discipline[[#This Row],[Discipline]])</f>
        <v>T : Town and Country Planning and Building Control</v>
      </c>
      <c r="BX22" s="73"/>
      <c r="BY22" s="73"/>
      <c r="BZ22" s="73"/>
      <c r="CA22" s="73"/>
      <c r="CB22" s="73"/>
      <c r="CC22" s="73" t="s">
        <v>2547</v>
      </c>
      <c r="CD22" s="73" t="str">
        <f>_xlfn.CONCAT("IE",tbl_Picklist_InformationExchange[[#This Row],[Level 1]:[Level 3]])</f>
        <v>IE521</v>
      </c>
      <c r="CE22" s="73">
        <v>5</v>
      </c>
      <c r="CF22" s="73">
        <v>2</v>
      </c>
      <c r="CG22" s="73">
        <v>1</v>
      </c>
      <c r="CH22" s="5" t="s">
        <v>41</v>
      </c>
      <c r="CI22" s="5" t="s">
        <v>2729</v>
      </c>
      <c r="CJ22" s="73" t="str">
        <f>_xlfn.CONCAT(
    tbl_Picklist_InformationExchange[[#This Row],[Code]],
    " : ",
    tbl_Picklist_InformationExchange[[#This Row],[Title]]
)</f>
        <v>IE521 : Stage submission (Pre-Handover)</v>
      </c>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row>
    <row r="23" spans="2:113" x14ac:dyDescent="0.35">
      <c r="B23" s="6" t="s">
        <v>2730</v>
      </c>
      <c r="C23" s="73"/>
      <c r="D23" s="84" t="s">
        <v>2731</v>
      </c>
      <c r="E23" s="84" t="s">
        <v>2732</v>
      </c>
      <c r="F23" s="73"/>
      <c r="G2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PM_10_20_25</v>
      </c>
      <c r="H23" s="101" t="s">
        <v>2448</v>
      </c>
      <c r="I23" s="101" t="s">
        <v>2500</v>
      </c>
      <c r="J23" s="101" t="s">
        <v>2733</v>
      </c>
      <c r="K23" s="73" t="s">
        <v>48</v>
      </c>
      <c r="L23" s="73" t="str">
        <f>_xlfn.CONCAT(tbl_Picklist_UniclassPM[[#This Row],[Code]]," : ",tbl_Picklist_UniclassPM[[#This Row],[Title]])</f>
        <v>PM_10_20_25 : Employer's requirements</v>
      </c>
      <c r="M23" s="73"/>
      <c r="N23" s="73"/>
      <c r="O23" s="73"/>
      <c r="P23" s="73" t="str">
        <f ca="1"/>
        <v>PM_35_70 : Energy performance requirements</v>
      </c>
      <c r="Q23" s="73"/>
      <c r="R23" s="73" t="str">
        <f ca="1"/>
        <v>PM_10_20_28 : Exchange information requirements</v>
      </c>
      <c r="S23" s="73"/>
      <c r="T23" s="102" t="str">
        <f>IF(tbl_Picklist_TM[[#This Row],[Level 2]]="",_xlfn.CONCAT(tbl_Picklist_TM[[#This Row],[Level 1]]),_xlfn.CONCAT(tbl_Picklist_TM[[#This Row],[Level 1]],"_",tbl_Picklist_TM[[#This Row],[Level 2]]))</f>
        <v>5</v>
      </c>
      <c r="U23" s="73">
        <v>5</v>
      </c>
      <c r="V23" s="73"/>
      <c r="W23" s="73" t="s">
        <v>2734</v>
      </c>
      <c r="X23" s="73" t="str">
        <f>_xlfn.CONCAT(tbl_Picklist_TM[[#This Row],[Code]]," : ",tbl_Picklist_TM[[#This Row],[Title]])</f>
        <v>5 : Services</v>
      </c>
      <c r="Y23" s="73" t="s">
        <v>2735</v>
      </c>
      <c r="Z23" s="73"/>
      <c r="AA23" s="73"/>
      <c r="AB23" s="73"/>
      <c r="AC23" s="73" t="str">
        <f ca="1"/>
        <v>5_6 : Ventilation systems and thermal comfort</v>
      </c>
      <c r="AD23" s="73"/>
      <c r="AE23" s="73" t="str">
        <f>IF(tbl_Picklist_Purpose[[#This Row],[Level 2]]="",_xlfn.CONCAT(tbl_Picklist_Purpose[[#This Row],[Level 1]]),_xlfn.CONCAT(tbl_Picklist_Purpose[[#This Row],[Level 1]],"_",tbl_Picklist_Purpose[[#This Row],[Level 2]]))</f>
        <v>5</v>
      </c>
      <c r="AF23" s="73">
        <v>5</v>
      </c>
      <c r="AG23" s="73"/>
      <c r="AH23" s="73" t="s">
        <v>87</v>
      </c>
      <c r="AI23" s="103" t="str">
        <f>_xlfn.CONCAT(tbl_Picklist_Purpose[[#This Row],[Code]]," : ",tbl_Picklist_Purpose[[#This Row],[Title]])</f>
        <v>5 : Operation</v>
      </c>
      <c r="AJ23" s="73"/>
      <c r="AK23" s="73"/>
      <c r="AL23" s="73"/>
      <c r="AM23" s="73" t="str">
        <f ca="1"/>
        <v>6_1 : Risk management</v>
      </c>
      <c r="AN23" s="73"/>
      <c r="AO23" s="73" t="str">
        <f ca="1"/>
        <v>10_20_25_015</v>
      </c>
      <c r="AP23" s="73" t="str">
        <f ca="1"/>
        <v>Project's Information Standard</v>
      </c>
      <c r="AQ23" s="73" t="str">
        <f t="shared" ca="1" si="0"/>
        <v>10_20_25_015 : Project's Information Standard</v>
      </c>
      <c r="AR23" s="73"/>
      <c r="AS23" s="73" t="str">
        <f>IF(tbl_Picklist_UniclassFI[[#This Row],[Level 2]]="",_xlfn.CONCAT("FI_",tbl_Picklist_UniclassFI[[#This Row],[Level 1]]),_xlfn.CONCAT("FI_",tbl_Picklist_UniclassFI[[#This Row],[Level 1]],"_",tbl_Picklist_UniclassFI[[#This Row],[Level 2]]))</f>
        <v>FI_20_05</v>
      </c>
      <c r="AT23" s="73" t="s">
        <v>2500</v>
      </c>
      <c r="AU23" s="73" t="s">
        <v>2598</v>
      </c>
      <c r="AV23" s="73" t="s">
        <v>2736</v>
      </c>
      <c r="AW23" s="73" t="str">
        <f>_xlfn.CONCAT(tbl_Picklist_UniclassFI[[#This Row],[Code]]," : ",tbl_Picklist_UniclassFI[[#This Row],[Title]])</f>
        <v>FI_20_05 : Application (AP)</v>
      </c>
      <c r="AX23" s="73"/>
      <c r="AY23" s="73"/>
      <c r="AZ23" s="73"/>
      <c r="BA23" s="73" t="str">
        <f ca="1"/>
        <v>FI_20_25 : Early warning notice (EW)</v>
      </c>
      <c r="BB23" s="73"/>
      <c r="BC23" s="73"/>
      <c r="BD23" s="73"/>
      <c r="BE23" s="73"/>
      <c r="BF23" s="73"/>
      <c r="BG23" s="73"/>
      <c r="BH23" s="73"/>
      <c r="BI23" s="73"/>
      <c r="BJ23" s="73"/>
      <c r="BK23" s="73"/>
      <c r="BL23" s="73"/>
      <c r="BM23" s="73"/>
      <c r="BN23" s="73"/>
      <c r="BO23" s="5"/>
      <c r="BP23" s="73"/>
      <c r="BQ23" s="73"/>
      <c r="BR23" s="73"/>
      <c r="BS23" s="73"/>
      <c r="BT23" s="73"/>
      <c r="BU23" s="73" t="s">
        <v>162</v>
      </c>
      <c r="BV23" s="73" t="s">
        <v>1537</v>
      </c>
      <c r="BW23" s="73" t="str">
        <f>_xlfn.CONCAT(tbl_Picklist_Discipline[[#This Row],[Code]]," : ",tbl_Picklist_Discipline[[#This Row],[Discipline]])</f>
        <v>U : Spare</v>
      </c>
      <c r="BX23" s="73"/>
      <c r="BY23" s="73"/>
      <c r="BZ23" s="73"/>
      <c r="CA23" s="73"/>
      <c r="CB23" s="73"/>
      <c r="CC23" s="73" t="s">
        <v>2565</v>
      </c>
      <c r="CD23" s="73" t="str">
        <f>_xlfn.CONCAT("IE",tbl_Picklist_InformationExchange[[#This Row],[Level 1]:[Level 3]])</f>
        <v>IE601</v>
      </c>
      <c r="CE23" s="73">
        <v>6</v>
      </c>
      <c r="CF23" s="73">
        <v>0</v>
      </c>
      <c r="CG23" s="73">
        <v>1</v>
      </c>
      <c r="CH23" s="5" t="s">
        <v>43</v>
      </c>
      <c r="CI23" s="5" t="s">
        <v>2737</v>
      </c>
      <c r="CJ23" s="73" t="str">
        <f>_xlfn.CONCAT(
    tbl_Picklist_InformationExchange[[#This Row],[Code]],
    " : ",
    tbl_Picklist_InformationExchange[[#This Row],[Title]]
)</f>
        <v>IE601 : Post-Handover</v>
      </c>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row>
    <row r="24" spans="2:113" x14ac:dyDescent="0.35">
      <c r="B24" s="6" t="s">
        <v>59</v>
      </c>
      <c r="C24" s="39"/>
      <c r="D24" s="84" t="s">
        <v>2738</v>
      </c>
      <c r="E24" s="84" t="s">
        <v>2739</v>
      </c>
      <c r="F24" s="39"/>
      <c r="G2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PM_10_20_26</v>
      </c>
      <c r="H24" s="101" t="s">
        <v>2448</v>
      </c>
      <c r="I24" s="101" t="s">
        <v>2500</v>
      </c>
      <c r="J24" s="101" t="s">
        <v>2740</v>
      </c>
      <c r="K24" s="73" t="s">
        <v>2741</v>
      </c>
      <c r="L24" s="73" t="str">
        <f>_xlfn.CONCAT(tbl_Picklist_UniclassPM[[#This Row],[Code]]," : ",tbl_Picklist_UniclassPM[[#This Row],[Title]])</f>
        <v>PM_10_20_26 : Environmental policy</v>
      </c>
      <c r="M24" s="73"/>
      <c r="N24" s="73"/>
      <c r="O24" s="73"/>
      <c r="P24" s="73" t="str">
        <f ca="1"/>
        <v>PM_40_20 : Design strategies</v>
      </c>
      <c r="Q24" s="73"/>
      <c r="R24" s="73" t="str">
        <f ca="1"/>
        <v>PM_10_20_30 : Feasibility study</v>
      </c>
      <c r="S24" s="73"/>
      <c r="T24" s="102" t="str">
        <f>IF(tbl_Picklist_TM[[#This Row],[Level 2]]="",_xlfn.CONCAT(tbl_Picklist_TM[[#This Row],[Level 1]]),_xlfn.CONCAT(tbl_Picklist_TM[[#This Row],[Level 1]],"_",tbl_Picklist_TM[[#This Row],[Level 2]]))</f>
        <v>5_1</v>
      </c>
      <c r="U24" s="73">
        <v>5</v>
      </c>
      <c r="V24" s="73">
        <v>1</v>
      </c>
      <c r="W24" s="73" t="s">
        <v>2742</v>
      </c>
      <c r="X24" s="73" t="str">
        <f>_xlfn.CONCAT(tbl_Picklist_TM[[#This Row],[Code]]," : ",tbl_Picklist_TM[[#This Row],[Title]])</f>
        <v>5_1 : Sanitaryware and ancillaries</v>
      </c>
      <c r="Y24" s="73" t="s">
        <v>2743</v>
      </c>
      <c r="Z24" s="73"/>
      <c r="AA24" s="73"/>
      <c r="AB24" s="73"/>
      <c r="AC24" s="73" t="str">
        <f ca="1"/>
        <v>5_7 : Electrical infrastructure</v>
      </c>
      <c r="AD24" s="73"/>
      <c r="AE24" s="73" t="str">
        <f>IF(tbl_Picklist_Purpose[[#This Row],[Level 2]]="",_xlfn.CONCAT(tbl_Picklist_Purpose[[#This Row],[Level 1]]),_xlfn.CONCAT(tbl_Picklist_Purpose[[#This Row],[Level 1]],"_",tbl_Picklist_Purpose[[#This Row],[Level 2]]))</f>
        <v>5_1</v>
      </c>
      <c r="AF24" s="73">
        <v>5</v>
      </c>
      <c r="AG24" s="73">
        <v>1</v>
      </c>
      <c r="AH24" s="73" t="s">
        <v>2744</v>
      </c>
      <c r="AI24" s="103" t="str">
        <f>_xlfn.CONCAT(tbl_Picklist_Purpose[[#This Row],[Code]]," : ",tbl_Picklist_Purpose[[#This Row],[Title]])</f>
        <v>5_1 : O&amp;M manuals</v>
      </c>
      <c r="AJ24" s="73"/>
      <c r="AK24" s="73"/>
      <c r="AL24" s="73"/>
      <c r="AM24" s="73" t="str">
        <f ca="1"/>
        <v>6_2 : Change control</v>
      </c>
      <c r="AN24" s="73"/>
      <c r="AO24" s="73" t="str">
        <f ca="1"/>
        <v>10_20_30_001</v>
      </c>
      <c r="AP24" s="73" t="str">
        <f ca="1"/>
        <v>Site Block Assessment Plan</v>
      </c>
      <c r="AQ24" s="73" t="str">
        <f t="shared" ca="1" si="0"/>
        <v>10_20_30_001 : Site Block Assessment Plan</v>
      </c>
      <c r="AR24" s="73"/>
      <c r="AS24" s="73" t="str">
        <f>IF(tbl_Picklist_UniclassFI[[#This Row],[Level 2]]="",_xlfn.CONCAT("FI_",tbl_Picklist_UniclassFI[[#This Row],[Level 1]]),_xlfn.CONCAT("FI_",tbl_Picklist_UniclassFI[[#This Row],[Level 1]],"_",tbl_Picklist_UniclassFI[[#This Row],[Level 2]]))</f>
        <v>FI_20_15</v>
      </c>
      <c r="AT24" s="73" t="s">
        <v>2500</v>
      </c>
      <c r="AU24" s="73" t="s">
        <v>2505</v>
      </c>
      <c r="AV24" s="73" t="s">
        <v>2745</v>
      </c>
      <c r="AW24" s="73" t="str">
        <f>_xlfn.CONCAT(tbl_Picklist_UniclassFI[[#This Row],[Code]]," : ",tbl_Picklist_UniclassFI[[#This Row],[Title]])</f>
        <v>FI_20_15 : Contract (CC)</v>
      </c>
      <c r="AX24" s="73"/>
      <c r="AY24" s="73"/>
      <c r="AZ24" s="73"/>
      <c r="BA24" s="73" t="str">
        <f ca="1"/>
        <v>FI_20_40 : Instruction (IN)</v>
      </c>
      <c r="BB24" s="73"/>
      <c r="BC24" s="73"/>
      <c r="BD24" s="73"/>
      <c r="BE24" s="73"/>
      <c r="BF24" s="73"/>
      <c r="BG24" s="73"/>
      <c r="BH24" s="73"/>
      <c r="BI24" s="73"/>
      <c r="BJ24" s="73"/>
      <c r="BK24" s="73"/>
      <c r="BL24" s="73"/>
      <c r="BM24" s="73"/>
      <c r="BN24" s="73"/>
      <c r="BO24" s="5"/>
      <c r="BP24" s="73"/>
      <c r="BQ24" s="73"/>
      <c r="BR24" s="73"/>
      <c r="BS24" s="73"/>
      <c r="BT24" s="73"/>
      <c r="BU24" s="73" t="s">
        <v>163</v>
      </c>
      <c r="BV24" s="73" t="s">
        <v>1537</v>
      </c>
      <c r="BW24" s="73" t="str">
        <f>_xlfn.CONCAT(tbl_Picklist_Discipline[[#This Row],[Code]]," : ",tbl_Picklist_Discipline[[#This Row],[Discipline]])</f>
        <v>V : Spare</v>
      </c>
      <c r="BX24" s="73"/>
      <c r="BY24" s="73"/>
      <c r="BZ24" s="73"/>
      <c r="CA24" s="73"/>
      <c r="CB24" s="73"/>
      <c r="CC24" s="73" t="s">
        <v>2565</v>
      </c>
      <c r="CD24" s="73" t="str">
        <f>_xlfn.CONCAT("IE",tbl_Picklist_InformationExchange[[#This Row],[Level 1]:[Level 3]])</f>
        <v>IE611</v>
      </c>
      <c r="CE24" s="73">
        <v>6</v>
      </c>
      <c r="CF24" s="73">
        <v>1</v>
      </c>
      <c r="CG24" s="73">
        <v>1</v>
      </c>
      <c r="CH24" s="5" t="s">
        <v>45</v>
      </c>
      <c r="CI24" s="5" t="s">
        <v>2746</v>
      </c>
      <c r="CJ24" s="73" t="str">
        <f>_xlfn.CONCAT(
    tbl_Picklist_InformationExchange[[#This Row],[Code]],
    " : ",
    tbl_Picklist_InformationExchange[[#This Row],[Title]]
)</f>
        <v>IE611 : Stage submission (End of Defects/Rectification Period)</v>
      </c>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row>
    <row r="25" spans="2:113" x14ac:dyDescent="0.35">
      <c r="B25" s="6" t="s">
        <v>61</v>
      </c>
      <c r="C25" s="73"/>
      <c r="D25" s="84"/>
      <c r="E25" s="84"/>
      <c r="F25" s="73"/>
      <c r="G2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PM_10_20_27</v>
      </c>
      <c r="H25" s="101" t="s">
        <v>2448</v>
      </c>
      <c r="I25" s="101" t="s">
        <v>2500</v>
      </c>
      <c r="J25" s="101" t="s">
        <v>2561</v>
      </c>
      <c r="K25" s="73" t="s">
        <v>2747</v>
      </c>
      <c r="L25" s="73" t="str">
        <f>_xlfn.CONCAT(tbl_Picklist_UniclassPM[[#This Row],[Code]]," : ",tbl_Picklist_UniclassPM[[#This Row],[Title]])</f>
        <v>PM_10_20_27 : Environmental reporting information</v>
      </c>
      <c r="M25" s="73"/>
      <c r="N25" s="73"/>
      <c r="O25" s="73"/>
      <c r="P25" s="73" t="str">
        <f ca="1"/>
        <v>PM_40_25 : Design calculations</v>
      </c>
      <c r="Q25" s="73"/>
      <c r="R25" s="73" t="str">
        <f ca="1"/>
        <v>PM_10_20_46 : Landlord and tenant liaison plan</v>
      </c>
      <c r="S25" s="73"/>
      <c r="T25" s="102" t="str">
        <f>IF(tbl_Picklist_TM[[#This Row],[Level 2]]="",_xlfn.CONCAT(tbl_Picklist_TM[[#This Row],[Level 1]]),_xlfn.CONCAT(tbl_Picklist_TM[[#This Row],[Level 1]],"_",tbl_Picklist_TM[[#This Row],[Level 2]]))</f>
        <v>5_2</v>
      </c>
      <c r="U25" s="73">
        <v>5</v>
      </c>
      <c r="V25" s="73">
        <v>2</v>
      </c>
      <c r="W25" s="73" t="s">
        <v>2748</v>
      </c>
      <c r="X25" s="73" t="str">
        <f>_xlfn.CONCAT(tbl_Picklist_TM[[#This Row],[Code]]," : ",tbl_Picklist_TM[[#This Row],[Title]])</f>
        <v>5_2 : Drainage</v>
      </c>
      <c r="Y25" s="73" t="s">
        <v>2749</v>
      </c>
      <c r="Z25" s="73"/>
      <c r="AA25" s="73"/>
      <c r="AB25" s="73"/>
      <c r="AC25" s="73" t="str">
        <f ca="1"/>
        <v>5_8 : Daylighting and electrical lighting</v>
      </c>
      <c r="AD25" s="73"/>
      <c r="AE25" s="73" t="str">
        <f>IF(tbl_Picklist_Purpose[[#This Row],[Level 2]]="",_xlfn.CONCAT(tbl_Picklist_Purpose[[#This Row],[Level 1]]),_xlfn.CONCAT(tbl_Picklist_Purpose[[#This Row],[Level 1]],"_",tbl_Picklist_Purpose[[#This Row],[Level 2]]))</f>
        <v>5_2</v>
      </c>
      <c r="AF25" s="73">
        <v>5</v>
      </c>
      <c r="AG25" s="73">
        <v>2</v>
      </c>
      <c r="AH25" s="73" t="s">
        <v>2750</v>
      </c>
      <c r="AI25" s="103" t="str">
        <f>_xlfn.CONCAT(tbl_Picklist_Purpose[[#This Row],[Code]]," : ",tbl_Picklist_Purpose[[#This Row],[Title]])</f>
        <v>5_2 : Asset information model</v>
      </c>
      <c r="AJ25" s="73"/>
      <c r="AK25" s="73"/>
      <c r="AL25" s="73"/>
      <c r="AM25" s="73" t="str">
        <f ca="1"/>
        <v>6_3 : Reporting</v>
      </c>
      <c r="AN25" s="73"/>
      <c r="AO25" s="73" t="str">
        <f ca="1"/>
        <v>10_20_30_002</v>
      </c>
      <c r="AP25" s="73" t="str">
        <f ca="1"/>
        <v>Concept Option Site Plan</v>
      </c>
      <c r="AQ25" s="73" t="str">
        <f t="shared" ca="1" si="0"/>
        <v>10_20_30_002 : Concept Option Site Plan</v>
      </c>
      <c r="AR25" s="73"/>
      <c r="AS25" s="73" t="str">
        <f>IF(tbl_Picklist_UniclassFI[[#This Row],[Level 2]]="",_xlfn.CONCAT("FI_",tbl_Picklist_UniclassFI[[#This Row],[Level 1]]),_xlfn.CONCAT("FI_",tbl_Picklist_UniclassFI[[#This Row],[Level 1]],"_",tbl_Picklist_UniclassFI[[#This Row],[Level 2]]))</f>
        <v>FI_20_25</v>
      </c>
      <c r="AT25" s="73" t="s">
        <v>2500</v>
      </c>
      <c r="AU25" s="73" t="s">
        <v>2733</v>
      </c>
      <c r="AV25" s="73" t="s">
        <v>2751</v>
      </c>
      <c r="AW25" s="73" t="str">
        <f>_xlfn.CONCAT(tbl_Picklist_UniclassFI[[#This Row],[Code]]," : ",tbl_Picklist_UniclassFI[[#This Row],[Title]])</f>
        <v>FI_20_25 : Early warning notice (EW)</v>
      </c>
      <c r="AX25" s="73"/>
      <c r="AY25" s="73"/>
      <c r="AZ25" s="73"/>
      <c r="BA25" s="73" t="str">
        <f ca="1"/>
        <v>FI_20_65 : Proposal (PS)</v>
      </c>
      <c r="BB25" s="73"/>
      <c r="BC25" s="73"/>
      <c r="BD25" s="73"/>
      <c r="BE25" s="73"/>
      <c r="BF25" s="73"/>
      <c r="BG25" s="73"/>
      <c r="BH25" s="73"/>
      <c r="BI25" s="73"/>
      <c r="BJ25" s="73"/>
      <c r="BK25" s="73"/>
      <c r="BL25" s="73"/>
      <c r="BM25" s="73"/>
      <c r="BN25" s="73"/>
      <c r="BO25" s="5"/>
      <c r="BP25" s="73"/>
      <c r="BQ25" s="73"/>
      <c r="BR25" s="73"/>
      <c r="BS25" s="73"/>
      <c r="BT25" s="73"/>
      <c r="BU25" s="73" t="s">
        <v>164</v>
      </c>
      <c r="BV25" s="73" t="s">
        <v>2752</v>
      </c>
      <c r="BW25" s="73" t="str">
        <f>_xlfn.CONCAT(tbl_Picklist_Discipline[[#This Row],[Code]]," : ",tbl_Picklist_Discipline[[#This Row],[Discipline]])</f>
        <v>W : Water Engineering</v>
      </c>
      <c r="BX25" s="73"/>
      <c r="BY25" s="73"/>
      <c r="BZ25" s="73"/>
      <c r="CA25" s="73"/>
      <c r="CB25" s="73"/>
      <c r="CC25" s="73"/>
      <c r="CD25" s="73"/>
      <c r="CE25" s="73"/>
      <c r="CF25" s="73"/>
      <c r="CG25" s="73"/>
      <c r="CH25" s="73"/>
      <c r="CI25" s="5"/>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row>
    <row r="26" spans="2:113" x14ac:dyDescent="0.35">
      <c r="B26" s="6" t="s">
        <v>63</v>
      </c>
      <c r="C26" s="73"/>
      <c r="D26" s="84"/>
      <c r="E26" s="84"/>
      <c r="F26" s="73"/>
      <c r="G2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PM_10_20_28</v>
      </c>
      <c r="H26" s="101" t="s">
        <v>2448</v>
      </c>
      <c r="I26" s="101" t="s">
        <v>2500</v>
      </c>
      <c r="J26" s="101" t="s">
        <v>2753</v>
      </c>
      <c r="K26" s="73" t="s">
        <v>2754</v>
      </c>
      <c r="L26" s="73" t="str">
        <f>_xlfn.CONCAT(tbl_Picklist_UniclassPM[[#This Row],[Code]]," : ",tbl_Picklist_UniclassPM[[#This Row],[Title]])</f>
        <v>PM_10_20_28 : Exchange information requirements</v>
      </c>
      <c r="M26" s="73"/>
      <c r="N26" s="73"/>
      <c r="O26" s="73"/>
      <c r="P26" s="73" t="str">
        <f ca="1"/>
        <v>PM_40_30 : Design information</v>
      </c>
      <c r="Q26" s="73"/>
      <c r="R26" s="73" t="str">
        <f ca="1"/>
        <v>PM_10_20_69 : Quality plan</v>
      </c>
      <c r="S26" s="73"/>
      <c r="T26" s="102" t="str">
        <f>IF(tbl_Picklist_TM[[#This Row],[Level 2]]="",_xlfn.CONCAT(tbl_Picklist_TM[[#This Row],[Level 1]]),_xlfn.CONCAT(tbl_Picklist_TM[[#This Row],[Level 1]],"_",tbl_Picklist_TM[[#This Row],[Level 2]]))</f>
        <v>5_3</v>
      </c>
      <c r="U26" s="73">
        <v>5</v>
      </c>
      <c r="V26" s="73">
        <v>3</v>
      </c>
      <c r="W26" s="73" t="s">
        <v>2755</v>
      </c>
      <c r="X26" s="73" t="str">
        <f>_xlfn.CONCAT(tbl_Picklist_TM[[#This Row],[Code]]," : ",tbl_Picklist_TM[[#This Row],[Title]])</f>
        <v>5_3 : Water installations</v>
      </c>
      <c r="Y26" s="73" t="s">
        <v>2756</v>
      </c>
      <c r="Z26" s="73"/>
      <c r="AA26" s="73"/>
      <c r="AB26" s="73"/>
      <c r="AC26" s="73" t="str">
        <f ca="1"/>
        <v>5_9 : Fuel installations</v>
      </c>
      <c r="AD26" s="73"/>
      <c r="AE26" s="73" t="str">
        <f>IF(tbl_Picklist_Purpose[[#This Row],[Level 2]]="",_xlfn.CONCAT(tbl_Picklist_Purpose[[#This Row],[Level 1]]),_xlfn.CONCAT(tbl_Picklist_Purpose[[#This Row],[Level 1]],"_",tbl_Picklist_Purpose[[#This Row],[Level 2]]))</f>
        <v>5_3</v>
      </c>
      <c r="AF26" s="73">
        <v>5</v>
      </c>
      <c r="AG26" s="73">
        <v>3</v>
      </c>
      <c r="AH26" s="73" t="s">
        <v>2757</v>
      </c>
      <c r="AI26" s="103" t="str">
        <f>_xlfn.CONCAT(tbl_Picklist_Purpose[[#This Row],[Code]]," : ",tbl_Picklist_Purpose[[#This Row],[Title]])</f>
        <v>5_3 : Facilities management</v>
      </c>
      <c r="AJ26" s="73"/>
      <c r="AK26" s="73"/>
      <c r="AL26" s="73"/>
      <c r="AM26" s="73" t="str">
        <f ca="1"/>
        <v>6_4 : Audit trail</v>
      </c>
      <c r="AN26" s="73"/>
      <c r="AO26" s="73" t="str">
        <f ca="1"/>
        <v>10_20_30_003</v>
      </c>
      <c r="AP26" s="73" t="str">
        <f ca="1"/>
        <v>Concept Option Site Sections</v>
      </c>
      <c r="AQ26" s="73" t="str">
        <f t="shared" ca="1" si="0"/>
        <v>10_20_30_003 : Concept Option Site Sections</v>
      </c>
      <c r="AR26" s="73"/>
      <c r="AS26" s="73" t="str">
        <f>IF(tbl_Picklist_UniclassFI[[#This Row],[Level 2]]="",_xlfn.CONCAT("FI_",tbl_Picklist_UniclassFI[[#This Row],[Level 1]]),_xlfn.CONCAT("FI_",tbl_Picklist_UniclassFI[[#This Row],[Level 1]],"_",tbl_Picklist_UniclassFI[[#This Row],[Level 2]]))</f>
        <v>FI_20_40</v>
      </c>
      <c r="AT26" s="73" t="s">
        <v>2500</v>
      </c>
      <c r="AU26" s="73" t="s">
        <v>2758</v>
      </c>
      <c r="AV26" s="73" t="s">
        <v>2759</v>
      </c>
      <c r="AW26" s="73" t="str">
        <f>_xlfn.CONCAT(tbl_Picklist_UniclassFI[[#This Row],[Code]]," : ",tbl_Picklist_UniclassFI[[#This Row],[Title]])</f>
        <v>FI_20_40 : Instruction (IN)</v>
      </c>
      <c r="AX26" s="73"/>
      <c r="AY26" s="73"/>
      <c r="AZ26" s="73"/>
      <c r="BA26" s="73" t="str">
        <f ca="1"/>
        <v>FI_20_70 : Requisition (RQ)</v>
      </c>
      <c r="BB26" s="73"/>
      <c r="BC26" s="73"/>
      <c r="BD26" s="73"/>
      <c r="BE26" s="73"/>
      <c r="BF26" s="73"/>
      <c r="BG26" s="73"/>
      <c r="BH26" s="73"/>
      <c r="BI26" s="73"/>
      <c r="BJ26" s="73"/>
      <c r="BK26" s="73"/>
      <c r="BL26" s="73"/>
      <c r="BM26" s="73"/>
      <c r="BN26" s="73"/>
      <c r="BO26" s="5"/>
      <c r="BP26" s="73"/>
      <c r="BQ26" s="73"/>
      <c r="BR26" s="73"/>
      <c r="BS26" s="73"/>
      <c r="BT26" s="73"/>
      <c r="BU26" s="73" t="s">
        <v>165</v>
      </c>
      <c r="BV26" s="73" t="s">
        <v>2760</v>
      </c>
      <c r="BW26" s="73" t="str">
        <f>_xlfn.CONCAT(tbl_Picklist_Discipline[[#This Row],[Code]]," : ",tbl_Picklist_Discipline[[#This Row],[Discipline]])</f>
        <v>X : Non-Discipline Specific or Not Applicable</v>
      </c>
      <c r="BX26" s="73"/>
      <c r="BY26" s="73"/>
      <c r="BZ26" s="73"/>
      <c r="CA26" s="73"/>
      <c r="CB26" s="73"/>
      <c r="CC26" s="73"/>
      <c r="CD26" s="73"/>
      <c r="CE26" s="73"/>
      <c r="CF26" s="73"/>
      <c r="CG26" s="73"/>
      <c r="CH26" s="73"/>
      <c r="CI26" s="5"/>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row>
    <row r="27" spans="2:113" x14ac:dyDescent="0.35">
      <c r="B27" s="6" t="s">
        <v>2762</v>
      </c>
      <c r="C27" s="73"/>
      <c r="D27" s="84"/>
      <c r="E27" s="84"/>
      <c r="F27" s="73"/>
      <c r="G2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PM_10_20_30</v>
      </c>
      <c r="H27" s="101" t="s">
        <v>2448</v>
      </c>
      <c r="I27" s="101" t="s">
        <v>2500</v>
      </c>
      <c r="J27" s="101" t="s">
        <v>2579</v>
      </c>
      <c r="K27" s="73" t="s">
        <v>2624</v>
      </c>
      <c r="L27" s="73" t="str">
        <f>_xlfn.CONCAT(tbl_Picklist_UniclassPM[[#This Row],[Code]]," : ",tbl_Picklist_UniclassPM[[#This Row],[Title]])</f>
        <v>PM_10_20_30 : Feasibility study</v>
      </c>
      <c r="M27" s="73"/>
      <c r="N27" s="73"/>
      <c r="O27" s="73"/>
      <c r="P27" s="73" t="str">
        <f ca="1"/>
        <v>PM_40_35 : Design models</v>
      </c>
      <c r="Q27" s="73"/>
      <c r="R27" s="73" t="str">
        <f ca="1"/>
        <v>PM_10_20_73 : Site appraisals</v>
      </c>
      <c r="S27" s="73"/>
      <c r="T27" s="102" t="str">
        <f>IF(tbl_Picklist_TM[[#This Row],[Level 2]]="",_xlfn.CONCAT(tbl_Picklist_TM[[#This Row],[Level 1]]),_xlfn.CONCAT(tbl_Picklist_TM[[#This Row],[Level 1]],"_",tbl_Picklist_TM[[#This Row],[Level 2]]))</f>
        <v>5_4</v>
      </c>
      <c r="U27" s="73">
        <v>5</v>
      </c>
      <c r="V27" s="73">
        <v>4</v>
      </c>
      <c r="W27" s="73" t="s">
        <v>2763</v>
      </c>
      <c r="X27" s="73" t="str">
        <f>_xlfn.CONCAT(tbl_Picklist_TM[[#This Row],[Code]]," : ",tbl_Picklist_TM[[#This Row],[Title]])</f>
        <v>5_4 : Heat source</v>
      </c>
      <c r="Y27" s="73" t="s">
        <v>2764</v>
      </c>
      <c r="Z27" s="73"/>
      <c r="AA27" s="73"/>
      <c r="AB27" s="73"/>
      <c r="AC27" s="73" t="str">
        <f ca="1"/>
        <v>5_10 : Security and communication systems</v>
      </c>
      <c r="AD27" s="73"/>
      <c r="AE27" s="73" t="str">
        <f>IF(tbl_Picklist_Purpose[[#This Row],[Level 2]]="",_xlfn.CONCAT(tbl_Picklist_Purpose[[#This Row],[Level 1]]),_xlfn.CONCAT(tbl_Picklist_Purpose[[#This Row],[Level 1]],"_",tbl_Picklist_Purpose[[#This Row],[Level 2]]))</f>
        <v>5_4</v>
      </c>
      <c r="AF27" s="73">
        <v>5</v>
      </c>
      <c r="AG27" s="73">
        <v>4</v>
      </c>
      <c r="AH27" s="73" t="s">
        <v>2765</v>
      </c>
      <c r="AI27" s="103" t="str">
        <f>_xlfn.CONCAT(tbl_Picklist_Purpose[[#This Row],[Code]]," : ",tbl_Picklist_Purpose[[#This Row],[Title]])</f>
        <v>5_4 : Performance specs</v>
      </c>
      <c r="AJ27" s="73"/>
      <c r="AK27" s="73"/>
      <c r="AL27" s="73"/>
      <c r="AM27" s="73" t="str">
        <f ca="1"/>
        <v>7_1 : Communications</v>
      </c>
      <c r="AN27" s="73"/>
      <c r="AO27" s="73" t="str">
        <f ca="1"/>
        <v>10_20_30_004</v>
      </c>
      <c r="AP27" s="73" t="str">
        <f ca="1"/>
        <v>Concept Option Phasing Plans</v>
      </c>
      <c r="AQ27" s="73" t="str">
        <f t="shared" ca="1" si="0"/>
        <v>10_20_30_004 : Concept Option Phasing Plans</v>
      </c>
      <c r="AR27" s="73"/>
      <c r="AS27" s="73" t="str">
        <f>IF(tbl_Picklist_UniclassFI[[#This Row],[Level 2]]="",_xlfn.CONCAT("FI_",tbl_Picklist_UniclassFI[[#This Row],[Level 1]]),_xlfn.CONCAT("FI_",tbl_Picklist_UniclassFI[[#This Row],[Level 1]],"_",tbl_Picklist_UniclassFI[[#This Row],[Level 2]]))</f>
        <v>FI_20_65</v>
      </c>
      <c r="AT27" s="73" t="s">
        <v>2500</v>
      </c>
      <c r="AU27" s="73" t="s">
        <v>2670</v>
      </c>
      <c r="AV27" s="73" t="s">
        <v>2766</v>
      </c>
      <c r="AW27" s="73" t="str">
        <f>_xlfn.CONCAT(tbl_Picklist_UniclassFI[[#This Row],[Code]]," : ",tbl_Picklist_UniclassFI[[#This Row],[Title]])</f>
        <v>FI_20_65 : Proposal (PS)</v>
      </c>
      <c r="AX27" s="73"/>
      <c r="AY27" s="73"/>
      <c r="AZ27" s="73"/>
      <c r="BA27" s="73" t="str">
        <f ca="1"/>
        <v>FI_20_85 : Subcontract order (SO)</v>
      </c>
      <c r="BB27" s="73"/>
      <c r="BC27" s="73"/>
      <c r="BD27" s="73"/>
      <c r="BE27" s="73"/>
      <c r="BF27" s="73"/>
      <c r="BG27" s="73"/>
      <c r="BH27" s="73"/>
      <c r="BI27" s="73"/>
      <c r="BJ27" s="73"/>
      <c r="BK27" s="73"/>
      <c r="BL27" s="73"/>
      <c r="BM27" s="73"/>
      <c r="BN27" s="73"/>
      <c r="BO27" s="5"/>
      <c r="BP27" s="5"/>
      <c r="BQ27" s="73"/>
      <c r="BR27" s="73"/>
      <c r="BS27" s="73"/>
      <c r="BT27" s="73"/>
      <c r="BU27" s="73" t="s">
        <v>166</v>
      </c>
      <c r="BV27" s="73" t="s">
        <v>2767</v>
      </c>
      <c r="BW27" s="73" t="str">
        <f>_xlfn.CONCAT(tbl_Picklist_Discipline[[#This Row],[Code]]," : ",tbl_Picklist_Discipline[[#This Row],[Discipline]])</f>
        <v>Y : Topographical Surveying</v>
      </c>
      <c r="BX27" s="73"/>
      <c r="BY27" s="73"/>
      <c r="BZ27" s="73"/>
      <c r="CA27" s="73"/>
      <c r="CB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row>
    <row r="28" spans="2:113" x14ac:dyDescent="0.35">
      <c r="B28" s="6" t="s">
        <v>2768</v>
      </c>
      <c r="C28" s="73"/>
      <c r="D28" s="84"/>
      <c r="E28" s="84"/>
      <c r="F28" s="73"/>
      <c r="G2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PM_10_20_46</v>
      </c>
      <c r="H28" s="101" t="s">
        <v>2448</v>
      </c>
      <c r="I28" s="101" t="s">
        <v>2500</v>
      </c>
      <c r="J28" s="101" t="s">
        <v>2607</v>
      </c>
      <c r="K28" s="73" t="s">
        <v>2769</v>
      </c>
      <c r="L28" s="73" t="str">
        <f>_xlfn.CONCAT(tbl_Picklist_UniclassPM[[#This Row],[Code]]," : ",tbl_Picklist_UniclassPM[[#This Row],[Title]])</f>
        <v>PM_10_20_46 : Landlord and tenant liaison plan</v>
      </c>
      <c r="M28" s="73"/>
      <c r="N28" s="73"/>
      <c r="O28" s="73"/>
      <c r="P28" s="73" t="str">
        <f ca="1"/>
        <v>PM_40_40 : Design drawings</v>
      </c>
      <c r="Q28" s="73"/>
      <c r="R28" s="73" t="str">
        <f ca="1"/>
        <v>PM_10_20_75 : Stakeholder engagement plan</v>
      </c>
      <c r="S28" s="73"/>
      <c r="T28" s="102" t="str">
        <f>IF(tbl_Picklist_TM[[#This Row],[Level 2]]="",_xlfn.CONCAT(tbl_Picklist_TM[[#This Row],[Level 1]]),_xlfn.CONCAT(tbl_Picklist_TM[[#This Row],[Level 1]],"_",tbl_Picklist_TM[[#This Row],[Level 2]]))</f>
        <v>5_5</v>
      </c>
      <c r="U28" s="73">
        <v>5</v>
      </c>
      <c r="V28" s="73">
        <v>5</v>
      </c>
      <c r="W28" s="73" t="s">
        <v>2770</v>
      </c>
      <c r="X28" s="73" t="str">
        <f>_xlfn.CONCAT(tbl_Picklist_TM[[#This Row],[Code]]," : ",tbl_Picklist_TM[[#This Row],[Title]])</f>
        <v>5_5 : Heating and cooling systems</v>
      </c>
      <c r="Y28" s="73" t="s">
        <v>2771</v>
      </c>
      <c r="Z28" s="73"/>
      <c r="AA28" s="73"/>
      <c r="AB28" s="73"/>
      <c r="AC28" s="73" t="str">
        <f ca="1"/>
        <v>5_11 : BMS, controls and performance monitoring</v>
      </c>
      <c r="AD28" s="73"/>
      <c r="AE28" s="73" t="str">
        <f>IF(tbl_Picklist_Purpose[[#This Row],[Level 2]]="",_xlfn.CONCAT(tbl_Picklist_Purpose[[#This Row],[Level 1]]),_xlfn.CONCAT(tbl_Picklist_Purpose[[#This Row],[Level 1]],"_",tbl_Picklist_Purpose[[#This Row],[Level 2]]))</f>
        <v>6</v>
      </c>
      <c r="AF28" s="73">
        <v>6</v>
      </c>
      <c r="AG28" s="73"/>
      <c r="AH28" s="73" t="s">
        <v>2772</v>
      </c>
      <c r="AI28" s="103" t="str">
        <f>_xlfn.CONCAT(tbl_Picklist_Purpose[[#This Row],[Code]]," : ",tbl_Picklist_Purpose[[#This Row],[Title]])</f>
        <v>6 : Governance</v>
      </c>
      <c r="AJ28" s="73"/>
      <c r="AK28" s="73"/>
      <c r="AL28" s="73"/>
      <c r="AM28" s="73" t="str">
        <f ca="1"/>
        <v>7_2 : Consultation</v>
      </c>
      <c r="AN28" s="73"/>
      <c r="AO28" s="73" t="str">
        <f ca="1"/>
        <v>10_20_30_005</v>
      </c>
      <c r="AP28" s="73" t="str">
        <f ca="1"/>
        <v>Concept Options Scoring Matrix</v>
      </c>
      <c r="AQ28" s="73" t="str">
        <f t="shared" ca="1" si="0"/>
        <v>10_20_30_005 : Concept Options Scoring Matrix</v>
      </c>
      <c r="AR28" s="73"/>
      <c r="AS28" s="73" t="str">
        <f>IF(tbl_Picklist_UniclassFI[[#This Row],[Level 2]]="",_xlfn.CONCAT("FI_",tbl_Picklist_UniclassFI[[#This Row],[Level 1]]),_xlfn.CONCAT("FI_",tbl_Picklist_UniclassFI[[#This Row],[Level 1]],"_",tbl_Picklist_UniclassFI[[#This Row],[Level 2]]))</f>
        <v>FI_20_70</v>
      </c>
      <c r="AT28" s="73" t="s">
        <v>2500</v>
      </c>
      <c r="AU28" s="73" t="s">
        <v>2680</v>
      </c>
      <c r="AV28" s="73" t="s">
        <v>2773</v>
      </c>
      <c r="AW28" s="73" t="str">
        <f>_xlfn.CONCAT(tbl_Picklist_UniclassFI[[#This Row],[Code]]," : ",tbl_Picklist_UniclassFI[[#This Row],[Title]])</f>
        <v>FI_20_70 : Requisition (RQ)</v>
      </c>
      <c r="AX28" s="73"/>
      <c r="AY28" s="73"/>
      <c r="AZ28" s="73"/>
      <c r="BA28" s="73" t="str">
        <f ca="1"/>
        <v>FI_20_95 : Variation (VA)</v>
      </c>
      <c r="BB28" s="73"/>
      <c r="BC28" s="73"/>
      <c r="BD28" s="73"/>
      <c r="BE28" s="73"/>
      <c r="BF28" s="73"/>
      <c r="BG28" s="73"/>
      <c r="BH28" s="73"/>
      <c r="BI28" s="73"/>
      <c r="BJ28" s="73"/>
      <c r="BK28" s="73"/>
      <c r="BL28" s="73"/>
      <c r="BM28" s="73"/>
      <c r="BN28" s="73"/>
      <c r="BO28" s="73"/>
      <c r="BP28" s="73"/>
      <c r="BQ28" s="73"/>
      <c r="BR28" s="73"/>
      <c r="BS28" s="73"/>
      <c r="BT28" s="73"/>
      <c r="BU28" s="73" t="s">
        <v>167</v>
      </c>
      <c r="BV28" s="73" t="s">
        <v>2774</v>
      </c>
      <c r="BW28" s="73" t="str">
        <f>_xlfn.CONCAT(tbl_Picklist_Discipline[[#This Row],[Code]]," : ",tbl_Picklist_Discipline[[#This Row],[Discipline]])</f>
        <v>Z : Multiple Disciplines</v>
      </c>
      <c r="BX28" s="73"/>
      <c r="BY28" s="73"/>
      <c r="BZ28" s="73"/>
      <c r="CA28" s="73"/>
      <c r="CB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row>
    <row r="29" spans="2:113" x14ac:dyDescent="0.35">
      <c r="B29" s="6" t="s">
        <v>2775</v>
      </c>
      <c r="C29" s="73"/>
      <c r="D29" s="84"/>
      <c r="E29" s="84"/>
      <c r="F29" s="73"/>
      <c r="G2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PM_10_20_69</v>
      </c>
      <c r="H29" s="101" t="s">
        <v>2448</v>
      </c>
      <c r="I29" s="101" t="s">
        <v>2500</v>
      </c>
      <c r="J29" s="101" t="s">
        <v>2776</v>
      </c>
      <c r="K29" s="73" t="s">
        <v>2777</v>
      </c>
      <c r="L29" s="73" t="str">
        <f>_xlfn.CONCAT(tbl_Picklist_UniclassPM[[#This Row],[Code]]," : ",tbl_Picklist_UniclassPM[[#This Row],[Title]])</f>
        <v>PM_10_20_69 : Quality plan</v>
      </c>
      <c r="M29" s="73"/>
      <c r="N29" s="73"/>
      <c r="O29" s="73"/>
      <c r="P29" s="73" t="str">
        <f ca="1"/>
        <v>PM_40_45 : Specifications</v>
      </c>
      <c r="Q29" s="73"/>
      <c r="R29" s="73" t="str">
        <f ca="1"/>
        <v>PM_10_20_82 : Statement of requirements</v>
      </c>
      <c r="S29" s="73"/>
      <c r="T29" s="102" t="str">
        <f>IF(tbl_Picklist_TM[[#This Row],[Level 2]]="",_xlfn.CONCAT(tbl_Picklist_TM[[#This Row],[Level 1]]),_xlfn.CONCAT(tbl_Picklist_TM[[#This Row],[Level 1]],"_",tbl_Picklist_TM[[#This Row],[Level 2]]))</f>
        <v>5_6</v>
      </c>
      <c r="U29" s="73">
        <v>5</v>
      </c>
      <c r="V29" s="73">
        <v>6</v>
      </c>
      <c r="W29" s="73" t="s">
        <v>2778</v>
      </c>
      <c r="X29" s="73" t="str">
        <f>_xlfn.CONCAT(tbl_Picklist_TM[[#This Row],[Code]]," : ",tbl_Picklist_TM[[#This Row],[Title]])</f>
        <v>5_6 : Ventilation systems and thermal comfort</v>
      </c>
      <c r="Y29" s="73" t="s">
        <v>2779</v>
      </c>
      <c r="Z29" s="73"/>
      <c r="AA29" s="73"/>
      <c r="AB29" s="73"/>
      <c r="AC29" s="73" t="str">
        <f ca="1"/>
        <v>5_12 : Internet connectivity</v>
      </c>
      <c r="AD29" s="73"/>
      <c r="AE29" s="73" t="str">
        <f>IF(tbl_Picklist_Purpose[[#This Row],[Level 2]]="",_xlfn.CONCAT(tbl_Picklist_Purpose[[#This Row],[Level 1]]),_xlfn.CONCAT(tbl_Picklist_Purpose[[#This Row],[Level 1]],"_",tbl_Picklist_Purpose[[#This Row],[Level 2]]))</f>
        <v>6_1</v>
      </c>
      <c r="AF29" s="73">
        <v>6</v>
      </c>
      <c r="AG29" s="73">
        <v>1</v>
      </c>
      <c r="AH29" s="73" t="s">
        <v>2780</v>
      </c>
      <c r="AI29" s="103" t="str">
        <f>_xlfn.CONCAT(tbl_Picklist_Purpose[[#This Row],[Code]]," : ",tbl_Picklist_Purpose[[#This Row],[Title]])</f>
        <v>6_1 : Risk management</v>
      </c>
      <c r="AJ29" s="73"/>
      <c r="AK29" s="73"/>
      <c r="AL29" s="73"/>
      <c r="AM29" s="73" t="str">
        <f ca="1"/>
        <v>7_3 : Engagement</v>
      </c>
      <c r="AN29" s="73"/>
      <c r="AO29" s="73" t="str">
        <f ca="1"/>
        <v>10_20_30_006</v>
      </c>
      <c r="AP29" s="73" t="str">
        <f ca="1"/>
        <v>Control Option Site Plan</v>
      </c>
      <c r="AQ29" s="73" t="str">
        <f t="shared" ca="1" si="0"/>
        <v>10_20_30_006 : Control Option Site Plan</v>
      </c>
      <c r="AR29" s="73"/>
      <c r="AS29" s="73" t="str">
        <f>IF(tbl_Picklist_UniclassFI[[#This Row],[Level 2]]="",_xlfn.CONCAT("FI_",tbl_Picklist_UniclassFI[[#This Row],[Level 1]]),_xlfn.CONCAT("FI_",tbl_Picklist_UniclassFI[[#This Row],[Level 1]],"_",tbl_Picklist_UniclassFI[[#This Row],[Level 2]]))</f>
        <v>FI_20_85</v>
      </c>
      <c r="AT29" s="73" t="s">
        <v>2500</v>
      </c>
      <c r="AU29" s="73" t="s">
        <v>2781</v>
      </c>
      <c r="AV29" s="73" t="s">
        <v>2782</v>
      </c>
      <c r="AW29" s="73" t="str">
        <f>_xlfn.CONCAT(tbl_Picklist_UniclassFI[[#This Row],[Code]]," : ",tbl_Picklist_UniclassFI[[#This Row],[Title]])</f>
        <v>FI_20_85 : Subcontract order (SO)</v>
      </c>
      <c r="AX29" s="73"/>
      <c r="AY29" s="73"/>
      <c r="AZ29" s="73"/>
      <c r="BA29" s="73" t="str">
        <f ca="1"/>
        <v>FI_30_20 : Database (DB)</v>
      </c>
      <c r="BB29" s="73"/>
      <c r="BC29" s="73"/>
      <c r="BD29" s="73"/>
      <c r="BE29" s="73"/>
      <c r="BF29" s="73"/>
      <c r="BG29" s="73"/>
      <c r="BH29" s="73"/>
      <c r="BI29" s="59"/>
      <c r="BJ29" s="73"/>
      <c r="BK29" s="73"/>
      <c r="BL29" s="73"/>
      <c r="BM29" s="73"/>
      <c r="BN29" s="73"/>
      <c r="BO29" s="5"/>
      <c r="BP29" s="73"/>
      <c r="BQ29" s="73"/>
      <c r="BR29" s="73"/>
      <c r="BS29" s="73"/>
      <c r="BT29" s="73"/>
      <c r="BU29" s="73"/>
      <c r="BV29" s="73"/>
      <c r="BW29" s="73"/>
      <c r="BX29" s="73"/>
      <c r="BY29" s="73"/>
      <c r="BZ29" s="73"/>
      <c r="CA29" s="73"/>
      <c r="CB29" s="73"/>
      <c r="CD29" s="73"/>
      <c r="CE29" s="73"/>
      <c r="CF29" s="73"/>
      <c r="CG29" s="73"/>
      <c r="CH29" s="73"/>
      <c r="CI29" s="73"/>
      <c r="CJ29" s="121"/>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row>
    <row r="30" spans="2:113" x14ac:dyDescent="0.35">
      <c r="B30" s="6" t="s">
        <v>2784</v>
      </c>
      <c r="C30" s="73"/>
      <c r="D30" s="84"/>
      <c r="E30" s="84"/>
      <c r="F30" s="73"/>
      <c r="G3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PM_10_20_73</v>
      </c>
      <c r="H30" s="101" t="s">
        <v>2448</v>
      </c>
      <c r="I30" s="101" t="s">
        <v>2500</v>
      </c>
      <c r="J30" s="101" t="s">
        <v>2785</v>
      </c>
      <c r="K30" s="73" t="s">
        <v>2786</v>
      </c>
      <c r="L30" s="73" t="str">
        <f>_xlfn.CONCAT(tbl_Picklist_UniclassPM[[#This Row],[Code]]," : ",tbl_Picklist_UniclassPM[[#This Row],[Title]])</f>
        <v>PM_10_20_73 : Site appraisals</v>
      </c>
      <c r="M30" s="73"/>
      <c r="N30" s="73"/>
      <c r="O30" s="73"/>
      <c r="P30" s="73" t="str">
        <f ca="1"/>
        <v>PM_40_50 : Approvals information</v>
      </c>
      <c r="Q30" s="73"/>
      <c r="R30" s="73" t="str">
        <f ca="1"/>
        <v>PM_10_20_84 : Statement of security requirements</v>
      </c>
      <c r="S30" s="73"/>
      <c r="T30" s="102" t="str">
        <f>IF(tbl_Picklist_TM[[#This Row],[Level 2]]="",_xlfn.CONCAT(tbl_Picklist_TM[[#This Row],[Level 1]]),_xlfn.CONCAT(tbl_Picklist_TM[[#This Row],[Level 1]],"_",tbl_Picklist_TM[[#This Row],[Level 2]]))</f>
        <v>5_7</v>
      </c>
      <c r="U30" s="73">
        <v>5</v>
      </c>
      <c r="V30" s="73">
        <v>7</v>
      </c>
      <c r="W30" s="73" t="s">
        <v>2787</v>
      </c>
      <c r="X30" s="73" t="str">
        <f>_xlfn.CONCAT(tbl_Picklist_TM[[#This Row],[Code]]," : ",tbl_Picklist_TM[[#This Row],[Title]])</f>
        <v>5_7 : Electrical infrastructure</v>
      </c>
      <c r="Y30" s="73" t="s">
        <v>2788</v>
      </c>
      <c r="Z30" s="73"/>
      <c r="AA30" s="73"/>
      <c r="AB30" s="73"/>
      <c r="AC30" s="73" t="str">
        <f ca="1"/>
        <v>6_1 : Passive networking</v>
      </c>
      <c r="AD30" s="73"/>
      <c r="AE30" s="73" t="str">
        <f>IF(tbl_Picklist_Purpose[[#This Row],[Level 2]]="",_xlfn.CONCAT(tbl_Picklist_Purpose[[#This Row],[Level 1]]),_xlfn.CONCAT(tbl_Picklist_Purpose[[#This Row],[Level 1]],"_",tbl_Picklist_Purpose[[#This Row],[Level 2]]))</f>
        <v>6_2</v>
      </c>
      <c r="AF30" s="73">
        <v>6</v>
      </c>
      <c r="AG30" s="73">
        <v>2</v>
      </c>
      <c r="AH30" s="73" t="s">
        <v>2789</v>
      </c>
      <c r="AI30" s="103" t="str">
        <f>_xlfn.CONCAT(tbl_Picklist_Purpose[[#This Row],[Code]]," : ",tbl_Picklist_Purpose[[#This Row],[Title]])</f>
        <v>6_2 : Change control</v>
      </c>
      <c r="AJ30" s="73"/>
      <c r="AK30" s="73"/>
      <c r="AL30" s="73"/>
      <c r="AM30" s="73"/>
      <c r="AN30" s="73"/>
      <c r="AO30" s="73" t="str">
        <f ca="1"/>
        <v>10_20_30_007</v>
      </c>
      <c r="AP30" s="73" t="str">
        <f ca="1"/>
        <v>Control Option Landscape Plan</v>
      </c>
      <c r="AQ30" s="73" t="str">
        <f t="shared" ca="1" si="0"/>
        <v>10_20_30_007 : Control Option Landscape Plan</v>
      </c>
      <c r="AR30" s="73"/>
      <c r="AS30" s="73" t="str">
        <f>IF(tbl_Picklist_UniclassFI[[#This Row],[Level 2]]="",_xlfn.CONCAT("FI_",tbl_Picklist_UniclassFI[[#This Row],[Level 1]]),_xlfn.CONCAT("FI_",tbl_Picklist_UniclassFI[[#This Row],[Level 1]],"_",tbl_Picklist_UniclassFI[[#This Row],[Level 2]]))</f>
        <v>FI_20_95</v>
      </c>
      <c r="AT30" s="73" t="s">
        <v>2500</v>
      </c>
      <c r="AU30" s="73" t="s">
        <v>2790</v>
      </c>
      <c r="AV30" s="73" t="s">
        <v>2791</v>
      </c>
      <c r="AW30" s="73" t="str">
        <f>_xlfn.CONCAT(tbl_Picklist_UniclassFI[[#This Row],[Code]]," : ",tbl_Picklist_UniclassFI[[#This Row],[Title]])</f>
        <v>FI_20_95 : Variation (VA)</v>
      </c>
      <c r="AX30" s="73"/>
      <c r="AY30" s="73"/>
      <c r="AZ30" s="73"/>
      <c r="BA30" s="73" t="str">
        <f ca="1"/>
        <v>FI_30_22 : Data set (DS)</v>
      </c>
      <c r="BB30" s="73"/>
      <c r="BC30" s="73"/>
      <c r="BD30" s="73"/>
      <c r="BE30" s="73"/>
      <c r="BF30" s="73"/>
      <c r="BG30" s="73"/>
      <c r="BH30" s="73"/>
      <c r="BI30" s="73"/>
      <c r="BJ30" s="73"/>
      <c r="BK30" s="73"/>
      <c r="BL30" s="73"/>
      <c r="BM30" s="73"/>
      <c r="BN30" s="73"/>
      <c r="BO30" s="5"/>
      <c r="BP30" s="73"/>
      <c r="BQ30" s="73"/>
      <c r="BR30" s="73"/>
      <c r="BS30" s="73"/>
      <c r="BT30" s="73"/>
      <c r="BU30" s="73"/>
      <c r="BV30" s="73"/>
      <c r="BW30" s="73"/>
      <c r="BX30" s="73"/>
      <c r="BY30" s="73"/>
      <c r="BZ30" s="73"/>
      <c r="CA30" s="73"/>
      <c r="CB30" s="73"/>
      <c r="CD30" s="73"/>
      <c r="CE30" s="73"/>
      <c r="CF30" s="73"/>
      <c r="CG30" s="73"/>
      <c r="CH30" s="73"/>
      <c r="CI30" s="73"/>
      <c r="CJ30" s="121"/>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row>
    <row r="31" spans="2:113" x14ac:dyDescent="0.35">
      <c r="B31" s="6" t="s">
        <v>2792</v>
      </c>
      <c r="C31" s="73"/>
      <c r="D31" s="84"/>
      <c r="E31" s="84"/>
      <c r="F31" s="73"/>
      <c r="G3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PM_10_20_75</v>
      </c>
      <c r="H31" s="101" t="s">
        <v>2448</v>
      </c>
      <c r="I31" s="101" t="s">
        <v>2500</v>
      </c>
      <c r="J31" s="101" t="s">
        <v>2793</v>
      </c>
      <c r="K31" s="73" t="s">
        <v>2794</v>
      </c>
      <c r="L31" s="73" t="str">
        <f>_xlfn.CONCAT(tbl_Picklist_UniclassPM[[#This Row],[Code]]," : ",tbl_Picklist_UniclassPM[[#This Row],[Title]])</f>
        <v>PM_10_20_75 : Stakeholder engagement plan</v>
      </c>
      <c r="M31" s="73"/>
      <c r="N31" s="73"/>
      <c r="O31" s="73"/>
      <c r="P31" s="73" t="str">
        <f ca="1"/>
        <v>PM_40_55 : Schedules</v>
      </c>
      <c r="Q31" s="73"/>
      <c r="R31" s="73" t="str">
        <f ca="1"/>
        <v>PM_10_20_86 : Sustainable development engagement plan</v>
      </c>
      <c r="S31" s="73"/>
      <c r="T31" s="102" t="str">
        <f>IF(tbl_Picklist_TM[[#This Row],[Level 2]]="",_xlfn.CONCAT(tbl_Picklist_TM[[#This Row],[Level 1]]),_xlfn.CONCAT(tbl_Picklist_TM[[#This Row],[Level 1]],"_",tbl_Picklist_TM[[#This Row],[Level 2]]))</f>
        <v>5_8</v>
      </c>
      <c r="U31" s="73">
        <v>5</v>
      </c>
      <c r="V31" s="73">
        <v>8</v>
      </c>
      <c r="W31" s="73" t="s">
        <v>2795</v>
      </c>
      <c r="X31" s="73" t="str">
        <f>_xlfn.CONCAT(tbl_Picklist_TM[[#This Row],[Code]]," : ",tbl_Picklist_TM[[#This Row],[Title]])</f>
        <v>5_8 : Daylighting and electrical lighting</v>
      </c>
      <c r="Y31" s="73" t="s">
        <v>2796</v>
      </c>
      <c r="Z31" s="73"/>
      <c r="AA31" s="73"/>
      <c r="AB31" s="73"/>
      <c r="AC31" s="73" t="str">
        <f ca="1"/>
        <v>6_2 : Active networking</v>
      </c>
      <c r="AD31" s="73"/>
      <c r="AE31" s="73" t="str">
        <f>IF(tbl_Picklist_Purpose[[#This Row],[Level 2]]="",_xlfn.CONCAT(tbl_Picklist_Purpose[[#This Row],[Level 1]]),_xlfn.CONCAT(tbl_Picklist_Purpose[[#This Row],[Level 1]],"_",tbl_Picklist_Purpose[[#This Row],[Level 2]]))</f>
        <v>6_3</v>
      </c>
      <c r="AF31" s="73">
        <v>6</v>
      </c>
      <c r="AG31" s="73">
        <v>3</v>
      </c>
      <c r="AH31" s="73" t="s">
        <v>2797</v>
      </c>
      <c r="AI31" s="103" t="str">
        <f>_xlfn.CONCAT(tbl_Picklist_Purpose[[#This Row],[Code]]," : ",tbl_Picklist_Purpose[[#This Row],[Title]])</f>
        <v>6_3 : Reporting</v>
      </c>
      <c r="AJ31" s="73"/>
      <c r="AK31" s="73"/>
      <c r="AL31" s="73"/>
      <c r="AM31" s="73"/>
      <c r="AN31" s="73"/>
      <c r="AO31" s="73" t="str">
        <f ca="1"/>
        <v>10_20_30_008</v>
      </c>
      <c r="AP31" s="73" t="str">
        <f ca="1"/>
        <v>Control Option Refurbishment Assessment Plans</v>
      </c>
      <c r="AQ31" s="73" t="str">
        <f t="shared" ca="1" si="0"/>
        <v>10_20_30_008 : Control Option Refurbishment Assessment Plans</v>
      </c>
      <c r="AR31" s="73"/>
      <c r="AS31" s="73" t="str">
        <f>IF(tbl_Picklist_UniclassFI[[#This Row],[Level 2]]="",_xlfn.CONCAT("FI_",tbl_Picklist_UniclassFI[[#This Row],[Level 1]]),_xlfn.CONCAT("FI_",tbl_Picklist_UniclassFI[[#This Row],[Level 1]],"_",tbl_Picklist_UniclassFI[[#This Row],[Level 2]]))</f>
        <v>FI_30</v>
      </c>
      <c r="AT31" s="73" t="s">
        <v>2579</v>
      </c>
      <c r="AU31" s="73"/>
      <c r="AV31" s="73" t="s">
        <v>2798</v>
      </c>
      <c r="AW31" s="73" t="str">
        <f>_xlfn.CONCAT(tbl_Picklist_UniclassFI[[#This Row],[Code]]," : ",tbl_Picklist_UniclassFI[[#This Row],[Title]])</f>
        <v>FI_30 : Data</v>
      </c>
      <c r="AX31" s="73"/>
      <c r="AY31" s="73"/>
      <c r="AZ31" s="73"/>
      <c r="BA31" s="73" t="str">
        <f ca="1"/>
        <v>FI_30_40 : Information exchange file (IE)</v>
      </c>
      <c r="BB31" s="73"/>
      <c r="BC31" s="73"/>
      <c r="BD31" s="73"/>
      <c r="BE31" s="73"/>
      <c r="BF31" s="73"/>
      <c r="BG31" s="73"/>
      <c r="BH31" s="73"/>
      <c r="BI31" s="73"/>
      <c r="BJ31" s="73"/>
      <c r="BK31" s="73"/>
      <c r="BL31" s="73"/>
      <c r="BM31" s="73"/>
      <c r="BN31" s="73"/>
      <c r="BO31" s="5"/>
      <c r="BP31" s="73"/>
      <c r="BQ31" s="73"/>
      <c r="BR31" s="73"/>
      <c r="BS31" s="73"/>
      <c r="BT31" s="73"/>
      <c r="BU31" s="73"/>
      <c r="BV31" s="73"/>
      <c r="BW31" s="73"/>
      <c r="BX31" s="73"/>
      <c r="BY31" s="73"/>
      <c r="BZ31" s="73"/>
      <c r="CA31" s="73"/>
      <c r="CB31" s="73"/>
      <c r="CD31" s="73"/>
      <c r="CE31" s="73"/>
      <c r="CF31" s="73"/>
      <c r="CG31" s="73"/>
      <c r="CH31" s="73"/>
      <c r="CI31" s="73"/>
      <c r="CJ31" s="121"/>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row>
    <row r="32" spans="2:113" x14ac:dyDescent="0.35">
      <c r="B32" s="6" t="s">
        <v>2799</v>
      </c>
      <c r="C32" s="73"/>
      <c r="D32" s="84"/>
      <c r="E32" s="84"/>
      <c r="F32" s="73"/>
      <c r="G3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PM_10_20_82</v>
      </c>
      <c r="H32" s="101" t="s">
        <v>2448</v>
      </c>
      <c r="I32" s="101" t="s">
        <v>2500</v>
      </c>
      <c r="J32" s="101" t="s">
        <v>2800</v>
      </c>
      <c r="K32" s="73" t="s">
        <v>2801</v>
      </c>
      <c r="L32" s="73" t="str">
        <f>_xlfn.CONCAT(tbl_Picklist_UniclassPM[[#This Row],[Code]]," : ",tbl_Picklist_UniclassPM[[#This Row],[Title]])</f>
        <v>PM_10_20_82 : Statement of requirements</v>
      </c>
      <c r="M32" s="73"/>
      <c r="N32" s="73"/>
      <c r="O32" s="73"/>
      <c r="P32" s="73" t="str">
        <f ca="1"/>
        <v>PM_40_60 : Project information management information</v>
      </c>
      <c r="Q32" s="73"/>
      <c r="R32" s="73" t="str">
        <f ca="1"/>
        <v>PM_10_20_90 : Technical statement of requirements (TSOR)</v>
      </c>
      <c r="S32" s="73"/>
      <c r="T32" s="102" t="str">
        <f>IF(tbl_Picklist_TM[[#This Row],[Level 2]]="",_xlfn.CONCAT(tbl_Picklist_TM[[#This Row],[Level 1]]),_xlfn.CONCAT(tbl_Picklist_TM[[#This Row],[Level 1]],"_",tbl_Picklist_TM[[#This Row],[Level 2]]))</f>
        <v>5_9</v>
      </c>
      <c r="U32" s="73">
        <v>5</v>
      </c>
      <c r="V32" s="73">
        <v>9</v>
      </c>
      <c r="W32" s="73" t="s">
        <v>2802</v>
      </c>
      <c r="X32" s="73" t="str">
        <f>_xlfn.CONCAT(tbl_Picklist_TM[[#This Row],[Code]]," : ",tbl_Picklist_TM[[#This Row],[Title]])</f>
        <v>5_9 : Fuel installations</v>
      </c>
      <c r="Y32" s="73" t="s">
        <v>2803</v>
      </c>
      <c r="Z32" s="73"/>
      <c r="AA32" s="73"/>
      <c r="AB32" s="73"/>
      <c r="AC32" s="73" t="str">
        <f ca="1"/>
        <v>6_3 : AV systems and fixed equipment</v>
      </c>
      <c r="AD32" s="73"/>
      <c r="AE32" s="73" t="str">
        <f>IF(tbl_Picklist_Purpose[[#This Row],[Level 2]]="",_xlfn.CONCAT(tbl_Picklist_Purpose[[#This Row],[Level 1]]),_xlfn.CONCAT(tbl_Picklist_Purpose[[#This Row],[Level 1]],"_",tbl_Picklist_Purpose[[#This Row],[Level 2]]))</f>
        <v>6_4</v>
      </c>
      <c r="AF32" s="73">
        <v>6</v>
      </c>
      <c r="AG32" s="73">
        <v>4</v>
      </c>
      <c r="AH32" s="73" t="s">
        <v>2804</v>
      </c>
      <c r="AI32" s="103" t="str">
        <f>_xlfn.CONCAT(tbl_Picklist_Purpose[[#This Row],[Code]]," : ",tbl_Picklist_Purpose[[#This Row],[Title]])</f>
        <v>6_4 : Audit trail</v>
      </c>
      <c r="AJ32" s="73"/>
      <c r="AK32" s="73"/>
      <c r="AL32" s="73"/>
      <c r="AM32" s="73"/>
      <c r="AN32" s="73"/>
      <c r="AO32" s="73" t="str">
        <f ca="1"/>
        <v>10_20_30_009</v>
      </c>
      <c r="AP32" s="73" t="str">
        <f ca="1"/>
        <v>Control Option Phasing Plans</v>
      </c>
      <c r="AQ32" s="73" t="str">
        <f t="shared" ca="1" si="0"/>
        <v>10_20_30_009 : Control Option Phasing Plans</v>
      </c>
      <c r="AR32" s="73"/>
      <c r="AS32" s="73" t="str">
        <f>IF(tbl_Picklist_UniclassFI[[#This Row],[Level 2]]="",_xlfn.CONCAT("FI_",tbl_Picklist_UniclassFI[[#This Row],[Level 1]]),_xlfn.CONCAT("FI_",tbl_Picklist_UniclassFI[[#This Row],[Level 1]],"_",tbl_Picklist_UniclassFI[[#This Row],[Level 2]]))</f>
        <v>FI_30_20</v>
      </c>
      <c r="AT32" s="73" t="s">
        <v>2579</v>
      </c>
      <c r="AU32" s="73" t="s">
        <v>2500</v>
      </c>
      <c r="AV32" s="73" t="s">
        <v>2805</v>
      </c>
      <c r="AW32" s="73" t="str">
        <f>_xlfn.CONCAT(tbl_Picklist_UniclassFI[[#This Row],[Code]]," : ",tbl_Picklist_UniclassFI[[#This Row],[Title]])</f>
        <v>FI_30_20 : Database (DB)</v>
      </c>
      <c r="AX32" s="73"/>
      <c r="AY32" s="73"/>
      <c r="AZ32" s="73"/>
      <c r="BA32" s="73" t="str">
        <f ca="1"/>
        <v>FI_30_70 : Room data sheet (RD)</v>
      </c>
      <c r="BB32" s="73"/>
      <c r="BC32" s="73"/>
      <c r="BD32" s="73"/>
      <c r="BE32" s="73"/>
      <c r="BF32" s="73"/>
      <c r="BG32" s="73"/>
      <c r="BH32" s="73"/>
      <c r="BI32" s="59"/>
      <c r="BJ32" s="73"/>
      <c r="BK32" s="73"/>
      <c r="BL32" s="73"/>
      <c r="BM32" s="73"/>
      <c r="BN32" s="73"/>
      <c r="BO32" s="5"/>
      <c r="BP32" s="73"/>
      <c r="BQ32" s="73"/>
      <c r="BR32" s="73"/>
      <c r="BS32" s="73"/>
      <c r="BT32" s="73"/>
      <c r="BU32" s="73"/>
      <c r="BV32" s="73"/>
      <c r="BW32" s="73"/>
      <c r="BX32" s="73"/>
      <c r="BY32" s="73"/>
      <c r="BZ32" s="73"/>
      <c r="CA32" s="73"/>
      <c r="CB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row>
    <row r="33" spans="2:113" x14ac:dyDescent="0.35">
      <c r="B33" s="6" t="s">
        <v>2807</v>
      </c>
      <c r="C33" s="73"/>
      <c r="D33" s="84"/>
      <c r="E33" s="84"/>
      <c r="F33" s="73"/>
      <c r="G3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PM_10_20_84</v>
      </c>
      <c r="H33" s="101" t="s">
        <v>2448</v>
      </c>
      <c r="I33" s="101" t="s">
        <v>2500</v>
      </c>
      <c r="J33" s="101" t="s">
        <v>2808</v>
      </c>
      <c r="K33" s="73" t="s">
        <v>2809</v>
      </c>
      <c r="L33" s="73" t="str">
        <f>_xlfn.CONCAT(tbl_Picklist_UniclassPM[[#This Row],[Code]]," : ",tbl_Picklist_UniclassPM[[#This Row],[Title]])</f>
        <v>PM_10_20_84 : Statement of security requirements</v>
      </c>
      <c r="M33" s="73"/>
      <c r="N33" s="73"/>
      <c r="O33" s="73"/>
      <c r="P33" s="73" t="str">
        <f ca="1"/>
        <v>PM_50_15 : Commercial information</v>
      </c>
      <c r="Q33" s="73"/>
      <c r="R33" s="73" t="str">
        <f ca="1"/>
        <v>PM_10_20_92 : User requirement document</v>
      </c>
      <c r="S33" s="73"/>
      <c r="T33" s="102" t="str">
        <f>IF(tbl_Picklist_TM[[#This Row],[Level 2]]="",_xlfn.CONCAT(tbl_Picklist_TM[[#This Row],[Level 1]]),_xlfn.CONCAT(tbl_Picklist_TM[[#This Row],[Level 1]],"_",tbl_Picklist_TM[[#This Row],[Level 2]]))</f>
        <v>5_10</v>
      </c>
      <c r="U33" s="73">
        <v>5</v>
      </c>
      <c r="V33" s="73">
        <v>10</v>
      </c>
      <c r="W33" s="73" t="s">
        <v>2810</v>
      </c>
      <c r="X33" s="73" t="str">
        <f>_xlfn.CONCAT(tbl_Picklist_TM[[#This Row],[Code]]," : ",tbl_Picklist_TM[[#This Row],[Title]])</f>
        <v>5_10 : Security and communication systems</v>
      </c>
      <c r="Y33" s="73" t="s">
        <v>2811</v>
      </c>
      <c r="Z33" s="73"/>
      <c r="AA33" s="73"/>
      <c r="AB33" s="73"/>
      <c r="AC33" s="73" t="str">
        <f ca="1"/>
        <v>6_4 : Building technologies</v>
      </c>
      <c r="AD33" s="73"/>
      <c r="AE33" s="73" t="str">
        <f>IF(tbl_Picklist_Purpose[[#This Row],[Level 2]]="",_xlfn.CONCAT(tbl_Picklist_Purpose[[#This Row],[Level 1]]),_xlfn.CONCAT(tbl_Picklist_Purpose[[#This Row],[Level 1]],"_",tbl_Picklist_Purpose[[#This Row],[Level 2]]))</f>
        <v>7</v>
      </c>
      <c r="AF33" s="73">
        <v>7</v>
      </c>
      <c r="AG33" s="73"/>
      <c r="AH33" s="73" t="s">
        <v>2812</v>
      </c>
      <c r="AI33" s="103" t="str">
        <f>_xlfn.CONCAT(tbl_Picklist_Purpose[[#This Row],[Code]]," : ",tbl_Picklist_Purpose[[#This Row],[Title]])</f>
        <v>7 : Stakeholder</v>
      </c>
      <c r="AJ33" s="73"/>
      <c r="AK33" s="73"/>
      <c r="AL33" s="73"/>
      <c r="AM33" s="73"/>
      <c r="AN33" s="73"/>
      <c r="AO33" s="73" t="str">
        <f ca="1"/>
        <v>10_20_30_010</v>
      </c>
      <c r="AP33" s="73" t="str">
        <f ca="1"/>
        <v>Control Option Site Sections</v>
      </c>
      <c r="AQ33" s="73" t="str">
        <f t="shared" ca="1" si="0"/>
        <v>10_20_30_010 : Control Option Site Sections</v>
      </c>
      <c r="AR33" s="73"/>
      <c r="AS33" s="73" t="str">
        <f>IF(tbl_Picklist_UniclassFI[[#This Row],[Level 2]]="",_xlfn.CONCAT("FI_",tbl_Picklist_UniclassFI[[#This Row],[Level 1]]),_xlfn.CONCAT("FI_",tbl_Picklist_UniclassFI[[#This Row],[Level 1]],"_",tbl_Picklist_UniclassFI[[#This Row],[Level 2]]))</f>
        <v>FI_30_22</v>
      </c>
      <c r="AT33" s="73" t="s">
        <v>2579</v>
      </c>
      <c r="AU33" s="73" t="s">
        <v>2813</v>
      </c>
      <c r="AV33" s="73" t="s">
        <v>2814</v>
      </c>
      <c r="AW33" s="73" t="str">
        <f>_xlfn.CONCAT(tbl_Picklist_UniclassFI[[#This Row],[Code]]," : ",tbl_Picklist_UniclassFI[[#This Row],[Title]])</f>
        <v>FI_30_22 : Data set (DS)</v>
      </c>
      <c r="AX33" s="73"/>
      <c r="AY33" s="73"/>
      <c r="AZ33" s="73"/>
      <c r="BA33" s="73" t="str">
        <f ca="1"/>
        <v>FI_30_80 : Schedule of accommodation (SA)</v>
      </c>
      <c r="BB33" s="73"/>
      <c r="BC33" s="73"/>
      <c r="BD33" s="73"/>
      <c r="BE33" s="73"/>
      <c r="BF33" s="73"/>
      <c r="BG33" s="73"/>
      <c r="BH33" s="73"/>
      <c r="BI33" s="73"/>
      <c r="BJ33" s="73"/>
      <c r="BK33" s="73"/>
      <c r="BL33" s="73"/>
      <c r="BM33" s="73"/>
      <c r="BN33" s="73"/>
      <c r="BO33" s="5"/>
      <c r="BP33" s="73"/>
      <c r="BQ33" s="73"/>
      <c r="BR33" s="73"/>
      <c r="BS33" s="73"/>
      <c r="BT33" s="73"/>
      <c r="BU33" s="73"/>
      <c r="BV33" s="73"/>
      <c r="BW33" s="73"/>
      <c r="BX33" s="73"/>
      <c r="BY33" s="73"/>
      <c r="BZ33" s="73"/>
      <c r="CA33" s="73"/>
      <c r="CB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row>
    <row r="34" spans="2:113" x14ac:dyDescent="0.35">
      <c r="B34" s="6" t="s">
        <v>2815</v>
      </c>
      <c r="C34" s="73"/>
      <c r="D34" s="73"/>
      <c r="E34" s="73"/>
      <c r="F34" s="73"/>
      <c r="G3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PM_10_20_86</v>
      </c>
      <c r="H34" s="101" t="s">
        <v>2448</v>
      </c>
      <c r="I34" s="101" t="s">
        <v>2500</v>
      </c>
      <c r="J34" s="101" t="s">
        <v>2692</v>
      </c>
      <c r="K34" s="73" t="s">
        <v>2816</v>
      </c>
      <c r="L34" s="73" t="str">
        <f>_xlfn.CONCAT(tbl_Picklist_UniclassPM[[#This Row],[Code]]," : ",tbl_Picklist_UniclassPM[[#This Row],[Title]])</f>
        <v>PM_10_20_86 : Sustainable development engagement plan</v>
      </c>
      <c r="M34" s="73"/>
      <c r="N34" s="73"/>
      <c r="O34" s="73"/>
      <c r="P34" s="73" t="str">
        <f ca="1"/>
        <v>PM_50_30 : Economic viability information</v>
      </c>
      <c r="Q34" s="73"/>
      <c r="R34" s="73" t="str">
        <f ca="1"/>
        <v>PM_10_80_10 : Accommodation and layout plan</v>
      </c>
      <c r="S34" s="73"/>
      <c r="T34" s="102" t="str">
        <f>IF(tbl_Picklist_TM[[#This Row],[Level 2]]="",_xlfn.CONCAT(tbl_Picklist_TM[[#This Row],[Level 1]]),_xlfn.CONCAT(tbl_Picklist_TM[[#This Row],[Level 1]],"_",tbl_Picklist_TM[[#This Row],[Level 2]]))</f>
        <v>5_11</v>
      </c>
      <c r="U34" s="73">
        <v>5</v>
      </c>
      <c r="V34" s="73">
        <v>11</v>
      </c>
      <c r="W34" s="73" t="s">
        <v>2817</v>
      </c>
      <c r="X34" s="73" t="str">
        <f>_xlfn.CONCAT(tbl_Picklist_TM[[#This Row],[Code]]," : ",tbl_Picklist_TM[[#This Row],[Title]])</f>
        <v>5_11 : BMS, controls and performance monitoring</v>
      </c>
      <c r="Y34" s="73" t="s">
        <v>2811</v>
      </c>
      <c r="Z34" s="73"/>
      <c r="AA34" s="73"/>
      <c r="AB34" s="73"/>
      <c r="AC34" s="73" t="str">
        <f ca="1"/>
        <v>6_5 : Telephony</v>
      </c>
      <c r="AD34" s="73"/>
      <c r="AE34" s="73" t="str">
        <f>IF(tbl_Picklist_Purpose[[#This Row],[Level 2]]="",_xlfn.CONCAT(tbl_Picklist_Purpose[[#This Row],[Level 1]]),_xlfn.CONCAT(tbl_Picklist_Purpose[[#This Row],[Level 1]],"_",tbl_Picklist_Purpose[[#This Row],[Level 2]]))</f>
        <v>7_1</v>
      </c>
      <c r="AF34" s="73">
        <v>7</v>
      </c>
      <c r="AG34" s="73">
        <v>1</v>
      </c>
      <c r="AH34" s="73" t="s">
        <v>2818</v>
      </c>
      <c r="AI34" s="103" t="str">
        <f>_xlfn.CONCAT(tbl_Picklist_Purpose[[#This Row],[Code]]," : ",tbl_Picklist_Purpose[[#This Row],[Title]])</f>
        <v>7_1 : Communications</v>
      </c>
      <c r="AJ34" s="73"/>
      <c r="AK34" s="73"/>
      <c r="AL34" s="73"/>
      <c r="AM34" s="73"/>
      <c r="AN34" s="73"/>
      <c r="AO34" s="73" t="str">
        <f ca="1"/>
        <v>10_20_30_011</v>
      </c>
      <c r="AP34" s="73" t="str">
        <f ca="1"/>
        <v>Feasibility Study</v>
      </c>
      <c r="AQ34" s="73" t="str">
        <f t="shared" ca="1" si="0"/>
        <v>10_20_30_011 : Feasibility Study</v>
      </c>
      <c r="AR34" s="73"/>
      <c r="AS34" s="73" t="str">
        <f>IF(tbl_Picklist_UniclassFI[[#This Row],[Level 2]]="",_xlfn.CONCAT("FI_",tbl_Picklist_UniclassFI[[#This Row],[Level 1]]),_xlfn.CONCAT("FI_",tbl_Picklist_UniclassFI[[#This Row],[Level 1]],"_",tbl_Picklist_UniclassFI[[#This Row],[Level 2]]))</f>
        <v>FI_30_40</v>
      </c>
      <c r="AT34" s="73" t="s">
        <v>2579</v>
      </c>
      <c r="AU34" s="73" t="s">
        <v>2758</v>
      </c>
      <c r="AV34" s="73" t="s">
        <v>2819</v>
      </c>
      <c r="AW34" s="73" t="str">
        <f>_xlfn.CONCAT(tbl_Picklist_UniclassFI[[#This Row],[Code]]," : ",tbl_Picklist_UniclassFI[[#This Row],[Title]])</f>
        <v>FI_30_40 : Information exchange file (IE)</v>
      </c>
      <c r="AX34" s="73"/>
      <c r="AY34" s="73"/>
      <c r="AZ34" s="73"/>
      <c r="BA34" s="73" t="str">
        <f ca="1"/>
        <v>FI_40_10 : Calculations (CA)</v>
      </c>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row>
    <row r="35" spans="2:113" x14ac:dyDescent="0.35">
      <c r="B35" s="6" t="s">
        <v>2820</v>
      </c>
      <c r="C35" s="73"/>
      <c r="D35" s="73"/>
      <c r="E35" s="73"/>
      <c r="F35" s="73"/>
      <c r="G3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PM_10_20_90</v>
      </c>
      <c r="H35" s="101" t="s">
        <v>2448</v>
      </c>
      <c r="I35" s="101" t="s">
        <v>2500</v>
      </c>
      <c r="J35" s="101" t="s">
        <v>2715</v>
      </c>
      <c r="K35" s="73" t="s">
        <v>2821</v>
      </c>
      <c r="L35" s="73" t="str">
        <f>_xlfn.CONCAT(tbl_Picklist_UniclassPM[[#This Row],[Code]]," : ",tbl_Picklist_UniclassPM[[#This Row],[Title]])</f>
        <v>PM_10_20_90 : Technical statement of requirements (TSOR)</v>
      </c>
      <c r="M35" s="73"/>
      <c r="N35" s="73"/>
      <c r="O35" s="73"/>
      <c r="P35" s="73" t="str">
        <f ca="1"/>
        <v>PM_50_50 : Procurement and tendering information</v>
      </c>
      <c r="Q35" s="73"/>
      <c r="R35" s="73" t="str">
        <f ca="1"/>
        <v>PM_10_80_27 : Equipment layout plan</v>
      </c>
      <c r="S35" s="73"/>
      <c r="T35" s="102" t="str">
        <f>IF(tbl_Picklist_TM[[#This Row],[Level 2]]="",_xlfn.CONCAT(tbl_Picklist_TM[[#This Row],[Level 1]]),_xlfn.CONCAT(tbl_Picklist_TM[[#This Row],[Level 1]],"_",tbl_Picklist_TM[[#This Row],[Level 2]]))</f>
        <v>5_12</v>
      </c>
      <c r="U35" s="73">
        <v>5</v>
      </c>
      <c r="V35" s="73">
        <v>12</v>
      </c>
      <c r="W35" s="73" t="s">
        <v>2822</v>
      </c>
      <c r="X35" s="73" t="str">
        <f>_xlfn.CONCAT(tbl_Picklist_TM[[#This Row],[Code]]," : ",tbl_Picklist_TM[[#This Row],[Title]])</f>
        <v>5_12 : Internet connectivity</v>
      </c>
      <c r="Y35" s="73" t="s">
        <v>2811</v>
      </c>
      <c r="Z35" s="73"/>
      <c r="AA35" s="73"/>
      <c r="AB35" s="73"/>
      <c r="AC35" s="73" t="str">
        <f ca="1"/>
        <v>6_6 : Communication cabinets and UPS</v>
      </c>
      <c r="AD35" s="73"/>
      <c r="AE35" s="73" t="str">
        <f>IF(tbl_Picklist_Purpose[[#This Row],[Level 2]]="",_xlfn.CONCAT(tbl_Picklist_Purpose[[#This Row],[Level 1]]),_xlfn.CONCAT(tbl_Picklist_Purpose[[#This Row],[Level 1]],"_",tbl_Picklist_Purpose[[#This Row],[Level 2]]))</f>
        <v>7_2</v>
      </c>
      <c r="AF35" s="73">
        <v>7</v>
      </c>
      <c r="AG35" s="73">
        <v>2</v>
      </c>
      <c r="AH35" s="73" t="s">
        <v>2823</v>
      </c>
      <c r="AI35" s="103" t="str">
        <f>_xlfn.CONCAT(tbl_Picklist_Purpose[[#This Row],[Code]]," : ",tbl_Picklist_Purpose[[#This Row],[Title]])</f>
        <v>7_2 : Consultation</v>
      </c>
      <c r="AJ35" s="73"/>
      <c r="AK35" s="73"/>
      <c r="AL35" s="73"/>
      <c r="AM35" s="73"/>
      <c r="AN35" s="73"/>
      <c r="AO35" s="73" t="str">
        <f ca="1"/>
        <v>10_20_30_012</v>
      </c>
      <c r="AP35" s="73" t="str">
        <f ca="1"/>
        <v>Survey Report</v>
      </c>
      <c r="AQ35" s="73" t="str">
        <f t="shared" ca="1" si="0"/>
        <v>10_20_30_012 : Survey Report</v>
      </c>
      <c r="AR35" s="73"/>
      <c r="AS35" s="73" t="str">
        <f>IF(tbl_Picklist_UniclassFI[[#This Row],[Level 2]]="",_xlfn.CONCAT("FI_",tbl_Picklist_UniclassFI[[#This Row],[Level 1]]),_xlfn.CONCAT("FI_",tbl_Picklist_UniclassFI[[#This Row],[Level 1]],"_",tbl_Picklist_UniclassFI[[#This Row],[Level 2]]))</f>
        <v>FI_30_70</v>
      </c>
      <c r="AT35" s="73" t="s">
        <v>2579</v>
      </c>
      <c r="AU35" s="73" t="s">
        <v>2680</v>
      </c>
      <c r="AV35" s="73" t="s">
        <v>2824</v>
      </c>
      <c r="AW35" s="73" t="str">
        <f>_xlfn.CONCAT(tbl_Picklist_UniclassFI[[#This Row],[Code]]," : ",tbl_Picklist_UniclassFI[[#This Row],[Title]])</f>
        <v>FI_30_70 : Room data sheet (RD)</v>
      </c>
      <c r="AX35" s="73"/>
      <c r="AY35" s="73"/>
      <c r="AZ35" s="73"/>
      <c r="BA35" s="73" t="str">
        <f ca="1"/>
        <v>FI_40_78 : Scope of works (SW)</v>
      </c>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row>
    <row r="36" spans="2:113" x14ac:dyDescent="0.35">
      <c r="B36" s="6" t="s">
        <v>2825</v>
      </c>
      <c r="C36" s="73"/>
      <c r="D36" s="73"/>
      <c r="E36" s="73"/>
      <c r="F36" s="73"/>
      <c r="G3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PM_10_20_92</v>
      </c>
      <c r="H36" s="101" t="s">
        <v>2448</v>
      </c>
      <c r="I36" s="101" t="s">
        <v>2500</v>
      </c>
      <c r="J36" s="101" t="s">
        <v>2826</v>
      </c>
      <c r="K36" s="73" t="s">
        <v>2827</v>
      </c>
      <c r="L36" s="73" t="str">
        <f>_xlfn.CONCAT(tbl_Picklist_UniclassPM[[#This Row],[Code]]," : ",tbl_Picklist_UniclassPM[[#This Row],[Title]])</f>
        <v>PM_10_20_92 : User requirement document</v>
      </c>
      <c r="M36" s="73"/>
      <c r="N36" s="73"/>
      <c r="O36" s="73"/>
      <c r="P36" s="73" t="str">
        <f ca="1"/>
        <v>PM_55_15 : Contract compliance information</v>
      </c>
      <c r="Q36" s="73"/>
      <c r="R36" s="73" t="str">
        <f ca="1"/>
        <v>PM_10_80_75 : Space design</v>
      </c>
      <c r="S36" s="73"/>
      <c r="T36" s="102" t="str">
        <f>IF(tbl_Picklist_TM[[#This Row],[Level 2]]="",_xlfn.CONCAT(tbl_Picklist_TM[[#This Row],[Level 1]]),_xlfn.CONCAT(tbl_Picklist_TM[[#This Row],[Level 1]],"_",tbl_Picklist_TM[[#This Row],[Level 2]]))</f>
        <v>6</v>
      </c>
      <c r="U36" s="73">
        <v>6</v>
      </c>
      <c r="V36" s="73"/>
      <c r="W36" s="73" t="s">
        <v>2550</v>
      </c>
      <c r="X36" s="73" t="str">
        <f>_xlfn.CONCAT(tbl_Picklist_TM[[#This Row],[Code]]," : ",tbl_Picklist_TM[[#This Row],[Title]])</f>
        <v>6 : Technology</v>
      </c>
      <c r="Y36" s="73" t="s">
        <v>2811</v>
      </c>
      <c r="Z36" s="73"/>
      <c r="AA36" s="73"/>
      <c r="AB36" s="73"/>
      <c r="AC36" s="73" t="str">
        <f ca="1"/>
        <v>8_1 : Surfaces for play, sport, paths and roads</v>
      </c>
      <c r="AD36" s="73"/>
      <c r="AE36" s="73" t="str">
        <f>IF(tbl_Picklist_Purpose[[#This Row],[Level 2]]="",_xlfn.CONCAT(tbl_Picklist_Purpose[[#This Row],[Level 1]]),_xlfn.CONCAT(tbl_Picklist_Purpose[[#This Row],[Level 1]],"_",tbl_Picklist_Purpose[[#This Row],[Level 2]]))</f>
        <v>7_3</v>
      </c>
      <c r="AF36" s="73">
        <v>7</v>
      </c>
      <c r="AG36" s="73">
        <v>3</v>
      </c>
      <c r="AH36" s="73" t="s">
        <v>2828</v>
      </c>
      <c r="AI36" s="103" t="str">
        <f>_xlfn.CONCAT(tbl_Picklist_Purpose[[#This Row],[Code]]," : ",tbl_Picklist_Purpose[[#This Row],[Title]])</f>
        <v>7_3 : Engagement</v>
      </c>
      <c r="AJ36" s="73"/>
      <c r="AK36" s="73"/>
      <c r="AL36" s="73"/>
      <c r="AM36" s="73"/>
      <c r="AN36" s="73"/>
      <c r="AO36" s="73" t="str">
        <f ca="1"/>
        <v>10_20_30_013</v>
      </c>
      <c r="AP36" s="73" t="str">
        <f ca="1"/>
        <v>Control Option Schematic Plans</v>
      </c>
      <c r="AQ36" s="73" t="str">
        <f t="shared" ca="1" si="0"/>
        <v>10_20_30_013 : Control Option Schematic Plans</v>
      </c>
      <c r="AR36" s="73"/>
      <c r="AS36" s="73" t="str">
        <f>IF(tbl_Picklist_UniclassFI[[#This Row],[Level 2]]="",_xlfn.CONCAT("FI_",tbl_Picklist_UniclassFI[[#This Row],[Level 1]]),_xlfn.CONCAT("FI_",tbl_Picklist_UniclassFI[[#This Row],[Level 1]],"_",tbl_Picklist_UniclassFI[[#This Row],[Level 2]]))</f>
        <v>FI_30_80</v>
      </c>
      <c r="AT36" s="73" t="s">
        <v>2579</v>
      </c>
      <c r="AU36" s="73" t="s">
        <v>2829</v>
      </c>
      <c r="AV36" s="73" t="s">
        <v>2830</v>
      </c>
      <c r="AW36" s="73" t="str">
        <f>_xlfn.CONCAT(tbl_Picklist_UniclassFI[[#This Row],[Code]]," : ",tbl_Picklist_UniclassFI[[#This Row],[Title]])</f>
        <v>FI_30_80 : Schedule of accommodation (SA)</v>
      </c>
      <c r="AX36" s="73"/>
      <c r="AY36" s="73"/>
      <c r="AZ36" s="73"/>
      <c r="BA36" s="73" t="str">
        <f ca="1"/>
        <v>FI_40_80 : Specification (SP)</v>
      </c>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row>
    <row r="37" spans="2:113" x14ac:dyDescent="0.35">
      <c r="B37" s="6" t="s">
        <v>2831</v>
      </c>
      <c r="C37" s="73"/>
      <c r="D37" s="73"/>
      <c r="E37" s="73"/>
      <c r="F37" s="73"/>
      <c r="G3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PM_10_80</v>
      </c>
      <c r="H37" s="101" t="s">
        <v>2448</v>
      </c>
      <c r="I37" s="101" t="s">
        <v>2829</v>
      </c>
      <c r="J37" s="101"/>
      <c r="K37" s="73" t="s">
        <v>2832</v>
      </c>
      <c r="L37" s="73" t="str">
        <f>_xlfn.CONCAT(tbl_Picklist_UniclassPM[[#This Row],[Code]]," : ",tbl_Picklist_UniclassPM[[#This Row],[Title]])</f>
        <v>PM_10_80 : Space management requirements</v>
      </c>
      <c r="M37" s="73"/>
      <c r="N37" s="73"/>
      <c r="O37" s="73"/>
      <c r="P37" s="73" t="str">
        <f ca="1"/>
        <v>PM_55_55 : Contract</v>
      </c>
      <c r="Q37" s="73"/>
      <c r="R37" s="73" t="str">
        <f ca="1"/>
        <v>PM_10_80_80 : Space plan</v>
      </c>
      <c r="S37" s="73"/>
      <c r="T37" s="102" t="str">
        <f>IF(tbl_Picklist_TM[[#This Row],[Level 2]]="",_xlfn.CONCAT(tbl_Picklist_TM[[#This Row],[Level 1]]),_xlfn.CONCAT(tbl_Picklist_TM[[#This Row],[Level 1]],"_",tbl_Picklist_TM[[#This Row],[Level 2]]))</f>
        <v>6_1</v>
      </c>
      <c r="U37" s="73">
        <v>6</v>
      </c>
      <c r="V37" s="73">
        <v>1</v>
      </c>
      <c r="W37" s="73" t="s">
        <v>2833</v>
      </c>
      <c r="X37" s="73" t="str">
        <f>_xlfn.CONCAT(tbl_Picklist_TM[[#This Row],[Code]]," : ",tbl_Picklist_TM[[#This Row],[Title]])</f>
        <v>6_1 : Passive networking</v>
      </c>
      <c r="Y37" s="73" t="s">
        <v>2811</v>
      </c>
      <c r="Z37" s="73"/>
      <c r="AA37" s="73"/>
      <c r="AB37" s="73"/>
      <c r="AC37" s="73" t="str">
        <f ca="1"/>
        <v>8_2 : Topsoil, subsoil and ameliorants</v>
      </c>
      <c r="AD37" s="73"/>
      <c r="AE37" s="73"/>
      <c r="AF37" s="73"/>
      <c r="AG37" s="73"/>
      <c r="AH37" s="73"/>
      <c r="AI37" s="103"/>
      <c r="AJ37" s="73"/>
      <c r="AK37" s="73"/>
      <c r="AL37" s="73"/>
      <c r="AM37" s="73"/>
      <c r="AN37" s="73"/>
      <c r="AO37" s="73" t="str">
        <f ca="1"/>
        <v>10_20_69_001</v>
      </c>
      <c r="AP37" s="73" t="str">
        <f ca="1"/>
        <v>Construction Quality Monitoring Team (CQM) Competency Letter</v>
      </c>
      <c r="AQ37" s="73" t="str">
        <f t="shared" ca="1" si="0"/>
        <v>10_20_69_001 : Construction Quality Monitoring Team (CQM) Competency Letter</v>
      </c>
      <c r="AR37" s="73"/>
      <c r="AS37" s="73" t="str">
        <f>IF(tbl_Picklist_UniclassFI[[#This Row],[Level 2]]="",_xlfn.CONCAT("FI_",tbl_Picklist_UniclassFI[[#This Row],[Level 1]]),_xlfn.CONCAT("FI_",tbl_Picklist_UniclassFI[[#This Row],[Level 1]],"_",tbl_Picklist_UniclassFI[[#This Row],[Level 2]]))</f>
        <v>FI_40</v>
      </c>
      <c r="AT37" s="73" t="s">
        <v>2758</v>
      </c>
      <c r="AU37" s="73"/>
      <c r="AV37" s="73" t="s">
        <v>2456</v>
      </c>
      <c r="AW37" s="73" t="str">
        <f>_xlfn.CONCAT(tbl_Picklist_UniclassFI[[#This Row],[Code]]," : ",tbl_Picklist_UniclassFI[[#This Row],[Title]])</f>
        <v>FI_40 : Design</v>
      </c>
      <c r="AX37" s="73"/>
      <c r="AY37" s="73"/>
      <c r="AZ37" s="73"/>
      <c r="BA37" s="73" t="str">
        <f ca="1"/>
        <v>FI_50_10 : Bill of quantities (BQ)</v>
      </c>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row>
    <row r="38" spans="2:113" x14ac:dyDescent="0.35">
      <c r="B38" s="6" t="s">
        <v>2834</v>
      </c>
      <c r="C38" s="73"/>
      <c r="D38" s="73"/>
      <c r="E38" s="73"/>
      <c r="F38" s="73"/>
      <c r="G3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PM_10_80_10</v>
      </c>
      <c r="H38" s="101" t="s">
        <v>2448</v>
      </c>
      <c r="I38" s="101" t="s">
        <v>2829</v>
      </c>
      <c r="J38" s="101" t="s">
        <v>2448</v>
      </c>
      <c r="K38" s="73" t="s">
        <v>2835</v>
      </c>
      <c r="L38" s="73" t="str">
        <f>_xlfn.CONCAT(tbl_Picklist_UniclassPM[[#This Row],[Code]]," : ",tbl_Picklist_UniclassPM[[#This Row],[Title]])</f>
        <v>PM_10_80_10 : Accommodation and layout plan</v>
      </c>
      <c r="M38" s="73"/>
      <c r="N38" s="73"/>
      <c r="O38" s="73"/>
      <c r="P38" s="73" t="str">
        <f ca="1"/>
        <v>PM_60_10 : Site information</v>
      </c>
      <c r="Q38" s="73"/>
      <c r="R38" s="73" t="str">
        <f ca="1"/>
        <v>PM_10_80_85 : Space standard</v>
      </c>
      <c r="S38" s="73"/>
      <c r="T38" s="102" t="str">
        <f>IF(tbl_Picklist_TM[[#This Row],[Level 2]]="",_xlfn.CONCAT(tbl_Picklist_TM[[#This Row],[Level 1]]),_xlfn.CONCAT(tbl_Picklist_TM[[#This Row],[Level 1]],"_",tbl_Picklist_TM[[#This Row],[Level 2]]))</f>
        <v>6_2</v>
      </c>
      <c r="U38" s="73">
        <v>6</v>
      </c>
      <c r="V38" s="73">
        <v>2</v>
      </c>
      <c r="W38" s="73" t="s">
        <v>2836</v>
      </c>
      <c r="X38" s="73" t="str">
        <f>_xlfn.CONCAT(tbl_Picklist_TM[[#This Row],[Code]]," : ",tbl_Picklist_TM[[#This Row],[Title]])</f>
        <v>6_2 : Active networking</v>
      </c>
      <c r="Y38" s="73" t="s">
        <v>2811</v>
      </c>
      <c r="Z38" s="73"/>
      <c r="AA38" s="73"/>
      <c r="AB38" s="73"/>
      <c r="AC38" s="73" t="str">
        <f ca="1"/>
        <v>8_3 : Soft landscape</v>
      </c>
      <c r="AD38" s="73"/>
      <c r="AE38" s="73"/>
      <c r="AF38" s="73"/>
      <c r="AG38" s="73"/>
      <c r="AH38" s="73"/>
      <c r="AI38" s="73"/>
      <c r="AJ38" s="73"/>
      <c r="AK38" s="73"/>
      <c r="AL38" s="73"/>
      <c r="AM38" s="73"/>
      <c r="AN38" s="73"/>
      <c r="AO38" s="73" t="str">
        <f ca="1"/>
        <v>10_20_73_001</v>
      </c>
      <c r="AP38" s="73" t="str">
        <f ca="1"/>
        <v>Site Location Plan</v>
      </c>
      <c r="AQ38" s="73" t="str">
        <f t="shared" ca="1" si="0"/>
        <v>10_20_73_001 : Site Location Plan</v>
      </c>
      <c r="AR38" s="73"/>
      <c r="AS38" s="73" t="str">
        <f>IF(tbl_Picklist_UniclassFI[[#This Row],[Level 2]]="",_xlfn.CONCAT("FI_",tbl_Picklist_UniclassFI[[#This Row],[Level 1]]),_xlfn.CONCAT("FI_",tbl_Picklist_UniclassFI[[#This Row],[Level 1]],"_",tbl_Picklist_UniclassFI[[#This Row],[Level 2]]))</f>
        <v>FI_40_10</v>
      </c>
      <c r="AT38" s="73" t="s">
        <v>2758</v>
      </c>
      <c r="AU38" s="73" t="s">
        <v>2448</v>
      </c>
      <c r="AV38" s="73" t="s">
        <v>2837</v>
      </c>
      <c r="AW38" s="73" t="str">
        <f>_xlfn.CONCAT(tbl_Picklist_UniclassFI[[#This Row],[Code]]," : ",tbl_Picklist_UniclassFI[[#This Row],[Title]])</f>
        <v>FI_40_10 : Calculations (CA)</v>
      </c>
      <c r="AX38" s="73"/>
      <c r="AY38" s="73"/>
      <c r="AZ38" s="73"/>
      <c r="BA38" s="73" t="str">
        <f ca="1"/>
        <v>FI_50_15 : Cost plan (CP)</v>
      </c>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row>
    <row r="39" spans="2:113" x14ac:dyDescent="0.35">
      <c r="B39" s="6" t="s">
        <v>2838</v>
      </c>
      <c r="C39" s="73"/>
      <c r="D39" s="73"/>
      <c r="E39" s="73"/>
      <c r="F39" s="73"/>
      <c r="G3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PM_10_80_27</v>
      </c>
      <c r="H39" s="101" t="s">
        <v>2448</v>
      </c>
      <c r="I39" s="101" t="s">
        <v>2829</v>
      </c>
      <c r="J39" s="101" t="s">
        <v>2561</v>
      </c>
      <c r="K39" s="73" t="s">
        <v>2839</v>
      </c>
      <c r="L39" s="73" t="str">
        <f>_xlfn.CONCAT(tbl_Picklist_UniclassPM[[#This Row],[Code]]," : ",tbl_Picklist_UniclassPM[[#This Row],[Title]])</f>
        <v>PM_10_80_27 : Equipment layout plan</v>
      </c>
      <c r="M39" s="73"/>
      <c r="N39" s="73"/>
      <c r="O39" s="73"/>
      <c r="P39" s="73" t="str">
        <f ca="1"/>
        <v>PM_60_20 : Project requirements</v>
      </c>
      <c r="Q39" s="73"/>
      <c r="R39" s="73" t="str">
        <f ca="1"/>
        <v>PM_10_90_01 : Abnormal indivisible load (AIL) schedule</v>
      </c>
      <c r="S39" s="73"/>
      <c r="T39" s="102" t="str">
        <f>IF(tbl_Picklist_TM[[#This Row],[Level 2]]="",_xlfn.CONCAT(tbl_Picklist_TM[[#This Row],[Level 1]]),_xlfn.CONCAT(tbl_Picklist_TM[[#This Row],[Level 1]],"_",tbl_Picklist_TM[[#This Row],[Level 2]]))</f>
        <v>6_3</v>
      </c>
      <c r="U39" s="73">
        <v>6</v>
      </c>
      <c r="V39" s="73">
        <v>3</v>
      </c>
      <c r="W39" s="73" t="s">
        <v>2840</v>
      </c>
      <c r="X39" s="73" t="str">
        <f>_xlfn.CONCAT(tbl_Picklist_TM[[#This Row],[Code]]," : ",tbl_Picklist_TM[[#This Row],[Title]])</f>
        <v>6_3 : AV systems and fixed equipment</v>
      </c>
      <c r="Y39" s="73" t="s">
        <v>2811</v>
      </c>
      <c r="Z39" s="73"/>
      <c r="AA39" s="73"/>
      <c r="AB39" s="73"/>
      <c r="AC39" s="73" t="str">
        <f ca="1"/>
        <v>8_4 : Boundary treatments, walls and fencing</v>
      </c>
      <c r="AD39" s="73"/>
      <c r="AE39" s="73"/>
      <c r="AF39" s="73"/>
      <c r="AG39" s="73"/>
      <c r="AH39" s="73"/>
      <c r="AI39" s="73"/>
      <c r="AJ39" s="73"/>
      <c r="AK39" s="73"/>
      <c r="AL39" s="73"/>
      <c r="AM39" s="73"/>
      <c r="AN39" s="73"/>
      <c r="AO39" s="73" t="str">
        <f ca="1"/>
        <v>10_20_73_002</v>
      </c>
      <c r="AP39" s="73" t="str">
        <f ca="1"/>
        <v>Context Constraints and Opportunities Plan</v>
      </c>
      <c r="AQ39" s="73" t="str">
        <f t="shared" ca="1" si="0"/>
        <v>10_20_73_002 : Context Constraints and Opportunities Plan</v>
      </c>
      <c r="AR39" s="73"/>
      <c r="AS39" s="73" t="str">
        <f>IF(tbl_Picklist_UniclassFI[[#This Row],[Level 2]]="",_xlfn.CONCAT("FI_",tbl_Picklist_UniclassFI[[#This Row],[Level 1]]),_xlfn.CONCAT("FI_",tbl_Picklist_UniclassFI[[#This Row],[Level 1]],"_",tbl_Picklist_UniclassFI[[#This Row],[Level 2]]))</f>
        <v>FI_40_78</v>
      </c>
      <c r="AT39" s="73" t="s">
        <v>2758</v>
      </c>
      <c r="AU39" s="73" t="s">
        <v>2841</v>
      </c>
      <c r="AV39" s="73" t="s">
        <v>2842</v>
      </c>
      <c r="AW39" s="73" t="str">
        <f>_xlfn.CONCAT(tbl_Picklist_UniclassFI[[#This Row],[Code]]," : ",tbl_Picklist_UniclassFI[[#This Row],[Title]])</f>
        <v>FI_40_78 : Scope of works (SW)</v>
      </c>
      <c r="AX39" s="73"/>
      <c r="AY39" s="73"/>
      <c r="AZ39" s="73"/>
      <c r="BA39" s="73" t="str">
        <f ca="1"/>
        <v>FI_50_27 : Estimate (ES)</v>
      </c>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row>
    <row r="40" spans="2:113" x14ac:dyDescent="0.35">
      <c r="B40" s="6" t="s">
        <v>2843</v>
      </c>
      <c r="C40" s="73"/>
      <c r="D40" s="73"/>
      <c r="E40" s="73"/>
      <c r="F40" s="73"/>
      <c r="G4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PM_10_80_75</v>
      </c>
      <c r="H40" s="101" t="s">
        <v>2448</v>
      </c>
      <c r="I40" s="101" t="s">
        <v>2829</v>
      </c>
      <c r="J40" s="101" t="s">
        <v>2793</v>
      </c>
      <c r="K40" s="73" t="s">
        <v>2844</v>
      </c>
      <c r="L40" s="73" t="str">
        <f>_xlfn.CONCAT(tbl_Picklist_UniclassPM[[#This Row],[Code]]," : ",tbl_Picklist_UniclassPM[[#This Row],[Title]])</f>
        <v>PM_10_80_75 : Space design</v>
      </c>
      <c r="M40" s="73"/>
      <c r="N40" s="73"/>
      <c r="O40" s="73"/>
      <c r="P40" s="73" t="str">
        <f ca="1"/>
        <v>PM_60_25 : Construction models</v>
      </c>
      <c r="Q40" s="73"/>
      <c r="R40" s="73" t="str">
        <f ca="1"/>
        <v>PM_10_90_04 : Transport assessment and travel plan</v>
      </c>
      <c r="S40" s="73"/>
      <c r="T40" s="102" t="str">
        <f>IF(tbl_Picklist_TM[[#This Row],[Level 2]]="",_xlfn.CONCAT(tbl_Picklist_TM[[#This Row],[Level 1]]),_xlfn.CONCAT(tbl_Picklist_TM[[#This Row],[Level 1]],"_",tbl_Picklist_TM[[#This Row],[Level 2]]))</f>
        <v>6_4</v>
      </c>
      <c r="U40" s="73">
        <v>6</v>
      </c>
      <c r="V40" s="73">
        <v>4</v>
      </c>
      <c r="W40" s="73" t="s">
        <v>2845</v>
      </c>
      <c r="X40" s="73" t="str">
        <f>_xlfn.CONCAT(tbl_Picklist_TM[[#This Row],[Code]]," : ",tbl_Picklist_TM[[#This Row],[Title]])</f>
        <v>6_4 : Building technologies</v>
      </c>
      <c r="Y40" s="73" t="s">
        <v>2811</v>
      </c>
      <c r="Z40" s="73"/>
      <c r="AA40" s="73"/>
      <c r="AB40" s="73"/>
      <c r="AC40" s="73" t="str">
        <f ca="1"/>
        <v>8_5 : Play equipment and nature habitats</v>
      </c>
      <c r="AD40" s="73"/>
      <c r="AE40" s="73"/>
      <c r="AF40" s="73"/>
      <c r="AG40" s="73"/>
      <c r="AH40" s="73"/>
      <c r="AI40" s="73"/>
      <c r="AJ40" s="73"/>
      <c r="AK40" s="73"/>
      <c r="AL40" s="73"/>
      <c r="AM40" s="73"/>
      <c r="AN40" s="73"/>
      <c r="AO40" s="73" t="str">
        <f ca="1"/>
        <v>10_20_73_003</v>
      </c>
      <c r="AP40" s="73" t="str">
        <f ca="1"/>
        <v>Site Constraints and Opportunities Plan</v>
      </c>
      <c r="AQ40" s="73" t="str">
        <f t="shared" ca="1" si="0"/>
        <v>10_20_73_003 : Site Constraints and Opportunities Plan</v>
      </c>
      <c r="AR40" s="73"/>
      <c r="AS40" s="73" t="str">
        <f>IF(tbl_Picklist_UniclassFI[[#This Row],[Level 2]]="",_xlfn.CONCAT("FI_",tbl_Picklist_UniclassFI[[#This Row],[Level 1]]),_xlfn.CONCAT("FI_",tbl_Picklist_UniclassFI[[#This Row],[Level 1]],"_",tbl_Picklist_UniclassFI[[#This Row],[Level 2]]))</f>
        <v>FI_40_80</v>
      </c>
      <c r="AT40" s="73" t="s">
        <v>2758</v>
      </c>
      <c r="AU40" s="73" t="s">
        <v>2829</v>
      </c>
      <c r="AV40" s="73" t="s">
        <v>2846</v>
      </c>
      <c r="AW40" s="73" t="str">
        <f>_xlfn.CONCAT(tbl_Picklist_UniclassFI[[#This Row],[Code]]," : ",tbl_Picklist_UniclassFI[[#This Row],[Title]])</f>
        <v>FI_40_80 : Specification (SP)</v>
      </c>
      <c r="AX40" s="73"/>
      <c r="AY40" s="73"/>
      <c r="AZ40" s="73"/>
      <c r="BA40" s="73" t="str">
        <f ca="1"/>
        <v>FI_50_40 : Invoice (IV)</v>
      </c>
      <c r="BB40" s="73"/>
      <c r="BC40" s="73"/>
      <c r="BD40" s="73"/>
      <c r="BE40" s="73"/>
      <c r="BF40" s="73"/>
      <c r="BG40" s="73"/>
      <c r="BH40" s="73"/>
      <c r="BI40" s="59"/>
      <c r="BJ40" s="73"/>
      <c r="BK40" s="73"/>
      <c r="BL40" s="73"/>
      <c r="BM40" s="73"/>
      <c r="BN40" s="73"/>
      <c r="BO40" s="73"/>
      <c r="BP40" s="73"/>
      <c r="BQ40" s="73"/>
      <c r="BR40" s="73"/>
      <c r="BS40" s="73"/>
      <c r="BT40" s="73"/>
      <c r="BU40" s="73"/>
      <c r="BV40" s="73"/>
      <c r="BW40" s="73"/>
      <c r="BX40" s="73"/>
      <c r="BY40" s="73"/>
      <c r="BZ40" s="73"/>
      <c r="CA40" s="73"/>
      <c r="CB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row>
    <row r="41" spans="2:113" x14ac:dyDescent="0.35">
      <c r="B41" s="6" t="s">
        <v>2847</v>
      </c>
      <c r="C41" s="73"/>
      <c r="D41" s="73"/>
      <c r="E41" s="73"/>
      <c r="F41" s="73"/>
      <c r="G4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PM_10_80_80</v>
      </c>
      <c r="H41" s="101" t="s">
        <v>2448</v>
      </c>
      <c r="I41" s="101" t="s">
        <v>2829</v>
      </c>
      <c r="J41" s="101" t="s">
        <v>2829</v>
      </c>
      <c r="K41" s="73" t="s">
        <v>2848</v>
      </c>
      <c r="L41" s="73" t="str">
        <f>_xlfn.CONCAT(tbl_Picklist_UniclassPM[[#This Row],[Code]]," : ",tbl_Picklist_UniclassPM[[#This Row],[Title]])</f>
        <v>PM_10_80_80 : Space plan</v>
      </c>
      <c r="M41" s="73"/>
      <c r="N41" s="73"/>
      <c r="O41" s="73"/>
      <c r="P41" s="73" t="str">
        <f ca="1"/>
        <v>PM_60_30 : Contract programme and progress</v>
      </c>
      <c r="Q41" s="73"/>
      <c r="R41" s="73" t="str">
        <f ca="1"/>
        <v>PM_10_90_31 : Freight management plan</v>
      </c>
      <c r="S41" s="73"/>
      <c r="T41" s="102" t="str">
        <f>IF(tbl_Picklist_TM[[#This Row],[Level 2]]="",_xlfn.CONCAT(tbl_Picklist_TM[[#This Row],[Level 1]]),_xlfn.CONCAT(tbl_Picklist_TM[[#This Row],[Level 1]],"_",tbl_Picklist_TM[[#This Row],[Level 2]]))</f>
        <v>6_5</v>
      </c>
      <c r="U41" s="73">
        <v>6</v>
      </c>
      <c r="V41" s="73">
        <v>5</v>
      </c>
      <c r="W41" s="73" t="s">
        <v>2849</v>
      </c>
      <c r="X41" s="73" t="str">
        <f>_xlfn.CONCAT(tbl_Picklist_TM[[#This Row],[Code]]," : ",tbl_Picklist_TM[[#This Row],[Title]])</f>
        <v>6_5 : Telephony</v>
      </c>
      <c r="Y41" s="73" t="s">
        <v>2811</v>
      </c>
      <c r="Z41" s="73"/>
      <c r="AA41" s="73"/>
      <c r="AB41" s="73"/>
      <c r="AC41" s="73" t="str">
        <f ca="1"/>
        <v>8_6 : External furniture</v>
      </c>
      <c r="AD41" s="73"/>
      <c r="AE41" s="73"/>
      <c r="AF41" s="73"/>
      <c r="AG41" s="73"/>
      <c r="AH41" s="73"/>
      <c r="AI41" s="73"/>
      <c r="AJ41" s="73"/>
      <c r="AK41" s="73"/>
      <c r="AL41" s="73"/>
      <c r="AM41" s="73"/>
      <c r="AN41" s="73"/>
      <c r="AO41" s="73" t="str">
        <f ca="1"/>
        <v>10_20_73_004</v>
      </c>
      <c r="AP41" s="73" t="str">
        <f ca="1"/>
        <v>Constraints and Opportunities Report</v>
      </c>
      <c r="AQ41" s="73" t="str">
        <f t="shared" ca="1" si="0"/>
        <v>10_20_73_004 : Constraints and Opportunities Report</v>
      </c>
      <c r="AR41" s="73"/>
      <c r="AS41" s="73" t="str">
        <f>IF(tbl_Picklist_UniclassFI[[#This Row],[Level 2]]="",_xlfn.CONCAT("FI_",tbl_Picklist_UniclassFI[[#This Row],[Level 1]]),_xlfn.CONCAT("FI_",tbl_Picklist_UniclassFI[[#This Row],[Level 1]],"_",tbl_Picklist_UniclassFI[[#This Row],[Level 2]]))</f>
        <v>FI_50</v>
      </c>
      <c r="AT41" s="73" t="s">
        <v>2619</v>
      </c>
      <c r="AU41" s="73"/>
      <c r="AV41" s="73" t="s">
        <v>2850</v>
      </c>
      <c r="AW41" s="73" t="str">
        <f>_xlfn.CONCAT(tbl_Picklist_UniclassFI[[#This Row],[Code]]," : ",tbl_Picklist_UniclassFI[[#This Row],[Title]])</f>
        <v>FI_50 : Financial</v>
      </c>
      <c r="AX41" s="73"/>
      <c r="AY41" s="73"/>
      <c r="AZ41" s="73"/>
      <c r="BA41" s="73" t="str">
        <f ca="1"/>
        <v>FI_50_69 : Quotation (QN)</v>
      </c>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row>
    <row r="42" spans="2:113" x14ac:dyDescent="0.35">
      <c r="B42" s="6" t="s">
        <v>2851</v>
      </c>
      <c r="C42" s="73"/>
      <c r="D42" s="73"/>
      <c r="E42" s="73"/>
      <c r="F42" s="73"/>
      <c r="G4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PM_10_80_85</v>
      </c>
      <c r="H42" s="101" t="s">
        <v>2448</v>
      </c>
      <c r="I42" s="101" t="s">
        <v>2829</v>
      </c>
      <c r="J42" s="101" t="s">
        <v>2781</v>
      </c>
      <c r="K42" s="73" t="s">
        <v>2852</v>
      </c>
      <c r="L42" s="73" t="str">
        <f>_xlfn.CONCAT(tbl_Picklist_UniclassPM[[#This Row],[Code]]," : ",tbl_Picklist_UniclassPM[[#This Row],[Title]])</f>
        <v>PM_10_80_85 : Space standard</v>
      </c>
      <c r="M42" s="73"/>
      <c r="N42" s="73"/>
      <c r="O42" s="73"/>
      <c r="P42" s="73" t="str">
        <f ca="1"/>
        <v>PM_60_40 : Meetings and records</v>
      </c>
      <c r="Q42" s="73"/>
      <c r="R42" s="73" t="str">
        <f ca="1"/>
        <v>PM_10_90_50 : Transport management strategy</v>
      </c>
      <c r="S42" s="73"/>
      <c r="T42" s="102" t="str">
        <f>IF(tbl_Picklist_TM[[#This Row],[Level 2]]="",_xlfn.CONCAT(tbl_Picklist_TM[[#This Row],[Level 1]]),_xlfn.CONCAT(tbl_Picklist_TM[[#This Row],[Level 1]],"_",tbl_Picklist_TM[[#This Row],[Level 2]]))</f>
        <v>6_6</v>
      </c>
      <c r="U42" s="73">
        <v>6</v>
      </c>
      <c r="V42" s="73">
        <v>6</v>
      </c>
      <c r="W42" s="73" t="s">
        <v>2853</v>
      </c>
      <c r="X42" s="73" t="str">
        <f>_xlfn.CONCAT(tbl_Picklist_TM[[#This Row],[Code]]," : ",tbl_Picklist_TM[[#This Row],[Title]])</f>
        <v>6_6 : Communication cabinets and UPS</v>
      </c>
      <c r="Y42" s="73" t="s">
        <v>2811</v>
      </c>
      <c r="Z42" s="73"/>
      <c r="AA42" s="73"/>
      <c r="AB42" s="73"/>
      <c r="AC42" s="73" t="str">
        <f ca="1"/>
        <v>8_7 : External drainage (nature-based SuDS)</v>
      </c>
      <c r="AD42" s="73"/>
      <c r="AE42" s="73"/>
      <c r="AF42" s="73"/>
      <c r="AG42" s="73"/>
      <c r="AH42" s="73"/>
      <c r="AI42" s="73"/>
      <c r="AJ42" s="73"/>
      <c r="AK42" s="73"/>
      <c r="AL42" s="73"/>
      <c r="AM42" s="73"/>
      <c r="AN42" s="73"/>
      <c r="AO42" s="73" t="str">
        <f ca="1"/>
        <v>10_20_82_001</v>
      </c>
      <c r="AP42" s="73" t="str">
        <f ca="1"/>
        <v>Evidence of Support (MoU)</v>
      </c>
      <c r="AQ42" s="73" t="str">
        <f t="shared" ca="1" si="0"/>
        <v>10_20_82_001 : Evidence of Support (MoU)</v>
      </c>
      <c r="AR42" s="73"/>
      <c r="AS42" s="73" t="str">
        <f>IF(tbl_Picklist_UniclassFI[[#This Row],[Level 2]]="",_xlfn.CONCAT("FI_",tbl_Picklist_UniclassFI[[#This Row],[Level 1]]),_xlfn.CONCAT("FI_",tbl_Picklist_UniclassFI[[#This Row],[Level 1]],"_",tbl_Picklist_UniclassFI[[#This Row],[Level 2]]))</f>
        <v>FI_50_10</v>
      </c>
      <c r="AT42" s="73" t="s">
        <v>2619</v>
      </c>
      <c r="AU42" s="73" t="s">
        <v>2448</v>
      </c>
      <c r="AV42" s="73" t="s">
        <v>2854</v>
      </c>
      <c r="AW42" s="73" t="str">
        <f>_xlfn.CONCAT(tbl_Picklist_UniclassFI[[#This Row],[Code]]," : ",tbl_Picklist_UniclassFI[[#This Row],[Title]])</f>
        <v>FI_50_10 : Bill of quantities (BQ)</v>
      </c>
      <c r="AX42" s="73"/>
      <c r="AY42" s="73"/>
      <c r="AZ42" s="73"/>
      <c r="BA42" s="73" t="str">
        <f ca="1"/>
        <v>FI_60_05 : Animation file (AF)</v>
      </c>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row>
    <row r="43" spans="2:113" x14ac:dyDescent="0.35">
      <c r="B43" s="6" t="s">
        <v>2855</v>
      </c>
      <c r="C43" s="73"/>
      <c r="D43" s="73"/>
      <c r="E43" s="73"/>
      <c r="F43" s="73"/>
      <c r="G4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PM_10_90</v>
      </c>
      <c r="H43" s="101" t="s">
        <v>2448</v>
      </c>
      <c r="I43" s="101" t="s">
        <v>2715</v>
      </c>
      <c r="J43" s="101"/>
      <c r="K43" s="73" t="s">
        <v>2856</v>
      </c>
      <c r="L43" s="73" t="str">
        <f>_xlfn.CONCAT(tbl_Picklist_UniclassPM[[#This Row],[Code]]," : ",tbl_Picklist_UniclassPM[[#This Row],[Title]])</f>
        <v>PM_10_90 : Transport management requirements</v>
      </c>
      <c r="M43" s="73"/>
      <c r="N43" s="73"/>
      <c r="O43" s="73"/>
      <c r="P43" s="73" t="str">
        <f ca="1"/>
        <v>PM_60_50 : Contract cost management</v>
      </c>
      <c r="Q43" s="73"/>
      <c r="R43" s="73" t="str">
        <f ca="1"/>
        <v>PM_10_90_85 : Staff and visitor travel plan</v>
      </c>
      <c r="S43" s="73"/>
      <c r="T43" s="102" t="str">
        <f>IF(tbl_Picklist_TM[[#This Row],[Level 2]]="",_xlfn.CONCAT(tbl_Picklist_TM[[#This Row],[Level 1]]),_xlfn.CONCAT(tbl_Picklist_TM[[#This Row],[Level 1]],"_",tbl_Picklist_TM[[#This Row],[Level 2]]))</f>
        <v>7</v>
      </c>
      <c r="U43" s="73">
        <v>7</v>
      </c>
      <c r="V43" s="73"/>
      <c r="W43" s="73" t="s">
        <v>2857</v>
      </c>
      <c r="X43" s="73" t="str">
        <f>_xlfn.CONCAT(tbl_Picklist_TM[[#This Row],[Code]]," : ",tbl_Picklist_TM[[#This Row],[Title]])</f>
        <v>7 : Works to existing sites</v>
      </c>
      <c r="Y43" s="73" t="s">
        <v>2858</v>
      </c>
      <c r="Z43" s="73"/>
      <c r="AA43" s="73"/>
      <c r="AB43" s="73"/>
      <c r="AC43" s="73" t="str">
        <f ca="1"/>
        <v>8_8 : Structures in the landscape</v>
      </c>
      <c r="AD43" s="73"/>
      <c r="AE43" s="73"/>
      <c r="AF43" s="73"/>
      <c r="AG43" s="73"/>
      <c r="AH43" s="73"/>
      <c r="AI43" s="73"/>
      <c r="AJ43" s="73"/>
      <c r="AK43" s="73"/>
      <c r="AL43" s="73"/>
      <c r="AM43" s="73"/>
      <c r="AN43" s="73"/>
      <c r="AO43" s="73" t="str">
        <f ca="1"/>
        <v>10_90_50_001</v>
      </c>
      <c r="AP43" s="73" t="str">
        <f ca="1"/>
        <v>Travel Plan</v>
      </c>
      <c r="AQ43" s="73" t="str">
        <f t="shared" ca="1" si="0"/>
        <v>10_90_50_001 : Travel Plan</v>
      </c>
      <c r="AR43" s="73"/>
      <c r="AS43" s="73" t="str">
        <f>IF(tbl_Picklist_UniclassFI[[#This Row],[Level 2]]="",_xlfn.CONCAT("FI_",tbl_Picklist_UniclassFI[[#This Row],[Level 1]]),_xlfn.CONCAT("FI_",tbl_Picklist_UniclassFI[[#This Row],[Level 1]],"_",tbl_Picklist_UniclassFI[[#This Row],[Level 2]]))</f>
        <v>FI_50_15</v>
      </c>
      <c r="AT43" s="73" t="s">
        <v>2619</v>
      </c>
      <c r="AU43" s="73" t="s">
        <v>2505</v>
      </c>
      <c r="AV43" s="73" t="s">
        <v>2859</v>
      </c>
      <c r="AW43" s="73" t="str">
        <f>_xlfn.CONCAT(tbl_Picklist_UniclassFI[[#This Row],[Code]]," : ",tbl_Picklist_UniclassFI[[#This Row],[Title]])</f>
        <v>FI_50_15 : Cost plan (CP)</v>
      </c>
      <c r="AX43" s="73"/>
      <c r="AY43" s="73"/>
      <c r="AZ43" s="73"/>
      <c r="BA43" s="73" t="str">
        <f ca="1"/>
        <v>FI_60_15 : Clash rendition (CR)</v>
      </c>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row>
    <row r="44" spans="2:113" x14ac:dyDescent="0.35">
      <c r="B44" s="6" t="s">
        <v>2860</v>
      </c>
      <c r="C44" s="73"/>
      <c r="D44" s="73"/>
      <c r="E44" s="73"/>
      <c r="F44" s="73"/>
      <c r="G4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PM_10_90_01</v>
      </c>
      <c r="H44" s="101" t="s">
        <v>2448</v>
      </c>
      <c r="I44" s="101" t="s">
        <v>2715</v>
      </c>
      <c r="J44" s="101" t="s">
        <v>2536</v>
      </c>
      <c r="K44" s="73" t="s">
        <v>2861</v>
      </c>
      <c r="L44" s="73" t="str">
        <f>_xlfn.CONCAT(tbl_Picklist_UniclassPM[[#This Row],[Code]]," : ",tbl_Picklist_UniclassPM[[#This Row],[Title]])</f>
        <v>PM_10_90_01 : Abnormal indivisible load (AIL) schedule</v>
      </c>
      <c r="M44" s="73"/>
      <c r="N44" s="73"/>
      <c r="O44" s="73"/>
      <c r="P44" s="73" t="str">
        <f ca="1"/>
        <v>PM_60_60 : Contract support information</v>
      </c>
      <c r="Q44" s="73"/>
      <c r="R44" s="73" t="str">
        <f ca="1"/>
        <v>PM_30_05_11 : Canals survey information</v>
      </c>
      <c r="S44" s="73"/>
      <c r="T44" s="102" t="str">
        <f>IF(tbl_Picklist_TM[[#This Row],[Level 2]]="",_xlfn.CONCAT(tbl_Picklist_TM[[#This Row],[Level 1]]),_xlfn.CONCAT(tbl_Picklist_TM[[#This Row],[Level 1]],"_",tbl_Picklist_TM[[#This Row],[Level 2]]))</f>
        <v>8</v>
      </c>
      <c r="U44" s="73">
        <v>8</v>
      </c>
      <c r="V44" s="73"/>
      <c r="W44" s="73" t="s">
        <v>2862</v>
      </c>
      <c r="X44" s="73" t="str">
        <f>_xlfn.CONCAT(tbl_Picklist_TM[[#This Row],[Code]]," : ",tbl_Picklist_TM[[#This Row],[Title]])</f>
        <v>8 : External Works</v>
      </c>
      <c r="Y44" s="73" t="s">
        <v>2863</v>
      </c>
      <c r="Z44" s="73"/>
      <c r="AA44" s="73"/>
      <c r="AB44" s="73"/>
      <c r="AC44" s="73" t="str">
        <f ca="1"/>
        <v>9_1 : Fire Safety</v>
      </c>
      <c r="AD44" s="73"/>
      <c r="AE44" s="73"/>
      <c r="AF44" s="73"/>
      <c r="AG44" s="73"/>
      <c r="AH44" s="73"/>
      <c r="AI44" s="73"/>
      <c r="AJ44" s="73"/>
      <c r="AK44" s="73"/>
      <c r="AL44" s="73"/>
      <c r="AM44" s="73"/>
      <c r="AN44" s="73"/>
      <c r="AO44" s="73" t="str">
        <f ca="1"/>
        <v>30_10_15_001</v>
      </c>
      <c r="AP44" s="73" t="str">
        <f ca="1"/>
        <v>Building Services Condition Survey Information</v>
      </c>
      <c r="AQ44" s="73" t="str">
        <f t="shared" ca="1" si="0"/>
        <v>30_10_15_001 : Building Services Condition Survey Information</v>
      </c>
      <c r="AR44" s="73"/>
      <c r="AS44" s="73" t="str">
        <f>IF(tbl_Picklist_UniclassFI[[#This Row],[Level 2]]="",_xlfn.CONCAT("FI_",tbl_Picklist_UniclassFI[[#This Row],[Level 1]]),_xlfn.CONCAT("FI_",tbl_Picklist_UniclassFI[[#This Row],[Level 1]],"_",tbl_Picklist_UniclassFI[[#This Row],[Level 2]]))</f>
        <v>FI_50_27</v>
      </c>
      <c r="AT44" s="73" t="s">
        <v>2619</v>
      </c>
      <c r="AU44" s="73" t="s">
        <v>2561</v>
      </c>
      <c r="AV44" s="73" t="s">
        <v>2864</v>
      </c>
      <c r="AW44" s="73" t="str">
        <f>_xlfn.CONCAT(tbl_Picklist_UniclassFI[[#This Row],[Code]]," : ",tbl_Picklist_UniclassFI[[#This Row],[Title]])</f>
        <v>FI_50_27 : Estimate (ES)</v>
      </c>
      <c r="AX44" s="73"/>
      <c r="AY44" s="73"/>
      <c r="AZ44" s="73"/>
      <c r="BA44" s="73" t="str">
        <f ca="1"/>
        <v>FI_60_20 : Drawing (DG)</v>
      </c>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row>
    <row r="45" spans="2:113" x14ac:dyDescent="0.35">
      <c r="B45" s="6" t="s">
        <v>64</v>
      </c>
      <c r="C45" s="73"/>
      <c r="D45" s="73"/>
      <c r="E45" s="73"/>
      <c r="F45" s="73"/>
      <c r="G4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PM_10_90_04</v>
      </c>
      <c r="H45" s="101" t="s">
        <v>2448</v>
      </c>
      <c r="I45" s="101" t="s">
        <v>2715</v>
      </c>
      <c r="J45" s="101" t="s">
        <v>2586</v>
      </c>
      <c r="K45" s="73" t="s">
        <v>2865</v>
      </c>
      <c r="L45" s="73" t="str">
        <f>_xlfn.CONCAT(tbl_Picklist_UniclassPM[[#This Row],[Code]]," : ",tbl_Picklist_UniclassPM[[#This Row],[Title]])</f>
        <v>PM_10_90_04 : Transport assessment and travel plan</v>
      </c>
      <c r="M45" s="73"/>
      <c r="N45" s="73"/>
      <c r="O45" s="73"/>
      <c r="P45" s="73" t="str">
        <f ca="1"/>
        <v>PM_60_70 : Construction risk management</v>
      </c>
      <c r="Q45" s="73"/>
      <c r="R45" s="73" t="str">
        <f ca="1"/>
        <v>PM_30_05_15 : Coastal survey information</v>
      </c>
      <c r="S45" s="73"/>
      <c r="T45" s="102" t="str">
        <f>IF(tbl_Picklist_TM[[#This Row],[Level 2]]="",_xlfn.CONCAT(tbl_Picklist_TM[[#This Row],[Level 1]]),_xlfn.CONCAT(tbl_Picklist_TM[[#This Row],[Level 1]],"_",tbl_Picklist_TM[[#This Row],[Level 2]]))</f>
        <v>8_1</v>
      </c>
      <c r="U45" s="73">
        <v>8</v>
      </c>
      <c r="V45" s="73">
        <v>1</v>
      </c>
      <c r="W45" s="73" t="s">
        <v>2866</v>
      </c>
      <c r="X45" s="73" t="str">
        <f>_xlfn.CONCAT(tbl_Picklist_TM[[#This Row],[Code]]," : ",tbl_Picklist_TM[[#This Row],[Title]])</f>
        <v>8_1 : Surfaces for play, sport, paths and roads</v>
      </c>
      <c r="Y45" s="73" t="s">
        <v>2867</v>
      </c>
      <c r="Z45" s="73"/>
      <c r="AA45" s="73"/>
      <c r="AB45" s="73"/>
      <c r="AC45" s="73"/>
      <c r="AD45" s="73"/>
      <c r="AE45" s="73"/>
      <c r="AF45" s="73"/>
      <c r="AG45" s="73"/>
      <c r="AH45" s="73"/>
      <c r="AI45" s="73"/>
      <c r="AJ45" s="73"/>
      <c r="AK45" s="73"/>
      <c r="AL45" s="73"/>
      <c r="AM45" s="73"/>
      <c r="AN45" s="73"/>
      <c r="AO45" s="73" t="str">
        <f ca="1"/>
        <v>30_10_15_002</v>
      </c>
      <c r="AP45" s="73" t="str">
        <f ca="1"/>
        <v>Legacy FF&amp;E Schedule</v>
      </c>
      <c r="AQ45" s="73" t="str">
        <f t="shared" ca="1" si="0"/>
        <v>30_10_15_002 : Legacy FF&amp;E Schedule</v>
      </c>
      <c r="AR45" s="73"/>
      <c r="AS45" s="73" t="str">
        <f>IF(tbl_Picklist_UniclassFI[[#This Row],[Level 2]]="",_xlfn.CONCAT("FI_",tbl_Picklist_UniclassFI[[#This Row],[Level 1]]),_xlfn.CONCAT("FI_",tbl_Picklist_UniclassFI[[#This Row],[Level 1]],"_",tbl_Picklist_UniclassFI[[#This Row],[Level 2]]))</f>
        <v>FI_50_40</v>
      </c>
      <c r="AT45" s="73" t="s">
        <v>2619</v>
      </c>
      <c r="AU45" s="73" t="s">
        <v>2758</v>
      </c>
      <c r="AV45" s="73" t="s">
        <v>2868</v>
      </c>
      <c r="AW45" s="73" t="str">
        <f>_xlfn.CONCAT(tbl_Picklist_UniclassFI[[#This Row],[Code]]," : ",tbl_Picklist_UniclassFI[[#This Row],[Title]])</f>
        <v>FI_50_40 : Invoice (IV)</v>
      </c>
      <c r="AX45" s="73"/>
      <c r="AY45" s="73"/>
      <c r="AZ45" s="73"/>
      <c r="BA45" s="73" t="str">
        <f ca="1"/>
        <v>FI_60_25 : Drawing rendition (DR)</v>
      </c>
      <c r="BB45" s="73"/>
      <c r="BC45" s="73"/>
      <c r="BD45" s="73"/>
      <c r="BE45" s="73"/>
      <c r="BF45" s="73"/>
      <c r="BG45" s="73"/>
      <c r="BH45" s="73"/>
      <c r="BI45" s="59"/>
      <c r="BJ45" s="73"/>
      <c r="BK45" s="73"/>
      <c r="BL45" s="73"/>
      <c r="BM45" s="73"/>
      <c r="BN45" s="73"/>
      <c r="BO45" s="73"/>
      <c r="BP45" s="73"/>
      <c r="BQ45" s="73"/>
      <c r="BR45" s="73"/>
      <c r="BS45" s="73"/>
      <c r="BT45" s="73"/>
      <c r="BU45" s="73"/>
      <c r="BV45" s="73"/>
      <c r="BW45" s="73"/>
      <c r="BX45" s="73"/>
      <c r="BY45" s="73"/>
      <c r="BZ45" s="73"/>
      <c r="CA45" s="73"/>
      <c r="CB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row>
    <row r="46" spans="2:113" x14ac:dyDescent="0.35">
      <c r="B46" s="6" t="s">
        <v>65</v>
      </c>
      <c r="C46" s="73"/>
      <c r="D46" s="73"/>
      <c r="E46" s="73"/>
      <c r="F46" s="73"/>
      <c r="G4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PM_10_90_31</v>
      </c>
      <c r="H46" s="101" t="s">
        <v>2448</v>
      </c>
      <c r="I46" s="101" t="s">
        <v>2715</v>
      </c>
      <c r="J46" s="101" t="s">
        <v>2869</v>
      </c>
      <c r="K46" s="73" t="s">
        <v>2870</v>
      </c>
      <c r="L46" s="73" t="str">
        <f>_xlfn.CONCAT(tbl_Picklist_UniclassPM[[#This Row],[Code]]," : ",tbl_Picklist_UniclassPM[[#This Row],[Title]])</f>
        <v>PM_10_90_31 : Freight management plan</v>
      </c>
      <c r="M46" s="73"/>
      <c r="N46" s="73"/>
      <c r="O46" s="73"/>
      <c r="P46" s="73" t="str">
        <f ca="1"/>
        <v>PM_60_90 : Contract quality standards information</v>
      </c>
      <c r="Q46" s="73"/>
      <c r="R46" s="73" t="str">
        <f ca="1"/>
        <v>PM_30_05_46 : Lakes and ponds survey information</v>
      </c>
      <c r="S46" s="73"/>
      <c r="T46" s="102" t="str">
        <f>IF(tbl_Picklist_TM[[#This Row],[Level 2]]="",_xlfn.CONCAT(tbl_Picklist_TM[[#This Row],[Level 1]]),_xlfn.CONCAT(tbl_Picklist_TM[[#This Row],[Level 1]],"_",tbl_Picklist_TM[[#This Row],[Level 2]]))</f>
        <v>8_2</v>
      </c>
      <c r="U46" s="73">
        <v>8</v>
      </c>
      <c r="V46" s="73">
        <v>2</v>
      </c>
      <c r="W46" s="73" t="s">
        <v>2871</v>
      </c>
      <c r="X46" s="73" t="str">
        <f>_xlfn.CONCAT(tbl_Picklist_TM[[#This Row],[Code]]," : ",tbl_Picklist_TM[[#This Row],[Title]])</f>
        <v>8_2 : Topsoil, subsoil and ameliorants</v>
      </c>
      <c r="Y46" s="73" t="s">
        <v>2872</v>
      </c>
      <c r="Z46" s="73"/>
      <c r="AA46" s="73"/>
      <c r="AB46" s="73"/>
      <c r="AC46" s="73"/>
      <c r="AD46" s="73"/>
      <c r="AE46" s="73"/>
      <c r="AF46" s="73"/>
      <c r="AG46" s="73"/>
      <c r="AH46" s="73"/>
      <c r="AI46" s="73"/>
      <c r="AJ46" s="73"/>
      <c r="AK46" s="73"/>
      <c r="AL46" s="73"/>
      <c r="AM46" s="73"/>
      <c r="AN46" s="73"/>
      <c r="AO46" s="73" t="str">
        <f ca="1"/>
        <v>30_10_15_003</v>
      </c>
      <c r="AP46" s="73" t="str">
        <f ca="1"/>
        <v>Legacy FF&amp;E Schedule</v>
      </c>
      <c r="AQ46" s="73" t="str">
        <f t="shared" ca="1" si="0"/>
        <v>30_10_15_003 : Legacy FF&amp;E Schedule</v>
      </c>
      <c r="AR46" s="73"/>
      <c r="AS46" s="73" t="str">
        <f>IF(tbl_Picklist_UniclassFI[[#This Row],[Level 2]]="",_xlfn.CONCAT("FI_",tbl_Picklist_UniclassFI[[#This Row],[Level 1]]),_xlfn.CONCAT("FI_",tbl_Picklist_UniclassFI[[#This Row],[Level 1]],"_",tbl_Picklist_UniclassFI[[#This Row],[Level 2]]))</f>
        <v>FI_50_69</v>
      </c>
      <c r="AT46" s="73" t="s">
        <v>2619</v>
      </c>
      <c r="AU46" s="73" t="s">
        <v>2776</v>
      </c>
      <c r="AV46" s="73" t="s">
        <v>2873</v>
      </c>
      <c r="AW46" s="73" t="str">
        <f>_xlfn.CONCAT(tbl_Picklist_UniclassFI[[#This Row],[Code]]," : ",tbl_Picklist_UniclassFI[[#This Row],[Title]])</f>
        <v>FI_50_69 : Quotation (QN)</v>
      </c>
      <c r="AX46" s="73"/>
      <c r="AY46" s="73"/>
      <c r="AZ46" s="73"/>
      <c r="BA46" s="73" t="str">
        <f ca="1"/>
        <v>FI_60_40 : Image (IM)</v>
      </c>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row>
    <row r="47" spans="2:113" x14ac:dyDescent="0.35">
      <c r="B47" s="6" t="s">
        <v>2874</v>
      </c>
      <c r="C47" s="73"/>
      <c r="D47" s="73"/>
      <c r="E47" s="73"/>
      <c r="F47" s="73"/>
      <c r="G4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PM_10_90_50</v>
      </c>
      <c r="H47" s="101" t="s">
        <v>2448</v>
      </c>
      <c r="I47" s="101" t="s">
        <v>2715</v>
      </c>
      <c r="J47" s="101" t="s">
        <v>2619</v>
      </c>
      <c r="K47" s="73" t="s">
        <v>2875</v>
      </c>
      <c r="L47" s="73" t="str">
        <f>_xlfn.CONCAT(tbl_Picklist_UniclassPM[[#This Row],[Code]]," : ",tbl_Picklist_UniclassPM[[#This Row],[Title]])</f>
        <v>PM_10_90_50 : Transport management strategy</v>
      </c>
      <c r="M47" s="73"/>
      <c r="N47" s="73"/>
      <c r="O47" s="73"/>
      <c r="P47" s="73" t="str">
        <f ca="1"/>
        <v>PM_70_15 : Compliance and certification documents</v>
      </c>
      <c r="Q47" s="73"/>
      <c r="R47" s="73" t="str">
        <f ca="1"/>
        <v>PM_30_05_70 : Reservoirs survey information</v>
      </c>
      <c r="S47" s="73"/>
      <c r="T47" s="102" t="str">
        <f>IF(tbl_Picklist_TM[[#This Row],[Level 2]]="",_xlfn.CONCAT(tbl_Picklist_TM[[#This Row],[Level 1]]),_xlfn.CONCAT(tbl_Picklist_TM[[#This Row],[Level 1]],"_",tbl_Picklist_TM[[#This Row],[Level 2]]))</f>
        <v>8_3</v>
      </c>
      <c r="U47" s="73">
        <v>8</v>
      </c>
      <c r="V47" s="73">
        <v>3</v>
      </c>
      <c r="W47" s="73" t="s">
        <v>2876</v>
      </c>
      <c r="X47" s="73" t="str">
        <f>_xlfn.CONCAT(tbl_Picklist_TM[[#This Row],[Code]]," : ",tbl_Picklist_TM[[#This Row],[Title]])</f>
        <v>8_3 : Soft landscape</v>
      </c>
      <c r="Y47" s="73" t="s">
        <v>2872</v>
      </c>
      <c r="Z47" s="73"/>
      <c r="AA47" s="73"/>
      <c r="AB47" s="73"/>
      <c r="AC47" s="73"/>
      <c r="AD47" s="73"/>
      <c r="AE47" s="73"/>
      <c r="AF47" s="73"/>
      <c r="AG47" s="73"/>
      <c r="AH47" s="73"/>
      <c r="AI47" s="73"/>
      <c r="AJ47" s="73"/>
      <c r="AK47" s="73"/>
      <c r="AL47" s="73"/>
      <c r="AM47" s="73"/>
      <c r="AN47" s="73"/>
      <c r="AO47" s="73" t="str">
        <f ca="1"/>
        <v>30_10_15_004</v>
      </c>
      <c r="AP47" s="73" t="str">
        <f ca="1"/>
        <v>Legacy Technology Equipment Schedule</v>
      </c>
      <c r="AQ47" s="73" t="str">
        <f t="shared" ca="1" si="0"/>
        <v>30_10_15_004 : Legacy Technology Equipment Schedule</v>
      </c>
      <c r="AR47" s="73"/>
      <c r="AS47" s="73" t="str">
        <f>IF(tbl_Picklist_UniclassFI[[#This Row],[Level 2]]="",_xlfn.CONCAT("FI_",tbl_Picklist_UniclassFI[[#This Row],[Level 1]]),_xlfn.CONCAT("FI_",tbl_Picklist_UniclassFI[[#This Row],[Level 1]],"_",tbl_Picklist_UniclassFI[[#This Row],[Level 2]]))</f>
        <v>FI_60</v>
      </c>
      <c r="AT47" s="73" t="s">
        <v>2521</v>
      </c>
      <c r="AU47" s="73"/>
      <c r="AV47" s="73" t="s">
        <v>2877</v>
      </c>
      <c r="AW47" s="73" t="str">
        <f>_xlfn.CONCAT(tbl_Picklist_UniclassFI[[#This Row],[Code]]," : ",tbl_Picklist_UniclassFI[[#This Row],[Title]])</f>
        <v>FI_60 : Graphical</v>
      </c>
      <c r="AX47" s="73"/>
      <c r="AY47" s="73"/>
      <c r="AZ47" s="73"/>
      <c r="BA47" s="73" t="str">
        <f ca="1"/>
        <v>FI_60_50 : Model rendition (MR)</v>
      </c>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row>
    <row r="48" spans="2:113" x14ac:dyDescent="0.35">
      <c r="B48" s="6" t="s">
        <v>2878</v>
      </c>
      <c r="C48" s="73"/>
      <c r="D48" s="73"/>
      <c r="E48" s="73"/>
      <c r="F48" s="73"/>
      <c r="G4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PM_10_90_85</v>
      </c>
      <c r="H48" s="101" t="s">
        <v>2448</v>
      </c>
      <c r="I48" s="101" t="s">
        <v>2715</v>
      </c>
      <c r="J48" s="101" t="s">
        <v>2781</v>
      </c>
      <c r="K48" s="73" t="s">
        <v>2879</v>
      </c>
      <c r="L48" s="73" t="str">
        <f>_xlfn.CONCAT(tbl_Picklist_UniclassPM[[#This Row],[Code]]," : ",tbl_Picklist_UniclassPM[[#This Row],[Title]])</f>
        <v>PM_10_90_85 : Staff and visitor travel plan</v>
      </c>
      <c r="M48" s="73"/>
      <c r="N48" s="73"/>
      <c r="O48" s="73"/>
      <c r="P48" s="73" t="str">
        <f ca="1"/>
        <v>PM_70_25 : Energy and environmental certification documents</v>
      </c>
      <c r="Q48" s="73"/>
      <c r="R48" s="73" t="str">
        <f ca="1"/>
        <v>PM_30_05_72 : Rivers and streams survey information</v>
      </c>
      <c r="S48" s="73"/>
      <c r="T48" s="102" t="str">
        <f>IF(tbl_Picklist_TM[[#This Row],[Level 2]]="",_xlfn.CONCAT(tbl_Picklist_TM[[#This Row],[Level 1]]),_xlfn.CONCAT(tbl_Picklist_TM[[#This Row],[Level 1]],"_",tbl_Picklist_TM[[#This Row],[Level 2]]))</f>
        <v>8_4</v>
      </c>
      <c r="U48" s="73">
        <v>8</v>
      </c>
      <c r="V48" s="73">
        <v>4</v>
      </c>
      <c r="W48" s="73" t="s">
        <v>2880</v>
      </c>
      <c r="X48" s="73" t="str">
        <f>_xlfn.CONCAT(tbl_Picklist_TM[[#This Row],[Code]]," : ",tbl_Picklist_TM[[#This Row],[Title]])</f>
        <v>8_4 : Boundary treatments, walls and fencing</v>
      </c>
      <c r="Y48" s="73" t="s">
        <v>2881</v>
      </c>
      <c r="Z48" s="73"/>
      <c r="AA48" s="73"/>
      <c r="AB48" s="73"/>
      <c r="AC48" s="73"/>
      <c r="AD48" s="73"/>
      <c r="AE48" s="73"/>
      <c r="AF48" s="73"/>
      <c r="AG48" s="73"/>
      <c r="AH48" s="73"/>
      <c r="AI48" s="73"/>
      <c r="AJ48" s="73"/>
      <c r="AK48" s="73"/>
      <c r="AL48" s="73"/>
      <c r="AM48" s="73"/>
      <c r="AN48" s="73"/>
      <c r="AO48" s="73" t="str">
        <f ca="1"/>
        <v>30_10_15_005</v>
      </c>
      <c r="AP48" s="73" t="str">
        <f ca="1"/>
        <v>Legacy Technology Equipment Schedule</v>
      </c>
      <c r="AQ48" s="73" t="str">
        <f t="shared" ca="1" si="0"/>
        <v>30_10_15_005 : Legacy Technology Equipment Schedule</v>
      </c>
      <c r="AR48" s="73"/>
      <c r="AS48" s="73" t="str">
        <f>IF(tbl_Picklist_UniclassFI[[#This Row],[Level 2]]="",_xlfn.CONCAT("FI_",tbl_Picklist_UniclassFI[[#This Row],[Level 1]]),_xlfn.CONCAT("FI_",tbl_Picklist_UniclassFI[[#This Row],[Level 1]],"_",tbl_Picklist_UniclassFI[[#This Row],[Level 2]]))</f>
        <v>FI_60_05</v>
      </c>
      <c r="AT48" s="73" t="s">
        <v>2521</v>
      </c>
      <c r="AU48" s="73" t="s">
        <v>2598</v>
      </c>
      <c r="AV48" s="73" t="s">
        <v>2882</v>
      </c>
      <c r="AW48" s="73" t="str">
        <f>_xlfn.CONCAT(tbl_Picklist_UniclassFI[[#This Row],[Code]]," : ",tbl_Picklist_UniclassFI[[#This Row],[Title]])</f>
        <v>FI_60_05 : Animation file (AF)</v>
      </c>
      <c r="AX48" s="73"/>
      <c r="AY48" s="73"/>
      <c r="AZ48" s="73"/>
      <c r="BA48" s="73" t="str">
        <f ca="1"/>
        <v>FI_60_53 : Model – three-dimensional (M3)</v>
      </c>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row>
    <row r="49" spans="2:113" x14ac:dyDescent="0.35">
      <c r="B49" s="6" t="s">
        <v>2883</v>
      </c>
      <c r="C49" s="73"/>
      <c r="D49" s="73"/>
      <c r="E49" s="73"/>
      <c r="F49" s="73"/>
      <c r="G4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v>
      </c>
      <c r="H49" s="101" t="s">
        <v>2579</v>
      </c>
      <c r="I49" s="101"/>
      <c r="J49" s="101"/>
      <c r="K49" s="73" t="s">
        <v>2884</v>
      </c>
      <c r="L49" s="73" t="str">
        <f>_xlfn.CONCAT(tbl_Picklist_UniclassPM[[#This Row],[Code]]," : ",tbl_Picklist_UniclassPM[[#This Row],[Title]])</f>
        <v>PM_30 : Site, ground and environmental information</v>
      </c>
      <c r="M49" s="73"/>
      <c r="N49" s="73"/>
      <c r="O49" s="73"/>
      <c r="P49" s="73" t="str">
        <f ca="1"/>
        <v>PM_70_30 : Equipment certification documents</v>
      </c>
      <c r="Q49" s="73"/>
      <c r="R49" s="73" t="str">
        <f ca="1"/>
        <v>PM_30_05_73 : River estuaries survey information</v>
      </c>
      <c r="S49" s="73"/>
      <c r="T49" s="102" t="str">
        <f>IF(tbl_Picklist_TM[[#This Row],[Level 2]]="",_xlfn.CONCAT(tbl_Picklist_TM[[#This Row],[Level 1]]),_xlfn.CONCAT(tbl_Picklist_TM[[#This Row],[Level 1]],"_",tbl_Picklist_TM[[#This Row],[Level 2]]))</f>
        <v>8_5</v>
      </c>
      <c r="U49" s="73">
        <v>8</v>
      </c>
      <c r="V49" s="73">
        <v>5</v>
      </c>
      <c r="W49" s="73" t="s">
        <v>2885</v>
      </c>
      <c r="X49" s="73" t="str">
        <f>_xlfn.CONCAT(tbl_Picklist_TM[[#This Row],[Code]]," : ",tbl_Picklist_TM[[#This Row],[Title]])</f>
        <v>8_5 : Play equipment and nature habitats</v>
      </c>
      <c r="Y49" s="73" t="s">
        <v>2886</v>
      </c>
      <c r="Z49" s="73"/>
      <c r="AA49" s="73"/>
      <c r="AB49" s="73"/>
      <c r="AC49" s="73"/>
      <c r="AD49" s="73"/>
      <c r="AE49" s="73"/>
      <c r="AF49" s="73"/>
      <c r="AG49" s="73"/>
      <c r="AH49" s="73"/>
      <c r="AI49" s="73"/>
      <c r="AJ49" s="73"/>
      <c r="AK49" s="73"/>
      <c r="AL49" s="73"/>
      <c r="AM49" s="73"/>
      <c r="AN49" s="73"/>
      <c r="AO49" s="73" t="str">
        <f ca="1"/>
        <v>30_10_15_006</v>
      </c>
      <c r="AP49" s="73" t="str">
        <f ca="1"/>
        <v>Building Condition Survey Information</v>
      </c>
      <c r="AQ49" s="73" t="str">
        <f t="shared" ca="1" si="0"/>
        <v>30_10_15_006 : Building Condition Survey Information</v>
      </c>
      <c r="AR49" s="73"/>
      <c r="AS49" s="73" t="str">
        <f>IF(tbl_Picklist_UniclassFI[[#This Row],[Level 2]]="",_xlfn.CONCAT("FI_",tbl_Picklist_UniclassFI[[#This Row],[Level 1]]),_xlfn.CONCAT("FI_",tbl_Picklist_UniclassFI[[#This Row],[Level 1]],"_",tbl_Picklist_UniclassFI[[#This Row],[Level 2]]))</f>
        <v>FI_60_15</v>
      </c>
      <c r="AT49" s="73" t="s">
        <v>2521</v>
      </c>
      <c r="AU49" s="73" t="s">
        <v>2505</v>
      </c>
      <c r="AV49" s="73" t="s">
        <v>2887</v>
      </c>
      <c r="AW49" s="73" t="str">
        <f>_xlfn.CONCAT(tbl_Picklist_UniclassFI[[#This Row],[Code]]," : ",tbl_Picklist_UniclassFI[[#This Row],[Title]])</f>
        <v>FI_60_15 : Clash rendition (CR)</v>
      </c>
      <c r="AX49" s="73"/>
      <c r="AY49" s="73"/>
      <c r="AZ49" s="73"/>
      <c r="BA49" s="73" t="str">
        <f ca="1"/>
        <v>FI_60_55 : Model – two-dimensional (M2)</v>
      </c>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row>
    <row r="50" spans="2:113" x14ac:dyDescent="0.35">
      <c r="B50" s="6" t="s">
        <v>2888</v>
      </c>
      <c r="C50" s="73"/>
      <c r="D50" s="73"/>
      <c r="E50" s="73"/>
      <c r="F50" s="73"/>
      <c r="G5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PM_30_05</v>
      </c>
      <c r="H50" s="101" t="s">
        <v>2579</v>
      </c>
      <c r="I50" s="101" t="s">
        <v>2598</v>
      </c>
      <c r="J50" s="101"/>
      <c r="K50" s="73" t="s">
        <v>2889</v>
      </c>
      <c r="L50" s="73" t="str">
        <f>_xlfn.CONCAT(tbl_Picklist_UniclassPM[[#This Row],[Code]]," : ",tbl_Picklist_UniclassPM[[#This Row],[Title]])</f>
        <v>PM_30_05 : Aquatic survey information</v>
      </c>
      <c r="M50" s="73"/>
      <c r="N50" s="73"/>
      <c r="O50" s="73"/>
      <c r="P50" s="73" t="str">
        <f ca="1"/>
        <v>PM_70_40 : Installation inspection information</v>
      </c>
      <c r="Q50" s="73"/>
      <c r="R50" s="73" t="str">
        <f ca="1"/>
        <v>PM_30_10_06 : Bathymetric survey information</v>
      </c>
      <c r="S50" s="73"/>
      <c r="T50" s="102" t="str">
        <f>IF(tbl_Picklist_TM[[#This Row],[Level 2]]="",_xlfn.CONCAT(tbl_Picklist_TM[[#This Row],[Level 1]]),_xlfn.CONCAT(tbl_Picklist_TM[[#This Row],[Level 1]],"_",tbl_Picklist_TM[[#This Row],[Level 2]]))</f>
        <v>8_6</v>
      </c>
      <c r="U50" s="73">
        <v>8</v>
      </c>
      <c r="V50" s="73">
        <v>6</v>
      </c>
      <c r="W50" s="73" t="s">
        <v>2890</v>
      </c>
      <c r="X50" s="73" t="str">
        <f>_xlfn.CONCAT(tbl_Picklist_TM[[#This Row],[Code]]," : ",tbl_Picklist_TM[[#This Row],[Title]])</f>
        <v>8_6 : External furniture</v>
      </c>
      <c r="Y50" s="73" t="s">
        <v>2886</v>
      </c>
      <c r="Z50" s="73"/>
      <c r="AA50" s="73"/>
      <c r="AB50" s="73"/>
      <c r="AC50" s="73"/>
      <c r="AD50" s="73"/>
      <c r="AE50" s="73"/>
      <c r="AF50" s="73"/>
      <c r="AG50" s="73"/>
      <c r="AH50" s="73"/>
      <c r="AI50" s="73"/>
      <c r="AJ50" s="73"/>
      <c r="AK50" s="73"/>
      <c r="AL50" s="73"/>
      <c r="AM50" s="73"/>
      <c r="AN50" s="73"/>
      <c r="AO50" s="73" t="str">
        <f ca="1"/>
        <v>30_10_37_001</v>
      </c>
      <c r="AP50" s="73" t="str">
        <f ca="1"/>
        <v>Historic Building Survey Information (Preliminary)</v>
      </c>
      <c r="AQ50" s="73" t="str">
        <f t="shared" ca="1" si="0"/>
        <v>30_10_37_001 : Historic Building Survey Information (Preliminary)</v>
      </c>
      <c r="AR50" s="73"/>
      <c r="AS50" s="73" t="str">
        <f>IF(tbl_Picklist_UniclassFI[[#This Row],[Level 2]]="",_xlfn.CONCAT("FI_",tbl_Picklist_UniclassFI[[#This Row],[Level 1]]),_xlfn.CONCAT("FI_",tbl_Picklist_UniclassFI[[#This Row],[Level 1]],"_",tbl_Picklist_UniclassFI[[#This Row],[Level 2]]))</f>
        <v>FI_60_20</v>
      </c>
      <c r="AT50" s="73" t="s">
        <v>2521</v>
      </c>
      <c r="AU50" s="73" t="s">
        <v>2500</v>
      </c>
      <c r="AV50" s="73" t="s">
        <v>2891</v>
      </c>
      <c r="AW50" s="73" t="str">
        <f>_xlfn.CONCAT(tbl_Picklist_UniclassFI[[#This Row],[Code]]," : ",tbl_Picklist_UniclassFI[[#This Row],[Title]])</f>
        <v>FI_60_20 : Drawing (DG)</v>
      </c>
      <c r="AX50" s="73"/>
      <c r="AY50" s="73"/>
      <c r="AZ50" s="73"/>
      <c r="BA50" s="73" t="str">
        <f ca="1"/>
        <v>FI_60_60 : Photograph (PH)</v>
      </c>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row>
    <row r="51" spans="2:113" x14ac:dyDescent="0.35">
      <c r="B51" s="6" t="s">
        <v>2892</v>
      </c>
      <c r="C51" s="73"/>
      <c r="D51" s="73"/>
      <c r="E51" s="73"/>
      <c r="F51" s="73"/>
      <c r="G5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PM_30_05_11</v>
      </c>
      <c r="H51" s="101" t="s">
        <v>2579</v>
      </c>
      <c r="I51" s="101" t="s">
        <v>2598</v>
      </c>
      <c r="J51" s="101" t="s">
        <v>2628</v>
      </c>
      <c r="K51" s="73" t="s">
        <v>2893</v>
      </c>
      <c r="L51" s="73" t="str">
        <f>_xlfn.CONCAT(tbl_Picklist_UniclassPM[[#This Row],[Code]]," : ",tbl_Picklist_UniclassPM[[#This Row],[Title]])</f>
        <v>PM_30_05_11 : Canals survey information</v>
      </c>
      <c r="M51" s="73"/>
      <c r="N51" s="73"/>
      <c r="O51" s="73"/>
      <c r="P51" s="73" t="str">
        <f ca="1"/>
        <v>PM_70_70 : Structural testing information</v>
      </c>
      <c r="Q51" s="73"/>
      <c r="R51" s="73" t="str">
        <f ca="1"/>
        <v>PM_30_10_10 : Cadastral survey information</v>
      </c>
      <c r="S51" s="73"/>
      <c r="T51" s="102" t="str">
        <f>IF(tbl_Picklist_TM[[#This Row],[Level 2]]="",_xlfn.CONCAT(tbl_Picklist_TM[[#This Row],[Level 1]]),_xlfn.CONCAT(tbl_Picklist_TM[[#This Row],[Level 1]],"_",tbl_Picklist_TM[[#This Row],[Level 2]]))</f>
        <v>8_7</v>
      </c>
      <c r="U51" s="73">
        <v>8</v>
      </c>
      <c r="V51" s="73">
        <v>7</v>
      </c>
      <c r="W51" s="73" t="s">
        <v>2894</v>
      </c>
      <c r="X51" s="73" t="str">
        <f>_xlfn.CONCAT(tbl_Picklist_TM[[#This Row],[Code]]," : ",tbl_Picklist_TM[[#This Row],[Title]])</f>
        <v>8_7 : External drainage (nature-based SuDS)</v>
      </c>
      <c r="Y51" s="73" t="s">
        <v>2895</v>
      </c>
      <c r="Z51" s="73"/>
      <c r="AA51" s="73"/>
      <c r="AB51" s="73"/>
      <c r="AC51" s="73"/>
      <c r="AD51" s="73"/>
      <c r="AE51" s="73"/>
      <c r="AF51" s="73"/>
      <c r="AG51" s="73"/>
      <c r="AH51" s="73"/>
      <c r="AI51" s="73"/>
      <c r="AJ51" s="73"/>
      <c r="AK51" s="73"/>
      <c r="AL51" s="73"/>
      <c r="AM51" s="73"/>
      <c r="AN51" s="73"/>
      <c r="AO51" s="73" t="str">
        <f ca="1"/>
        <v>30_10_47_001</v>
      </c>
      <c r="AP51" s="73" t="str">
        <f ca="1"/>
        <v>Land Registry Title Plan</v>
      </c>
      <c r="AQ51" s="73" t="str">
        <f t="shared" ca="1" si="0"/>
        <v>30_10_47_001 : Land Registry Title Plan</v>
      </c>
      <c r="AR51" s="73"/>
      <c r="AS51" s="73" t="str">
        <f>IF(tbl_Picklist_UniclassFI[[#This Row],[Level 2]]="",_xlfn.CONCAT("FI_",tbl_Picklist_UniclassFI[[#This Row],[Level 1]]),_xlfn.CONCAT("FI_",tbl_Picklist_UniclassFI[[#This Row],[Level 1]],"_",tbl_Picklist_UniclassFI[[#This Row],[Level 2]]))</f>
        <v>FI_60_25</v>
      </c>
      <c r="AT51" s="73" t="s">
        <v>2521</v>
      </c>
      <c r="AU51" s="73" t="s">
        <v>2733</v>
      </c>
      <c r="AV51" s="73" t="s">
        <v>2896</v>
      </c>
      <c r="AW51" s="73" t="str">
        <f>_xlfn.CONCAT(tbl_Picklist_UniclassFI[[#This Row],[Code]]," : ",tbl_Picklist_UniclassFI[[#This Row],[Title]])</f>
        <v>FI_60_25 : Drawing rendition (DR)</v>
      </c>
      <c r="AX51" s="73"/>
      <c r="AY51" s="73"/>
      <c r="AZ51" s="73"/>
      <c r="BA51" s="73" t="str">
        <f ca="1"/>
        <v>FI_60_76 : Schematic (SC)</v>
      </c>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row>
    <row r="52" spans="2:113" x14ac:dyDescent="0.35">
      <c r="B52" s="6" t="s">
        <v>2897</v>
      </c>
      <c r="C52" s="73"/>
      <c r="D52" s="73"/>
      <c r="E52" s="73"/>
      <c r="F52" s="73"/>
      <c r="G5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PM_30_05_15</v>
      </c>
      <c r="H52" s="101" t="s">
        <v>2579</v>
      </c>
      <c r="I52" s="101" t="s">
        <v>2598</v>
      </c>
      <c r="J52" s="101" t="s">
        <v>2505</v>
      </c>
      <c r="K52" s="73" t="s">
        <v>2898</v>
      </c>
      <c r="L52" s="73" t="str">
        <f>_xlfn.CONCAT(tbl_Picklist_UniclassPM[[#This Row],[Code]]," : ",tbl_Picklist_UniclassPM[[#This Row],[Title]])</f>
        <v>PM_30_05_15 : Coastal survey information</v>
      </c>
      <c r="M52" s="73"/>
      <c r="N52" s="73"/>
      <c r="O52" s="73"/>
      <c r="P52" s="73" t="str">
        <f ca="1"/>
        <v>PM_70_75 : Testing information</v>
      </c>
      <c r="Q52" s="73"/>
      <c r="R52" s="73" t="str">
        <f ca="1"/>
        <v>PM_30_10_15 : Condition survey information</v>
      </c>
      <c r="S52" s="73"/>
      <c r="T52" s="102" t="str">
        <f>IF(tbl_Picklist_TM[[#This Row],[Level 2]]="",_xlfn.CONCAT(tbl_Picklist_TM[[#This Row],[Level 1]]),_xlfn.CONCAT(tbl_Picklist_TM[[#This Row],[Level 1]],"_",tbl_Picklist_TM[[#This Row],[Level 2]]))</f>
        <v>8_8</v>
      </c>
      <c r="U52" s="73">
        <v>8</v>
      </c>
      <c r="V52" s="73">
        <v>8</v>
      </c>
      <c r="W52" s="73" t="s">
        <v>2899</v>
      </c>
      <c r="X52" s="73" t="str">
        <f>_xlfn.CONCAT(tbl_Picklist_TM[[#This Row],[Code]]," : ",tbl_Picklist_TM[[#This Row],[Title]])</f>
        <v>8_8 : Structures in the landscape</v>
      </c>
      <c r="Y52" s="73" t="s">
        <v>2900</v>
      </c>
      <c r="Z52" s="73"/>
      <c r="AA52" s="73"/>
      <c r="AB52" s="73"/>
      <c r="AC52" s="73"/>
      <c r="AD52" s="73"/>
      <c r="AE52" s="73"/>
      <c r="AF52" s="73"/>
      <c r="AG52" s="73"/>
      <c r="AH52" s="73"/>
      <c r="AI52" s="73"/>
      <c r="AJ52" s="73"/>
      <c r="AK52" s="73"/>
      <c r="AL52" s="73"/>
      <c r="AM52" s="73"/>
      <c r="AN52" s="73"/>
      <c r="AO52" s="73" t="str">
        <f ca="1"/>
        <v>30_10_60_001</v>
      </c>
      <c r="AP52" s="73" t="str">
        <f ca="1"/>
        <v>Party Wall Survey Information</v>
      </c>
      <c r="AQ52" s="73" t="str">
        <f t="shared" ca="1" si="0"/>
        <v>30_10_60_001 : Party Wall Survey Information</v>
      </c>
      <c r="AR52" s="73"/>
      <c r="AS52" s="73" t="str">
        <f>IF(tbl_Picklist_UniclassFI[[#This Row],[Level 2]]="",_xlfn.CONCAT("FI_",tbl_Picklist_UniclassFI[[#This Row],[Level 1]]),_xlfn.CONCAT("FI_",tbl_Picklist_UniclassFI[[#This Row],[Level 1]],"_",tbl_Picklist_UniclassFI[[#This Row],[Level 2]]))</f>
        <v>FI_60_40</v>
      </c>
      <c r="AT52" s="73" t="s">
        <v>2521</v>
      </c>
      <c r="AU52" s="73" t="s">
        <v>2758</v>
      </c>
      <c r="AV52" s="73" t="s">
        <v>2901</v>
      </c>
      <c r="AW52" s="73" t="str">
        <f>_xlfn.CONCAT(tbl_Picklist_UniclassFI[[#This Row],[Code]]," : ",tbl_Picklist_UniclassFI[[#This Row],[Title]])</f>
        <v>FI_60_40 : Image (IM)</v>
      </c>
      <c r="AX52" s="73"/>
      <c r="AY52" s="73"/>
      <c r="AZ52" s="73"/>
      <c r="BA52" s="73" t="str">
        <f ca="1"/>
        <v>FI_60_80 : Sketch (SK)</v>
      </c>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row>
    <row r="53" spans="2:113" x14ac:dyDescent="0.35">
      <c r="B53" s="6" t="s">
        <v>2902</v>
      </c>
      <c r="C53" s="73"/>
      <c r="D53" s="73"/>
      <c r="E53" s="73"/>
      <c r="F53" s="73"/>
      <c r="G5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PM_30_05_46</v>
      </c>
      <c r="H53" s="101" t="s">
        <v>2579</v>
      </c>
      <c r="I53" s="101" t="s">
        <v>2598</v>
      </c>
      <c r="J53" s="101" t="s">
        <v>2607</v>
      </c>
      <c r="K53" s="73" t="s">
        <v>2903</v>
      </c>
      <c r="L53" s="73" t="str">
        <f>_xlfn.CONCAT(tbl_Picklist_UniclassPM[[#This Row],[Code]]," : ",tbl_Picklist_UniclassPM[[#This Row],[Title]])</f>
        <v>PM_30_05_46 : Lakes and ponds survey information</v>
      </c>
      <c r="M53" s="73"/>
      <c r="N53" s="73"/>
      <c r="O53" s="73"/>
      <c r="P53" s="73" t="str">
        <f ca="1"/>
        <v>PM_70_80 : Commissioning information</v>
      </c>
      <c r="Q53" s="73"/>
      <c r="R53" s="73" t="str">
        <f ca="1"/>
        <v>PM_30_10_22 : Dimensional information</v>
      </c>
      <c r="S53" s="73"/>
      <c r="T53" s="102" t="str">
        <f>IF(tbl_Picklist_TM[[#This Row],[Level 2]]="",_xlfn.CONCAT(tbl_Picklist_TM[[#This Row],[Level 1]]),_xlfn.CONCAT(tbl_Picklist_TM[[#This Row],[Level 1]],"_",tbl_Picklist_TM[[#This Row],[Level 2]]))</f>
        <v>9</v>
      </c>
      <c r="U53" s="73">
        <v>9</v>
      </c>
      <c r="V53" s="73"/>
      <c r="W53" s="73" t="s">
        <v>2904</v>
      </c>
      <c r="X53" s="73" t="str">
        <f>_xlfn.CONCAT(tbl_Picklist_TM[[#This Row],[Code]]," : ",tbl_Picklist_TM[[#This Row],[Title]])</f>
        <v>9 : Fire Safety</v>
      </c>
      <c r="Y53" s="73" t="s">
        <v>2905</v>
      </c>
      <c r="Z53" s="73"/>
      <c r="AA53" s="73"/>
      <c r="AB53" s="73"/>
      <c r="AC53" s="73"/>
      <c r="AD53" s="73"/>
      <c r="AE53" s="73"/>
      <c r="AF53" s="73"/>
      <c r="AG53" s="73"/>
      <c r="AH53" s="73"/>
      <c r="AI53" s="73"/>
      <c r="AJ53" s="73"/>
      <c r="AK53" s="73"/>
      <c r="AL53" s="73"/>
      <c r="AM53" s="73"/>
      <c r="AN53" s="73"/>
      <c r="AO53" s="73" t="str">
        <f ca="1"/>
        <v>30_10_64_001</v>
      </c>
      <c r="AP53" s="73" t="str">
        <f ca="1"/>
        <v>Photogrammetry Survey Information</v>
      </c>
      <c r="AQ53" s="73" t="str">
        <f t="shared" ca="1" si="0"/>
        <v>30_10_64_001 : Photogrammetry Survey Information</v>
      </c>
      <c r="AR53" s="73"/>
      <c r="AS53" s="73" t="str">
        <f>IF(tbl_Picklist_UniclassFI[[#This Row],[Level 2]]="",_xlfn.CONCAT("FI_",tbl_Picklist_UniclassFI[[#This Row],[Level 1]]),_xlfn.CONCAT("FI_",tbl_Picklist_UniclassFI[[#This Row],[Level 1]],"_",tbl_Picklist_UniclassFI[[#This Row],[Level 2]]))</f>
        <v>FI_60_50</v>
      </c>
      <c r="AT53" s="73" t="s">
        <v>2521</v>
      </c>
      <c r="AU53" s="73" t="s">
        <v>2619</v>
      </c>
      <c r="AV53" s="73" t="s">
        <v>2906</v>
      </c>
      <c r="AW53" s="73" t="str">
        <f>_xlfn.CONCAT(tbl_Picklist_UniclassFI[[#This Row],[Code]]," : ",tbl_Picklist_UniclassFI[[#This Row],[Title]])</f>
        <v>FI_60_50 : Model rendition (MR)</v>
      </c>
      <c r="AX53" s="73"/>
      <c r="AY53" s="73"/>
      <c r="AZ53" s="73"/>
      <c r="BA53" s="73" t="str">
        <f ca="1"/>
        <v>FI_60_95 : Visualization (VS)</v>
      </c>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c r="DE53" s="73"/>
      <c r="DF53" s="73"/>
      <c r="DG53" s="73"/>
      <c r="DH53" s="73"/>
      <c r="DI53" s="73"/>
    </row>
    <row r="54" spans="2:113" x14ac:dyDescent="0.35">
      <c r="B54" s="6" t="s">
        <v>2907</v>
      </c>
      <c r="C54" s="73"/>
      <c r="D54" s="73"/>
      <c r="E54" s="73"/>
      <c r="F54" s="73"/>
      <c r="G5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PM_30_05_70</v>
      </c>
      <c r="H54" s="101" t="s">
        <v>2579</v>
      </c>
      <c r="I54" s="101" t="s">
        <v>2598</v>
      </c>
      <c r="J54" s="101" t="s">
        <v>2680</v>
      </c>
      <c r="K54" s="73" t="s">
        <v>2908</v>
      </c>
      <c r="L54" s="73" t="str">
        <f>_xlfn.CONCAT(tbl_Picklist_UniclassPM[[#This Row],[Code]]," : ",tbl_Picklist_UniclassPM[[#This Row],[Title]])</f>
        <v>PM_30_05_70 : Reservoirs survey information</v>
      </c>
      <c r="M54" s="73"/>
      <c r="N54" s="73"/>
      <c r="O54" s="73"/>
      <c r="P54" s="73" t="str">
        <f ca="1"/>
        <v>PM_70_85 : Completion information</v>
      </c>
      <c r="Q54" s="73"/>
      <c r="R54" s="73" t="str">
        <f ca="1"/>
        <v>PM_30_10_26 : Electrical power quality assessment information</v>
      </c>
      <c r="S54" s="73"/>
      <c r="T54" s="102" t="str">
        <f>IF(tbl_Picklist_TM[[#This Row],[Level 2]]="",_xlfn.CONCAT(tbl_Picklist_TM[[#This Row],[Level 1]]),_xlfn.CONCAT(tbl_Picklist_TM[[#This Row],[Level 1]],"_",tbl_Picklist_TM[[#This Row],[Level 2]]))</f>
        <v>9_1</v>
      </c>
      <c r="U54" s="73">
        <v>9</v>
      </c>
      <c r="V54" s="73">
        <v>1</v>
      </c>
      <c r="W54" s="73" t="s">
        <v>2904</v>
      </c>
      <c r="X54" s="73" t="str">
        <f>_xlfn.CONCAT(tbl_Picklist_TM[[#This Row],[Code]]," : ",tbl_Picklist_TM[[#This Row],[Title]])</f>
        <v>9_1 : Fire Safety</v>
      </c>
      <c r="Y54" s="73" t="s">
        <v>2905</v>
      </c>
      <c r="Z54" s="73"/>
      <c r="AA54" s="73"/>
      <c r="AB54" s="73"/>
      <c r="AC54" s="73"/>
      <c r="AD54" s="73"/>
      <c r="AE54" s="73"/>
      <c r="AF54" s="73"/>
      <c r="AG54" s="73"/>
      <c r="AH54" s="73"/>
      <c r="AI54" s="73"/>
      <c r="AJ54" s="73"/>
      <c r="AK54" s="73"/>
      <c r="AL54" s="73"/>
      <c r="AM54" s="73"/>
      <c r="AN54" s="73"/>
      <c r="AO54" s="73" t="str">
        <f ca="1"/>
        <v>30_10_65_001</v>
      </c>
      <c r="AP54" s="73" t="str">
        <f ca="1"/>
        <v>CDC Site Plan</v>
      </c>
      <c r="AQ54" s="73" t="str">
        <f t="shared" ca="1" si="0"/>
        <v>30_10_65_001 : CDC Site Plan</v>
      </c>
      <c r="AR54" s="73"/>
      <c r="AS54" s="73" t="str">
        <f>IF(tbl_Picklist_UniclassFI[[#This Row],[Level 2]]="",_xlfn.CONCAT("FI_",tbl_Picklist_UniclassFI[[#This Row],[Level 1]]),_xlfn.CONCAT("FI_",tbl_Picklist_UniclassFI[[#This Row],[Level 1]],"_",tbl_Picklist_UniclassFI[[#This Row],[Level 2]]))</f>
        <v>FI_60_53</v>
      </c>
      <c r="AT54" s="73" t="s">
        <v>2521</v>
      </c>
      <c r="AU54" s="73" t="s">
        <v>2909</v>
      </c>
      <c r="AV54" s="73" t="s">
        <v>2910</v>
      </c>
      <c r="AW54" s="73" t="str">
        <f>_xlfn.CONCAT(tbl_Picklist_UniclassFI[[#This Row],[Code]]," : ",tbl_Picklist_UniclassFI[[#This Row],[Title]])</f>
        <v>FI_60_53 : Model – three-dimensional (M3)</v>
      </c>
      <c r="AX54" s="73"/>
      <c r="AY54" s="73"/>
      <c r="AZ54" s="73"/>
      <c r="BA54" s="73" t="str">
        <f ca="1"/>
        <v>FI_70_65 : Protocol (PZ)</v>
      </c>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row>
    <row r="55" spans="2:113" x14ac:dyDescent="0.35">
      <c r="B55" s="6" t="s">
        <v>2911</v>
      </c>
      <c r="C55" s="73"/>
      <c r="D55" s="73"/>
      <c r="E55" s="73"/>
      <c r="F55" s="73"/>
      <c r="G5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PM_30_05_72</v>
      </c>
      <c r="H55" s="101" t="s">
        <v>2579</v>
      </c>
      <c r="I55" s="101" t="s">
        <v>2598</v>
      </c>
      <c r="J55" s="101" t="s">
        <v>2912</v>
      </c>
      <c r="K55" s="73" t="s">
        <v>2913</v>
      </c>
      <c r="L55" s="73" t="str">
        <f>_xlfn.CONCAT(tbl_Picklist_UniclassPM[[#This Row],[Code]]," : ",tbl_Picklist_UniclassPM[[#This Row],[Title]])</f>
        <v>PM_30_05_72 : Rivers and streams survey information</v>
      </c>
      <c r="M55" s="73"/>
      <c r="N55" s="73"/>
      <c r="O55" s="73"/>
      <c r="P55" s="73" t="str">
        <f ca="1"/>
        <v>PM_70_90 : Record information</v>
      </c>
      <c r="Q55" s="73"/>
      <c r="R55" s="73" t="str">
        <f ca="1"/>
        <v>PM_30_10_28 : Existing structure information</v>
      </c>
      <c r="S55" s="73"/>
      <c r="T55" s="73"/>
      <c r="U55" s="73"/>
      <c r="V55" s="73"/>
      <c r="W55" s="73"/>
      <c r="X55" s="73"/>
      <c r="Y55" s="73"/>
      <c r="Z55" s="73"/>
      <c r="AA55" s="73"/>
      <c r="AB55" s="73"/>
      <c r="AC55" s="73"/>
      <c r="AD55" s="73"/>
      <c r="AE55" s="73"/>
      <c r="AF55" s="73"/>
      <c r="AG55" s="73"/>
      <c r="AH55" s="73"/>
      <c r="AI55" s="73"/>
      <c r="AJ55" s="73"/>
      <c r="AK55" s="73"/>
      <c r="AL55" s="73"/>
      <c r="AM55" s="73"/>
      <c r="AN55" s="73"/>
      <c r="AO55" s="73" t="str">
        <f ca="1"/>
        <v>30_10_76_001</v>
      </c>
      <c r="AP55" s="73" t="str">
        <f ca="1"/>
        <v>Point Cloud Survey Information</v>
      </c>
      <c r="AQ55" s="73" t="str">
        <f t="shared" ca="1" si="0"/>
        <v>30_10_76_001 : Point Cloud Survey Information</v>
      </c>
      <c r="AR55" s="73"/>
      <c r="AS55" s="73" t="str">
        <f>IF(tbl_Picklist_UniclassFI[[#This Row],[Level 2]]="",_xlfn.CONCAT("FI_",tbl_Picklist_UniclassFI[[#This Row],[Level 1]]),_xlfn.CONCAT("FI_",tbl_Picklist_UniclassFI[[#This Row],[Level 1]],"_",tbl_Picklist_UniclassFI[[#This Row],[Level 2]]))</f>
        <v>FI_60_55</v>
      </c>
      <c r="AT55" s="73" t="s">
        <v>2521</v>
      </c>
      <c r="AU55" s="73" t="s">
        <v>2633</v>
      </c>
      <c r="AV55" s="73" t="s">
        <v>2914</v>
      </c>
      <c r="AW55" s="73" t="str">
        <f>_xlfn.CONCAT(tbl_Picklist_UniclassFI[[#This Row],[Code]]," : ",tbl_Picklist_UniclassFI[[#This Row],[Title]])</f>
        <v>FI_60_55 : Model – two-dimensional (M2)</v>
      </c>
      <c r="AX55" s="73"/>
      <c r="AY55" s="73"/>
      <c r="AZ55" s="73"/>
      <c r="BA55" s="73" t="str">
        <f ca="1"/>
        <v>FI_70_72 : Regulation (RN)</v>
      </c>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row>
    <row r="56" spans="2:113" x14ac:dyDescent="0.35">
      <c r="B56" s="6" t="s">
        <v>2915</v>
      </c>
      <c r="C56" s="73"/>
      <c r="D56" s="73"/>
      <c r="E56" s="73"/>
      <c r="F56" s="73"/>
      <c r="G5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PM_30_05_73</v>
      </c>
      <c r="H56" s="101" t="s">
        <v>2579</v>
      </c>
      <c r="I56" s="101" t="s">
        <v>2598</v>
      </c>
      <c r="J56" s="101" t="s">
        <v>2785</v>
      </c>
      <c r="K56" s="73" t="s">
        <v>2916</v>
      </c>
      <c r="L56" s="73" t="str">
        <f>_xlfn.CONCAT(tbl_Picklist_UniclassPM[[#This Row],[Code]]," : ",tbl_Picklist_UniclassPM[[#This Row],[Title]])</f>
        <v>PM_30_05_73 : River estuaries survey information</v>
      </c>
      <c r="M56" s="73"/>
      <c r="N56" s="73"/>
      <c r="O56" s="73"/>
      <c r="P56" s="73" t="str">
        <f ca="1"/>
        <v>PM_70_95 : Project assurance information</v>
      </c>
      <c r="Q56" s="73"/>
      <c r="R56" s="73" t="str">
        <f ca="1"/>
        <v>PM_30_10_36 : Historic site survey information</v>
      </c>
      <c r="S56" s="73"/>
      <c r="T56" s="73"/>
      <c r="U56" s="73"/>
      <c r="V56" s="73"/>
      <c r="W56" s="73"/>
      <c r="X56" s="73"/>
      <c r="Y56" s="73"/>
      <c r="Z56" s="73"/>
      <c r="AA56" s="73"/>
      <c r="AB56" s="73"/>
      <c r="AC56" s="73"/>
      <c r="AD56" s="73"/>
      <c r="AE56" s="73"/>
      <c r="AF56" s="73"/>
      <c r="AG56" s="73"/>
      <c r="AH56" s="73"/>
      <c r="AI56" s="73"/>
      <c r="AJ56" s="73"/>
      <c r="AK56" s="73"/>
      <c r="AL56" s="73"/>
      <c r="AM56" s="73"/>
      <c r="AN56" s="73"/>
      <c r="AO56" s="73" t="str">
        <f ca="1"/>
        <v>30_10_77_001</v>
      </c>
      <c r="AP56" s="73" t="str">
        <f ca="1"/>
        <v>Security Risk Assessment (SRA)</v>
      </c>
      <c r="AQ56" s="73" t="str">
        <f t="shared" ca="1" si="0"/>
        <v>30_10_77_001 : Security Risk Assessment (SRA)</v>
      </c>
      <c r="AR56" s="73"/>
      <c r="AS56" s="73" t="str">
        <f>IF(tbl_Picklist_UniclassFI[[#This Row],[Level 2]]="",_xlfn.CONCAT("FI_",tbl_Picklist_UniclassFI[[#This Row],[Level 1]]),_xlfn.CONCAT("FI_",tbl_Picklist_UniclassFI[[#This Row],[Level 1]],"_",tbl_Picklist_UniclassFI[[#This Row],[Level 2]]))</f>
        <v>FI_60_60</v>
      </c>
      <c r="AT56" s="73" t="s">
        <v>2521</v>
      </c>
      <c r="AU56" s="73" t="s">
        <v>2521</v>
      </c>
      <c r="AV56" s="73" t="s">
        <v>2917</v>
      </c>
      <c r="AW56" s="73" t="str">
        <f>_xlfn.CONCAT(tbl_Picklist_UniclassFI[[#This Row],[Code]]," : ",tbl_Picklist_UniclassFI[[#This Row],[Title]])</f>
        <v>FI_60_60 : Photograph (PH)</v>
      </c>
      <c r="AX56" s="73"/>
      <c r="AY56" s="73"/>
      <c r="AZ56" s="73"/>
      <c r="BA56" s="73" t="str">
        <f ca="1"/>
        <v>FI_70_85 : Standard (SD)</v>
      </c>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row>
    <row r="57" spans="2:113" x14ac:dyDescent="0.35">
      <c r="B57" s="6" t="s">
        <v>2918</v>
      </c>
      <c r="C57" s="73"/>
      <c r="D57" s="73"/>
      <c r="E57" s="73"/>
      <c r="F57" s="73"/>
      <c r="G5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v>
      </c>
      <c r="H57" s="101" t="s">
        <v>2579</v>
      </c>
      <c r="I57" s="101" t="s">
        <v>2448</v>
      </c>
      <c r="J57" s="101"/>
      <c r="K57" s="73" t="s">
        <v>2919</v>
      </c>
      <c r="L57" s="73" t="str">
        <f>_xlfn.CONCAT(tbl_Picklist_UniclassPM[[#This Row],[Code]]," : ",tbl_Picklist_UniclassPM[[#This Row],[Title]])</f>
        <v>PM_30_10 : Site survey information</v>
      </c>
      <c r="M57" s="73"/>
      <c r="N57" s="73"/>
      <c r="O57" s="73"/>
      <c r="P57" s="73" t="str">
        <f ca="1"/>
        <v>PM_80_10 : Asset strategy, planning and management information</v>
      </c>
      <c r="Q57" s="73"/>
      <c r="R57" s="73" t="str">
        <f ca="1"/>
        <v>PM_30_10_37 : Historic building survey information</v>
      </c>
      <c r="S57" s="73"/>
      <c r="T57" s="73"/>
      <c r="U57" s="73"/>
      <c r="V57" s="73"/>
      <c r="W57" s="73"/>
      <c r="X57" s="73"/>
      <c r="Y57" s="73"/>
      <c r="Z57" s="73"/>
      <c r="AA57" s="73"/>
      <c r="AB57" s="73"/>
      <c r="AC57" s="73"/>
      <c r="AD57" s="73"/>
      <c r="AE57" s="73"/>
      <c r="AF57" s="73"/>
      <c r="AG57" s="73"/>
      <c r="AH57" s="73"/>
      <c r="AI57" s="73"/>
      <c r="AJ57" s="73"/>
      <c r="AK57" s="73"/>
      <c r="AL57" s="73"/>
      <c r="AM57" s="73"/>
      <c r="AN57" s="73"/>
      <c r="AO57" s="73" t="str">
        <f ca="1"/>
        <v>30_10_88_001</v>
      </c>
      <c r="AP57" s="73" t="str">
        <f ca="1"/>
        <v>Topographical Survey Information</v>
      </c>
      <c r="AQ57" s="73" t="str">
        <f t="shared" ca="1" si="0"/>
        <v>30_10_88_001 : Topographical Survey Information</v>
      </c>
      <c r="AR57" s="73"/>
      <c r="AS57" s="73" t="str">
        <f>IF(tbl_Picklist_UniclassFI[[#This Row],[Level 2]]="",_xlfn.CONCAT("FI_",tbl_Picklist_UniclassFI[[#This Row],[Level 1]]),_xlfn.CONCAT("FI_",tbl_Picklist_UniclassFI[[#This Row],[Level 1]],"_",tbl_Picklist_UniclassFI[[#This Row],[Level 2]]))</f>
        <v>FI_60_76</v>
      </c>
      <c r="AT57" s="73" t="s">
        <v>2521</v>
      </c>
      <c r="AU57" s="73" t="s">
        <v>2920</v>
      </c>
      <c r="AV57" s="73" t="s">
        <v>2921</v>
      </c>
      <c r="AW57" s="73" t="str">
        <f>_xlfn.CONCAT(tbl_Picklist_UniclassFI[[#This Row],[Code]]," : ",tbl_Picklist_UniclassFI[[#This Row],[Title]])</f>
        <v>FI_60_76 : Schematic (SC)</v>
      </c>
      <c r="AX57" s="73"/>
      <c r="AY57" s="73"/>
      <c r="AZ57" s="73"/>
      <c r="BA57" s="73" t="str">
        <f ca="1"/>
        <v>FI_80_50 : Method statement (MS)</v>
      </c>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row>
    <row r="58" spans="2:113" x14ac:dyDescent="0.35">
      <c r="B58" s="6" t="s">
        <v>2922</v>
      </c>
      <c r="C58" s="73"/>
      <c r="D58" s="73"/>
      <c r="E58" s="73"/>
      <c r="F58" s="73"/>
      <c r="G5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PM_30_10_06</v>
      </c>
      <c r="H58" s="101" t="s">
        <v>2579</v>
      </c>
      <c r="I58" s="101" t="s">
        <v>2448</v>
      </c>
      <c r="J58" s="101" t="s">
        <v>2612</v>
      </c>
      <c r="K58" s="73" t="s">
        <v>2923</v>
      </c>
      <c r="L58" s="73" t="str">
        <f>_xlfn.CONCAT(tbl_Picklist_UniclassPM[[#This Row],[Code]]," : ",tbl_Picklist_UniclassPM[[#This Row],[Title]])</f>
        <v>PM_30_10_06 : Bathymetric survey information</v>
      </c>
      <c r="M58" s="73"/>
      <c r="N58" s="73"/>
      <c r="O58" s="73"/>
      <c r="P58" s="73" t="str">
        <f ca="1"/>
        <v>PM_80_15 : Asset maintenance information</v>
      </c>
      <c r="Q58" s="73"/>
      <c r="R58" s="73" t="str">
        <f ca="1"/>
        <v>PM_30_10_38 : Hydraulic information</v>
      </c>
      <c r="S58" s="73"/>
      <c r="T58" s="73"/>
      <c r="U58" s="73"/>
      <c r="V58" s="73"/>
      <c r="W58" s="73"/>
      <c r="X58" s="73"/>
      <c r="Y58" s="73"/>
      <c r="Z58" s="73"/>
      <c r="AA58" s="73"/>
      <c r="AB58" s="73"/>
      <c r="AC58" s="73"/>
      <c r="AD58" s="73"/>
      <c r="AE58" s="73"/>
      <c r="AF58" s="73"/>
      <c r="AG58" s="73"/>
      <c r="AH58" s="73"/>
      <c r="AI58" s="73"/>
      <c r="AJ58" s="73"/>
      <c r="AK58" s="73"/>
      <c r="AL58" s="73"/>
      <c r="AM58" s="73"/>
      <c r="AN58" s="73"/>
      <c r="AO58" s="73" t="str">
        <f ca="1"/>
        <v>30_10_90_001</v>
      </c>
      <c r="AP58" s="73" t="str">
        <f ca="1"/>
        <v>Transport Survey Information</v>
      </c>
      <c r="AQ58" s="73" t="str">
        <f t="shared" ca="1" si="0"/>
        <v>30_10_90_001 : Transport Survey Information</v>
      </c>
      <c r="AR58" s="73"/>
      <c r="AS58" s="73" t="str">
        <f>IF(tbl_Picklist_UniclassFI[[#This Row],[Level 2]]="",_xlfn.CONCAT("FI_",tbl_Picklist_UniclassFI[[#This Row],[Level 1]]),_xlfn.CONCAT("FI_",tbl_Picklist_UniclassFI[[#This Row],[Level 1]],"_",tbl_Picklist_UniclassFI[[#This Row],[Level 2]]))</f>
        <v>FI_60_80</v>
      </c>
      <c r="AT58" s="73" t="s">
        <v>2521</v>
      </c>
      <c r="AU58" s="73" t="s">
        <v>2829</v>
      </c>
      <c r="AV58" s="73" t="s">
        <v>2924</v>
      </c>
      <c r="AW58" s="73" t="str">
        <f>_xlfn.CONCAT(tbl_Picklist_UniclassFI[[#This Row],[Code]]," : ",tbl_Picklist_UniclassFI[[#This Row],[Title]])</f>
        <v>FI_60_80 : Sketch (SK)</v>
      </c>
      <c r="AX58" s="73"/>
      <c r="AY58" s="73"/>
      <c r="AZ58" s="73"/>
      <c r="BA58" s="73" t="str">
        <f ca="1"/>
        <v>FI_80_60 : Policy (PY)</v>
      </c>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row>
    <row r="59" spans="2:113" x14ac:dyDescent="0.35">
      <c r="B59" s="6" t="s">
        <v>2925</v>
      </c>
      <c r="C59" s="73"/>
      <c r="D59" s="73"/>
      <c r="E59" s="73"/>
      <c r="F59" s="73"/>
      <c r="G5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PM_30_10_10</v>
      </c>
      <c r="H59" s="101" t="s">
        <v>2579</v>
      </c>
      <c r="I59" s="101" t="s">
        <v>2448</v>
      </c>
      <c r="J59" s="101" t="s">
        <v>2448</v>
      </c>
      <c r="K59" s="73" t="s">
        <v>2926</v>
      </c>
      <c r="L59" s="73" t="str">
        <f>_xlfn.CONCAT(tbl_Picklist_UniclassPM[[#This Row],[Code]]," : ",tbl_Picklist_UniclassPM[[#This Row],[Title]])</f>
        <v>PM_30_10_10 : Cadastral survey information</v>
      </c>
      <c r="M59" s="73"/>
      <c r="N59" s="73"/>
      <c r="O59" s="73"/>
      <c r="P59" s="73" t="str">
        <f ca="1"/>
        <v>PM_80_20 : Communications and engagement</v>
      </c>
      <c r="Q59" s="73"/>
      <c r="R59" s="73" t="str">
        <f ca="1"/>
        <v>PM_30_10_39 : Hydrological information</v>
      </c>
      <c r="S59" s="73"/>
      <c r="T59" s="73"/>
      <c r="U59" s="73"/>
      <c r="V59" s="73"/>
      <c r="W59" s="73"/>
      <c r="X59" s="73"/>
      <c r="Y59" s="73"/>
      <c r="Z59" s="73"/>
      <c r="AA59" s="73"/>
      <c r="AB59" s="73"/>
      <c r="AC59" s="73"/>
      <c r="AD59" s="73"/>
      <c r="AE59" s="73"/>
      <c r="AF59" s="73"/>
      <c r="AG59" s="73"/>
      <c r="AH59" s="73"/>
      <c r="AI59" s="73"/>
      <c r="AJ59" s="73"/>
      <c r="AK59" s="73"/>
      <c r="AL59" s="73"/>
      <c r="AM59" s="73"/>
      <c r="AN59" s="73"/>
      <c r="AO59" s="73" t="str">
        <f ca="1"/>
        <v>30_10_93_001</v>
      </c>
      <c r="AP59" s="73" t="str">
        <f ca="1"/>
        <v>Underground Utilities Survey Information</v>
      </c>
      <c r="AQ59" s="73" t="str">
        <f t="shared" ca="1" si="0"/>
        <v>30_10_93_001 : Underground Utilities Survey Information</v>
      </c>
      <c r="AR59" s="73"/>
      <c r="AS59" s="73" t="str">
        <f>IF(tbl_Picklist_UniclassFI[[#This Row],[Level 2]]="",_xlfn.CONCAT("FI_",tbl_Picklist_UniclassFI[[#This Row],[Level 1]]),_xlfn.CONCAT("FI_",tbl_Picklist_UniclassFI[[#This Row],[Level 1]],"_",tbl_Picklist_UniclassFI[[#This Row],[Level 2]]))</f>
        <v>FI_60_95</v>
      </c>
      <c r="AT59" s="73" t="s">
        <v>2521</v>
      </c>
      <c r="AU59" s="73" t="s">
        <v>2790</v>
      </c>
      <c r="AV59" s="73" t="s">
        <v>2927</v>
      </c>
      <c r="AW59" s="73" t="str">
        <f>_xlfn.CONCAT(tbl_Picklist_UniclassFI[[#This Row],[Code]]," : ",tbl_Picklist_UniclassFI[[#This Row],[Title]])</f>
        <v>FI_60_95 : Visualization (VS)</v>
      </c>
      <c r="AX59" s="73"/>
      <c r="AY59" s="73"/>
      <c r="AZ59" s="73"/>
      <c r="BA59" s="73" t="str">
        <f ca="1"/>
        <v>FI_80_63 : Procedure (PC)</v>
      </c>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row>
    <row r="60" spans="2:113" x14ac:dyDescent="0.35">
      <c r="B60" s="6" t="s">
        <v>2928</v>
      </c>
      <c r="C60" s="73"/>
      <c r="D60" s="73"/>
      <c r="E60" s="73"/>
      <c r="F60" s="73"/>
      <c r="G6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PM_30_10_15</v>
      </c>
      <c r="H60" s="101" t="s">
        <v>2579</v>
      </c>
      <c r="I60" s="101" t="s">
        <v>2448</v>
      </c>
      <c r="J60" s="101" t="s">
        <v>2505</v>
      </c>
      <c r="K60" s="73" t="s">
        <v>2929</v>
      </c>
      <c r="L60" s="73" t="str">
        <f>_xlfn.CONCAT(tbl_Picklist_UniclassPM[[#This Row],[Code]]," : ",tbl_Picklist_UniclassPM[[#This Row],[Title]])</f>
        <v>PM_30_10_15 : Condition survey information</v>
      </c>
      <c r="M60" s="73"/>
      <c r="N60" s="73"/>
      <c r="O60" s="73"/>
      <c r="P60" s="73" t="str">
        <f ca="1"/>
        <v>PM_80_25 : Asset impact assessments</v>
      </c>
      <c r="Q60" s="73"/>
      <c r="R60" s="73" t="str">
        <f ca="1"/>
        <v>PM_30_10_47 : Land registration information</v>
      </c>
      <c r="S60" s="73"/>
      <c r="T60" s="73"/>
      <c r="U60" s="73"/>
      <c r="V60" s="73"/>
      <c r="W60" s="73"/>
      <c r="X60" s="73"/>
      <c r="Y60" s="73"/>
      <c r="Z60" s="73"/>
      <c r="AA60" s="73"/>
      <c r="AB60" s="73"/>
      <c r="AC60" s="73"/>
      <c r="AD60" s="73"/>
      <c r="AE60" s="73"/>
      <c r="AF60" s="73"/>
      <c r="AG60" s="73"/>
      <c r="AH60" s="73"/>
      <c r="AI60" s="73"/>
      <c r="AJ60" s="73"/>
      <c r="AK60" s="73"/>
      <c r="AL60" s="73"/>
      <c r="AM60" s="73"/>
      <c r="AN60" s="73"/>
      <c r="AO60" s="73" t="str">
        <f ca="1"/>
        <v>30_20_02_001</v>
      </c>
      <c r="AP60" s="73" t="str">
        <f ca="1"/>
        <v>Archaeology Preliminary Survey Information</v>
      </c>
      <c r="AQ60" s="73" t="str">
        <f t="shared" ca="1" si="0"/>
        <v>30_20_02_001 : Archaeology Preliminary Survey Information</v>
      </c>
      <c r="AR60" s="73"/>
      <c r="AS60" s="73" t="str">
        <f>IF(tbl_Picklist_UniclassFI[[#This Row],[Level 2]]="",_xlfn.CONCAT("FI_",tbl_Picklist_UniclassFI[[#This Row],[Level 1]]),_xlfn.CONCAT("FI_",tbl_Picklist_UniclassFI[[#This Row],[Level 1]],"_",tbl_Picklist_UniclassFI[[#This Row],[Level 2]]))</f>
        <v>FI_70</v>
      </c>
      <c r="AT60" s="73" t="s">
        <v>2680</v>
      </c>
      <c r="AU60" s="73"/>
      <c r="AV60" s="73" t="s">
        <v>2930</v>
      </c>
      <c r="AW60" s="73" t="str">
        <f>_xlfn.CONCAT(tbl_Picklist_UniclassFI[[#This Row],[Code]]," : ",tbl_Picklist_UniclassFI[[#This Row],[Title]])</f>
        <v>FI_70 : Official guidance</v>
      </c>
      <c r="AX60" s="73"/>
      <c r="AY60" s="73"/>
      <c r="AZ60" s="73"/>
      <c r="BA60" s="73" t="str">
        <f ca="1"/>
        <v>FI_80_65 : Programme (PR)</v>
      </c>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row>
    <row r="61" spans="2:113" x14ac:dyDescent="0.35">
      <c r="B61" s="6" t="s">
        <v>2931</v>
      </c>
      <c r="C61" s="73"/>
      <c r="D61" s="73"/>
      <c r="E61" s="73"/>
      <c r="F61" s="73"/>
      <c r="G6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PM_30_10_22</v>
      </c>
      <c r="H61" s="101" t="s">
        <v>2579</v>
      </c>
      <c r="I61" s="101" t="s">
        <v>2448</v>
      </c>
      <c r="J61" s="101" t="s">
        <v>2813</v>
      </c>
      <c r="K61" s="73" t="s">
        <v>2932</v>
      </c>
      <c r="L61" s="73" t="str">
        <f>_xlfn.CONCAT(tbl_Picklist_UniclassPM[[#This Row],[Code]]," : ",tbl_Picklist_UniclassPM[[#This Row],[Title]])</f>
        <v>PM_30_10_22 : Dimensional information</v>
      </c>
      <c r="M61" s="73"/>
      <c r="N61" s="73"/>
      <c r="O61" s="73"/>
      <c r="P61" s="73" t="str">
        <f ca="1"/>
        <v>PM_80_30 : Asset life cycle cost information</v>
      </c>
      <c r="Q61" s="73"/>
      <c r="R61" s="73" t="str">
        <f ca="1"/>
        <v>PM_30_10_49 : Light detection and ranging (LIDAR) survey information</v>
      </c>
      <c r="S61" s="73"/>
      <c r="T61" s="73"/>
      <c r="U61" s="73"/>
      <c r="V61" s="73"/>
      <c r="W61" s="73"/>
      <c r="X61" s="73"/>
      <c r="Y61" s="73"/>
      <c r="Z61" s="73"/>
      <c r="AA61" s="73"/>
      <c r="AB61" s="73"/>
      <c r="AC61" s="73"/>
      <c r="AD61" s="73"/>
      <c r="AE61" s="73"/>
      <c r="AF61" s="73"/>
      <c r="AG61" s="73"/>
      <c r="AH61" s="73"/>
      <c r="AI61" s="73"/>
      <c r="AJ61" s="73"/>
      <c r="AK61" s="73"/>
      <c r="AL61" s="73"/>
      <c r="AM61" s="73"/>
      <c r="AN61" s="73"/>
      <c r="AO61" s="73" t="str">
        <f ca="1"/>
        <v>30_20_28_001</v>
      </c>
      <c r="AP61" s="73" t="str">
        <f ca="1"/>
        <v>Intrusive Geotechnical and Geo-Environmental Investigations</v>
      </c>
      <c r="AQ61" s="73" t="str">
        <f t="shared" ca="1" si="0"/>
        <v>30_20_28_001 : Intrusive Geotechnical and Geo-Environmental Investigations</v>
      </c>
      <c r="AR61" s="73"/>
      <c r="AS61" s="73" t="str">
        <f>IF(tbl_Picklist_UniclassFI[[#This Row],[Level 2]]="",_xlfn.CONCAT("FI_",tbl_Picklist_UniclassFI[[#This Row],[Level 1]]),_xlfn.CONCAT("FI_",tbl_Picklist_UniclassFI[[#This Row],[Level 1]],"_",tbl_Picklist_UniclassFI[[#This Row],[Level 2]]))</f>
        <v>FI_70_65</v>
      </c>
      <c r="AT61" s="73" t="s">
        <v>2680</v>
      </c>
      <c r="AU61" s="73" t="s">
        <v>2670</v>
      </c>
      <c r="AV61" s="73" t="s">
        <v>2933</v>
      </c>
      <c r="AW61" s="73" t="str">
        <f>_xlfn.CONCAT(tbl_Picklist_UniclassFI[[#This Row],[Code]]," : ",tbl_Picklist_UniclassFI[[#This Row],[Title]])</f>
        <v>FI_70_65 : Protocol (PZ)</v>
      </c>
      <c r="AX61" s="73"/>
      <c r="AY61" s="73"/>
      <c r="AZ61" s="73"/>
      <c r="BA61" s="73" t="str">
        <f ca="1"/>
        <v>FI_80_85 : Strategy (SY)</v>
      </c>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row>
    <row r="62" spans="2:113" x14ac:dyDescent="0.35">
      <c r="B62" s="6" t="s">
        <v>2934</v>
      </c>
      <c r="C62" s="73"/>
      <c r="D62" s="73"/>
      <c r="E62" s="73"/>
      <c r="F62" s="73"/>
      <c r="G6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PM_30_10_26</v>
      </c>
      <c r="H62" s="101" t="s">
        <v>2579</v>
      </c>
      <c r="I62" s="101" t="s">
        <v>2448</v>
      </c>
      <c r="J62" s="101" t="s">
        <v>2740</v>
      </c>
      <c r="K62" s="73" t="s">
        <v>2935</v>
      </c>
      <c r="L62" s="73" t="str">
        <f>_xlfn.CONCAT(tbl_Picklist_UniclassPM[[#This Row],[Code]]," : ",tbl_Picklist_UniclassPM[[#This Row],[Title]])</f>
        <v>PM_30_10_26 : Electrical power quality assessment information</v>
      </c>
      <c r="M62" s="73"/>
      <c r="N62" s="73"/>
      <c r="O62" s="73"/>
      <c r="P62" s="73" t="str">
        <f ca="1"/>
        <v>PM_80_40 : Personnel training information</v>
      </c>
      <c r="Q62" s="73"/>
      <c r="R62" s="73" t="str">
        <f ca="1"/>
        <v>PM_30_10_58 : Mapping information</v>
      </c>
      <c r="S62" s="73"/>
      <c r="T62" s="73"/>
      <c r="U62" s="73"/>
      <c r="V62" s="73"/>
      <c r="W62" s="73"/>
      <c r="X62" s="73"/>
      <c r="Y62" s="73"/>
      <c r="Z62" s="73"/>
      <c r="AA62" s="73"/>
      <c r="AB62" s="73"/>
      <c r="AC62" s="73"/>
      <c r="AD62" s="73"/>
      <c r="AE62" s="73"/>
      <c r="AF62" s="73"/>
      <c r="AG62" s="73"/>
      <c r="AH62" s="73"/>
      <c r="AI62" s="73"/>
      <c r="AJ62" s="73"/>
      <c r="AK62" s="73"/>
      <c r="AL62" s="73"/>
      <c r="AM62" s="73"/>
      <c r="AN62" s="73"/>
      <c r="AO62" s="73" t="str">
        <f ca="1"/>
        <v>30_20_28_002</v>
      </c>
      <c r="AP62" s="73" t="str">
        <f ca="1"/>
        <v>Soil Survey Information</v>
      </c>
      <c r="AQ62" s="73" t="str">
        <f t="shared" ca="1" si="0"/>
        <v>30_20_28_002 : Soil Survey Information</v>
      </c>
      <c r="AR62" s="73"/>
      <c r="AS62" s="73" t="str">
        <f>IF(tbl_Picklist_UniclassFI[[#This Row],[Level 2]]="",_xlfn.CONCAT("FI_",tbl_Picklist_UniclassFI[[#This Row],[Level 1]]),_xlfn.CONCAT("FI_",tbl_Picklist_UniclassFI[[#This Row],[Level 1]],"_",tbl_Picklist_UniclassFI[[#This Row],[Level 2]]))</f>
        <v>FI_70_72</v>
      </c>
      <c r="AT62" s="73" t="s">
        <v>2680</v>
      </c>
      <c r="AU62" s="73" t="s">
        <v>2912</v>
      </c>
      <c r="AV62" s="73" t="s">
        <v>2936</v>
      </c>
      <c r="AW62" s="73" t="str">
        <f>_xlfn.CONCAT(tbl_Picklist_UniclassFI[[#This Row],[Code]]," : ",tbl_Picklist_UniclassFI[[#This Row],[Title]])</f>
        <v>FI_70_72 : Regulation (RN)</v>
      </c>
      <c r="AX62" s="73"/>
      <c r="AY62" s="73"/>
      <c r="AZ62" s="73"/>
      <c r="BA62" s="73" t="str">
        <f ca="1"/>
        <v>FI_90_13 : Certificate (CE)</v>
      </c>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row>
    <row r="63" spans="2:113" x14ac:dyDescent="0.35">
      <c r="B63" s="6" t="s">
        <v>2937</v>
      </c>
      <c r="C63" s="73"/>
      <c r="D63" s="73"/>
      <c r="E63" s="73"/>
      <c r="F63" s="73"/>
      <c r="G6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PM_30_10_28</v>
      </c>
      <c r="H63" s="101" t="s">
        <v>2579</v>
      </c>
      <c r="I63" s="101" t="s">
        <v>2448</v>
      </c>
      <c r="J63" s="101" t="s">
        <v>2753</v>
      </c>
      <c r="K63" s="73" t="s">
        <v>2938</v>
      </c>
      <c r="L63" s="73" t="str">
        <f>_xlfn.CONCAT(tbl_Picklist_UniclassPM[[#This Row],[Code]]," : ",tbl_Picklist_UniclassPM[[#This Row],[Title]])</f>
        <v>PM_30_10_28 : Existing structure information</v>
      </c>
      <c r="M63" s="73"/>
      <c r="N63" s="73"/>
      <c r="O63" s="73"/>
      <c r="P63" s="73" t="str">
        <f ca="1"/>
        <v>PM_80_45 : Personnel information</v>
      </c>
      <c r="Q63" s="73"/>
      <c r="R63" s="73" t="str">
        <f ca="1"/>
        <v>PM_30_10_60 : Party wall survey information</v>
      </c>
      <c r="S63" s="73"/>
      <c r="T63" s="73"/>
      <c r="U63" s="73"/>
      <c r="V63" s="73"/>
      <c r="W63" s="73"/>
      <c r="X63" s="73"/>
      <c r="Y63" s="73"/>
      <c r="Z63" s="73"/>
      <c r="AA63" s="73"/>
      <c r="AB63" s="73"/>
      <c r="AC63" s="73"/>
      <c r="AD63" s="73"/>
      <c r="AE63" s="73"/>
      <c r="AF63" s="73"/>
      <c r="AG63" s="73"/>
      <c r="AH63" s="73"/>
      <c r="AI63" s="73"/>
      <c r="AJ63" s="73"/>
      <c r="AK63" s="73"/>
      <c r="AL63" s="73"/>
      <c r="AM63" s="73"/>
      <c r="AN63" s="73"/>
      <c r="AO63" s="73" t="str">
        <f ca="1"/>
        <v>30_20_35_001</v>
      </c>
      <c r="AP63" s="73" t="str">
        <f ca="1"/>
        <v>Ground Source Heat Pump (GSHP) Survey Information</v>
      </c>
      <c r="AQ63" s="73" t="str">
        <f t="shared" ca="1" si="0"/>
        <v>30_20_35_001 : Ground Source Heat Pump (GSHP) Survey Information</v>
      </c>
      <c r="AR63" s="73"/>
      <c r="AS63" s="73" t="str">
        <f>IF(tbl_Picklist_UniclassFI[[#This Row],[Level 2]]="",_xlfn.CONCAT("FI_",tbl_Picklist_UniclassFI[[#This Row],[Level 1]]),_xlfn.CONCAT("FI_",tbl_Picklist_UniclassFI[[#This Row],[Level 1]],"_",tbl_Picklist_UniclassFI[[#This Row],[Level 2]]))</f>
        <v>FI_70_85</v>
      </c>
      <c r="AT63" s="73" t="s">
        <v>2680</v>
      </c>
      <c r="AU63" s="73" t="s">
        <v>2781</v>
      </c>
      <c r="AV63" s="73" t="s">
        <v>2939</v>
      </c>
      <c r="AW63" s="73" t="str">
        <f>_xlfn.CONCAT(tbl_Picklist_UniclassFI[[#This Row],[Code]]," : ",tbl_Picklist_UniclassFI[[#This Row],[Title]])</f>
        <v>FI_70_85 : Standard (SD)</v>
      </c>
      <c r="AX63" s="73"/>
      <c r="AY63" s="73"/>
      <c r="AZ63" s="73"/>
      <c r="BA63" s="73" t="str">
        <f ca="1"/>
        <v>FI_90_15 : Chart (CH)</v>
      </c>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row>
    <row r="64" spans="2:113" x14ac:dyDescent="0.35">
      <c r="B64" s="6" t="s">
        <v>2940</v>
      </c>
      <c r="C64" s="73"/>
      <c r="D64" s="73"/>
      <c r="E64" s="73"/>
      <c r="F64" s="73"/>
      <c r="G6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PM_30_10_36</v>
      </c>
      <c r="H64" s="101" t="s">
        <v>2579</v>
      </c>
      <c r="I64" s="101" t="s">
        <v>2448</v>
      </c>
      <c r="J64" s="101" t="s">
        <v>2941</v>
      </c>
      <c r="K64" s="73" t="s">
        <v>2942</v>
      </c>
      <c r="L64" s="73" t="str">
        <f>_xlfn.CONCAT(tbl_Picklist_UniclassPM[[#This Row],[Code]]," : ",tbl_Picklist_UniclassPM[[#This Row],[Title]])</f>
        <v>PM_30_10_36 : Historic site survey information</v>
      </c>
      <c r="M64" s="73"/>
      <c r="N64" s="73"/>
      <c r="O64" s="73"/>
      <c r="P64" s="73" t="str">
        <f ca="1"/>
        <v>PM_80_50 : Emergency strategy information</v>
      </c>
      <c r="Q64" s="73"/>
      <c r="R64" s="73" t="str">
        <f ca="1"/>
        <v>PM_30_10_62 : Pedestrian flow analysis information</v>
      </c>
      <c r="S64" s="73"/>
      <c r="T64" s="73"/>
      <c r="U64" s="73"/>
      <c r="V64" s="73"/>
      <c r="W64" s="73"/>
      <c r="X64" s="73"/>
      <c r="Y64" s="73"/>
      <c r="Z64" s="73"/>
      <c r="AA64" s="73"/>
      <c r="AB64" s="73"/>
      <c r="AC64" s="73"/>
      <c r="AD64" s="73"/>
      <c r="AE64" s="73"/>
      <c r="AF64" s="73"/>
      <c r="AG64" s="73"/>
      <c r="AH64" s="73"/>
      <c r="AI64" s="73"/>
      <c r="AJ64" s="73"/>
      <c r="AK64" s="73"/>
      <c r="AL64" s="73"/>
      <c r="AM64" s="73"/>
      <c r="AN64" s="73"/>
      <c r="AO64" s="73" t="str">
        <f ca="1"/>
        <v>30_20_92_001</v>
      </c>
      <c r="AP64" s="73" t="str">
        <f ca="1"/>
        <v>Underground Drainage CCTV Survey Information</v>
      </c>
      <c r="AQ64" s="73" t="str">
        <f t="shared" ca="1" si="0"/>
        <v>30_20_92_001 : Underground Drainage CCTV Survey Information</v>
      </c>
      <c r="AR64" s="73"/>
      <c r="AS64" s="73" t="str">
        <f>IF(tbl_Picklist_UniclassFI[[#This Row],[Level 2]]="",_xlfn.CONCAT("FI_",tbl_Picklist_UniclassFI[[#This Row],[Level 1]]),_xlfn.CONCAT("FI_",tbl_Picklist_UniclassFI[[#This Row],[Level 1]],"_",tbl_Picklist_UniclassFI[[#This Row],[Level 2]]))</f>
        <v>FI_80</v>
      </c>
      <c r="AT64" s="73" t="s">
        <v>2829</v>
      </c>
      <c r="AU64" s="73"/>
      <c r="AV64" s="73" t="s">
        <v>2943</v>
      </c>
      <c r="AW64" s="73" t="str">
        <f>_xlfn.CONCAT(tbl_Picklist_UniclassFI[[#This Row],[Code]]," : ",tbl_Picklist_UniclassFI[[#This Row],[Title]])</f>
        <v>FI_80 : Project planning</v>
      </c>
      <c r="AX64" s="73"/>
      <c r="AY64" s="73"/>
      <c r="AZ64" s="73"/>
      <c r="BA64" s="73" t="str">
        <f ca="1"/>
        <v>FI_90_21 : Data sheet (DT)</v>
      </c>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row>
    <row r="65" spans="2:113" x14ac:dyDescent="0.35">
      <c r="B65" s="6" t="s">
        <v>2944</v>
      </c>
      <c r="C65" s="73"/>
      <c r="D65" s="73"/>
      <c r="E65" s="73"/>
      <c r="F65" s="73"/>
      <c r="G6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PM_30_10_37</v>
      </c>
      <c r="H65" s="101" t="s">
        <v>2579</v>
      </c>
      <c r="I65" s="101" t="s">
        <v>2448</v>
      </c>
      <c r="J65" s="101" t="s">
        <v>2945</v>
      </c>
      <c r="K65" s="73" t="s">
        <v>2946</v>
      </c>
      <c r="L65" s="73" t="str">
        <f>_xlfn.CONCAT(tbl_Picklist_UniclassPM[[#This Row],[Code]]," : ",tbl_Picklist_UniclassPM[[#This Row],[Title]])</f>
        <v>PM_30_10_37 : Historic building survey information</v>
      </c>
      <c r="M65" s="73"/>
      <c r="N65" s="73"/>
      <c r="O65" s="73"/>
      <c r="P65" s="73" t="str">
        <f ca="1"/>
        <v>PM_80_60 : Asset risk management information</v>
      </c>
      <c r="Q65" s="73"/>
      <c r="R65" s="73" t="str">
        <f ca="1"/>
        <v>PM_30_10_64 : Photogrammetry survey information</v>
      </c>
      <c r="S65" s="73"/>
      <c r="T65" s="73"/>
      <c r="U65" s="73"/>
      <c r="V65" s="73"/>
      <c r="W65" s="73"/>
      <c r="X65" s="73"/>
      <c r="Y65" s="73"/>
      <c r="Z65" s="73"/>
      <c r="AA65" s="73"/>
      <c r="AB65" s="73"/>
      <c r="AC65" s="73"/>
      <c r="AD65" s="73"/>
      <c r="AE65" s="73"/>
      <c r="AF65" s="73"/>
      <c r="AG65" s="73"/>
      <c r="AH65" s="73"/>
      <c r="AI65" s="73"/>
      <c r="AJ65" s="73"/>
      <c r="AK65" s="73"/>
      <c r="AL65" s="73"/>
      <c r="AM65" s="73"/>
      <c r="AN65" s="73"/>
      <c r="AO65" s="73" t="str">
        <f ca="1"/>
        <v>30_20_92_002</v>
      </c>
      <c r="AP65" s="73" t="str">
        <f ca="1"/>
        <v>Underground Drainage CCTV Survey Information</v>
      </c>
      <c r="AQ65" s="73" t="str">
        <f t="shared" ca="1" si="0"/>
        <v>30_20_92_002 : Underground Drainage CCTV Survey Information</v>
      </c>
      <c r="AR65" s="73"/>
      <c r="AS65" s="73" t="str">
        <f>IF(tbl_Picklist_UniclassFI[[#This Row],[Level 2]]="",_xlfn.CONCAT("FI_",tbl_Picklist_UniclassFI[[#This Row],[Level 1]]),_xlfn.CONCAT("FI_",tbl_Picklist_UniclassFI[[#This Row],[Level 1]],"_",tbl_Picklist_UniclassFI[[#This Row],[Level 2]]))</f>
        <v>FI_80_50</v>
      </c>
      <c r="AT65" s="73" t="s">
        <v>2829</v>
      </c>
      <c r="AU65" s="73" t="s">
        <v>2619</v>
      </c>
      <c r="AV65" s="73" t="s">
        <v>2947</v>
      </c>
      <c r="AW65" s="73" t="str">
        <f>_xlfn.CONCAT(tbl_Picklist_UniclassFI[[#This Row],[Code]]," : ",tbl_Picklist_UniclassFI[[#This Row],[Title]])</f>
        <v>FI_80_50 : Method statement (MS)</v>
      </c>
      <c r="AX65" s="73"/>
      <c r="AY65" s="73"/>
      <c r="AZ65" s="73"/>
      <c r="BA65" s="73" t="str">
        <f ca="1"/>
        <v>FI_90_23 : Diary entry (DE)</v>
      </c>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row>
    <row r="66" spans="2:113" x14ac:dyDescent="0.35">
      <c r="B66" s="6" t="s">
        <v>2948</v>
      </c>
      <c r="C66" s="73"/>
      <c r="D66" s="73"/>
      <c r="E66" s="73"/>
      <c r="F66" s="73"/>
      <c r="G6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PM_30_10_38</v>
      </c>
      <c r="H66" s="101" t="s">
        <v>2579</v>
      </c>
      <c r="I66" s="101" t="s">
        <v>2448</v>
      </c>
      <c r="J66" s="101" t="s">
        <v>2949</v>
      </c>
      <c r="K66" s="73" t="s">
        <v>2950</v>
      </c>
      <c r="L66" s="73" t="str">
        <f>_xlfn.CONCAT(tbl_Picklist_UniclassPM[[#This Row],[Code]]," : ",tbl_Picklist_UniclassPM[[#This Row],[Title]])</f>
        <v>PM_30_10_38 : Hydraulic information</v>
      </c>
      <c r="M66" s="73"/>
      <c r="N66" s="73"/>
      <c r="O66" s="73"/>
      <c r="P66" s="73"/>
      <c r="Q66" s="73"/>
      <c r="R66" s="73" t="str">
        <f ca="1"/>
        <v>PM_30_10_65 : Preliminary site survey information</v>
      </c>
      <c r="S66" s="73"/>
      <c r="T66" s="73"/>
      <c r="U66" s="73"/>
      <c r="V66" s="73"/>
      <c r="W66" s="73"/>
      <c r="X66" s="73"/>
      <c r="Y66" s="73"/>
      <c r="Z66" s="73"/>
      <c r="AA66" s="73"/>
      <c r="AB66" s="73"/>
      <c r="AC66" s="73"/>
      <c r="AD66" s="73"/>
      <c r="AE66" s="73"/>
      <c r="AF66" s="73"/>
      <c r="AG66" s="73"/>
      <c r="AH66" s="73"/>
      <c r="AI66" s="73"/>
      <c r="AJ66" s="73"/>
      <c r="AK66" s="73"/>
      <c r="AL66" s="73"/>
      <c r="AM66" s="73"/>
      <c r="AN66" s="73"/>
      <c r="AO66" s="73" t="str">
        <f ca="1"/>
        <v>30_30_02_001</v>
      </c>
      <c r="AP66" s="73" t="str">
        <f ca="1"/>
        <v>Acoustic Survey Information</v>
      </c>
      <c r="AQ66" s="73" t="str">
        <f t="shared" ca="1" si="0"/>
        <v>30_30_02_001 : Acoustic Survey Information</v>
      </c>
      <c r="AR66" s="73"/>
      <c r="AS66" s="73" t="str">
        <f>IF(tbl_Picklist_UniclassFI[[#This Row],[Level 2]]="",_xlfn.CONCAT("FI_",tbl_Picklist_UniclassFI[[#This Row],[Level 1]]),_xlfn.CONCAT("FI_",tbl_Picklist_UniclassFI[[#This Row],[Level 1]],"_",tbl_Picklist_UniclassFI[[#This Row],[Level 2]]))</f>
        <v>FI_80_60</v>
      </c>
      <c r="AT66" s="73" t="s">
        <v>2829</v>
      </c>
      <c r="AU66" s="73" t="s">
        <v>2521</v>
      </c>
      <c r="AV66" s="73" t="s">
        <v>2951</v>
      </c>
      <c r="AW66" s="73" t="str">
        <f>_xlfn.CONCAT(tbl_Picklist_UniclassFI[[#This Row],[Code]]," : ",tbl_Picklist_UniclassFI[[#This Row],[Title]])</f>
        <v>FI_80_60 : Policy (PY)</v>
      </c>
      <c r="AX66" s="73"/>
      <c r="AY66" s="73"/>
      <c r="AZ66" s="73"/>
      <c r="BA66" s="73" t="str">
        <f ca="1"/>
        <v>FI_90_24 : Directory (DY)</v>
      </c>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row>
    <row r="67" spans="2:113" x14ac:dyDescent="0.35">
      <c r="B67" s="6" t="s">
        <v>2952</v>
      </c>
      <c r="C67" s="73"/>
      <c r="D67" s="73"/>
      <c r="E67" s="73"/>
      <c r="F67" s="73"/>
      <c r="G6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PM_30_10_39</v>
      </c>
      <c r="H67" s="101" t="s">
        <v>2579</v>
      </c>
      <c r="I67" s="101" t="s">
        <v>2448</v>
      </c>
      <c r="J67" s="101" t="s">
        <v>2953</v>
      </c>
      <c r="K67" s="73" t="s">
        <v>2954</v>
      </c>
      <c r="L67" s="73" t="str">
        <f>_xlfn.CONCAT(tbl_Picklist_UniclassPM[[#This Row],[Code]]," : ",tbl_Picklist_UniclassPM[[#This Row],[Title]])</f>
        <v>PM_30_10_39 : Hydrological information</v>
      </c>
      <c r="M67" s="73"/>
      <c r="N67" s="73"/>
      <c r="O67" s="73"/>
      <c r="P67" s="73"/>
      <c r="Q67" s="73"/>
      <c r="R67" s="73" t="str">
        <f ca="1"/>
        <v>PM_30_10_73 : Rights of light survey information</v>
      </c>
      <c r="S67" s="73"/>
      <c r="T67" s="73"/>
      <c r="U67" s="73"/>
      <c r="V67" s="73"/>
      <c r="W67" s="73"/>
      <c r="X67" s="73"/>
      <c r="Y67" s="73"/>
      <c r="Z67" s="73"/>
      <c r="AA67" s="73"/>
      <c r="AB67" s="73"/>
      <c r="AC67" s="73"/>
      <c r="AD67" s="73"/>
      <c r="AE67" s="73"/>
      <c r="AF67" s="73"/>
      <c r="AG67" s="73"/>
      <c r="AH67" s="73"/>
      <c r="AI67" s="73"/>
      <c r="AJ67" s="73"/>
      <c r="AK67" s="73"/>
      <c r="AL67" s="73"/>
      <c r="AM67" s="73"/>
      <c r="AN67" s="73"/>
      <c r="AO67" s="73" t="str">
        <f ca="1"/>
        <v>30_30_03_001</v>
      </c>
      <c r="AP67" s="73" t="str">
        <f ca="1"/>
        <v>Air Quality Survey Information</v>
      </c>
      <c r="AQ67" s="73" t="str">
        <f t="shared" ca="1" si="0"/>
        <v>30_30_03_001 : Air Quality Survey Information</v>
      </c>
      <c r="AR67" s="73"/>
      <c r="AS67" s="73" t="str">
        <f>IF(tbl_Picklist_UniclassFI[[#This Row],[Level 2]]="",_xlfn.CONCAT("FI_",tbl_Picklist_UniclassFI[[#This Row],[Level 1]]),_xlfn.CONCAT("FI_",tbl_Picklist_UniclassFI[[#This Row],[Level 1]],"_",tbl_Picklist_UniclassFI[[#This Row],[Level 2]]))</f>
        <v>FI_80_63</v>
      </c>
      <c r="AT67" s="73" t="s">
        <v>2829</v>
      </c>
      <c r="AU67" s="73" t="s">
        <v>2955</v>
      </c>
      <c r="AV67" s="73" t="s">
        <v>2956</v>
      </c>
      <c r="AW67" s="73" t="str">
        <f>_xlfn.CONCAT(tbl_Picklist_UniclassFI[[#This Row],[Code]]," : ",tbl_Picklist_UniclassFI[[#This Row],[Title]])</f>
        <v>FI_80_63 : Procedure (PC)</v>
      </c>
      <c r="AX67" s="73"/>
      <c r="AY67" s="73"/>
      <c r="AZ67" s="73"/>
      <c r="BA67" s="73" t="str">
        <f ca="1"/>
        <v>FI_90_30 : Form (FM)</v>
      </c>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c r="DB67" s="73"/>
      <c r="DC67" s="73"/>
      <c r="DD67" s="73"/>
      <c r="DE67" s="73"/>
      <c r="DF67" s="73"/>
      <c r="DG67" s="73"/>
      <c r="DH67" s="73"/>
      <c r="DI67" s="73"/>
    </row>
    <row r="68" spans="2:113" x14ac:dyDescent="0.35">
      <c r="B68" s="6" t="s">
        <v>2957</v>
      </c>
      <c r="C68" s="73"/>
      <c r="D68" s="73"/>
      <c r="E68" s="73"/>
      <c r="F68" s="73"/>
      <c r="G6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PM_30_10_47</v>
      </c>
      <c r="H68" s="101" t="s">
        <v>2579</v>
      </c>
      <c r="I68" s="101" t="s">
        <v>2448</v>
      </c>
      <c r="J68" s="101" t="s">
        <v>2958</v>
      </c>
      <c r="K68" s="73" t="s">
        <v>2959</v>
      </c>
      <c r="L68" s="73" t="str">
        <f>_xlfn.CONCAT(tbl_Picklist_UniclassPM[[#This Row],[Code]]," : ",tbl_Picklist_UniclassPM[[#This Row],[Title]])</f>
        <v>PM_30_10_47 : Land registration information</v>
      </c>
      <c r="M68" s="73"/>
      <c r="N68" s="73"/>
      <c r="O68" s="73"/>
      <c r="P68" s="73"/>
      <c r="Q68" s="73"/>
      <c r="R68" s="73" t="str">
        <f ca="1"/>
        <v>PM_30_10_76 : Scan survey information</v>
      </c>
      <c r="S68" s="73"/>
      <c r="T68" s="73"/>
      <c r="U68" s="73"/>
      <c r="V68" s="73"/>
      <c r="W68" s="73"/>
      <c r="X68" s="73"/>
      <c r="Y68" s="73"/>
      <c r="Z68" s="73"/>
      <c r="AA68" s="73"/>
      <c r="AB68" s="73"/>
      <c r="AC68" s="73"/>
      <c r="AD68" s="73"/>
      <c r="AE68" s="73"/>
      <c r="AF68" s="73"/>
      <c r="AG68" s="73"/>
      <c r="AH68" s="73"/>
      <c r="AI68" s="73"/>
      <c r="AJ68" s="73"/>
      <c r="AK68" s="73"/>
      <c r="AL68" s="73"/>
      <c r="AM68" s="73"/>
      <c r="AN68" s="73"/>
      <c r="AO68" s="73" t="str">
        <f ca="1"/>
        <v>30_30_04_001</v>
      </c>
      <c r="AP68" s="73" t="str">
        <f ca="1"/>
        <v>Arboricultural Survey Information</v>
      </c>
      <c r="AQ68" s="73" t="str">
        <f t="shared" ref="AQ68:AQ131" ca="1" si="1">IF(OR(AO68="",AP68=""), "", _xlfn.CONCAT(AO68," : ",AP68))</f>
        <v>30_30_04_001 : Arboricultural Survey Information</v>
      </c>
      <c r="AR68" s="73"/>
      <c r="AS68" s="73" t="str">
        <f>IF(tbl_Picklist_UniclassFI[[#This Row],[Level 2]]="",_xlfn.CONCAT("FI_",tbl_Picklist_UniclassFI[[#This Row],[Level 1]]),_xlfn.CONCAT("FI_",tbl_Picklist_UniclassFI[[#This Row],[Level 1]],"_",tbl_Picklist_UniclassFI[[#This Row],[Level 2]]))</f>
        <v>FI_80_65</v>
      </c>
      <c r="AT68" s="73" t="s">
        <v>2829</v>
      </c>
      <c r="AU68" s="73" t="s">
        <v>2670</v>
      </c>
      <c r="AV68" s="73" t="s">
        <v>2960</v>
      </c>
      <c r="AW68" s="73" t="str">
        <f>_xlfn.CONCAT(tbl_Picklist_UniclassFI[[#This Row],[Code]]," : ",tbl_Picklist_UniclassFI[[#This Row],[Title]])</f>
        <v>FI_80_65 : Programme (PR)</v>
      </c>
      <c r="AX68" s="73"/>
      <c r="AY68" s="73"/>
      <c r="AZ68" s="73"/>
      <c r="BA68" s="73" t="str">
        <f ca="1"/>
        <v>FI_90_35 : Guide (GU)</v>
      </c>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73"/>
      <c r="CA68" s="73"/>
      <c r="CB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row>
    <row r="69" spans="2:113" x14ac:dyDescent="0.35">
      <c r="B69" s="6" t="s">
        <v>2961</v>
      </c>
      <c r="C69" s="73"/>
      <c r="D69" s="73"/>
      <c r="E69" s="73"/>
      <c r="F69" s="73"/>
      <c r="G6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PM_30_10_49</v>
      </c>
      <c r="H69" s="101" t="s">
        <v>2579</v>
      </c>
      <c r="I69" s="101" t="s">
        <v>2448</v>
      </c>
      <c r="J69" s="101" t="s">
        <v>2962</v>
      </c>
      <c r="K69" s="73" t="s">
        <v>2963</v>
      </c>
      <c r="L69" s="73" t="str">
        <f>_xlfn.CONCAT(tbl_Picklist_UniclassPM[[#This Row],[Code]]," : ",tbl_Picklist_UniclassPM[[#This Row],[Title]])</f>
        <v>PM_30_10_49 : Light detection and ranging (LIDAR) survey information</v>
      </c>
      <c r="M69" s="73"/>
      <c r="N69" s="73"/>
      <c r="O69" s="73"/>
      <c r="P69" s="73"/>
      <c r="Q69" s="73"/>
      <c r="R69" s="73" t="str">
        <f ca="1"/>
        <v>PM_30_10_77 : Security needs assessment information</v>
      </c>
      <c r="S69" s="73"/>
      <c r="T69" s="73"/>
      <c r="U69" s="73"/>
      <c r="V69" s="73"/>
      <c r="W69" s="73"/>
      <c r="X69" s="73"/>
      <c r="Y69" s="73"/>
      <c r="Z69" s="73"/>
      <c r="AA69" s="73"/>
      <c r="AB69" s="73"/>
      <c r="AC69" s="73"/>
      <c r="AD69" s="73"/>
      <c r="AE69" s="73"/>
      <c r="AF69" s="73"/>
      <c r="AG69" s="73"/>
      <c r="AH69" s="73"/>
      <c r="AI69" s="73"/>
      <c r="AJ69" s="73"/>
      <c r="AK69" s="73"/>
      <c r="AL69" s="73"/>
      <c r="AM69" s="73"/>
      <c r="AN69" s="73"/>
      <c r="AO69" s="73" t="str">
        <f ca="1"/>
        <v>30_30_04_002</v>
      </c>
      <c r="AP69" s="73" t="str">
        <f ca="1"/>
        <v>Arboricultural Survey Information</v>
      </c>
      <c r="AQ69" s="73" t="str">
        <f t="shared" ca="1" si="1"/>
        <v>30_30_04_002 : Arboricultural Survey Information</v>
      </c>
      <c r="AR69" s="73"/>
      <c r="AS69" s="73" t="str">
        <f>IF(tbl_Picklist_UniclassFI[[#This Row],[Level 2]]="",_xlfn.CONCAT("FI_",tbl_Picklist_UniclassFI[[#This Row],[Level 1]]),_xlfn.CONCAT("FI_",tbl_Picklist_UniclassFI[[#This Row],[Level 1]],"_",tbl_Picklist_UniclassFI[[#This Row],[Level 2]]))</f>
        <v>FI_80_85</v>
      </c>
      <c r="AT69" s="73" t="s">
        <v>2829</v>
      </c>
      <c r="AU69" s="73" t="s">
        <v>2781</v>
      </c>
      <c r="AV69" s="73" t="s">
        <v>2964</v>
      </c>
      <c r="AW69" s="73" t="str">
        <f>_xlfn.CONCAT(tbl_Picklist_UniclassFI[[#This Row],[Code]]," : ",tbl_Picklist_UniclassFI[[#This Row],[Title]])</f>
        <v>FI_80_85 : Strategy (SY)</v>
      </c>
      <c r="AX69" s="73"/>
      <c r="AY69" s="73"/>
      <c r="AZ69" s="73"/>
      <c r="BA69" s="73" t="str">
        <f ca="1"/>
        <v>FI_90_37 : Health and safety (HS)</v>
      </c>
      <c r="BB69" s="73"/>
      <c r="BC69" s="73"/>
      <c r="BD69" s="73"/>
      <c r="BE69" s="73"/>
      <c r="BF69" s="73"/>
      <c r="BG69" s="73"/>
      <c r="BH69" s="73"/>
      <c r="BI69" s="73"/>
      <c r="BJ69" s="73"/>
      <c r="BK69" s="73"/>
      <c r="BL69" s="73"/>
      <c r="BM69" s="73"/>
      <c r="BN69" s="73"/>
      <c r="BO69" s="73"/>
      <c r="BP69" s="73"/>
      <c r="BQ69" s="73"/>
      <c r="BR69" s="73"/>
      <c r="BS69" s="73"/>
      <c r="BT69" s="73"/>
      <c r="BU69" s="73"/>
      <c r="BV69" s="73"/>
      <c r="BW69" s="73"/>
      <c r="BX69" s="73"/>
      <c r="BY69" s="73"/>
      <c r="BZ69" s="73"/>
      <c r="CA69" s="73"/>
      <c r="CB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row>
    <row r="70" spans="2:113" x14ac:dyDescent="0.35">
      <c r="B70" s="6" t="s">
        <v>2965</v>
      </c>
      <c r="C70" s="73"/>
      <c r="D70" s="73"/>
      <c r="E70" s="73"/>
      <c r="F70" s="73"/>
      <c r="G7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PM_30_10_58</v>
      </c>
      <c r="H70" s="101" t="s">
        <v>2579</v>
      </c>
      <c r="I70" s="101" t="s">
        <v>2448</v>
      </c>
      <c r="J70" s="101" t="s">
        <v>2966</v>
      </c>
      <c r="K70" s="73" t="s">
        <v>2967</v>
      </c>
      <c r="L70" s="73" t="str">
        <f>_xlfn.CONCAT(tbl_Picklist_UniclassPM[[#This Row],[Code]]," : ",tbl_Picklist_UniclassPM[[#This Row],[Title]])</f>
        <v>PM_30_10_58 : Mapping information</v>
      </c>
      <c r="M70" s="73"/>
      <c r="N70" s="73"/>
      <c r="O70" s="73"/>
      <c r="P70" s="73"/>
      <c r="Q70" s="73"/>
      <c r="R70" s="73" t="str">
        <f ca="1"/>
        <v>PM_30_10_78 : Site abnormal information</v>
      </c>
      <c r="S70" s="73"/>
      <c r="T70" s="73"/>
      <c r="U70" s="73"/>
      <c r="V70" s="73"/>
      <c r="W70" s="73"/>
      <c r="X70" s="73"/>
      <c r="Y70" s="73"/>
      <c r="Z70" s="73"/>
      <c r="AA70" s="73"/>
      <c r="AB70" s="73"/>
      <c r="AC70" s="73"/>
      <c r="AD70" s="73"/>
      <c r="AE70" s="73"/>
      <c r="AF70" s="73"/>
      <c r="AG70" s="73"/>
      <c r="AH70" s="73"/>
      <c r="AI70" s="73"/>
      <c r="AJ70" s="73"/>
      <c r="AK70" s="73"/>
      <c r="AL70" s="73"/>
      <c r="AM70" s="73"/>
      <c r="AN70" s="73"/>
      <c r="AO70" s="73" t="str">
        <f ca="1"/>
        <v>30_30_04_003</v>
      </c>
      <c r="AP70" s="73" t="str">
        <f ca="1"/>
        <v>Arboricultural Method Statement</v>
      </c>
      <c r="AQ70" s="73" t="str">
        <f t="shared" ca="1" si="1"/>
        <v>30_30_04_003 : Arboricultural Method Statement</v>
      </c>
      <c r="AR70" s="73"/>
      <c r="AS70" s="73" t="str">
        <f>IF(tbl_Picklist_UniclassFI[[#This Row],[Level 2]]="",_xlfn.CONCAT("FI_",tbl_Picklist_UniclassFI[[#This Row],[Level 1]]),_xlfn.CONCAT("FI_",tbl_Picklist_UniclassFI[[#This Row],[Level 1]],"_",tbl_Picklist_UniclassFI[[#This Row],[Level 2]]))</f>
        <v>FI_90</v>
      </c>
      <c r="AT70" s="73" t="s">
        <v>2715</v>
      </c>
      <c r="AU70" s="73"/>
      <c r="AV70" s="73" t="s">
        <v>2968</v>
      </c>
      <c r="AW70" s="73" t="str">
        <f>_xlfn.CONCAT(tbl_Picklist_UniclassFI[[#This Row],[Code]]," : ",tbl_Picklist_UniclassFI[[#This Row],[Title]])</f>
        <v>FI_90 : Record information</v>
      </c>
      <c r="AX70" s="73"/>
      <c r="AY70" s="73"/>
      <c r="AZ70" s="73"/>
      <c r="BA70" s="73" t="str">
        <f ca="1"/>
        <v>FI_90_45 : List (LI)</v>
      </c>
      <c r="BB70" s="73"/>
      <c r="BC70" s="73"/>
      <c r="BD70" s="73"/>
      <c r="BE70" s="73"/>
      <c r="BF70" s="73"/>
      <c r="BG70" s="73"/>
      <c r="BH70" s="73"/>
      <c r="BI70" s="73"/>
      <c r="BJ70" s="73"/>
      <c r="BK70" s="73"/>
      <c r="BL70" s="73"/>
      <c r="BM70" s="73"/>
      <c r="BN70" s="73"/>
      <c r="BO70" s="73"/>
      <c r="BP70" s="73"/>
      <c r="BQ70" s="73"/>
      <c r="BR70" s="73"/>
      <c r="BS70" s="73"/>
      <c r="BT70" s="73"/>
      <c r="BU70" s="73"/>
      <c r="BV70" s="73"/>
      <c r="BW70" s="73"/>
      <c r="BX70" s="73"/>
      <c r="BY70" s="73"/>
      <c r="BZ70" s="73"/>
      <c r="CA70" s="73"/>
      <c r="CB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row>
    <row r="71" spans="2:113" x14ac:dyDescent="0.35">
      <c r="B71" s="6" t="s">
        <v>2969</v>
      </c>
      <c r="C71" s="73"/>
      <c r="D71" s="73"/>
      <c r="E71" s="73"/>
      <c r="F71" s="73"/>
      <c r="G7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PM_30_10_60</v>
      </c>
      <c r="H71" s="101" t="s">
        <v>2579</v>
      </c>
      <c r="I71" s="101" t="s">
        <v>2448</v>
      </c>
      <c r="J71" s="101" t="s">
        <v>2521</v>
      </c>
      <c r="K71" s="73" t="s">
        <v>310</v>
      </c>
      <c r="L71" s="73" t="str">
        <f>_xlfn.CONCAT(tbl_Picklist_UniclassPM[[#This Row],[Code]]," : ",tbl_Picklist_UniclassPM[[#This Row],[Title]])</f>
        <v>PM_30_10_60 : Party wall survey information</v>
      </c>
      <c r="M71" s="73"/>
      <c r="N71" s="73"/>
      <c r="O71" s="73"/>
      <c r="P71" s="73"/>
      <c r="Q71" s="73"/>
      <c r="R71" s="73" t="str">
        <f ca="1"/>
        <v>PM_30_10_80 : Site boundary information</v>
      </c>
      <c r="S71" s="73"/>
      <c r="T71" s="73"/>
      <c r="U71" s="73"/>
      <c r="V71" s="73"/>
      <c r="W71" s="73"/>
      <c r="X71" s="73"/>
      <c r="Y71" s="73"/>
      <c r="Z71" s="73"/>
      <c r="AA71" s="73"/>
      <c r="AB71" s="73"/>
      <c r="AC71" s="73"/>
      <c r="AD71" s="73"/>
      <c r="AE71" s="73"/>
      <c r="AF71" s="73"/>
      <c r="AG71" s="73"/>
      <c r="AH71" s="73"/>
      <c r="AI71" s="73"/>
      <c r="AJ71" s="73"/>
      <c r="AK71" s="73"/>
      <c r="AL71" s="73"/>
      <c r="AM71" s="73"/>
      <c r="AN71" s="73"/>
      <c r="AO71" s="73" t="str">
        <f ca="1"/>
        <v>30_30_04_004</v>
      </c>
      <c r="AP71" s="73" t="str">
        <f ca="1"/>
        <v>Arboricultural Impact Assessment</v>
      </c>
      <c r="AQ71" s="73" t="str">
        <f t="shared" ca="1" si="1"/>
        <v>30_30_04_004 : Arboricultural Impact Assessment</v>
      </c>
      <c r="AR71" s="73"/>
      <c r="AS71" s="73" t="str">
        <f>IF(tbl_Picklist_UniclassFI[[#This Row],[Level 2]]="",_xlfn.CONCAT("FI_",tbl_Picklist_UniclassFI[[#This Row],[Level 1]]),_xlfn.CONCAT("FI_",tbl_Picklist_UniclassFI[[#This Row],[Level 1]],"_",tbl_Picklist_UniclassFI[[#This Row],[Level 2]]))</f>
        <v>FI_90_13</v>
      </c>
      <c r="AT71" s="73" t="s">
        <v>2715</v>
      </c>
      <c r="AU71" s="73" t="s">
        <v>2654</v>
      </c>
      <c r="AV71" s="73" t="s">
        <v>2970</v>
      </c>
      <c r="AW71" s="73" t="str">
        <f>_xlfn.CONCAT(tbl_Picklist_UniclassFI[[#This Row],[Code]]," : ",tbl_Picklist_UniclassFI[[#This Row],[Title]])</f>
        <v>FI_90_13 : Certificate (CE)</v>
      </c>
      <c r="AX71" s="73"/>
      <c r="AY71" s="73"/>
      <c r="AZ71" s="73"/>
      <c r="BA71" s="73" t="str">
        <f ca="1"/>
        <v>FI_90_47 : Log (LG)</v>
      </c>
      <c r="BB71" s="73"/>
      <c r="BC71" s="73"/>
      <c r="BD71" s="73"/>
      <c r="BE71" s="73"/>
      <c r="BF71" s="73"/>
      <c r="BG71" s="73"/>
      <c r="BH71" s="73"/>
      <c r="BI71" s="73"/>
      <c r="BJ71" s="73"/>
      <c r="BK71" s="73"/>
      <c r="BL71" s="73"/>
      <c r="BM71" s="73"/>
      <c r="BN71" s="73"/>
      <c r="BO71" s="73"/>
      <c r="BP71" s="73"/>
      <c r="BQ71" s="73"/>
      <c r="BR71" s="73"/>
      <c r="BS71" s="73"/>
      <c r="BT71" s="73"/>
      <c r="BU71" s="73"/>
      <c r="BV71" s="73"/>
      <c r="BW71" s="73"/>
      <c r="BX71" s="73"/>
      <c r="BY71" s="73"/>
      <c r="BZ71" s="73"/>
      <c r="CA71" s="73"/>
      <c r="CB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row>
    <row r="72" spans="2:113" x14ac:dyDescent="0.35">
      <c r="B72" s="6" t="s">
        <v>2971</v>
      </c>
      <c r="C72" s="73"/>
      <c r="D72" s="73"/>
      <c r="E72" s="73"/>
      <c r="F72" s="73"/>
      <c r="G7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PM_30_10_62</v>
      </c>
      <c r="H72" s="101" t="s">
        <v>2579</v>
      </c>
      <c r="I72" s="101" t="s">
        <v>2448</v>
      </c>
      <c r="J72" s="101" t="s">
        <v>2972</v>
      </c>
      <c r="K72" s="73" t="s">
        <v>2973</v>
      </c>
      <c r="L72" s="73" t="str">
        <f>_xlfn.CONCAT(tbl_Picklist_UniclassPM[[#This Row],[Code]]," : ",tbl_Picklist_UniclassPM[[#This Row],[Title]])</f>
        <v>PM_30_10_62 : Pedestrian flow analysis information</v>
      </c>
      <c r="M72" s="73"/>
      <c r="N72" s="73"/>
      <c r="O72" s="73"/>
      <c r="P72" s="73"/>
      <c r="Q72" s="73"/>
      <c r="R72" s="73" t="str">
        <f ca="1"/>
        <v>PM_30_10_85 : Structural survey information</v>
      </c>
      <c r="S72" s="73"/>
      <c r="T72" s="73"/>
      <c r="U72" s="73"/>
      <c r="V72" s="73"/>
      <c r="W72" s="73"/>
      <c r="X72" s="73"/>
      <c r="Y72" s="73"/>
      <c r="Z72" s="73"/>
      <c r="AA72" s="73"/>
      <c r="AB72" s="73"/>
      <c r="AC72" s="73"/>
      <c r="AD72" s="73"/>
      <c r="AE72" s="73"/>
      <c r="AF72" s="73"/>
      <c r="AG72" s="73"/>
      <c r="AH72" s="73"/>
      <c r="AI72" s="73"/>
      <c r="AJ72" s="73"/>
      <c r="AK72" s="73"/>
      <c r="AL72" s="73"/>
      <c r="AM72" s="73"/>
      <c r="AN72" s="73"/>
      <c r="AO72" s="73" t="str">
        <f ca="1"/>
        <v>30_30_04_005</v>
      </c>
      <c r="AP72" s="73" t="str">
        <f ca="1"/>
        <v>Tree Removal, Protection and Retention Plan</v>
      </c>
      <c r="AQ72" s="73" t="str">
        <f t="shared" ca="1" si="1"/>
        <v>30_30_04_005 : Tree Removal, Protection and Retention Plan</v>
      </c>
      <c r="AR72" s="73"/>
      <c r="AS72" s="73" t="str">
        <f>IF(tbl_Picklist_UniclassFI[[#This Row],[Level 2]]="",_xlfn.CONCAT("FI_",tbl_Picklist_UniclassFI[[#This Row],[Level 1]]),_xlfn.CONCAT("FI_",tbl_Picklist_UniclassFI[[#This Row],[Level 1]],"_",tbl_Picklist_UniclassFI[[#This Row],[Level 2]]))</f>
        <v>FI_90_15</v>
      </c>
      <c r="AT72" s="73" t="s">
        <v>2715</v>
      </c>
      <c r="AU72" s="73" t="s">
        <v>2505</v>
      </c>
      <c r="AV72" s="73" t="s">
        <v>2974</v>
      </c>
      <c r="AW72" s="73" t="str">
        <f>_xlfn.CONCAT(tbl_Picklist_UniclassFI[[#This Row],[Code]]," : ",tbl_Picklist_UniclassFI[[#This Row],[Title]])</f>
        <v>FI_90_15 : Chart (CH)</v>
      </c>
      <c r="AX72" s="73"/>
      <c r="AY72" s="73"/>
      <c r="AZ72" s="73"/>
      <c r="BA72" s="73" t="str">
        <f ca="1"/>
        <v>FI_90_50 : Manual (MA)</v>
      </c>
      <c r="BB72" s="73"/>
      <c r="BC72" s="73"/>
      <c r="BD72" s="73"/>
      <c r="BE72" s="73"/>
      <c r="BF72" s="73"/>
      <c r="BG72" s="73"/>
      <c r="BH72" s="73"/>
      <c r="BI72" s="73"/>
      <c r="BJ72" s="73"/>
      <c r="BK72" s="73"/>
      <c r="BL72" s="73"/>
      <c r="BM72" s="73"/>
      <c r="BN72" s="73"/>
      <c r="BO72" s="73"/>
      <c r="BP72" s="73"/>
      <c r="BQ72" s="73"/>
      <c r="BR72" s="73"/>
      <c r="BS72" s="73"/>
      <c r="BT72" s="73"/>
      <c r="BU72" s="73"/>
      <c r="BV72" s="73"/>
      <c r="BW72" s="73"/>
      <c r="BX72" s="73"/>
      <c r="BY72" s="73"/>
      <c r="BZ72" s="73"/>
      <c r="CA72" s="73"/>
      <c r="CB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row>
    <row r="73" spans="2:113" x14ac:dyDescent="0.35">
      <c r="B73" s="6" t="s">
        <v>2975</v>
      </c>
      <c r="C73" s="73"/>
      <c r="D73" s="73"/>
      <c r="E73" s="73"/>
      <c r="F73" s="73"/>
      <c r="G7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PM_30_10_64</v>
      </c>
      <c r="H73" s="101" t="s">
        <v>2579</v>
      </c>
      <c r="I73" s="101" t="s">
        <v>2448</v>
      </c>
      <c r="J73" s="101" t="s">
        <v>2976</v>
      </c>
      <c r="K73" s="73" t="s">
        <v>2977</v>
      </c>
      <c r="L73" s="73" t="str">
        <f>_xlfn.CONCAT(tbl_Picklist_UniclassPM[[#This Row],[Code]]," : ",tbl_Picklist_UniclassPM[[#This Row],[Title]])</f>
        <v>PM_30_10_64 : Photogrammetry survey information</v>
      </c>
      <c r="M73" s="73"/>
      <c r="N73" s="73"/>
      <c r="O73" s="73"/>
      <c r="P73" s="73"/>
      <c r="Q73" s="73"/>
      <c r="R73" s="73" t="str">
        <f ca="1"/>
        <v>PM_30_10_88 : Topographical survey information</v>
      </c>
      <c r="S73" s="73"/>
      <c r="T73" s="73"/>
      <c r="U73" s="73"/>
      <c r="V73" s="73"/>
      <c r="W73" s="73"/>
      <c r="X73" s="73"/>
      <c r="Y73" s="73"/>
      <c r="Z73" s="73"/>
      <c r="AA73" s="73"/>
      <c r="AB73" s="73"/>
      <c r="AC73" s="73"/>
      <c r="AD73" s="73"/>
      <c r="AE73" s="73"/>
      <c r="AF73" s="73"/>
      <c r="AG73" s="73"/>
      <c r="AH73" s="73"/>
      <c r="AI73" s="73"/>
      <c r="AJ73" s="73"/>
      <c r="AK73" s="73"/>
      <c r="AL73" s="73"/>
      <c r="AM73" s="73"/>
      <c r="AN73" s="73"/>
      <c r="AO73" s="73" t="str">
        <f ca="1"/>
        <v>30_30_25_001</v>
      </c>
      <c r="AP73" s="73" t="str">
        <f ca="1"/>
        <v>Preliminary Ecological Assessment</v>
      </c>
      <c r="AQ73" s="73" t="str">
        <f t="shared" ca="1" si="1"/>
        <v>30_30_25_001 : Preliminary Ecological Assessment</v>
      </c>
      <c r="AR73" s="73"/>
      <c r="AS73" s="73" t="str">
        <f>IF(tbl_Picklist_UniclassFI[[#This Row],[Level 2]]="",_xlfn.CONCAT("FI_",tbl_Picklist_UniclassFI[[#This Row],[Level 1]]),_xlfn.CONCAT("FI_",tbl_Picklist_UniclassFI[[#This Row],[Level 1]],"_",tbl_Picklist_UniclassFI[[#This Row],[Level 2]]))</f>
        <v>FI_90_21</v>
      </c>
      <c r="AT73" s="73" t="s">
        <v>2715</v>
      </c>
      <c r="AU73" s="73" t="s">
        <v>2722</v>
      </c>
      <c r="AV73" s="73" t="s">
        <v>2978</v>
      </c>
      <c r="AW73" s="73" t="str">
        <f>_xlfn.CONCAT(tbl_Picklist_UniclassFI[[#This Row],[Code]]," : ",tbl_Picklist_UniclassFI[[#This Row],[Title]])</f>
        <v>FI_90_21 : Data sheet (DT)</v>
      </c>
      <c r="AX73" s="73"/>
      <c r="AY73" s="73"/>
      <c r="AZ73" s="73"/>
      <c r="BA73" s="73" t="str">
        <f ca="1"/>
        <v>FI_90_52 : Matrix (MX)</v>
      </c>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row>
    <row r="74" spans="2:113" x14ac:dyDescent="0.35">
      <c r="B74" s="6" t="s">
        <v>2979</v>
      </c>
      <c r="C74" s="73"/>
      <c r="D74" s="73"/>
      <c r="E74" s="73"/>
      <c r="F74" s="73"/>
      <c r="G7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PM_30_10_65</v>
      </c>
      <c r="H74" s="101" t="s">
        <v>2579</v>
      </c>
      <c r="I74" s="101" t="s">
        <v>2448</v>
      </c>
      <c r="J74" s="101" t="s">
        <v>2670</v>
      </c>
      <c r="K74" s="73" t="s">
        <v>2980</v>
      </c>
      <c r="L74" s="73" t="str">
        <f>_xlfn.CONCAT(tbl_Picklist_UniclassPM[[#This Row],[Code]]," : ",tbl_Picklist_UniclassPM[[#This Row],[Title]])</f>
        <v>PM_30_10_65 : Preliminary site survey information</v>
      </c>
      <c r="M74" s="73"/>
      <c r="N74" s="73"/>
      <c r="O74" s="73"/>
      <c r="P74" s="73"/>
      <c r="Q74" s="73"/>
      <c r="R74" s="73" t="str">
        <f ca="1"/>
        <v>PM_30_10_90 : Transport feasibility survey information</v>
      </c>
      <c r="S74" s="73"/>
      <c r="T74" s="73"/>
      <c r="U74" s="73"/>
      <c r="V74" s="73"/>
      <c r="W74" s="73"/>
      <c r="X74" s="73"/>
      <c r="Y74" s="73"/>
      <c r="Z74" s="73"/>
      <c r="AA74" s="73"/>
      <c r="AB74" s="73"/>
      <c r="AC74" s="73"/>
      <c r="AD74" s="73"/>
      <c r="AE74" s="73"/>
      <c r="AF74" s="73"/>
      <c r="AG74" s="73"/>
      <c r="AH74" s="73"/>
      <c r="AI74" s="73"/>
      <c r="AJ74" s="73"/>
      <c r="AK74" s="73"/>
      <c r="AL74" s="73"/>
      <c r="AM74" s="73"/>
      <c r="AN74" s="73"/>
      <c r="AO74" s="73" t="str">
        <f ca="1"/>
        <v>30_30_25_002</v>
      </c>
      <c r="AP74" s="73" t="str">
        <f ca="1"/>
        <v>Ecological Impact Assessment</v>
      </c>
      <c r="AQ74" s="73" t="str">
        <f t="shared" ca="1" si="1"/>
        <v>30_30_25_002 : Ecological Impact Assessment</v>
      </c>
      <c r="AR74" s="73"/>
      <c r="AS74" s="73" t="str">
        <f>IF(tbl_Picklist_UniclassFI[[#This Row],[Level 2]]="",_xlfn.CONCAT("FI_",tbl_Picklist_UniclassFI[[#This Row],[Level 1]]),_xlfn.CONCAT("FI_",tbl_Picklist_UniclassFI[[#This Row],[Level 1]],"_",tbl_Picklist_UniclassFI[[#This Row],[Level 2]]))</f>
        <v>FI_90_23</v>
      </c>
      <c r="AT74" s="73" t="s">
        <v>2715</v>
      </c>
      <c r="AU74" s="73" t="s">
        <v>2981</v>
      </c>
      <c r="AV74" s="73" t="s">
        <v>2982</v>
      </c>
      <c r="AW74" s="73" t="str">
        <f>_xlfn.CONCAT(tbl_Picklist_UniclassFI[[#This Row],[Code]]," : ",tbl_Picklist_UniclassFI[[#This Row],[Title]])</f>
        <v>FI_90_23 : Diary entry (DE)</v>
      </c>
      <c r="AX74" s="73"/>
      <c r="AY74" s="73"/>
      <c r="AZ74" s="73"/>
      <c r="BA74" s="73" t="str">
        <f ca="1"/>
        <v>FI_90_60 : Permit (PT)</v>
      </c>
      <c r="BB74" s="73"/>
      <c r="BC74" s="73"/>
      <c r="BD74" s="73"/>
      <c r="BE74" s="73"/>
      <c r="BF74" s="73"/>
      <c r="BG74" s="73"/>
      <c r="BH74" s="73"/>
      <c r="BI74" s="73"/>
      <c r="BJ74" s="73"/>
      <c r="BK74" s="73"/>
      <c r="BL74" s="73"/>
      <c r="BM74" s="73"/>
      <c r="BN74" s="73"/>
      <c r="BO74" s="73"/>
      <c r="BP74" s="73"/>
      <c r="BQ74" s="73"/>
      <c r="BR74" s="73"/>
      <c r="BS74" s="73"/>
      <c r="BT74" s="73"/>
      <c r="BU74" s="73"/>
      <c r="BV74" s="73"/>
      <c r="BW74" s="73"/>
      <c r="BX74" s="73"/>
      <c r="BY74" s="73"/>
      <c r="BZ74" s="73"/>
      <c r="CA74" s="73"/>
      <c r="CB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c r="DE74" s="73"/>
      <c r="DF74" s="73"/>
      <c r="DG74" s="73"/>
      <c r="DH74" s="73"/>
      <c r="DI74" s="73"/>
    </row>
    <row r="75" spans="2:113" x14ac:dyDescent="0.35">
      <c r="B75" s="6" t="s">
        <v>2983</v>
      </c>
      <c r="C75" s="73"/>
      <c r="D75" s="73"/>
      <c r="E75" s="73"/>
      <c r="F75" s="73"/>
      <c r="G7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PM_30_10_73</v>
      </c>
      <c r="H75" s="101" t="s">
        <v>2579</v>
      </c>
      <c r="I75" s="101" t="s">
        <v>2448</v>
      </c>
      <c r="J75" s="101" t="s">
        <v>2785</v>
      </c>
      <c r="K75" s="73" t="s">
        <v>2984</v>
      </c>
      <c r="L75" s="73" t="str">
        <f>_xlfn.CONCAT(tbl_Picklist_UniclassPM[[#This Row],[Code]]," : ",tbl_Picklist_UniclassPM[[#This Row],[Title]])</f>
        <v>PM_30_10_73 : Rights of light survey information</v>
      </c>
      <c r="M75" s="73"/>
      <c r="N75" s="73"/>
      <c r="O75" s="73"/>
      <c r="P75" s="73"/>
      <c r="Q75" s="73"/>
      <c r="R75" s="73" t="str">
        <f ca="1"/>
        <v>PM_30_10_93 : Utilities and services survey information</v>
      </c>
      <c r="S75" s="73"/>
      <c r="T75" s="73"/>
      <c r="U75" s="73"/>
      <c r="V75" s="73"/>
      <c r="W75" s="73"/>
      <c r="X75" s="73"/>
      <c r="Y75" s="73"/>
      <c r="Z75" s="73"/>
      <c r="AA75" s="73"/>
      <c r="AB75" s="73"/>
      <c r="AC75" s="73"/>
      <c r="AD75" s="73"/>
      <c r="AE75" s="73"/>
      <c r="AF75" s="73"/>
      <c r="AG75" s="73"/>
      <c r="AH75" s="73"/>
      <c r="AI75" s="73"/>
      <c r="AJ75" s="73"/>
      <c r="AK75" s="73"/>
      <c r="AL75" s="73"/>
      <c r="AM75" s="73"/>
      <c r="AN75" s="73"/>
      <c r="AO75" s="73" t="str">
        <f ca="1"/>
        <v>30_30_25_003</v>
      </c>
      <c r="AP75" s="73" t="str">
        <f ca="1"/>
        <v>Statutory Biodiversity Metric</v>
      </c>
      <c r="AQ75" s="73" t="str">
        <f t="shared" ca="1" si="1"/>
        <v>30_30_25_003 : Statutory Biodiversity Metric</v>
      </c>
      <c r="AR75" s="73"/>
      <c r="AS75" s="73" t="str">
        <f>IF(tbl_Picklist_UniclassFI[[#This Row],[Level 2]]="",_xlfn.CONCAT("FI_",tbl_Picklist_UniclassFI[[#This Row],[Level 1]]),_xlfn.CONCAT("FI_",tbl_Picklist_UniclassFI[[#This Row],[Level 1]],"_",tbl_Picklist_UniclassFI[[#This Row],[Level 2]]))</f>
        <v>FI_90_24</v>
      </c>
      <c r="AT75" s="73" t="s">
        <v>2715</v>
      </c>
      <c r="AU75" s="73" t="s">
        <v>2985</v>
      </c>
      <c r="AV75" s="73" t="s">
        <v>2986</v>
      </c>
      <c r="AW75" s="73" t="str">
        <f>_xlfn.CONCAT(tbl_Picklist_UniclassFI[[#This Row],[Code]]," : ",tbl_Picklist_UniclassFI[[#This Row],[Title]])</f>
        <v>FI_90_24 : Directory (DY)</v>
      </c>
      <c r="AX75" s="73"/>
      <c r="AY75" s="73"/>
      <c r="AZ75" s="73"/>
      <c r="BA75" s="73" t="str">
        <f ca="1"/>
        <v>FI_90_64 : Plan (PL)</v>
      </c>
      <c r="BB75" s="73"/>
      <c r="BC75" s="73"/>
      <c r="BD75" s="73"/>
      <c r="BE75" s="73"/>
      <c r="BF75" s="73"/>
      <c r="BG75" s="73"/>
      <c r="BH75" s="73"/>
      <c r="BI75" s="73"/>
      <c r="BJ75" s="73"/>
      <c r="BK75" s="73"/>
      <c r="BL75" s="73"/>
      <c r="BM75" s="73"/>
      <c r="BN75" s="73"/>
      <c r="BO75" s="73"/>
      <c r="BP75" s="73"/>
      <c r="BQ75" s="73"/>
      <c r="BR75" s="73"/>
      <c r="BS75" s="73"/>
      <c r="BT75" s="73"/>
      <c r="BU75" s="73"/>
      <c r="BV75" s="73"/>
      <c r="BW75" s="73"/>
      <c r="BX75" s="73"/>
      <c r="BY75" s="73"/>
      <c r="BZ75" s="73"/>
      <c r="CA75" s="73"/>
      <c r="CB75" s="73"/>
      <c r="CD75" s="73"/>
      <c r="CE75" s="73"/>
      <c r="CF75" s="73"/>
      <c r="CG75" s="73"/>
      <c r="CH75" s="73"/>
      <c r="CI75" s="73"/>
      <c r="CJ75" s="73"/>
      <c r="CK75" s="73"/>
      <c r="CL75" s="73"/>
      <c r="CM75" s="73"/>
      <c r="CN75" s="73"/>
      <c r="CO75" s="73"/>
      <c r="CP75" s="73"/>
      <c r="CQ75" s="73"/>
      <c r="CR75" s="73"/>
      <c r="CS75" s="73"/>
      <c r="CT75" s="73"/>
      <c r="CU75" s="73"/>
      <c r="CV75" s="73"/>
      <c r="CW75" s="73"/>
      <c r="CX75" s="73"/>
      <c r="CY75" s="73"/>
      <c r="CZ75" s="73"/>
      <c r="DA75" s="73"/>
      <c r="DB75" s="73"/>
      <c r="DC75" s="73"/>
      <c r="DD75" s="73"/>
      <c r="DE75" s="73"/>
      <c r="DF75" s="73"/>
      <c r="DG75" s="73"/>
      <c r="DH75" s="73"/>
      <c r="DI75" s="73"/>
    </row>
    <row r="76" spans="2:113" x14ac:dyDescent="0.35">
      <c r="B76" s="6" t="s">
        <v>2987</v>
      </c>
      <c r="C76" s="73"/>
      <c r="D76" s="73"/>
      <c r="E76" s="73"/>
      <c r="F76" s="73"/>
      <c r="G7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PM_30_10_76</v>
      </c>
      <c r="H76" s="101" t="s">
        <v>2579</v>
      </c>
      <c r="I76" s="101" t="s">
        <v>2448</v>
      </c>
      <c r="J76" s="101" t="s">
        <v>2920</v>
      </c>
      <c r="K76" s="73" t="s">
        <v>2988</v>
      </c>
      <c r="L76" s="73" t="str">
        <f>_xlfn.CONCAT(tbl_Picklist_UniclassPM[[#This Row],[Code]]," : ",tbl_Picklist_UniclassPM[[#This Row],[Title]])</f>
        <v>PM_30_10_76 : Scan survey information</v>
      </c>
      <c r="M76" s="73"/>
      <c r="N76" s="73"/>
      <c r="O76" s="73"/>
      <c r="P76" s="73"/>
      <c r="Q76" s="73"/>
      <c r="R76" s="73" t="str">
        <f ca="1"/>
        <v>PM_30_10_95 : Vehicle flow analysis information</v>
      </c>
      <c r="S76" s="73"/>
      <c r="T76" s="73"/>
      <c r="U76" s="73"/>
      <c r="V76" s="73"/>
      <c r="W76" s="73"/>
      <c r="X76" s="73"/>
      <c r="Y76" s="73"/>
      <c r="Z76" s="73"/>
      <c r="AA76" s="73"/>
      <c r="AB76" s="73"/>
      <c r="AC76" s="73"/>
      <c r="AD76" s="73"/>
      <c r="AE76" s="73"/>
      <c r="AF76" s="73"/>
      <c r="AG76" s="73"/>
      <c r="AH76" s="73"/>
      <c r="AI76" s="73"/>
      <c r="AJ76" s="73"/>
      <c r="AK76" s="73"/>
      <c r="AL76" s="73"/>
      <c r="AM76" s="73"/>
      <c r="AN76" s="73"/>
      <c r="AO76" s="73" t="str">
        <f ca="1"/>
        <v>30_30_25_004</v>
      </c>
      <c r="AP76" s="73" t="str">
        <f ca="1"/>
        <v>Statutory Biodiversity Metric</v>
      </c>
      <c r="AQ76" s="73" t="str">
        <f t="shared" ca="1" si="1"/>
        <v>30_30_25_004 : Statutory Biodiversity Metric</v>
      </c>
      <c r="AR76" s="73"/>
      <c r="AS76" s="73" t="str">
        <f>IF(tbl_Picklist_UniclassFI[[#This Row],[Level 2]]="",_xlfn.CONCAT("FI_",tbl_Picklist_UniclassFI[[#This Row],[Level 1]]),_xlfn.CONCAT("FI_",tbl_Picklist_UniclassFI[[#This Row],[Level 1]],"_",tbl_Picklist_UniclassFI[[#This Row],[Level 2]]))</f>
        <v>FI_90_30</v>
      </c>
      <c r="AT76" s="73" t="s">
        <v>2715</v>
      </c>
      <c r="AU76" s="73" t="s">
        <v>2579</v>
      </c>
      <c r="AV76" s="73" t="s">
        <v>2989</v>
      </c>
      <c r="AW76" s="73" t="str">
        <f>_xlfn.CONCAT(tbl_Picklist_UniclassFI[[#This Row],[Code]]," : ",tbl_Picklist_UniclassFI[[#This Row],[Title]])</f>
        <v>FI_90_30 : Form (FM)</v>
      </c>
      <c r="AX76" s="73"/>
      <c r="AY76" s="73"/>
      <c r="AZ76" s="73"/>
      <c r="BA76" s="73" t="str">
        <f ca="1"/>
        <v>FI_90_66 : Process workflow (PW)</v>
      </c>
      <c r="BB76" s="73"/>
      <c r="BC76" s="73"/>
      <c r="BD76" s="73"/>
      <c r="BE76" s="73"/>
      <c r="BF76" s="73"/>
      <c r="BG76" s="73"/>
      <c r="BH76" s="73"/>
      <c r="BI76" s="73"/>
      <c r="BJ76" s="73"/>
      <c r="BK76" s="73"/>
      <c r="BL76" s="73"/>
      <c r="BM76" s="73"/>
      <c r="BN76" s="73"/>
      <c r="BO76" s="73"/>
      <c r="BP76" s="73"/>
      <c r="BQ76" s="73"/>
      <c r="BR76" s="73"/>
      <c r="BS76" s="73"/>
      <c r="BT76" s="73"/>
      <c r="BU76" s="73"/>
      <c r="BV76" s="73"/>
      <c r="BW76" s="73"/>
      <c r="BX76" s="73"/>
      <c r="BY76" s="73"/>
      <c r="BZ76" s="73"/>
      <c r="CA76" s="73"/>
      <c r="CB76" s="73"/>
      <c r="CD76" s="73"/>
      <c r="CE76" s="73"/>
      <c r="CF76" s="73"/>
      <c r="CG76" s="73"/>
      <c r="CH76" s="73"/>
      <c r="CI76" s="73"/>
      <c r="CJ76" s="73"/>
      <c r="CK76" s="73"/>
      <c r="CL76" s="73"/>
      <c r="CM76" s="73"/>
      <c r="CN76" s="73"/>
      <c r="CO76" s="73"/>
      <c r="CP76" s="73"/>
      <c r="CQ76" s="73"/>
      <c r="CR76" s="73"/>
      <c r="CS76" s="73"/>
      <c r="CT76" s="73"/>
      <c r="CU76" s="73"/>
      <c r="CV76" s="73"/>
      <c r="CW76" s="73"/>
      <c r="CX76" s="73"/>
      <c r="CY76" s="73"/>
      <c r="CZ76" s="73"/>
      <c r="DA76" s="73"/>
      <c r="DB76" s="73"/>
      <c r="DC76" s="73"/>
      <c r="DD76" s="73"/>
      <c r="DE76" s="73"/>
      <c r="DF76" s="73"/>
      <c r="DG76" s="73"/>
      <c r="DH76" s="73"/>
      <c r="DI76" s="73"/>
    </row>
    <row r="77" spans="2:113" x14ac:dyDescent="0.35">
      <c r="B77" s="6" t="s">
        <v>2990</v>
      </c>
      <c r="C77" s="73"/>
      <c r="D77" s="73"/>
      <c r="E77" s="73"/>
      <c r="F77" s="73"/>
      <c r="G7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PM_30_10_77</v>
      </c>
      <c r="H77" s="101" t="s">
        <v>2579</v>
      </c>
      <c r="I77" s="101" t="s">
        <v>2448</v>
      </c>
      <c r="J77" s="101" t="s">
        <v>2991</v>
      </c>
      <c r="K77" s="73" t="s">
        <v>2992</v>
      </c>
      <c r="L77" s="73" t="str">
        <f>_xlfn.CONCAT(tbl_Picklist_UniclassPM[[#This Row],[Code]]," : ",tbl_Picklist_UniclassPM[[#This Row],[Title]])</f>
        <v>PM_30_10_77 : Security needs assessment information</v>
      </c>
      <c r="M77" s="73"/>
      <c r="N77" s="73"/>
      <c r="O77" s="73"/>
      <c r="P77" s="73"/>
      <c r="Q77" s="73"/>
      <c r="R77" s="73" t="str">
        <f ca="1"/>
        <v>PM_30_20_02 : Archaeological survey report</v>
      </c>
      <c r="S77" s="73"/>
      <c r="T77" s="73"/>
      <c r="U77" s="73"/>
      <c r="V77" s="73"/>
      <c r="W77" s="73"/>
      <c r="X77" s="73"/>
      <c r="Y77" s="73"/>
      <c r="Z77" s="73"/>
      <c r="AA77" s="73"/>
      <c r="AB77" s="73"/>
      <c r="AC77" s="73"/>
      <c r="AD77" s="73"/>
      <c r="AE77" s="73"/>
      <c r="AF77" s="73"/>
      <c r="AG77" s="73"/>
      <c r="AH77" s="73"/>
      <c r="AI77" s="73"/>
      <c r="AJ77" s="73"/>
      <c r="AK77" s="73"/>
      <c r="AL77" s="73"/>
      <c r="AM77" s="73"/>
      <c r="AN77" s="73"/>
      <c r="AO77" s="73" t="str">
        <f ca="1"/>
        <v>30_30_25_005</v>
      </c>
      <c r="AP77" s="73" t="str">
        <f ca="1"/>
        <v>Urban Greening Factor Schedule</v>
      </c>
      <c r="AQ77" s="73" t="str">
        <f t="shared" ca="1" si="1"/>
        <v>30_30_25_005 : Urban Greening Factor Schedule</v>
      </c>
      <c r="AR77" s="73"/>
      <c r="AS77" s="73" t="str">
        <f>IF(tbl_Picklist_UniclassFI[[#This Row],[Level 2]]="",_xlfn.CONCAT("FI_",tbl_Picklist_UniclassFI[[#This Row],[Level 1]]),_xlfn.CONCAT("FI_",tbl_Picklist_UniclassFI[[#This Row],[Level 1]],"_",tbl_Picklist_UniclassFI[[#This Row],[Level 2]]))</f>
        <v>FI_90_35</v>
      </c>
      <c r="AT77" s="73" t="s">
        <v>2715</v>
      </c>
      <c r="AU77" s="73" t="s">
        <v>2993</v>
      </c>
      <c r="AV77" s="73" t="s">
        <v>2994</v>
      </c>
      <c r="AW77" s="73" t="str">
        <f>_xlfn.CONCAT(tbl_Picklist_UniclassFI[[#This Row],[Code]]," : ",tbl_Picklist_UniclassFI[[#This Row],[Title]])</f>
        <v>FI_90_35 : Guide (GU)</v>
      </c>
      <c r="AX77" s="73"/>
      <c r="AY77" s="73"/>
      <c r="AZ77" s="73"/>
      <c r="BA77" s="73" t="str">
        <f ca="1"/>
        <v>FI_90_70 : Register (RG)</v>
      </c>
      <c r="BB77" s="73"/>
      <c r="BC77" s="73"/>
      <c r="BD77" s="73"/>
      <c r="BE77" s="73"/>
      <c r="BF77" s="73"/>
      <c r="BG77" s="73"/>
      <c r="BH77" s="73"/>
      <c r="BI77" s="73"/>
      <c r="BJ77" s="73"/>
      <c r="BK77" s="73"/>
      <c r="BL77" s="73"/>
      <c r="BM77" s="73"/>
      <c r="BN77" s="73"/>
      <c r="BO77" s="73"/>
      <c r="BP77" s="73"/>
      <c r="BQ77" s="73"/>
      <c r="BR77" s="73"/>
      <c r="BS77" s="73"/>
      <c r="BT77" s="73"/>
      <c r="BU77" s="73"/>
      <c r="BV77" s="73"/>
      <c r="BW77" s="73"/>
      <c r="BX77" s="73"/>
      <c r="BY77" s="73"/>
      <c r="BZ77" s="73"/>
      <c r="CA77" s="73"/>
      <c r="CB77" s="73"/>
      <c r="CD77" s="73"/>
      <c r="CE77" s="73"/>
      <c r="CF77" s="73"/>
      <c r="CG77" s="73"/>
      <c r="CH77" s="73"/>
      <c r="CI77" s="73"/>
      <c r="CJ77" s="73"/>
      <c r="CK77" s="73"/>
      <c r="CL77" s="73"/>
      <c r="CM77" s="73"/>
      <c r="CN77" s="73"/>
      <c r="CO77" s="73"/>
      <c r="CP77" s="73"/>
      <c r="CQ77" s="73"/>
      <c r="CR77" s="73"/>
      <c r="CS77" s="73"/>
      <c r="CT77" s="73"/>
      <c r="CU77" s="73"/>
      <c r="CV77" s="73"/>
      <c r="CW77" s="73"/>
      <c r="CX77" s="73"/>
      <c r="CY77" s="73"/>
      <c r="CZ77" s="73"/>
      <c r="DA77" s="73"/>
      <c r="DB77" s="73"/>
      <c r="DC77" s="73"/>
      <c r="DD77" s="73"/>
      <c r="DE77" s="73"/>
      <c r="DF77" s="73"/>
      <c r="DG77" s="73"/>
      <c r="DH77" s="73"/>
      <c r="DI77" s="73"/>
    </row>
    <row r="78" spans="2:113" x14ac:dyDescent="0.35">
      <c r="B78" s="6" t="s">
        <v>2995</v>
      </c>
      <c r="C78" s="73"/>
      <c r="D78" s="73"/>
      <c r="E78" s="73"/>
      <c r="F78" s="73"/>
      <c r="G7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PM_30_10_78</v>
      </c>
      <c r="H78" s="101" t="s">
        <v>2579</v>
      </c>
      <c r="I78" s="101" t="s">
        <v>2448</v>
      </c>
      <c r="J78" s="101" t="s">
        <v>2841</v>
      </c>
      <c r="K78" s="73" t="s">
        <v>2996</v>
      </c>
      <c r="L78" s="73" t="str">
        <f>_xlfn.CONCAT(tbl_Picklist_UniclassPM[[#This Row],[Code]]," : ",tbl_Picklist_UniclassPM[[#This Row],[Title]])</f>
        <v>PM_30_10_78 : Site abnormal information</v>
      </c>
      <c r="M78" s="73"/>
      <c r="N78" s="73"/>
      <c r="O78" s="73"/>
      <c r="P78" s="73"/>
      <c r="Q78" s="73"/>
      <c r="R78" s="73" t="str">
        <f ca="1"/>
        <v>PM_30_20_06 : Bathymetric survey report</v>
      </c>
      <c r="S78" s="73"/>
      <c r="T78" s="73"/>
      <c r="U78" s="73"/>
      <c r="V78" s="73"/>
      <c r="W78" s="73"/>
      <c r="X78" s="73"/>
      <c r="Y78" s="73"/>
      <c r="Z78" s="73"/>
      <c r="AA78" s="73"/>
      <c r="AB78" s="73"/>
      <c r="AC78" s="73"/>
      <c r="AD78" s="73"/>
      <c r="AE78" s="73"/>
      <c r="AF78" s="73"/>
      <c r="AG78" s="73"/>
      <c r="AH78" s="73"/>
      <c r="AI78" s="73"/>
      <c r="AJ78" s="73"/>
      <c r="AK78" s="73"/>
      <c r="AL78" s="73"/>
      <c r="AM78" s="73"/>
      <c r="AN78" s="73"/>
      <c r="AO78" s="73" t="str">
        <f ca="1"/>
        <v>30_30_25_006</v>
      </c>
      <c r="AP78" s="73" t="str">
        <f ca="1"/>
        <v>Urban Greening Factor Schedule</v>
      </c>
      <c r="AQ78" s="73" t="str">
        <f t="shared" ca="1" si="1"/>
        <v>30_30_25_006 : Urban Greening Factor Schedule</v>
      </c>
      <c r="AR78" s="73"/>
      <c r="AS78" s="73" t="str">
        <f>IF(tbl_Picklist_UniclassFI[[#This Row],[Level 2]]="",_xlfn.CONCAT("FI_",tbl_Picklist_UniclassFI[[#This Row],[Level 1]]),_xlfn.CONCAT("FI_",tbl_Picklist_UniclassFI[[#This Row],[Level 1]],"_",tbl_Picklist_UniclassFI[[#This Row],[Level 2]]))</f>
        <v>FI_90_37</v>
      </c>
      <c r="AT78" s="73" t="s">
        <v>2715</v>
      </c>
      <c r="AU78" s="73" t="s">
        <v>2945</v>
      </c>
      <c r="AV78" s="73" t="s">
        <v>2997</v>
      </c>
      <c r="AW78" s="73" t="str">
        <f>_xlfn.CONCAT(tbl_Picklist_UniclassFI[[#This Row],[Code]]," : ",tbl_Picklist_UniclassFI[[#This Row],[Title]])</f>
        <v>FI_90_37 : Health and safety (HS)</v>
      </c>
      <c r="AX78" s="73"/>
      <c r="AY78" s="73"/>
      <c r="AZ78" s="73"/>
      <c r="BA78" s="73" t="str">
        <f ca="1"/>
        <v>FI_90_72 : Report (RP)</v>
      </c>
      <c r="BB78" s="73"/>
      <c r="BC78" s="73"/>
      <c r="BD78" s="73"/>
      <c r="BE78" s="73"/>
      <c r="BF78" s="73"/>
      <c r="BG78" s="73"/>
      <c r="BH78" s="73"/>
      <c r="BI78" s="73"/>
      <c r="BJ78" s="73"/>
      <c r="BK78" s="73"/>
      <c r="BL78" s="73"/>
      <c r="BM78" s="73"/>
      <c r="BN78" s="73"/>
      <c r="BO78" s="73"/>
      <c r="BP78" s="73"/>
      <c r="BQ78" s="73"/>
      <c r="BR78" s="73"/>
      <c r="BS78" s="73"/>
      <c r="BT78" s="73"/>
      <c r="BU78" s="73"/>
      <c r="BV78" s="73"/>
      <c r="BW78" s="73"/>
      <c r="BX78" s="73"/>
      <c r="BY78" s="73"/>
      <c r="BZ78" s="73"/>
      <c r="CA78" s="73"/>
      <c r="CB78" s="73"/>
      <c r="CD78" s="73"/>
      <c r="CE78" s="73"/>
      <c r="CF78" s="73"/>
      <c r="CG78" s="73"/>
      <c r="CH78" s="73"/>
      <c r="CI78" s="73"/>
      <c r="CJ78" s="73"/>
      <c r="CK78" s="73"/>
      <c r="CL78" s="73"/>
      <c r="CM78" s="73"/>
      <c r="CN78" s="73"/>
      <c r="CO78" s="73"/>
      <c r="CP78" s="73"/>
      <c r="CQ78" s="73"/>
      <c r="CR78" s="73"/>
      <c r="CS78" s="73"/>
      <c r="CT78" s="73"/>
      <c r="CU78" s="73"/>
      <c r="CV78" s="73"/>
      <c r="CW78" s="73"/>
      <c r="CX78" s="73"/>
      <c r="CY78" s="73"/>
      <c r="CZ78" s="73"/>
      <c r="DA78" s="73"/>
      <c r="DB78" s="73"/>
      <c r="DC78" s="73"/>
      <c r="DD78" s="73"/>
      <c r="DE78" s="73"/>
      <c r="DF78" s="73"/>
      <c r="DG78" s="73"/>
      <c r="DH78" s="73"/>
      <c r="DI78" s="73"/>
    </row>
    <row r="79" spans="2:113" x14ac:dyDescent="0.35">
      <c r="B79" s="6" t="s">
        <v>2998</v>
      </c>
      <c r="C79" s="73"/>
      <c r="D79" s="73"/>
      <c r="E79" s="73"/>
      <c r="F79" s="73"/>
      <c r="G7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PM_30_10_80</v>
      </c>
      <c r="H79" s="101" t="s">
        <v>2579</v>
      </c>
      <c r="I79" s="101" t="s">
        <v>2448</v>
      </c>
      <c r="J79" s="101" t="s">
        <v>2829</v>
      </c>
      <c r="K79" s="73" t="s">
        <v>2999</v>
      </c>
      <c r="L79" s="73" t="str">
        <f>_xlfn.CONCAT(tbl_Picklist_UniclassPM[[#This Row],[Code]]," : ",tbl_Picklist_UniclassPM[[#This Row],[Title]])</f>
        <v>PM_30_10_80 : Site boundary information</v>
      </c>
      <c r="M79" s="73"/>
      <c r="N79" s="73"/>
      <c r="O79" s="73"/>
      <c r="P79" s="73"/>
      <c r="Q79" s="73"/>
      <c r="R79" s="73" t="str">
        <f ca="1"/>
        <v>PM_30_20_10 : Geological survey report</v>
      </c>
      <c r="S79" s="73"/>
      <c r="T79" s="73"/>
      <c r="U79" s="73"/>
      <c r="V79" s="73"/>
      <c r="W79" s="73"/>
      <c r="X79" s="73"/>
      <c r="Y79" s="73"/>
      <c r="Z79" s="73"/>
      <c r="AA79" s="73"/>
      <c r="AB79" s="73"/>
      <c r="AC79" s="73"/>
      <c r="AD79" s="73"/>
      <c r="AE79" s="73"/>
      <c r="AF79" s="73"/>
      <c r="AG79" s="73"/>
      <c r="AH79" s="73"/>
      <c r="AI79" s="73"/>
      <c r="AJ79" s="73"/>
      <c r="AK79" s="73"/>
      <c r="AL79" s="73"/>
      <c r="AM79" s="73"/>
      <c r="AN79" s="73"/>
      <c r="AO79" s="73" t="str">
        <f ca="1"/>
        <v>30_30_25_007</v>
      </c>
      <c r="AP79" s="73" t="str">
        <f ca="1"/>
        <v>Biodiversity Statement</v>
      </c>
      <c r="AQ79" s="73" t="str">
        <f t="shared" ca="1" si="1"/>
        <v>30_30_25_007 : Biodiversity Statement</v>
      </c>
      <c r="AR79" s="73"/>
      <c r="AS79" s="73" t="str">
        <f>IF(tbl_Picklist_UniclassFI[[#This Row],[Level 2]]="",_xlfn.CONCAT("FI_",tbl_Picklist_UniclassFI[[#This Row],[Level 1]]),_xlfn.CONCAT("FI_",tbl_Picklist_UniclassFI[[#This Row],[Level 1]],"_",tbl_Picklist_UniclassFI[[#This Row],[Level 2]]))</f>
        <v>FI_90_45</v>
      </c>
      <c r="AT79" s="73" t="s">
        <v>2715</v>
      </c>
      <c r="AU79" s="73" t="s">
        <v>2593</v>
      </c>
      <c r="AV79" s="73" t="s">
        <v>3000</v>
      </c>
      <c r="AW79" s="73" t="str">
        <f>_xlfn.CONCAT(tbl_Picklist_UniclassFI[[#This Row],[Code]]," : ",tbl_Picklist_UniclassFI[[#This Row],[Title]])</f>
        <v>FI_90_45 : List (LI)</v>
      </c>
      <c r="AX79" s="73"/>
      <c r="AY79" s="73"/>
      <c r="AZ79" s="73"/>
      <c r="BA79" s="73" t="str">
        <f ca="1"/>
        <v>FI_90_75 : Schedule or table (SH)</v>
      </c>
      <c r="BB79" s="73"/>
      <c r="BC79" s="73"/>
      <c r="BD79" s="73"/>
      <c r="BE79" s="73"/>
      <c r="BF79" s="73"/>
      <c r="BG79" s="73"/>
      <c r="BH79" s="73"/>
      <c r="BI79" s="73"/>
      <c r="BJ79" s="73"/>
      <c r="BK79" s="73"/>
      <c r="BL79" s="73"/>
      <c r="BM79" s="73"/>
      <c r="BN79" s="73"/>
      <c r="BO79" s="73"/>
      <c r="BP79" s="73"/>
      <c r="BQ79" s="73"/>
      <c r="BR79" s="73"/>
      <c r="BS79" s="73"/>
      <c r="BT79" s="73"/>
      <c r="BU79" s="73"/>
      <c r="BV79" s="73"/>
      <c r="BW79" s="73"/>
      <c r="BX79" s="73"/>
      <c r="BY79" s="73"/>
      <c r="BZ79" s="73"/>
      <c r="CA79" s="73"/>
      <c r="CB79" s="73"/>
      <c r="CD79" s="73"/>
      <c r="CE79" s="73"/>
      <c r="CF79" s="73"/>
      <c r="CG79" s="73"/>
      <c r="CH79" s="73"/>
      <c r="CI79" s="73"/>
      <c r="CJ79" s="73"/>
      <c r="CK79" s="73"/>
      <c r="CL79" s="73"/>
      <c r="CM79" s="73"/>
      <c r="CN79" s="73"/>
      <c r="CO79" s="73"/>
      <c r="CP79" s="73"/>
      <c r="CQ79" s="73"/>
      <c r="CR79" s="73"/>
      <c r="CS79" s="73"/>
      <c r="CT79" s="73"/>
      <c r="CU79" s="73"/>
      <c r="CV79" s="73"/>
      <c r="CW79" s="73"/>
      <c r="CX79" s="73"/>
      <c r="CY79" s="73"/>
      <c r="CZ79" s="73"/>
      <c r="DA79" s="73"/>
      <c r="DB79" s="73"/>
      <c r="DC79" s="73"/>
      <c r="DD79" s="73"/>
      <c r="DE79" s="73"/>
      <c r="DF79" s="73"/>
      <c r="DG79" s="73"/>
      <c r="DH79" s="73"/>
      <c r="DI79" s="73"/>
    </row>
    <row r="80" spans="2:113" x14ac:dyDescent="0.35">
      <c r="B80" s="6" t="s">
        <v>3001</v>
      </c>
      <c r="C80" s="73"/>
      <c r="D80" s="73"/>
      <c r="E80" s="73"/>
      <c r="F80" s="73"/>
      <c r="G8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PM_30_10_85</v>
      </c>
      <c r="H80" s="101" t="s">
        <v>2579</v>
      </c>
      <c r="I80" s="101" t="s">
        <v>2448</v>
      </c>
      <c r="J80" s="101" t="s">
        <v>2781</v>
      </c>
      <c r="K80" s="73" t="s">
        <v>3002</v>
      </c>
      <c r="L80" s="73" t="str">
        <f>_xlfn.CONCAT(tbl_Picklist_UniclassPM[[#This Row],[Code]]," : ",tbl_Picklist_UniclassPM[[#This Row],[Title]])</f>
        <v>PM_30_10_85 : Structural survey information</v>
      </c>
      <c r="M80" s="73"/>
      <c r="N80" s="73"/>
      <c r="O80" s="73"/>
      <c r="P80" s="73"/>
      <c r="Q80" s="73"/>
      <c r="R80" s="73" t="str">
        <f ca="1"/>
        <v>PM_30_20_17 : Contaminated land survey report</v>
      </c>
      <c r="S80" s="73"/>
      <c r="T80" s="73"/>
      <c r="U80" s="73"/>
      <c r="V80" s="73"/>
      <c r="W80" s="73"/>
      <c r="X80" s="73"/>
      <c r="Y80" s="73"/>
      <c r="Z80" s="73"/>
      <c r="AA80" s="73"/>
      <c r="AB80" s="73"/>
      <c r="AC80" s="73"/>
      <c r="AD80" s="73"/>
      <c r="AE80" s="73"/>
      <c r="AF80" s="73"/>
      <c r="AG80" s="73"/>
      <c r="AH80" s="73"/>
      <c r="AI80" s="73"/>
      <c r="AJ80" s="73"/>
      <c r="AK80" s="73"/>
      <c r="AL80" s="73"/>
      <c r="AM80" s="73"/>
      <c r="AN80" s="73"/>
      <c r="AO80" s="73" t="str">
        <f ca="1"/>
        <v>30_30_25_008</v>
      </c>
      <c r="AP80" s="73" t="str">
        <f ca="1"/>
        <v>Biodiversity Gain Plan</v>
      </c>
      <c r="AQ80" s="73" t="str">
        <f t="shared" ca="1" si="1"/>
        <v>30_30_25_008 : Biodiversity Gain Plan</v>
      </c>
      <c r="AR80" s="73"/>
      <c r="AS80" s="73" t="str">
        <f>IF(tbl_Picklist_UniclassFI[[#This Row],[Level 2]]="",_xlfn.CONCAT("FI_",tbl_Picklist_UniclassFI[[#This Row],[Level 1]]),_xlfn.CONCAT("FI_",tbl_Picklist_UniclassFI[[#This Row],[Level 1]],"_",tbl_Picklist_UniclassFI[[#This Row],[Level 2]]))</f>
        <v>FI_90_47</v>
      </c>
      <c r="AT80" s="73" t="s">
        <v>2715</v>
      </c>
      <c r="AU80" s="73" t="s">
        <v>2958</v>
      </c>
      <c r="AV80" s="73" t="s">
        <v>3003</v>
      </c>
      <c r="AW80" s="73" t="str">
        <f>_xlfn.CONCAT(tbl_Picklist_UniclassFI[[#This Row],[Code]]," : ",tbl_Picklist_UniclassFI[[#This Row],[Title]])</f>
        <v>FI_90_47 : Log (LG)</v>
      </c>
      <c r="AX80" s="73"/>
      <c r="AY80" s="73"/>
      <c r="AZ80" s="73"/>
      <c r="BA80" s="73" t="str">
        <f ca="1"/>
        <v>FI_90_80 : Snagging list (SN)</v>
      </c>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D80" s="73"/>
      <c r="CE80" s="73"/>
      <c r="CF80" s="73"/>
      <c r="CG80" s="73"/>
      <c r="CH80" s="73"/>
      <c r="CI80" s="73"/>
      <c r="CJ80" s="73"/>
      <c r="CK80" s="73"/>
      <c r="CL80" s="73"/>
      <c r="CM80" s="73"/>
      <c r="CN80" s="73"/>
      <c r="CO80" s="73"/>
      <c r="CP80" s="73"/>
      <c r="CQ80" s="73"/>
      <c r="CR80" s="73"/>
      <c r="CS80" s="73"/>
      <c r="CT80" s="73"/>
      <c r="CU80" s="73"/>
      <c r="CV80" s="73"/>
      <c r="CW80" s="73"/>
      <c r="CX80" s="73"/>
      <c r="CY80" s="73"/>
      <c r="CZ80" s="73"/>
      <c r="DA80" s="73"/>
      <c r="DB80" s="73"/>
      <c r="DC80" s="73"/>
      <c r="DD80" s="73"/>
      <c r="DE80" s="73"/>
      <c r="DF80" s="73"/>
      <c r="DG80" s="73"/>
      <c r="DH80" s="73"/>
      <c r="DI80" s="73"/>
    </row>
    <row r="81" spans="2:112" x14ac:dyDescent="0.35">
      <c r="B81" s="6" t="s">
        <v>3004</v>
      </c>
      <c r="C81" s="73"/>
      <c r="D81" s="73"/>
      <c r="E81" s="73"/>
      <c r="F81" s="73"/>
      <c r="G8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PM_30_10_88</v>
      </c>
      <c r="H81" s="101" t="s">
        <v>2579</v>
      </c>
      <c r="I81" s="101" t="s">
        <v>2448</v>
      </c>
      <c r="J81" s="101" t="s">
        <v>2703</v>
      </c>
      <c r="K81" s="73" t="s">
        <v>3005</v>
      </c>
      <c r="L81" s="73" t="str">
        <f>_xlfn.CONCAT(tbl_Picklist_UniclassPM[[#This Row],[Code]]," : ",tbl_Picklist_UniclassPM[[#This Row],[Title]])</f>
        <v>PM_30_10_88 : Topographical survey information</v>
      </c>
      <c r="M81" s="73"/>
      <c r="N81" s="73"/>
      <c r="O81" s="73"/>
      <c r="P81" s="73"/>
      <c r="Q81" s="73"/>
      <c r="R81" s="73" t="str">
        <f ca="1"/>
        <v>PM_30_20_24 : Underground services survey report</v>
      </c>
      <c r="S81" s="73"/>
      <c r="T81" s="73"/>
      <c r="U81" s="73"/>
      <c r="V81" s="73"/>
      <c r="W81" s="73"/>
      <c r="X81" s="73"/>
      <c r="Y81" s="73"/>
      <c r="Z81" s="73"/>
      <c r="AA81" s="73"/>
      <c r="AB81" s="73"/>
      <c r="AC81" s="73"/>
      <c r="AD81" s="73"/>
      <c r="AE81" s="73"/>
      <c r="AF81" s="73"/>
      <c r="AG81" s="73"/>
      <c r="AH81" s="73"/>
      <c r="AI81" s="73"/>
      <c r="AJ81" s="73"/>
      <c r="AK81" s="73"/>
      <c r="AL81" s="73"/>
      <c r="AM81" s="73"/>
      <c r="AN81" s="73"/>
      <c r="AO81" s="73" t="str">
        <f ca="1"/>
        <v>30_30_26_001</v>
      </c>
      <c r="AP81" s="73" t="str">
        <f ca="1"/>
        <v>Environmental Benefits from Nature (EBN) Schedule</v>
      </c>
      <c r="AQ81" s="73" t="str">
        <f t="shared" ca="1" si="1"/>
        <v>30_30_26_001 : Environmental Benefits from Nature (EBN) Schedule</v>
      </c>
      <c r="AR81" s="73"/>
      <c r="AS81" s="73" t="str">
        <f>IF(tbl_Picklist_UniclassFI[[#This Row],[Level 2]]="",_xlfn.CONCAT("FI_",tbl_Picklist_UniclassFI[[#This Row],[Level 1]]),_xlfn.CONCAT("FI_",tbl_Picklist_UniclassFI[[#This Row],[Level 1]],"_",tbl_Picklist_UniclassFI[[#This Row],[Level 2]]))</f>
        <v>FI_90_50</v>
      </c>
      <c r="AT81" s="73" t="s">
        <v>2715</v>
      </c>
      <c r="AU81" s="73" t="s">
        <v>2619</v>
      </c>
      <c r="AV81" s="73" t="s">
        <v>3006</v>
      </c>
      <c r="AW81" s="73" t="str">
        <f>_xlfn.CONCAT(tbl_Picklist_UniclassFI[[#This Row],[Code]]," : ",tbl_Picklist_UniclassFI[[#This Row],[Title]])</f>
        <v>FI_90_50 : Manual (MA)</v>
      </c>
      <c r="AX81" s="73"/>
      <c r="AY81" s="73"/>
      <c r="AZ81" s="73"/>
      <c r="BA81" s="73" t="str">
        <f ca="1"/>
        <v>FI_90_83 : Study (ST)</v>
      </c>
      <c r="BB81" s="73"/>
      <c r="BC81" s="73"/>
      <c r="BD81" s="73"/>
      <c r="BE81" s="73"/>
      <c r="BF81" s="73"/>
      <c r="BG81" s="73"/>
      <c r="BH81" s="73"/>
      <c r="BI81" s="73"/>
      <c r="BJ81" s="73"/>
      <c r="BK81" s="73"/>
      <c r="BL81" s="73"/>
      <c r="BM81" s="73"/>
      <c r="BN81" s="73"/>
      <c r="BO81" s="73"/>
      <c r="BP81" s="73"/>
      <c r="BQ81" s="73"/>
      <c r="BR81" s="73"/>
      <c r="BS81" s="73"/>
      <c r="BT81" s="73"/>
      <c r="BU81" s="73"/>
      <c r="BV81" s="73"/>
      <c r="BW81" s="73"/>
      <c r="BX81" s="73"/>
      <c r="BY81" s="73"/>
      <c r="BZ81" s="73"/>
      <c r="CA81" s="73"/>
      <c r="CB81" s="73"/>
      <c r="CD81" s="73"/>
      <c r="CE81" s="73"/>
      <c r="CF81" s="73"/>
      <c r="CG81" s="73"/>
      <c r="CH81" s="73"/>
      <c r="CI81" s="73"/>
      <c r="CJ81" s="73"/>
      <c r="CK81" s="73"/>
      <c r="CL81" s="73"/>
      <c r="CM81" s="73"/>
      <c r="CN81" s="73"/>
      <c r="CO81" s="73"/>
      <c r="CP81" s="73"/>
      <c r="CQ81" s="73"/>
      <c r="CR81" s="73"/>
      <c r="CS81" s="73"/>
      <c r="CT81" s="73"/>
      <c r="CU81" s="73"/>
      <c r="CV81" s="73"/>
      <c r="CW81" s="73"/>
      <c r="CX81" s="73"/>
      <c r="CY81" s="73"/>
      <c r="CZ81" s="73"/>
      <c r="DA81" s="73"/>
      <c r="DB81" s="73"/>
      <c r="DC81" s="73"/>
      <c r="DD81" s="73"/>
      <c r="DE81" s="73"/>
      <c r="DF81" s="73"/>
      <c r="DG81" s="73"/>
      <c r="DH81" s="73"/>
    </row>
    <row r="82" spans="2:112" x14ac:dyDescent="0.35">
      <c r="B82" s="6" t="s">
        <v>3007</v>
      </c>
      <c r="C82" s="73"/>
      <c r="D82" s="73"/>
      <c r="E82" s="73"/>
      <c r="F82" s="73"/>
      <c r="G8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PM_30_10_90</v>
      </c>
      <c r="H82" s="101" t="s">
        <v>2579</v>
      </c>
      <c r="I82" s="101" t="s">
        <v>2448</v>
      </c>
      <c r="J82" s="101" t="s">
        <v>2715</v>
      </c>
      <c r="K82" s="73" t="s">
        <v>3008</v>
      </c>
      <c r="L82" s="73" t="str">
        <f>_xlfn.CONCAT(tbl_Picklist_UniclassPM[[#This Row],[Code]]," : ",tbl_Picklist_UniclassPM[[#This Row],[Title]])</f>
        <v>PM_30_10_90 : Transport feasibility survey information</v>
      </c>
      <c r="M82" s="73"/>
      <c r="N82" s="73"/>
      <c r="O82" s="73"/>
      <c r="P82" s="73"/>
      <c r="Q82" s="73"/>
      <c r="R82" s="73" t="str">
        <f ca="1"/>
        <v>PM_30_20_25 : Geochemical survey report</v>
      </c>
      <c r="S82" s="73"/>
      <c r="T82" s="73"/>
      <c r="U82" s="73"/>
      <c r="V82" s="73"/>
      <c r="W82" s="73"/>
      <c r="X82" s="73"/>
      <c r="Y82" s="73"/>
      <c r="Z82" s="73"/>
      <c r="AA82" s="73"/>
      <c r="AB82" s="73"/>
      <c r="AC82" s="73"/>
      <c r="AD82" s="73"/>
      <c r="AE82" s="73"/>
      <c r="AF82" s="73"/>
      <c r="AG82" s="73"/>
      <c r="AH82" s="73"/>
      <c r="AI82" s="73"/>
      <c r="AJ82" s="73"/>
      <c r="AK82" s="73"/>
      <c r="AL82" s="73"/>
      <c r="AM82" s="73"/>
      <c r="AN82" s="73"/>
      <c r="AO82" s="73" t="str">
        <f ca="1"/>
        <v>30_30_26_002</v>
      </c>
      <c r="AP82" s="73" t="str">
        <f ca="1"/>
        <v>Environmental Benefits from Nature (EBN) Schedule</v>
      </c>
      <c r="AQ82" s="73" t="str">
        <f t="shared" ca="1" si="1"/>
        <v>30_30_26_002 : Environmental Benefits from Nature (EBN) Schedule</v>
      </c>
      <c r="AR82" s="73"/>
      <c r="AS82" s="73" t="str">
        <f>IF(tbl_Picklist_UniclassFI[[#This Row],[Level 2]]="",_xlfn.CONCAT("FI_",tbl_Picklist_UniclassFI[[#This Row],[Level 1]]),_xlfn.CONCAT("FI_",tbl_Picklist_UniclassFI[[#This Row],[Level 1]],"_",tbl_Picklist_UniclassFI[[#This Row],[Level 2]]))</f>
        <v>FI_90_52</v>
      </c>
      <c r="AT82" s="73" t="s">
        <v>2715</v>
      </c>
      <c r="AU82" s="73" t="s">
        <v>3009</v>
      </c>
      <c r="AV82" s="73" t="s">
        <v>3010</v>
      </c>
      <c r="AW82" s="73" t="str">
        <f>_xlfn.CONCAT(tbl_Picklist_UniclassFI[[#This Row],[Code]]," : ",tbl_Picklist_UniclassFI[[#This Row],[Title]])</f>
        <v>FI_90_52 : Matrix (MX)</v>
      </c>
      <c r="AX82" s="73"/>
      <c r="AY82" s="73"/>
      <c r="AZ82" s="73"/>
      <c r="BA82" s="73" t="str">
        <f ca="1"/>
        <v>FI_90_85 : Survey (SU)</v>
      </c>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D82" s="73"/>
      <c r="CE82" s="73"/>
      <c r="CF82" s="73"/>
      <c r="CG82" s="73"/>
      <c r="CH82" s="73"/>
      <c r="CI82" s="73"/>
      <c r="CJ82" s="73"/>
      <c r="CK82" s="73"/>
      <c r="CL82" s="73"/>
      <c r="CM82" s="73"/>
      <c r="CN82" s="73"/>
      <c r="CO82" s="73"/>
      <c r="CP82" s="73"/>
      <c r="CQ82" s="73"/>
      <c r="CR82" s="73"/>
      <c r="CS82" s="73"/>
      <c r="CT82" s="73"/>
      <c r="CU82" s="73"/>
      <c r="CV82" s="73"/>
      <c r="CW82" s="73"/>
      <c r="CX82" s="73"/>
      <c r="CY82" s="73"/>
      <c r="CZ82" s="73"/>
      <c r="DA82" s="73"/>
      <c r="DB82" s="73"/>
      <c r="DC82" s="73"/>
      <c r="DD82" s="73"/>
      <c r="DE82" s="73"/>
      <c r="DF82" s="73"/>
      <c r="DG82" s="73"/>
      <c r="DH82" s="73"/>
    </row>
    <row r="83" spans="2:112" x14ac:dyDescent="0.35">
      <c r="B83" s="6" t="s">
        <v>3011</v>
      </c>
      <c r="C83" s="73"/>
      <c r="D83" s="73"/>
      <c r="E83" s="73"/>
      <c r="F83" s="73"/>
      <c r="G8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PM_30_10_93</v>
      </c>
      <c r="H83" s="101" t="s">
        <v>2579</v>
      </c>
      <c r="I83" s="101" t="s">
        <v>2448</v>
      </c>
      <c r="J83" s="101" t="s">
        <v>3012</v>
      </c>
      <c r="K83" s="73" t="s">
        <v>3013</v>
      </c>
      <c r="L83" s="73" t="str">
        <f>_xlfn.CONCAT(tbl_Picklist_UniclassPM[[#This Row],[Code]]," : ",tbl_Picklist_UniclassPM[[#This Row],[Title]])</f>
        <v>PM_30_10_93 : Utilities and services survey information</v>
      </c>
      <c r="M83" s="73"/>
      <c r="N83" s="73"/>
      <c r="O83" s="73"/>
      <c r="P83" s="73"/>
      <c r="Q83" s="73"/>
      <c r="R83" s="73" t="str">
        <f ca="1"/>
        <v>PM_30_20_27 : Geoenvironmental exploratory investigation report</v>
      </c>
      <c r="S83" s="73"/>
      <c r="T83" s="73"/>
      <c r="U83" s="73"/>
      <c r="V83" s="73"/>
      <c r="W83" s="73"/>
      <c r="X83" s="73"/>
      <c r="Y83" s="73"/>
      <c r="Z83" s="73"/>
      <c r="AA83" s="73"/>
      <c r="AB83" s="73"/>
      <c r="AC83" s="73"/>
      <c r="AD83" s="73"/>
      <c r="AE83" s="73"/>
      <c r="AF83" s="73"/>
      <c r="AG83" s="73"/>
      <c r="AH83" s="73"/>
      <c r="AI83" s="73"/>
      <c r="AJ83" s="73"/>
      <c r="AK83" s="73"/>
      <c r="AL83" s="73"/>
      <c r="AM83" s="73"/>
      <c r="AN83" s="73"/>
      <c r="AO83" s="73" t="str">
        <f ca="1"/>
        <v>30_30_27_001</v>
      </c>
      <c r="AP83" s="73" t="str">
        <f ca="1"/>
        <v>Environmental Impact Report</v>
      </c>
      <c r="AQ83" s="73" t="str">
        <f t="shared" ca="1" si="1"/>
        <v>30_30_27_001 : Environmental Impact Report</v>
      </c>
      <c r="AR83" s="73"/>
      <c r="AS83" s="73" t="str">
        <f>IF(tbl_Picklist_UniclassFI[[#This Row],[Level 2]]="",_xlfn.CONCAT("FI_",tbl_Picklist_UniclassFI[[#This Row],[Level 1]]),_xlfn.CONCAT("FI_",tbl_Picklist_UniclassFI[[#This Row],[Level 1]],"_",tbl_Picklist_UniclassFI[[#This Row],[Level 2]]))</f>
        <v>FI_90_60</v>
      </c>
      <c r="AT83" s="73" t="s">
        <v>2715</v>
      </c>
      <c r="AU83" s="73" t="s">
        <v>2521</v>
      </c>
      <c r="AV83" s="73" t="s">
        <v>3014</v>
      </c>
      <c r="AW83" s="73" t="str">
        <f>_xlfn.CONCAT(tbl_Picklist_UniclassFI[[#This Row],[Code]]," : ",tbl_Picklist_UniclassFI[[#This Row],[Title]])</f>
        <v>FI_90_60 : Permit (PT)</v>
      </c>
      <c r="AX83" s="73"/>
      <c r="AY83" s="73"/>
      <c r="AZ83" s="73"/>
      <c r="BA83" s="73" t="str">
        <f ca="1"/>
        <v>FI_90_86 : Technology file (TF)</v>
      </c>
      <c r="BB83" s="73"/>
      <c r="BC83" s="73"/>
      <c r="BD83" s="73"/>
      <c r="BE83" s="73"/>
      <c r="BF83" s="73"/>
      <c r="BG83" s="73"/>
      <c r="BH83" s="73"/>
      <c r="BI83" s="73"/>
      <c r="BJ83" s="73"/>
      <c r="BK83" s="73"/>
      <c r="BL83" s="73"/>
      <c r="BM83" s="73"/>
      <c r="BN83" s="73"/>
      <c r="BO83" s="73"/>
      <c r="BP83" s="73"/>
      <c r="BQ83" s="73"/>
      <c r="BR83" s="73"/>
      <c r="BS83" s="73"/>
      <c r="BT83" s="73"/>
      <c r="BU83" s="73"/>
      <c r="BV83" s="73"/>
      <c r="BW83" s="73"/>
      <c r="BX83" s="73"/>
      <c r="BY83" s="73"/>
      <c r="BZ83" s="73"/>
      <c r="CA83" s="73"/>
      <c r="CB83" s="73"/>
      <c r="CD83" s="73"/>
      <c r="CE83" s="73"/>
      <c r="CF83" s="73"/>
      <c r="CG83" s="73"/>
      <c r="CH83" s="73"/>
      <c r="CI83" s="73"/>
      <c r="CJ83" s="73"/>
      <c r="CK83" s="73"/>
      <c r="CL83" s="73"/>
      <c r="CM83" s="73"/>
      <c r="CN83" s="73"/>
      <c r="CO83" s="73"/>
      <c r="CP83" s="73"/>
      <c r="CQ83" s="73"/>
      <c r="CR83" s="73"/>
      <c r="CS83" s="73"/>
      <c r="CT83" s="73"/>
      <c r="CU83" s="73"/>
      <c r="CV83" s="73"/>
      <c r="CW83" s="73"/>
      <c r="CX83" s="73"/>
      <c r="CY83" s="73"/>
      <c r="CZ83" s="73"/>
      <c r="DA83" s="73"/>
      <c r="DB83" s="73"/>
      <c r="DC83" s="73"/>
      <c r="DD83" s="73"/>
      <c r="DE83" s="73"/>
      <c r="DF83" s="73"/>
      <c r="DG83" s="73"/>
      <c r="DH83" s="73"/>
    </row>
    <row r="84" spans="2:112" x14ac:dyDescent="0.35">
      <c r="B84" s="6" t="s">
        <v>3015</v>
      </c>
      <c r="C84" s="73"/>
      <c r="D84" s="73"/>
      <c r="E84" s="73"/>
      <c r="F84" s="73"/>
      <c r="G8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PM_30_10_95</v>
      </c>
      <c r="H84" s="101" t="s">
        <v>2579</v>
      </c>
      <c r="I84" s="101" t="s">
        <v>2448</v>
      </c>
      <c r="J84" s="101" t="s">
        <v>2790</v>
      </c>
      <c r="K84" s="73" t="s">
        <v>3016</v>
      </c>
      <c r="L84" s="73" t="str">
        <f>_xlfn.CONCAT(tbl_Picklist_UniclassPM[[#This Row],[Code]]," : ",tbl_Picklist_UniclassPM[[#This Row],[Title]])</f>
        <v>PM_30_10_95 : Vehicle flow analysis information</v>
      </c>
      <c r="M84" s="73"/>
      <c r="N84" s="73"/>
      <c r="O84" s="73"/>
      <c r="P84" s="73"/>
      <c r="Q84" s="73"/>
      <c r="R84" s="73" t="str">
        <f ca="1"/>
        <v>PM_30_20_28 : Geoenvironmental ground investigation report</v>
      </c>
      <c r="S84" s="73"/>
      <c r="T84" s="73"/>
      <c r="U84" s="73"/>
      <c r="V84" s="73"/>
      <c r="W84" s="73"/>
      <c r="X84" s="73"/>
      <c r="Y84" s="73"/>
      <c r="Z84" s="73"/>
      <c r="AA84" s="73"/>
      <c r="AB84" s="73"/>
      <c r="AC84" s="73"/>
      <c r="AD84" s="73"/>
      <c r="AE84" s="73"/>
      <c r="AF84" s="73"/>
      <c r="AG84" s="73"/>
      <c r="AH84" s="73"/>
      <c r="AI84" s="73"/>
      <c r="AJ84" s="73"/>
      <c r="AK84" s="73"/>
      <c r="AL84" s="73"/>
      <c r="AM84" s="73"/>
      <c r="AN84" s="73"/>
      <c r="AO84" s="73" t="str">
        <f ca="1"/>
        <v>30_30_29_001</v>
      </c>
      <c r="AP84" s="73" t="str">
        <f ca="1"/>
        <v>Flood Risk Assessment Information</v>
      </c>
      <c r="AQ84" s="73" t="str">
        <f t="shared" ca="1" si="1"/>
        <v>30_30_29_001 : Flood Risk Assessment Information</v>
      </c>
      <c r="AR84" s="73"/>
      <c r="AS84" s="73" t="str">
        <f>IF(tbl_Picklist_UniclassFI[[#This Row],[Level 2]]="",_xlfn.CONCAT("FI_",tbl_Picklist_UniclassFI[[#This Row],[Level 1]]),_xlfn.CONCAT("FI_",tbl_Picklist_UniclassFI[[#This Row],[Level 1]],"_",tbl_Picklist_UniclassFI[[#This Row],[Level 2]]))</f>
        <v>FI_90_64</v>
      </c>
      <c r="AT84" s="73" t="s">
        <v>2715</v>
      </c>
      <c r="AU84" s="73" t="s">
        <v>2976</v>
      </c>
      <c r="AV84" s="73" t="s">
        <v>3017</v>
      </c>
      <c r="AW84" s="73" t="str">
        <f>_xlfn.CONCAT(tbl_Picklist_UniclassFI[[#This Row],[Code]]," : ",tbl_Picklist_UniclassFI[[#This Row],[Title]])</f>
        <v>FI_90_64 : Plan (PL)</v>
      </c>
      <c r="AX84" s="73"/>
      <c r="AY84" s="73"/>
      <c r="AZ84" s="73"/>
      <c r="BA84" s="73" t="str">
        <f ca="1"/>
        <v>FI_90_87 : Test result (TR)</v>
      </c>
      <c r="BB84" s="73"/>
      <c r="BC84" s="73"/>
      <c r="BD84" s="73"/>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73"/>
      <c r="CD84" s="73"/>
      <c r="CE84" s="73"/>
      <c r="CF84" s="73"/>
      <c r="CG84" s="73"/>
      <c r="CH84" s="73"/>
      <c r="CI84" s="73"/>
      <c r="CJ84" s="73"/>
      <c r="CK84" s="73"/>
      <c r="CL84" s="73"/>
      <c r="CM84" s="73"/>
      <c r="CN84" s="73"/>
      <c r="CO84" s="73"/>
      <c r="CP84" s="73"/>
      <c r="CQ84" s="73"/>
      <c r="CR84" s="73"/>
      <c r="CS84" s="73"/>
      <c r="CT84" s="73"/>
      <c r="CU84" s="73"/>
      <c r="CV84" s="73"/>
      <c r="CW84" s="73"/>
      <c r="CX84" s="73"/>
      <c r="CY84" s="73"/>
      <c r="CZ84" s="73"/>
      <c r="DA84" s="73"/>
      <c r="DB84" s="73"/>
      <c r="DC84" s="73"/>
      <c r="DD84" s="73"/>
      <c r="DE84" s="73"/>
      <c r="DF84" s="73"/>
      <c r="DG84" s="73"/>
      <c r="DH84" s="73"/>
    </row>
    <row r="85" spans="2:112" x14ac:dyDescent="0.35">
      <c r="B85" s="6" t="s">
        <v>3018</v>
      </c>
      <c r="C85" s="73"/>
      <c r="D85" s="73"/>
      <c r="E85" s="73"/>
      <c r="F85" s="73"/>
      <c r="G8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v>
      </c>
      <c r="H85" s="101" t="s">
        <v>2579</v>
      </c>
      <c r="I85" s="101" t="s">
        <v>2500</v>
      </c>
      <c r="J85" s="101"/>
      <c r="K85" s="73" t="s">
        <v>3019</v>
      </c>
      <c r="L85" s="73" t="str">
        <f>_xlfn.CONCAT(tbl_Picklist_UniclassPM[[#This Row],[Code]]," : ",tbl_Picklist_UniclassPM[[#This Row],[Title]])</f>
        <v>PM_30_20 : Ground investigation and survey reports</v>
      </c>
      <c r="M85" s="73"/>
      <c r="N85" s="73"/>
      <c r="O85" s="73"/>
      <c r="P85" s="73"/>
      <c r="Q85" s="73"/>
      <c r="R85" s="73" t="str">
        <f ca="1"/>
        <v>PM_30_20_30 : Geological boundaries survey report</v>
      </c>
      <c r="S85" s="73"/>
      <c r="T85" s="73"/>
      <c r="U85" s="73"/>
      <c r="V85" s="73"/>
      <c r="W85" s="73"/>
      <c r="X85" s="73"/>
      <c r="Y85" s="73"/>
      <c r="Z85" s="73"/>
      <c r="AA85" s="73"/>
      <c r="AB85" s="73"/>
      <c r="AC85" s="73"/>
      <c r="AD85" s="73"/>
      <c r="AE85" s="73"/>
      <c r="AF85" s="73"/>
      <c r="AG85" s="73"/>
      <c r="AH85" s="73"/>
      <c r="AI85" s="73"/>
      <c r="AJ85" s="73"/>
      <c r="AK85" s="73"/>
      <c r="AL85" s="73"/>
      <c r="AM85" s="73"/>
      <c r="AN85" s="73"/>
      <c r="AO85" s="73" t="str">
        <f ca="1"/>
        <v>30_30_51_001</v>
      </c>
      <c r="AP85" s="73" t="str">
        <f ca="1"/>
        <v>Measured Building Survey Information</v>
      </c>
      <c r="AQ85" s="73" t="str">
        <f t="shared" ca="1" si="1"/>
        <v>30_30_51_001 : Measured Building Survey Information</v>
      </c>
      <c r="AR85" s="73"/>
      <c r="AS85" s="73" t="str">
        <f>IF(tbl_Picklist_UniclassFI[[#This Row],[Level 2]]="",_xlfn.CONCAT("FI_",tbl_Picklist_UniclassFI[[#This Row],[Level 1]]),_xlfn.CONCAT("FI_",tbl_Picklist_UniclassFI[[#This Row],[Level 1]],"_",tbl_Picklist_UniclassFI[[#This Row],[Level 2]]))</f>
        <v>FI_90_66</v>
      </c>
      <c r="AT85" s="73" t="s">
        <v>2715</v>
      </c>
      <c r="AU85" s="73" t="s">
        <v>3020</v>
      </c>
      <c r="AV85" s="73" t="s">
        <v>3021</v>
      </c>
      <c r="AW85" s="73" t="str">
        <f>_xlfn.CONCAT(tbl_Picklist_UniclassFI[[#This Row],[Code]]," : ",tbl_Picklist_UniclassFI[[#This Row],[Title]])</f>
        <v>FI_90_66 : Process workflow (PW)</v>
      </c>
      <c r="AX85" s="73"/>
      <c r="AY85" s="73"/>
      <c r="AZ85" s="73"/>
      <c r="BA85" s="73" t="str">
        <f ca="1"/>
        <v>FI_90_88 : Template (TE)</v>
      </c>
      <c r="BB85" s="73"/>
      <c r="BC85" s="73"/>
      <c r="BD85" s="73"/>
      <c r="BE85" s="73"/>
      <c r="BF85" s="73"/>
      <c r="BG85" s="73"/>
      <c r="BH85" s="73"/>
      <c r="BI85" s="73"/>
      <c r="BJ85" s="73"/>
      <c r="BK85" s="73"/>
      <c r="BL85" s="73"/>
      <c r="BM85" s="73"/>
      <c r="BN85" s="73"/>
      <c r="BO85" s="73"/>
      <c r="BP85" s="73"/>
      <c r="BQ85" s="73"/>
      <c r="BR85" s="73"/>
      <c r="BS85" s="73"/>
      <c r="BT85" s="73"/>
      <c r="BU85" s="73"/>
      <c r="BV85" s="73"/>
      <c r="BW85" s="73"/>
      <c r="BX85" s="73"/>
      <c r="BY85" s="73"/>
      <c r="BZ85" s="73"/>
      <c r="CA85" s="73"/>
      <c r="CB85" s="73"/>
      <c r="CD85" s="73"/>
      <c r="CE85" s="73"/>
      <c r="CF85" s="73"/>
      <c r="CG85" s="73"/>
      <c r="CH85" s="73"/>
      <c r="CI85" s="73"/>
      <c r="CJ85" s="73"/>
      <c r="CK85" s="73"/>
      <c r="CL85" s="73"/>
      <c r="CM85" s="73"/>
      <c r="CN85" s="73"/>
      <c r="CO85" s="73"/>
      <c r="CP85" s="73"/>
      <c r="CQ85" s="73"/>
      <c r="CR85" s="73"/>
      <c r="CS85" s="73"/>
      <c r="CT85" s="73"/>
      <c r="CU85" s="73"/>
      <c r="CV85" s="73"/>
      <c r="CW85" s="73"/>
      <c r="CX85" s="73"/>
      <c r="CY85" s="73"/>
      <c r="CZ85" s="73"/>
      <c r="DA85" s="73"/>
      <c r="DB85" s="73"/>
      <c r="DC85" s="73"/>
      <c r="DD85" s="73"/>
      <c r="DE85" s="73"/>
      <c r="DF85" s="73"/>
      <c r="DG85" s="73"/>
      <c r="DH85" s="73"/>
    </row>
    <row r="86" spans="2:112" x14ac:dyDescent="0.35">
      <c r="B86" s="6" t="s">
        <v>3022</v>
      </c>
      <c r="C86" s="73"/>
      <c r="D86" s="73"/>
      <c r="E86" s="73"/>
      <c r="F86" s="73"/>
      <c r="G8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PM_30_20_02</v>
      </c>
      <c r="H86" s="101" t="s">
        <v>2579</v>
      </c>
      <c r="I86" s="101" t="s">
        <v>2500</v>
      </c>
      <c r="J86" s="101" t="s">
        <v>2553</v>
      </c>
      <c r="K86" s="73" t="s">
        <v>3023</v>
      </c>
      <c r="L86" s="73" t="str">
        <f>_xlfn.CONCAT(tbl_Picklist_UniclassPM[[#This Row],[Code]]," : ",tbl_Picklist_UniclassPM[[#This Row],[Title]])</f>
        <v>PM_30_20_02 : Archaeological survey report</v>
      </c>
      <c r="M86" s="73"/>
      <c r="N86" s="73"/>
      <c r="O86" s="73"/>
      <c r="P86" s="73"/>
      <c r="Q86" s="73"/>
      <c r="R86" s="73" t="str">
        <f ca="1"/>
        <v>PM_30_20_31 : Geological faults survey report</v>
      </c>
      <c r="S86" s="73"/>
      <c r="T86" s="73"/>
      <c r="U86" s="73"/>
      <c r="V86" s="73"/>
      <c r="W86" s="73"/>
      <c r="X86" s="73"/>
      <c r="Y86" s="73"/>
      <c r="Z86" s="73"/>
      <c r="AA86" s="73"/>
      <c r="AB86" s="73"/>
      <c r="AC86" s="73"/>
      <c r="AD86" s="73"/>
      <c r="AE86" s="73"/>
      <c r="AF86" s="73"/>
      <c r="AG86" s="73"/>
      <c r="AH86" s="73"/>
      <c r="AI86" s="73"/>
      <c r="AJ86" s="73"/>
      <c r="AK86" s="73"/>
      <c r="AL86" s="73"/>
      <c r="AM86" s="73"/>
      <c r="AN86" s="73"/>
      <c r="AO86" s="73" t="str">
        <f ca="1"/>
        <v>30_30_51_002</v>
      </c>
      <c r="AP86" s="73" t="str">
        <f ca="1"/>
        <v>Detailed Measured Building Survey Information</v>
      </c>
      <c r="AQ86" s="73" t="str">
        <f t="shared" ca="1" si="1"/>
        <v>30_30_51_002 : Detailed Measured Building Survey Information</v>
      </c>
      <c r="AR86" s="73"/>
      <c r="AS86" s="73" t="str">
        <f>IF(tbl_Picklist_UniclassFI[[#This Row],[Level 2]]="",_xlfn.CONCAT("FI_",tbl_Picklist_UniclassFI[[#This Row],[Level 1]]),_xlfn.CONCAT("FI_",tbl_Picklist_UniclassFI[[#This Row],[Level 1]],"_",tbl_Picklist_UniclassFI[[#This Row],[Level 2]]))</f>
        <v>FI_90_70</v>
      </c>
      <c r="AT86" s="73" t="s">
        <v>2715</v>
      </c>
      <c r="AU86" s="73" t="s">
        <v>2680</v>
      </c>
      <c r="AV86" s="73" t="s">
        <v>3024</v>
      </c>
      <c r="AW86" s="73" t="str">
        <f>_xlfn.CONCAT(tbl_Picklist_UniclassFI[[#This Row],[Code]]," : ",tbl_Picklist_UniclassFI[[#This Row],[Title]])</f>
        <v>FI_90_70 : Register (RG)</v>
      </c>
      <c r="AX86" s="73"/>
      <c r="AY86" s="73"/>
      <c r="AZ86" s="73"/>
      <c r="BA86" s="73" t="str">
        <f ca="1"/>
        <v>FI_90_90 : Training record (TG)</v>
      </c>
      <c r="BB86" s="73"/>
      <c r="BC86" s="73"/>
      <c r="BD86" s="73"/>
      <c r="BE86" s="73"/>
      <c r="BF86" s="73"/>
      <c r="BG86" s="73"/>
      <c r="BH86" s="73"/>
      <c r="BI86" s="73"/>
      <c r="BJ86" s="73"/>
      <c r="BK86" s="73"/>
      <c r="BL86" s="73"/>
      <c r="BM86" s="73"/>
      <c r="BN86" s="73"/>
      <c r="BO86" s="73"/>
      <c r="BP86" s="73"/>
      <c r="BQ86" s="73"/>
      <c r="BR86" s="73"/>
      <c r="BS86" s="73"/>
      <c r="BT86" s="73"/>
      <c r="BU86" s="73"/>
      <c r="BV86" s="73"/>
      <c r="BW86" s="73"/>
      <c r="BX86" s="73"/>
      <c r="BY86" s="73"/>
      <c r="BZ86" s="73"/>
      <c r="CA86" s="73"/>
      <c r="CB86" s="73"/>
      <c r="CD86" s="73"/>
      <c r="CE86" s="73"/>
      <c r="CF86" s="73"/>
      <c r="CG86" s="73"/>
      <c r="CH86" s="73"/>
      <c r="CI86" s="73"/>
      <c r="CJ86" s="73"/>
      <c r="CK86" s="73"/>
      <c r="CL86" s="73"/>
      <c r="CM86" s="73"/>
      <c r="CN86" s="73"/>
      <c r="CO86" s="73"/>
      <c r="CP86" s="73"/>
      <c r="CQ86" s="73"/>
      <c r="CR86" s="73"/>
      <c r="CS86" s="73"/>
      <c r="CT86" s="73"/>
      <c r="CU86" s="73"/>
      <c r="CV86" s="73"/>
      <c r="CW86" s="73"/>
      <c r="CX86" s="73"/>
      <c r="CY86" s="73"/>
      <c r="CZ86" s="73"/>
      <c r="DA86" s="73"/>
      <c r="DB86" s="73"/>
      <c r="DC86" s="73"/>
      <c r="DD86" s="73"/>
      <c r="DE86" s="73"/>
      <c r="DF86" s="73"/>
      <c r="DG86" s="73"/>
      <c r="DH86" s="73"/>
    </row>
    <row r="87" spans="2:112" x14ac:dyDescent="0.35">
      <c r="B87" s="6" t="s">
        <v>3025</v>
      </c>
      <c r="C87" s="73"/>
      <c r="D87" s="73"/>
      <c r="E87" s="73"/>
      <c r="F87" s="73"/>
      <c r="G8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PM_30_20_06</v>
      </c>
      <c r="H87" s="101" t="s">
        <v>2579</v>
      </c>
      <c r="I87" s="101" t="s">
        <v>2500</v>
      </c>
      <c r="J87" s="101" t="s">
        <v>2612</v>
      </c>
      <c r="K87" s="73" t="s">
        <v>3026</v>
      </c>
      <c r="L87" s="73" t="str">
        <f>_xlfn.CONCAT(tbl_Picklist_UniclassPM[[#This Row],[Code]]," : ",tbl_Picklist_UniclassPM[[#This Row],[Title]])</f>
        <v>PM_30_20_06 : Bathymetric survey report</v>
      </c>
      <c r="M87" s="73"/>
      <c r="N87" s="73"/>
      <c r="O87" s="73"/>
      <c r="P87" s="73"/>
      <c r="Q87" s="73"/>
      <c r="R87" s="73" t="str">
        <f ca="1"/>
        <v>PM_30_20_33 : Geotechnical survey report</v>
      </c>
      <c r="S87" s="73"/>
      <c r="T87" s="73"/>
      <c r="U87" s="73"/>
      <c r="V87" s="73"/>
      <c r="W87" s="73"/>
      <c r="X87" s="73"/>
      <c r="Y87" s="73"/>
      <c r="Z87" s="73"/>
      <c r="AA87" s="73"/>
      <c r="AB87" s="73"/>
      <c r="AC87" s="73"/>
      <c r="AD87" s="73"/>
      <c r="AE87" s="73"/>
      <c r="AF87" s="73"/>
      <c r="AG87" s="73"/>
      <c r="AH87" s="73"/>
      <c r="AI87" s="73"/>
      <c r="AJ87" s="73"/>
      <c r="AK87" s="73"/>
      <c r="AL87" s="73"/>
      <c r="AM87" s="73"/>
      <c r="AN87" s="73"/>
      <c r="AO87" s="73" t="str">
        <f ca="1"/>
        <v>30_40_06_001</v>
      </c>
      <c r="AP87" s="73" t="str">
        <f ca="1"/>
        <v>Asbestos Survey Information</v>
      </c>
      <c r="AQ87" s="73" t="str">
        <f t="shared" ca="1" si="1"/>
        <v>30_40_06_001 : Asbestos Survey Information</v>
      </c>
      <c r="AR87" s="73"/>
      <c r="AS87" s="73" t="str">
        <f>IF(tbl_Picklist_UniclassFI[[#This Row],[Level 2]]="",_xlfn.CONCAT("FI_",tbl_Picklist_UniclassFI[[#This Row],[Level 1]]),_xlfn.CONCAT("FI_",tbl_Picklist_UniclassFI[[#This Row],[Level 1]],"_",tbl_Picklist_UniclassFI[[#This Row],[Level 2]]))</f>
        <v>FI_90_72</v>
      </c>
      <c r="AT87" s="73" t="s">
        <v>2715</v>
      </c>
      <c r="AU87" s="73" t="s">
        <v>2912</v>
      </c>
      <c r="AV87" s="73" t="s">
        <v>3027</v>
      </c>
      <c r="AW87" s="73" t="str">
        <f>_xlfn.CONCAT(tbl_Picklist_UniclassFI[[#This Row],[Code]]," : ",tbl_Picklist_UniclassFI[[#This Row],[Title]])</f>
        <v>FI_90_72 : Report (RP)</v>
      </c>
      <c r="AX87" s="73"/>
      <c r="AY87" s="73"/>
      <c r="AZ87" s="73"/>
      <c r="BA87" s="73" t="str">
        <f ca="1"/>
        <v>FI_90_94 : Valuation (VL)</v>
      </c>
      <c r="BB87" s="73"/>
      <c r="BC87" s="73"/>
      <c r="BD87" s="73"/>
      <c r="BE87" s="73"/>
      <c r="BF87" s="73"/>
      <c r="BG87" s="73"/>
      <c r="BH87" s="73"/>
      <c r="BI87" s="73"/>
      <c r="BJ87" s="73"/>
      <c r="BK87" s="73"/>
      <c r="BL87" s="73"/>
      <c r="BM87" s="73"/>
      <c r="BN87" s="73"/>
      <c r="BO87" s="73"/>
      <c r="BP87" s="73"/>
      <c r="BQ87" s="73"/>
      <c r="BR87" s="73"/>
      <c r="BS87" s="73"/>
      <c r="BT87" s="73"/>
      <c r="BU87" s="73"/>
      <c r="BV87" s="73"/>
      <c r="BW87" s="73"/>
      <c r="BX87" s="73"/>
      <c r="BY87" s="73"/>
      <c r="BZ87" s="73"/>
      <c r="CA87" s="73"/>
      <c r="CB87" s="73"/>
      <c r="CD87" s="73"/>
      <c r="CE87" s="73"/>
      <c r="CF87" s="73"/>
      <c r="CG87" s="73"/>
      <c r="CH87" s="73"/>
      <c r="CI87" s="73"/>
      <c r="CJ87" s="73"/>
      <c r="CK87" s="73"/>
      <c r="CL87" s="73"/>
      <c r="CM87" s="73"/>
      <c r="CN87" s="73"/>
      <c r="CO87" s="73"/>
      <c r="CP87" s="73"/>
      <c r="CQ87" s="73"/>
      <c r="CR87" s="73"/>
      <c r="CS87" s="73"/>
      <c r="CT87" s="73"/>
      <c r="CU87" s="73"/>
      <c r="CV87" s="73"/>
      <c r="CW87" s="73"/>
      <c r="CX87" s="73"/>
      <c r="CY87" s="73"/>
      <c r="CZ87" s="73"/>
      <c r="DA87" s="73"/>
      <c r="DB87" s="73"/>
      <c r="DC87" s="73"/>
      <c r="DD87" s="73"/>
      <c r="DE87" s="73"/>
      <c r="DF87" s="73"/>
      <c r="DG87" s="73"/>
      <c r="DH87" s="73"/>
    </row>
    <row r="88" spans="2:112" x14ac:dyDescent="0.35">
      <c r="B88" s="6" t="s">
        <v>3028</v>
      </c>
      <c r="C88" s="73"/>
      <c r="D88" s="73"/>
      <c r="E88" s="73"/>
      <c r="F88" s="73"/>
      <c r="G8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PM_30_20_10</v>
      </c>
      <c r="H88" s="101" t="s">
        <v>2579</v>
      </c>
      <c r="I88" s="101" t="s">
        <v>2500</v>
      </c>
      <c r="J88" s="101" t="s">
        <v>2448</v>
      </c>
      <c r="K88" s="73" t="s">
        <v>3029</v>
      </c>
      <c r="L88" s="73" t="str">
        <f>_xlfn.CONCAT(tbl_Picklist_UniclassPM[[#This Row],[Code]]," : ",tbl_Picklist_UniclassPM[[#This Row],[Title]])</f>
        <v>PM_30_20_10 : Geological survey report</v>
      </c>
      <c r="M88" s="73"/>
      <c r="N88" s="73"/>
      <c r="O88" s="73"/>
      <c r="P88" s="73"/>
      <c r="Q88" s="73"/>
      <c r="R88" s="73" t="str">
        <f ca="1"/>
        <v>PM_30_20_34 : Geotechnical substructure investigation report</v>
      </c>
      <c r="S88" s="73"/>
      <c r="T88" s="73"/>
      <c r="U88" s="73"/>
      <c r="V88" s="73"/>
      <c r="W88" s="73"/>
      <c r="X88" s="73"/>
      <c r="Y88" s="73"/>
      <c r="Z88" s="73"/>
      <c r="AA88" s="73"/>
      <c r="AB88" s="73"/>
      <c r="AC88" s="73"/>
      <c r="AD88" s="73"/>
      <c r="AE88" s="73"/>
      <c r="AF88" s="73"/>
      <c r="AG88" s="73"/>
      <c r="AH88" s="73"/>
      <c r="AI88" s="73"/>
      <c r="AJ88" s="73"/>
      <c r="AK88" s="73"/>
      <c r="AL88" s="73"/>
      <c r="AM88" s="73"/>
      <c r="AN88" s="73"/>
      <c r="AO88" s="73" t="str">
        <f ca="1"/>
        <v>30_40_92_001</v>
      </c>
      <c r="AP88" s="73" t="str">
        <f ca="1"/>
        <v>Unexploded Ordnance Risk Assessment Survey Information</v>
      </c>
      <c r="AQ88" s="73" t="str">
        <f t="shared" ca="1" si="1"/>
        <v>30_40_92_001 : Unexploded Ordnance Risk Assessment Survey Information</v>
      </c>
      <c r="AR88" s="73"/>
      <c r="AS88" s="73" t="str">
        <f>IF(tbl_Picklist_UniclassFI[[#This Row],[Level 2]]="",_xlfn.CONCAT("FI_",tbl_Picklist_UniclassFI[[#This Row],[Level 1]]),_xlfn.CONCAT("FI_",tbl_Picklist_UniclassFI[[#This Row],[Level 1]],"_",tbl_Picklist_UniclassFI[[#This Row],[Level 2]]))</f>
        <v>FI_90_75</v>
      </c>
      <c r="AT88" s="73" t="s">
        <v>2715</v>
      </c>
      <c r="AU88" s="73" t="s">
        <v>2793</v>
      </c>
      <c r="AV88" s="73" t="s">
        <v>3030</v>
      </c>
      <c r="AW88" s="73" t="str">
        <f>_xlfn.CONCAT(tbl_Picklist_UniclassFI[[#This Row],[Code]]," : ",tbl_Picklist_UniclassFI[[#This Row],[Title]])</f>
        <v>FI_90_75 : Schedule or table (SH)</v>
      </c>
      <c r="AX88" s="73"/>
      <c r="AY88" s="73"/>
      <c r="AZ88" s="73"/>
      <c r="BA88" s="73"/>
      <c r="BB88" s="73"/>
      <c r="BC88" s="73"/>
      <c r="BD88" s="73"/>
      <c r="BE88" s="73"/>
      <c r="BF88" s="73"/>
      <c r="BG88" s="73"/>
      <c r="BH88" s="73"/>
      <c r="BI88" s="73"/>
      <c r="BJ88" s="73"/>
      <c r="BK88" s="73"/>
      <c r="BL88" s="73"/>
      <c r="BM88" s="73"/>
      <c r="BN88" s="73"/>
      <c r="BO88" s="73"/>
      <c r="BP88" s="73"/>
      <c r="BQ88" s="73"/>
      <c r="BR88" s="73"/>
      <c r="BS88" s="73"/>
      <c r="BT88" s="73"/>
      <c r="BU88" s="73"/>
      <c r="BV88" s="73"/>
      <c r="BW88" s="73"/>
      <c r="BX88" s="73"/>
      <c r="BY88" s="73"/>
      <c r="BZ88" s="73"/>
      <c r="CA88" s="73"/>
      <c r="CB88" s="73"/>
      <c r="CD88" s="73"/>
      <c r="CE88" s="73"/>
      <c r="CF88" s="73"/>
      <c r="CG88" s="73"/>
      <c r="CH88" s="73"/>
      <c r="CI88" s="73"/>
      <c r="CJ88" s="73"/>
      <c r="CK88" s="73"/>
      <c r="CL88" s="73"/>
      <c r="CM88" s="73"/>
      <c r="CN88" s="73"/>
      <c r="CO88" s="73"/>
      <c r="CP88" s="73"/>
      <c r="CQ88" s="73"/>
      <c r="CR88" s="73"/>
      <c r="CS88" s="73"/>
      <c r="CT88" s="73"/>
      <c r="CU88" s="73"/>
      <c r="CV88" s="73"/>
      <c r="CW88" s="73"/>
      <c r="CX88" s="73"/>
      <c r="CY88" s="73"/>
      <c r="CZ88" s="73"/>
      <c r="DA88" s="73"/>
      <c r="DB88" s="73"/>
      <c r="DC88" s="73"/>
      <c r="DD88" s="73"/>
      <c r="DE88" s="73"/>
      <c r="DF88" s="73"/>
      <c r="DG88" s="73"/>
      <c r="DH88" s="73"/>
    </row>
    <row r="89" spans="2:112" x14ac:dyDescent="0.35">
      <c r="B89" s="6" t="s">
        <v>3031</v>
      </c>
      <c r="C89" s="73"/>
      <c r="D89" s="73"/>
      <c r="E89" s="73"/>
      <c r="F89" s="73"/>
      <c r="G8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PM_30_20_17</v>
      </c>
      <c r="H89" s="101" t="s">
        <v>2579</v>
      </c>
      <c r="I89" s="101" t="s">
        <v>2500</v>
      </c>
      <c r="J89" s="101" t="s">
        <v>2525</v>
      </c>
      <c r="K89" s="73" t="s">
        <v>3032</v>
      </c>
      <c r="L89" s="73" t="str">
        <f>_xlfn.CONCAT(tbl_Picklist_UniclassPM[[#This Row],[Code]]," : ",tbl_Picklist_UniclassPM[[#This Row],[Title]])</f>
        <v>PM_30_20_17 : Contaminated land survey report</v>
      </c>
      <c r="M89" s="73"/>
      <c r="N89" s="73"/>
      <c r="O89" s="73"/>
      <c r="P89" s="73"/>
      <c r="Q89" s="73"/>
      <c r="R89" s="73" t="str">
        <f ca="1"/>
        <v>PM_30_20_35 : Ground levels investigation report</v>
      </c>
      <c r="S89" s="73"/>
      <c r="T89" s="73"/>
      <c r="U89" s="73"/>
      <c r="V89" s="73"/>
      <c r="W89" s="73"/>
      <c r="X89" s="73"/>
      <c r="Y89" s="73"/>
      <c r="Z89" s="73"/>
      <c r="AA89" s="73"/>
      <c r="AB89" s="73"/>
      <c r="AC89" s="73"/>
      <c r="AD89" s="73"/>
      <c r="AE89" s="73"/>
      <c r="AF89" s="73"/>
      <c r="AG89" s="73"/>
      <c r="AH89" s="73"/>
      <c r="AI89" s="73"/>
      <c r="AJ89" s="73"/>
      <c r="AK89" s="73"/>
      <c r="AL89" s="73"/>
      <c r="AM89" s="73"/>
      <c r="AN89" s="73"/>
      <c r="AO89" s="73" t="str">
        <f ca="1"/>
        <v>30_60_85_001</v>
      </c>
      <c r="AP89" s="73" t="str">
        <f ca="1"/>
        <v>Structural Stage 1 Condition Survey Information (Basic)</v>
      </c>
      <c r="AQ89" s="73" t="str">
        <f t="shared" ca="1" si="1"/>
        <v>30_60_85_001 : Structural Stage 1 Condition Survey Information (Basic)</v>
      </c>
      <c r="AR89" s="73"/>
      <c r="AS89" s="73" t="str">
        <f>IF(tbl_Picklist_UniclassFI[[#This Row],[Level 2]]="",_xlfn.CONCAT("FI_",tbl_Picklist_UniclassFI[[#This Row],[Level 1]]),_xlfn.CONCAT("FI_",tbl_Picklist_UniclassFI[[#This Row],[Level 1]],"_",tbl_Picklist_UniclassFI[[#This Row],[Level 2]]))</f>
        <v>FI_90_80</v>
      </c>
      <c r="AT89" s="73" t="s">
        <v>2715</v>
      </c>
      <c r="AU89" s="73" t="s">
        <v>2829</v>
      </c>
      <c r="AV89" s="73" t="s">
        <v>3033</v>
      </c>
      <c r="AW89" s="73" t="str">
        <f>_xlfn.CONCAT(tbl_Picklist_UniclassFI[[#This Row],[Code]]," : ",tbl_Picklist_UniclassFI[[#This Row],[Title]])</f>
        <v>FI_90_80 : Snagging list (SN)</v>
      </c>
      <c r="AX89" s="73"/>
      <c r="AY89" s="73"/>
      <c r="AZ89" s="73"/>
      <c r="BA89" s="73"/>
      <c r="BB89" s="73"/>
      <c r="BC89" s="73"/>
      <c r="BD89" s="73"/>
      <c r="BE89" s="73"/>
      <c r="BF89" s="73"/>
      <c r="BG89" s="73"/>
      <c r="BH89" s="73"/>
      <c r="BI89" s="73"/>
      <c r="BJ89" s="73"/>
      <c r="BK89" s="73"/>
      <c r="BL89" s="73"/>
      <c r="BM89" s="73"/>
      <c r="BN89" s="73"/>
      <c r="BO89" s="73"/>
      <c r="BP89" s="73"/>
      <c r="BQ89" s="73"/>
      <c r="BR89" s="73"/>
      <c r="BS89" s="73"/>
      <c r="BT89" s="73"/>
      <c r="BU89" s="73"/>
      <c r="BV89" s="73"/>
      <c r="BW89" s="73"/>
      <c r="BX89" s="73"/>
      <c r="BY89" s="73"/>
      <c r="BZ89" s="73"/>
      <c r="CA89" s="73"/>
      <c r="CB89" s="73"/>
      <c r="CD89" s="73"/>
      <c r="CE89" s="73"/>
      <c r="CF89" s="73"/>
      <c r="CG89" s="73"/>
      <c r="CH89" s="73"/>
      <c r="CI89" s="73"/>
      <c r="CJ89" s="73"/>
      <c r="CK89" s="73"/>
      <c r="CL89" s="73"/>
      <c r="CM89" s="73"/>
      <c r="CN89" s="73"/>
      <c r="CO89" s="73"/>
      <c r="CP89" s="73"/>
      <c r="CQ89" s="73"/>
      <c r="CR89" s="73"/>
      <c r="CS89" s="73"/>
      <c r="CT89" s="73"/>
      <c r="CU89" s="73"/>
      <c r="CV89" s="73"/>
      <c r="CW89" s="73"/>
      <c r="CX89" s="73"/>
      <c r="CY89" s="73"/>
      <c r="CZ89" s="73"/>
      <c r="DA89" s="73"/>
      <c r="DB89" s="73"/>
      <c r="DC89" s="73"/>
      <c r="DD89" s="73"/>
      <c r="DE89" s="73"/>
      <c r="DF89" s="73"/>
      <c r="DG89" s="73"/>
      <c r="DH89" s="73"/>
    </row>
    <row r="90" spans="2:112" x14ac:dyDescent="0.35">
      <c r="B90" s="6" t="s">
        <v>3034</v>
      </c>
      <c r="C90" s="73"/>
      <c r="D90" s="73"/>
      <c r="E90" s="73"/>
      <c r="F90" s="73"/>
      <c r="G9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PM_30_20_24</v>
      </c>
      <c r="H90" s="101" t="s">
        <v>2579</v>
      </c>
      <c r="I90" s="101" t="s">
        <v>2500</v>
      </c>
      <c r="J90" s="101" t="s">
        <v>2985</v>
      </c>
      <c r="K90" s="73" t="s">
        <v>3035</v>
      </c>
      <c r="L90" s="73" t="str">
        <f>_xlfn.CONCAT(tbl_Picklist_UniclassPM[[#This Row],[Code]]," : ",tbl_Picklist_UniclassPM[[#This Row],[Title]])</f>
        <v>PM_30_20_24 : Underground services survey report</v>
      </c>
      <c r="M90" s="73"/>
      <c r="N90" s="73"/>
      <c r="O90" s="73"/>
      <c r="P90" s="73"/>
      <c r="Q90" s="73"/>
      <c r="R90" s="73" t="str">
        <f ca="1"/>
        <v>PM_30_20_36 : Groundwater table survey report</v>
      </c>
      <c r="S90" s="73"/>
      <c r="T90" s="73"/>
      <c r="U90" s="73"/>
      <c r="V90" s="73"/>
      <c r="W90" s="73"/>
      <c r="X90" s="73"/>
      <c r="Y90" s="73"/>
      <c r="Z90" s="73"/>
      <c r="AA90" s="73"/>
      <c r="AB90" s="73"/>
      <c r="AC90" s="73"/>
      <c r="AD90" s="73"/>
      <c r="AE90" s="73"/>
      <c r="AF90" s="73"/>
      <c r="AG90" s="73"/>
      <c r="AH90" s="73"/>
      <c r="AI90" s="73"/>
      <c r="AJ90" s="73"/>
      <c r="AK90" s="73"/>
      <c r="AL90" s="73"/>
      <c r="AM90" s="73"/>
      <c r="AN90" s="73"/>
      <c r="AO90" s="73" t="str">
        <f ca="1"/>
        <v>30_60_85_002</v>
      </c>
      <c r="AP90" s="73" t="str">
        <f ca="1"/>
        <v>Structural Stage 2 Condition Survey Information (Detailed)</v>
      </c>
      <c r="AQ90" s="73" t="str">
        <f t="shared" ca="1" si="1"/>
        <v>30_60_85_002 : Structural Stage 2 Condition Survey Information (Detailed)</v>
      </c>
      <c r="AR90" s="73"/>
      <c r="AS90" s="73" t="str">
        <f>IF(tbl_Picklist_UniclassFI[[#This Row],[Level 2]]="",_xlfn.CONCAT("FI_",tbl_Picklist_UniclassFI[[#This Row],[Level 1]]),_xlfn.CONCAT("FI_",tbl_Picklist_UniclassFI[[#This Row],[Level 1]],"_",tbl_Picklist_UniclassFI[[#This Row],[Level 2]]))</f>
        <v>FI_90_83</v>
      </c>
      <c r="AT90" s="73" t="s">
        <v>2715</v>
      </c>
      <c r="AU90" s="73" t="s">
        <v>3036</v>
      </c>
      <c r="AV90" s="73" t="s">
        <v>3037</v>
      </c>
      <c r="AW90" s="73" t="str">
        <f>_xlfn.CONCAT(tbl_Picklist_UniclassFI[[#This Row],[Code]]," : ",tbl_Picklist_UniclassFI[[#This Row],[Title]])</f>
        <v>FI_90_83 : Study (ST)</v>
      </c>
      <c r="AX90" s="73"/>
      <c r="AY90" s="73"/>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c r="BZ90" s="73"/>
      <c r="CA90" s="73"/>
      <c r="CB90" s="73"/>
      <c r="CD90" s="73"/>
      <c r="CE90" s="73"/>
      <c r="CF90" s="73"/>
      <c r="CG90" s="73"/>
      <c r="CH90" s="73"/>
      <c r="CI90" s="73"/>
      <c r="CJ90" s="73"/>
      <c r="CK90" s="73"/>
      <c r="CL90" s="73"/>
      <c r="CM90" s="73"/>
      <c r="CN90" s="73"/>
      <c r="CO90" s="73"/>
      <c r="CP90" s="73"/>
      <c r="CQ90" s="73"/>
      <c r="CR90" s="73"/>
      <c r="CS90" s="73"/>
      <c r="CT90" s="73"/>
      <c r="CU90" s="73"/>
      <c r="CV90" s="73"/>
      <c r="CW90" s="73"/>
      <c r="CX90" s="73"/>
      <c r="CY90" s="73"/>
      <c r="CZ90" s="73"/>
      <c r="DA90" s="73"/>
      <c r="DB90" s="73"/>
      <c r="DC90" s="73"/>
      <c r="DD90" s="73"/>
      <c r="DE90" s="73"/>
      <c r="DF90" s="73"/>
      <c r="DG90" s="73"/>
      <c r="DH90" s="73"/>
    </row>
    <row r="91" spans="2:112" x14ac:dyDescent="0.35">
      <c r="B91" s="6" t="s">
        <v>3038</v>
      </c>
      <c r="C91" s="73"/>
      <c r="D91" s="73"/>
      <c r="E91" s="73"/>
      <c r="F91" s="73"/>
      <c r="G9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PM_30_20_25</v>
      </c>
      <c r="H91" s="101" t="s">
        <v>2579</v>
      </c>
      <c r="I91" s="101" t="s">
        <v>2500</v>
      </c>
      <c r="J91" s="101" t="s">
        <v>2733</v>
      </c>
      <c r="K91" s="73" t="s">
        <v>3039</v>
      </c>
      <c r="L91" s="73" t="str">
        <f>_xlfn.CONCAT(tbl_Picklist_UniclassPM[[#This Row],[Code]]," : ",tbl_Picklist_UniclassPM[[#This Row],[Title]])</f>
        <v>PM_30_20_25 : Geochemical survey report</v>
      </c>
      <c r="M91" s="73"/>
      <c r="N91" s="73"/>
      <c r="O91" s="73"/>
      <c r="P91" s="73"/>
      <c r="Q91" s="73"/>
      <c r="R91" s="73" t="str">
        <f ca="1"/>
        <v>PM_30_20_37 : Ground investigation survey report</v>
      </c>
      <c r="S91" s="73"/>
      <c r="T91" s="73"/>
      <c r="U91" s="73"/>
      <c r="V91" s="73"/>
      <c r="W91" s="73"/>
      <c r="X91" s="73"/>
      <c r="Y91" s="73"/>
      <c r="Z91" s="73"/>
      <c r="AA91" s="73"/>
      <c r="AB91" s="73"/>
      <c r="AC91" s="73"/>
      <c r="AD91" s="73"/>
      <c r="AE91" s="73"/>
      <c r="AF91" s="73"/>
      <c r="AG91" s="73"/>
      <c r="AH91" s="73"/>
      <c r="AI91" s="73"/>
      <c r="AJ91" s="73"/>
      <c r="AK91" s="73"/>
      <c r="AL91" s="73"/>
      <c r="AM91" s="73"/>
      <c r="AN91" s="73"/>
      <c r="AO91" s="73" t="str">
        <f ca="1"/>
        <v>40_20_01_001</v>
      </c>
      <c r="AP91" s="73" t="str">
        <f ca="1"/>
        <v>Access, Cleaning and Maintenance Strategy Drawings</v>
      </c>
      <c r="AQ91" s="73" t="str">
        <f t="shared" ca="1" si="1"/>
        <v>40_20_01_001 : Access, Cleaning and Maintenance Strategy Drawings</v>
      </c>
      <c r="AR91" s="73"/>
      <c r="AS91" s="73" t="str">
        <f>IF(tbl_Picklist_UniclassFI[[#This Row],[Level 2]]="",_xlfn.CONCAT("FI_",tbl_Picklist_UniclassFI[[#This Row],[Level 1]]),_xlfn.CONCAT("FI_",tbl_Picklist_UniclassFI[[#This Row],[Level 1]],"_",tbl_Picklist_UniclassFI[[#This Row],[Level 2]]))</f>
        <v>FI_90_85</v>
      </c>
      <c r="AT91" s="73" t="s">
        <v>2715</v>
      </c>
      <c r="AU91" s="73" t="s">
        <v>2781</v>
      </c>
      <c r="AV91" s="73" t="s">
        <v>3040</v>
      </c>
      <c r="AW91" s="73" t="str">
        <f>_xlfn.CONCAT(tbl_Picklist_UniclassFI[[#This Row],[Code]]," : ",tbl_Picklist_UniclassFI[[#This Row],[Title]])</f>
        <v>FI_90_85 : Survey (SU)</v>
      </c>
      <c r="AX91" s="73"/>
      <c r="AY91" s="73"/>
      <c r="AZ91" s="73"/>
      <c r="BA91" s="73"/>
      <c r="BB91" s="73"/>
      <c r="BC91" s="73"/>
      <c r="BD91" s="73"/>
      <c r="BE91" s="73"/>
      <c r="BF91" s="73"/>
      <c r="BG91" s="73"/>
      <c r="BH91" s="73"/>
      <c r="BI91" s="73"/>
      <c r="BJ91" s="73"/>
      <c r="BK91" s="73"/>
      <c r="BL91" s="73"/>
      <c r="BM91" s="73"/>
      <c r="BN91" s="73"/>
      <c r="BO91" s="73"/>
      <c r="BP91" s="73"/>
      <c r="BQ91" s="73"/>
      <c r="BR91" s="73"/>
      <c r="BS91" s="73"/>
      <c r="BT91" s="73"/>
      <c r="BU91" s="73"/>
      <c r="BV91" s="73"/>
      <c r="BW91" s="73"/>
      <c r="BX91" s="73"/>
      <c r="BY91" s="73"/>
      <c r="BZ91" s="73"/>
      <c r="CA91" s="73"/>
      <c r="CB91" s="73"/>
      <c r="CD91" s="73"/>
      <c r="CE91" s="73"/>
      <c r="CF91" s="73"/>
      <c r="CG91" s="73"/>
      <c r="CH91" s="73"/>
      <c r="CI91" s="73"/>
      <c r="CJ91" s="73"/>
      <c r="CK91" s="73"/>
      <c r="CL91" s="73"/>
      <c r="CM91" s="73"/>
      <c r="CN91" s="73"/>
      <c r="CO91" s="73"/>
      <c r="CP91" s="73"/>
      <c r="CQ91" s="73"/>
      <c r="CR91" s="73"/>
      <c r="CS91" s="73"/>
      <c r="CT91" s="73"/>
      <c r="CU91" s="73"/>
      <c r="CV91" s="73"/>
      <c r="CW91" s="73"/>
      <c r="CX91" s="73"/>
      <c r="CY91" s="73"/>
      <c r="CZ91" s="73"/>
      <c r="DA91" s="73"/>
      <c r="DB91" s="73"/>
      <c r="DC91" s="73"/>
      <c r="DD91" s="73"/>
      <c r="DE91" s="73"/>
      <c r="DF91" s="73"/>
      <c r="DG91" s="73"/>
      <c r="DH91" s="73"/>
    </row>
    <row r="92" spans="2:112" x14ac:dyDescent="0.35">
      <c r="B92" s="6" t="s">
        <v>3041</v>
      </c>
      <c r="C92" s="73"/>
      <c r="D92" s="73"/>
      <c r="E92" s="73"/>
      <c r="F92" s="73"/>
      <c r="G9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PM_30_20_27</v>
      </c>
      <c r="H92" s="101" t="s">
        <v>2579</v>
      </c>
      <c r="I92" s="101" t="s">
        <v>2500</v>
      </c>
      <c r="J92" s="101" t="s">
        <v>2561</v>
      </c>
      <c r="K92" s="73" t="s">
        <v>3042</v>
      </c>
      <c r="L92" s="73" t="str">
        <f>_xlfn.CONCAT(tbl_Picklist_UniclassPM[[#This Row],[Code]]," : ",tbl_Picklist_UniclassPM[[#This Row],[Title]])</f>
        <v>PM_30_20_27 : Geoenvironmental exploratory investigation report</v>
      </c>
      <c r="M92" s="73"/>
      <c r="N92" s="73"/>
      <c r="O92" s="73"/>
      <c r="P92" s="73"/>
      <c r="Q92" s="73"/>
      <c r="R92" s="73" t="str">
        <f ca="1"/>
        <v>PM_30_20_39 : Hydrological survey report</v>
      </c>
      <c r="S92" s="73"/>
      <c r="T92" s="73"/>
      <c r="U92" s="73"/>
      <c r="V92" s="73"/>
      <c r="W92" s="73"/>
      <c r="X92" s="73"/>
      <c r="Y92" s="73"/>
      <c r="Z92" s="73"/>
      <c r="AA92" s="73"/>
      <c r="AB92" s="73"/>
      <c r="AC92" s="73"/>
      <c r="AD92" s="73"/>
      <c r="AE92" s="73"/>
      <c r="AF92" s="73"/>
      <c r="AG92" s="73"/>
      <c r="AH92" s="73"/>
      <c r="AI92" s="73"/>
      <c r="AJ92" s="73"/>
      <c r="AK92" s="73"/>
      <c r="AL92" s="73"/>
      <c r="AM92" s="73"/>
      <c r="AN92" s="73"/>
      <c r="AO92" s="73" t="str">
        <f ca="1"/>
        <v>40_20_01_002</v>
      </c>
      <c r="AP92" s="73" t="str">
        <f ca="1"/>
        <v>Zoning Strategy Drawings</v>
      </c>
      <c r="AQ92" s="73" t="str">
        <f t="shared" ca="1" si="1"/>
        <v>40_20_01_002 : Zoning Strategy Drawings</v>
      </c>
      <c r="AR92" s="73"/>
      <c r="AS92" s="73" t="str">
        <f>IF(tbl_Picklist_UniclassFI[[#This Row],[Level 2]]="",_xlfn.CONCAT("FI_",tbl_Picklist_UniclassFI[[#This Row],[Level 1]]),_xlfn.CONCAT("FI_",tbl_Picklist_UniclassFI[[#This Row],[Level 1]],"_",tbl_Picklist_UniclassFI[[#This Row],[Level 2]]))</f>
        <v>FI_90_86</v>
      </c>
      <c r="AT92" s="73" t="s">
        <v>2715</v>
      </c>
      <c r="AU92" s="73" t="s">
        <v>2692</v>
      </c>
      <c r="AV92" s="73" t="s">
        <v>3043</v>
      </c>
      <c r="AW92" s="73" t="str">
        <f>_xlfn.CONCAT(tbl_Picklist_UniclassFI[[#This Row],[Code]]," : ",tbl_Picklist_UniclassFI[[#This Row],[Title]])</f>
        <v>FI_90_86 : Technology file (TF)</v>
      </c>
      <c r="AX92" s="73"/>
      <c r="AY92" s="73"/>
      <c r="AZ92" s="73"/>
      <c r="BA92" s="73"/>
      <c r="BB92" s="73"/>
      <c r="BC92" s="73"/>
      <c r="BD92" s="73"/>
      <c r="BE92" s="73"/>
      <c r="BF92" s="73"/>
      <c r="BG92" s="73"/>
      <c r="BH92" s="73"/>
      <c r="BI92" s="73"/>
      <c r="BJ92" s="73"/>
      <c r="BK92" s="73"/>
      <c r="BL92" s="73"/>
      <c r="BM92" s="73"/>
      <c r="BN92" s="73"/>
      <c r="BO92" s="73"/>
      <c r="BP92" s="73"/>
      <c r="BQ92" s="73"/>
      <c r="BR92" s="73"/>
      <c r="BS92" s="73"/>
      <c r="BT92" s="73"/>
      <c r="BU92" s="73"/>
      <c r="BV92" s="73"/>
      <c r="BW92" s="73"/>
      <c r="BX92" s="73"/>
      <c r="BY92" s="73"/>
      <c r="BZ92" s="73"/>
      <c r="CA92" s="73"/>
      <c r="CB92" s="73"/>
      <c r="CD92" s="73"/>
      <c r="CE92" s="73"/>
      <c r="CF92" s="73"/>
      <c r="CG92" s="73"/>
      <c r="CH92" s="73"/>
      <c r="CI92" s="73"/>
      <c r="CJ92" s="73"/>
      <c r="CK92" s="73"/>
      <c r="CL92" s="73"/>
      <c r="CM92" s="73"/>
      <c r="CN92" s="73"/>
      <c r="CO92" s="73"/>
      <c r="CP92" s="73"/>
      <c r="CQ92" s="73"/>
      <c r="CR92" s="73"/>
      <c r="CS92" s="73"/>
      <c r="CT92" s="73"/>
      <c r="CU92" s="73"/>
      <c r="CV92" s="73"/>
      <c r="CW92" s="73"/>
      <c r="CX92" s="73"/>
      <c r="CY92" s="73"/>
      <c r="CZ92" s="73"/>
      <c r="DA92" s="73"/>
      <c r="DB92" s="73"/>
      <c r="DC92" s="73"/>
      <c r="DD92" s="73"/>
      <c r="DE92" s="73"/>
      <c r="DF92" s="73"/>
      <c r="DG92" s="73"/>
      <c r="DH92" s="73"/>
    </row>
    <row r="93" spans="2:112" x14ac:dyDescent="0.35">
      <c r="B93" s="6" t="s">
        <v>3044</v>
      </c>
      <c r="C93" s="73"/>
      <c r="D93" s="73"/>
      <c r="E93" s="73"/>
      <c r="F93" s="73"/>
      <c r="G9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PM_30_20_28</v>
      </c>
      <c r="H93" s="101" t="s">
        <v>2579</v>
      </c>
      <c r="I93" s="101" t="s">
        <v>2500</v>
      </c>
      <c r="J93" s="101" t="s">
        <v>2753</v>
      </c>
      <c r="K93" s="73" t="s">
        <v>3045</v>
      </c>
      <c r="L93" s="73" t="str">
        <f>_xlfn.CONCAT(tbl_Picklist_UniclassPM[[#This Row],[Code]]," : ",tbl_Picklist_UniclassPM[[#This Row],[Title]])</f>
        <v>PM_30_20_28 : Geoenvironmental ground investigation report</v>
      </c>
      <c r="M93" s="73"/>
      <c r="N93" s="73"/>
      <c r="O93" s="73"/>
      <c r="P93" s="73"/>
      <c r="Q93" s="73"/>
      <c r="R93" s="73" t="str">
        <f ca="1"/>
        <v>PM_30_20_46 : Land quality assessment report</v>
      </c>
      <c r="S93" s="73"/>
      <c r="T93" s="73"/>
      <c r="U93" s="73"/>
      <c r="V93" s="73"/>
      <c r="W93" s="73"/>
      <c r="X93" s="73"/>
      <c r="Y93" s="73"/>
      <c r="Z93" s="73"/>
      <c r="AA93" s="73"/>
      <c r="AB93" s="73"/>
      <c r="AC93" s="73"/>
      <c r="AD93" s="73"/>
      <c r="AE93" s="73"/>
      <c r="AF93" s="73"/>
      <c r="AG93" s="73"/>
      <c r="AH93" s="73"/>
      <c r="AI93" s="73"/>
      <c r="AJ93" s="73"/>
      <c r="AK93" s="73"/>
      <c r="AL93" s="73"/>
      <c r="AM93" s="73"/>
      <c r="AN93" s="73"/>
      <c r="AO93" s="73" t="str">
        <f ca="1"/>
        <v>40_20_02_001</v>
      </c>
      <c r="AP93" s="73" t="str">
        <f ca="1"/>
        <v>Acoustic Strategy Report</v>
      </c>
      <c r="AQ93" s="73" t="str">
        <f t="shared" ca="1" si="1"/>
        <v>40_20_02_001 : Acoustic Strategy Report</v>
      </c>
      <c r="AR93" s="73"/>
      <c r="AS93" s="73" t="str">
        <f>IF(tbl_Picklist_UniclassFI[[#This Row],[Level 2]]="",_xlfn.CONCAT("FI_",tbl_Picklist_UniclassFI[[#This Row],[Level 1]]),_xlfn.CONCAT("FI_",tbl_Picklist_UniclassFI[[#This Row],[Level 1]],"_",tbl_Picklist_UniclassFI[[#This Row],[Level 2]]))</f>
        <v>FI_90_87</v>
      </c>
      <c r="AT93" s="73" t="s">
        <v>2715</v>
      </c>
      <c r="AU93" s="73" t="s">
        <v>3046</v>
      </c>
      <c r="AV93" s="73" t="s">
        <v>3047</v>
      </c>
      <c r="AW93" s="73" t="str">
        <f>_xlfn.CONCAT(tbl_Picklist_UniclassFI[[#This Row],[Code]]," : ",tbl_Picklist_UniclassFI[[#This Row],[Title]])</f>
        <v>FI_90_87 : Test result (TR)</v>
      </c>
      <c r="AX93" s="73"/>
      <c r="AY93" s="73"/>
      <c r="AZ93" s="73"/>
      <c r="BA93" s="73"/>
      <c r="BB93" s="73"/>
      <c r="BC93" s="73"/>
      <c r="BD93" s="73"/>
      <c r="BE93" s="73"/>
      <c r="BF93" s="73"/>
      <c r="BG93" s="73"/>
      <c r="BH93" s="73"/>
      <c r="BI93" s="73"/>
      <c r="BJ93" s="73"/>
      <c r="BK93" s="73"/>
      <c r="BL93" s="73"/>
      <c r="BM93" s="73"/>
      <c r="BN93" s="73"/>
      <c r="BO93" s="73"/>
      <c r="BP93" s="73"/>
      <c r="BQ93" s="73"/>
      <c r="BR93" s="73"/>
      <c r="BS93" s="73"/>
      <c r="BT93" s="73"/>
      <c r="BU93" s="73"/>
      <c r="BV93" s="73"/>
      <c r="BW93" s="73"/>
      <c r="BX93" s="73"/>
      <c r="BY93" s="73"/>
      <c r="BZ93" s="73"/>
      <c r="CA93" s="73"/>
      <c r="CB93" s="73"/>
      <c r="CD93" s="73"/>
      <c r="CE93" s="73"/>
      <c r="CF93" s="73"/>
      <c r="CG93" s="73"/>
      <c r="CH93" s="73"/>
      <c r="CI93" s="73"/>
      <c r="CJ93" s="73"/>
      <c r="CK93" s="73"/>
      <c r="CL93" s="73"/>
      <c r="CM93" s="73"/>
      <c r="CN93" s="73"/>
      <c r="CO93" s="73"/>
      <c r="CP93" s="73"/>
      <c r="CQ93" s="73"/>
      <c r="CR93" s="73"/>
      <c r="CS93" s="73"/>
      <c r="CT93" s="73"/>
      <c r="CU93" s="73"/>
      <c r="CV93" s="73"/>
      <c r="CW93" s="73"/>
      <c r="CX93" s="73"/>
      <c r="CY93" s="73"/>
      <c r="CZ93" s="73"/>
      <c r="DA93" s="73"/>
      <c r="DB93" s="73"/>
      <c r="DC93" s="73"/>
      <c r="DD93" s="73"/>
      <c r="DE93" s="73"/>
      <c r="DF93" s="73"/>
      <c r="DG93" s="73"/>
      <c r="DH93" s="73"/>
    </row>
    <row r="94" spans="2:112" x14ac:dyDescent="0.35">
      <c r="B94" s="6" t="s">
        <v>3048</v>
      </c>
      <c r="C94" s="73"/>
      <c r="D94" s="73"/>
      <c r="E94" s="73"/>
      <c r="F94" s="73"/>
      <c r="G9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PM_30_20_30</v>
      </c>
      <c r="H94" s="101" t="s">
        <v>2579</v>
      </c>
      <c r="I94" s="101" t="s">
        <v>2500</v>
      </c>
      <c r="J94" s="101" t="s">
        <v>2579</v>
      </c>
      <c r="K94" s="73" t="s">
        <v>3049</v>
      </c>
      <c r="L94" s="73" t="str">
        <f>_xlfn.CONCAT(tbl_Picklist_UniclassPM[[#This Row],[Code]]," : ",tbl_Picklist_UniclassPM[[#This Row],[Title]])</f>
        <v>PM_30_20_30 : Geological boundaries survey report</v>
      </c>
      <c r="M94" s="73"/>
      <c r="N94" s="73"/>
      <c r="O94" s="73"/>
      <c r="P94" s="73"/>
      <c r="Q94" s="73"/>
      <c r="R94" s="73" t="str">
        <f ca="1"/>
        <v>PM_30_20_80 : Soil survey report</v>
      </c>
      <c r="S94" s="73"/>
      <c r="T94" s="73"/>
      <c r="U94" s="73"/>
      <c r="V94" s="73"/>
      <c r="W94" s="73"/>
      <c r="X94" s="73"/>
      <c r="Y94" s="73"/>
      <c r="Z94" s="73"/>
      <c r="AA94" s="73"/>
      <c r="AB94" s="73"/>
      <c r="AC94" s="73"/>
      <c r="AD94" s="73"/>
      <c r="AE94" s="73"/>
      <c r="AF94" s="73"/>
      <c r="AG94" s="73"/>
      <c r="AH94" s="73"/>
      <c r="AI94" s="73"/>
      <c r="AJ94" s="73"/>
      <c r="AK94" s="73"/>
      <c r="AL94" s="73"/>
      <c r="AM94" s="73"/>
      <c r="AN94" s="73"/>
      <c r="AO94" s="73" t="str">
        <f ca="1"/>
        <v>40_20_02_002</v>
      </c>
      <c r="AP94" s="73" t="str">
        <f ca="1"/>
        <v>Acoustic Strategy Drawings</v>
      </c>
      <c r="AQ94" s="73" t="str">
        <f t="shared" ca="1" si="1"/>
        <v>40_20_02_002 : Acoustic Strategy Drawings</v>
      </c>
      <c r="AR94" s="73"/>
      <c r="AS94" s="73" t="str">
        <f>IF(tbl_Picklist_UniclassFI[[#This Row],[Level 2]]="",_xlfn.CONCAT("FI_",tbl_Picklist_UniclassFI[[#This Row],[Level 1]]),_xlfn.CONCAT("FI_",tbl_Picklist_UniclassFI[[#This Row],[Level 1]],"_",tbl_Picklist_UniclassFI[[#This Row],[Level 2]]))</f>
        <v>FI_90_88</v>
      </c>
      <c r="AT94" s="73" t="s">
        <v>2715</v>
      </c>
      <c r="AU94" s="73" t="s">
        <v>2703</v>
      </c>
      <c r="AV94" s="73" t="s">
        <v>3050</v>
      </c>
      <c r="AW94" s="73" t="str">
        <f>_xlfn.CONCAT(tbl_Picklist_UniclassFI[[#This Row],[Code]]," : ",tbl_Picklist_UniclassFI[[#This Row],[Title]])</f>
        <v>FI_90_88 : Template (TE)</v>
      </c>
      <c r="AX94" s="73"/>
      <c r="AY94" s="73"/>
      <c r="AZ94" s="73"/>
      <c r="BA94" s="73"/>
      <c r="BB94" s="73"/>
      <c r="BC94" s="73"/>
      <c r="BD94" s="73"/>
      <c r="BE94" s="73"/>
      <c r="BF94" s="73"/>
      <c r="BG94" s="73"/>
      <c r="BH94" s="73"/>
      <c r="BI94" s="73"/>
      <c r="BJ94" s="73"/>
      <c r="BK94" s="73"/>
      <c r="BL94" s="73"/>
      <c r="BM94" s="73"/>
      <c r="BN94" s="73"/>
      <c r="BO94" s="73"/>
      <c r="BP94" s="73"/>
      <c r="BQ94" s="73"/>
      <c r="BR94" s="73"/>
      <c r="BS94" s="73"/>
      <c r="BT94" s="73"/>
      <c r="BU94" s="73"/>
      <c r="BV94" s="73"/>
      <c r="BW94" s="73"/>
      <c r="BX94" s="73"/>
      <c r="BY94" s="73"/>
      <c r="BZ94" s="73"/>
      <c r="CA94" s="73"/>
      <c r="CB94" s="73"/>
      <c r="CD94" s="73"/>
      <c r="CE94" s="73"/>
      <c r="CF94" s="73"/>
      <c r="CG94" s="73"/>
      <c r="CH94" s="73"/>
      <c r="CI94" s="73"/>
      <c r="CJ94" s="73"/>
      <c r="CK94" s="73"/>
      <c r="CL94" s="73"/>
      <c r="CM94" s="73"/>
      <c r="CN94" s="73"/>
      <c r="CO94" s="73"/>
      <c r="CP94" s="73"/>
      <c r="CQ94" s="73"/>
      <c r="CR94" s="73"/>
      <c r="CS94" s="73"/>
      <c r="CT94" s="73"/>
      <c r="CU94" s="73"/>
      <c r="CV94" s="73"/>
      <c r="CW94" s="73"/>
      <c r="CX94" s="73"/>
      <c r="CY94" s="73"/>
      <c r="CZ94" s="73"/>
      <c r="DA94" s="73"/>
      <c r="DB94" s="73"/>
      <c r="DC94" s="73"/>
      <c r="DD94" s="73"/>
      <c r="DE94" s="73"/>
      <c r="DF94" s="73"/>
      <c r="DG94" s="73"/>
      <c r="DH94" s="73"/>
    </row>
    <row r="95" spans="2:112" x14ac:dyDescent="0.35">
      <c r="B95" s="6" t="s">
        <v>3051</v>
      </c>
      <c r="C95" s="73"/>
      <c r="D95" s="73"/>
      <c r="E95" s="73"/>
      <c r="F95" s="73"/>
      <c r="G9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PM_30_20_31</v>
      </c>
      <c r="H95" s="101" t="s">
        <v>2579</v>
      </c>
      <c r="I95" s="101" t="s">
        <v>2500</v>
      </c>
      <c r="J95" s="101" t="s">
        <v>2869</v>
      </c>
      <c r="K95" s="73" t="s">
        <v>3052</v>
      </c>
      <c r="L95" s="73" t="str">
        <f>_xlfn.CONCAT(tbl_Picklist_UniclassPM[[#This Row],[Code]]," : ",tbl_Picklist_UniclassPM[[#This Row],[Title]])</f>
        <v>PM_30_20_31 : Geological faults survey report</v>
      </c>
      <c r="M95" s="73"/>
      <c r="N95" s="73"/>
      <c r="O95" s="73"/>
      <c r="P95" s="73"/>
      <c r="Q95" s="73"/>
      <c r="R95" s="73" t="str">
        <f ca="1"/>
        <v>PM_30_20_89 : Topographic survey report</v>
      </c>
      <c r="S95" s="73"/>
      <c r="T95" s="73"/>
      <c r="U95" s="73"/>
      <c r="V95" s="73"/>
      <c r="W95" s="73"/>
      <c r="X95" s="73"/>
      <c r="Y95" s="73"/>
      <c r="Z95" s="73"/>
      <c r="AA95" s="73"/>
      <c r="AB95" s="73"/>
      <c r="AC95" s="73"/>
      <c r="AD95" s="73"/>
      <c r="AE95" s="73"/>
      <c r="AF95" s="73"/>
      <c r="AG95" s="73"/>
      <c r="AH95" s="73"/>
      <c r="AI95" s="73"/>
      <c r="AJ95" s="73"/>
      <c r="AK95" s="73"/>
      <c r="AL95" s="73"/>
      <c r="AM95" s="73"/>
      <c r="AN95" s="73"/>
      <c r="AO95" s="73" t="str">
        <f ca="1"/>
        <v>40_20_10_001</v>
      </c>
      <c r="AP95" s="73" t="str">
        <f ca="1"/>
        <v>Building Services Strategy Report</v>
      </c>
      <c r="AQ95" s="73" t="str">
        <f t="shared" ca="1" si="1"/>
        <v>40_20_10_001 : Building Services Strategy Report</v>
      </c>
      <c r="AR95" s="73"/>
      <c r="AS95" s="73" t="str">
        <f>IF(tbl_Picklist_UniclassFI[[#This Row],[Level 2]]="",_xlfn.CONCAT("FI_",tbl_Picklist_UniclassFI[[#This Row],[Level 1]]),_xlfn.CONCAT("FI_",tbl_Picklist_UniclassFI[[#This Row],[Level 1]],"_",tbl_Picklist_UniclassFI[[#This Row],[Level 2]]))</f>
        <v>FI_90_90</v>
      </c>
      <c r="AT95" s="73" t="s">
        <v>2715</v>
      </c>
      <c r="AU95" s="73" t="s">
        <v>2715</v>
      </c>
      <c r="AV95" s="73" t="s">
        <v>3053</v>
      </c>
      <c r="AW95" s="73" t="str">
        <f>_xlfn.CONCAT(tbl_Picklist_UniclassFI[[#This Row],[Code]]," : ",tbl_Picklist_UniclassFI[[#This Row],[Title]])</f>
        <v>FI_90_90 : Training record (TG)</v>
      </c>
      <c r="AX95" s="73"/>
      <c r="AY95" s="73"/>
      <c r="AZ95" s="73"/>
      <c r="BA95" s="73"/>
      <c r="BB95" s="73"/>
      <c r="BC95" s="73"/>
      <c r="BD95" s="73"/>
      <c r="BE95" s="73"/>
      <c r="BF95" s="73"/>
      <c r="BG95" s="73"/>
      <c r="BH95" s="73"/>
      <c r="BI95" s="73"/>
      <c r="BJ95" s="73"/>
      <c r="BK95" s="73"/>
      <c r="BL95" s="73"/>
      <c r="BM95" s="73"/>
      <c r="BN95" s="73"/>
      <c r="BO95" s="73"/>
      <c r="BP95" s="73"/>
      <c r="BQ95" s="73"/>
      <c r="BR95" s="73"/>
      <c r="BS95" s="73"/>
      <c r="BT95" s="73"/>
      <c r="BU95" s="73"/>
      <c r="BV95" s="73"/>
      <c r="BW95" s="73"/>
      <c r="BX95" s="73"/>
      <c r="BY95" s="73"/>
      <c r="BZ95" s="73"/>
      <c r="CA95" s="73"/>
      <c r="CB95" s="73"/>
      <c r="CD95" s="73"/>
      <c r="CE95" s="73"/>
      <c r="CF95" s="73"/>
      <c r="CG95" s="73"/>
      <c r="CH95" s="73"/>
      <c r="CI95" s="73"/>
      <c r="CJ95" s="73"/>
      <c r="CK95" s="73"/>
      <c r="CL95" s="73"/>
      <c r="CM95" s="73"/>
      <c r="CN95" s="73"/>
      <c r="CO95" s="73"/>
      <c r="CP95" s="73"/>
      <c r="CQ95" s="73"/>
      <c r="CR95" s="73"/>
      <c r="CS95" s="73"/>
      <c r="CT95" s="73"/>
      <c r="CU95" s="73"/>
      <c r="CV95" s="73"/>
      <c r="CW95" s="73"/>
      <c r="CX95" s="73"/>
      <c r="CY95" s="73"/>
      <c r="CZ95" s="73"/>
      <c r="DA95" s="73"/>
      <c r="DB95" s="73"/>
      <c r="DC95" s="73"/>
      <c r="DD95" s="73"/>
      <c r="DE95" s="73"/>
      <c r="DF95" s="73"/>
      <c r="DG95" s="73"/>
      <c r="DH95" s="73"/>
    </row>
    <row r="96" spans="2:112" x14ac:dyDescent="0.35">
      <c r="B96" s="6" t="s">
        <v>3054</v>
      </c>
      <c r="C96" s="73"/>
      <c r="D96" s="73"/>
      <c r="E96" s="73"/>
      <c r="F96" s="73"/>
      <c r="G9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PM_30_20_33</v>
      </c>
      <c r="H96" s="101" t="s">
        <v>2579</v>
      </c>
      <c r="I96" s="101" t="s">
        <v>2500</v>
      </c>
      <c r="J96" s="101" t="s">
        <v>3055</v>
      </c>
      <c r="K96" s="73" t="s">
        <v>3056</v>
      </c>
      <c r="L96" s="73" t="str">
        <f>_xlfn.CONCAT(tbl_Picklist_UniclassPM[[#This Row],[Code]]," : ",tbl_Picklist_UniclassPM[[#This Row],[Title]])</f>
        <v>PM_30_20_33 : Geotechnical survey report</v>
      </c>
      <c r="M96" s="73"/>
      <c r="N96" s="73"/>
      <c r="O96" s="73"/>
      <c r="P96" s="73"/>
      <c r="Q96" s="73"/>
      <c r="R96" s="73" t="str">
        <f ca="1"/>
        <v>PM_30_20_92 : Underground drainage closed-circuit television (CCTV) condition survey information</v>
      </c>
      <c r="S96" s="73"/>
      <c r="T96" s="73"/>
      <c r="U96" s="73"/>
      <c r="V96" s="73"/>
      <c r="W96" s="73"/>
      <c r="X96" s="73"/>
      <c r="Y96" s="73"/>
      <c r="Z96" s="73"/>
      <c r="AA96" s="73"/>
      <c r="AB96" s="73"/>
      <c r="AC96" s="73"/>
      <c r="AD96" s="73"/>
      <c r="AE96" s="73"/>
      <c r="AF96" s="73"/>
      <c r="AG96" s="73"/>
      <c r="AH96" s="73"/>
      <c r="AI96" s="73"/>
      <c r="AJ96" s="73"/>
      <c r="AK96" s="73"/>
      <c r="AL96" s="73"/>
      <c r="AM96" s="73"/>
      <c r="AN96" s="73"/>
      <c r="AO96" s="73" t="str">
        <f ca="1"/>
        <v>40_20_15_001</v>
      </c>
      <c r="AP96" s="73" t="str">
        <f ca="1"/>
        <v>Commissioning Strategy Report</v>
      </c>
      <c r="AQ96" s="73" t="str">
        <f t="shared" ca="1" si="1"/>
        <v>40_20_15_001 : Commissioning Strategy Report</v>
      </c>
      <c r="AR96" s="73"/>
      <c r="AS96" s="73" t="str">
        <f>IF(tbl_Picklist_UniclassFI[[#This Row],[Level 2]]="",_xlfn.CONCAT("FI_",tbl_Picklist_UniclassFI[[#This Row],[Level 1]]),_xlfn.CONCAT("FI_",tbl_Picklist_UniclassFI[[#This Row],[Level 1]],"_",tbl_Picklist_UniclassFI[[#This Row],[Level 2]]))</f>
        <v>FI_90_94</v>
      </c>
      <c r="AT96" s="73" t="s">
        <v>2715</v>
      </c>
      <c r="AU96" s="73" t="s">
        <v>3057</v>
      </c>
      <c r="AV96" s="73" t="s">
        <v>3058</v>
      </c>
      <c r="AW96" s="73" t="str">
        <f>_xlfn.CONCAT(tbl_Picklist_UniclassFI[[#This Row],[Code]]," : ",tbl_Picklist_UniclassFI[[#This Row],[Title]])</f>
        <v>FI_90_94 : Valuation (VL)</v>
      </c>
      <c r="AX96" s="73"/>
      <c r="AY96" s="73"/>
      <c r="AZ96" s="73"/>
      <c r="BA96" s="73"/>
      <c r="BB96" s="73"/>
      <c r="BC96" s="73"/>
      <c r="BD96" s="73"/>
      <c r="BE96" s="73"/>
      <c r="BF96" s="73"/>
      <c r="BG96" s="73"/>
      <c r="BH96" s="73"/>
      <c r="BI96" s="73"/>
      <c r="BJ96" s="73"/>
      <c r="BK96" s="73"/>
      <c r="BL96" s="73"/>
      <c r="BM96" s="73"/>
      <c r="BN96" s="73"/>
      <c r="BO96" s="73"/>
      <c r="BP96" s="73"/>
      <c r="BQ96" s="73"/>
      <c r="BR96" s="73"/>
      <c r="BS96" s="73"/>
      <c r="BT96" s="73"/>
      <c r="BU96" s="73"/>
      <c r="BV96" s="73"/>
      <c r="BW96" s="73"/>
      <c r="BX96" s="73"/>
      <c r="BY96" s="73"/>
      <c r="BZ96" s="73"/>
      <c r="CA96" s="73"/>
      <c r="CB96" s="73"/>
      <c r="CD96" s="73"/>
      <c r="CE96" s="73"/>
      <c r="CF96" s="73"/>
      <c r="CG96" s="73"/>
      <c r="CH96" s="73"/>
      <c r="CI96" s="73"/>
      <c r="CJ96" s="73"/>
      <c r="CK96" s="73"/>
      <c r="CL96" s="73"/>
      <c r="CM96" s="73"/>
      <c r="CN96" s="73"/>
      <c r="CO96" s="73"/>
      <c r="CP96" s="73"/>
      <c r="CQ96" s="73"/>
      <c r="CR96" s="73"/>
      <c r="CS96" s="73"/>
      <c r="CT96" s="73"/>
      <c r="CU96" s="73"/>
      <c r="CV96" s="73"/>
      <c r="CW96" s="73"/>
      <c r="CX96" s="73"/>
      <c r="CY96" s="73"/>
      <c r="CZ96" s="73"/>
      <c r="DA96" s="73"/>
      <c r="DB96" s="73"/>
      <c r="DC96" s="73"/>
      <c r="DD96" s="73"/>
      <c r="DE96" s="73"/>
      <c r="DF96" s="73"/>
      <c r="DG96" s="73"/>
      <c r="DH96" s="73"/>
    </row>
    <row r="97" spans="2:85" x14ac:dyDescent="0.35">
      <c r="B97" s="6" t="s">
        <v>3059</v>
      </c>
      <c r="C97" s="73"/>
      <c r="D97" s="73"/>
      <c r="E97" s="73"/>
      <c r="F97" s="73"/>
      <c r="G9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PM_30_20_34</v>
      </c>
      <c r="H97" s="101" t="s">
        <v>2579</v>
      </c>
      <c r="I97" s="101" t="s">
        <v>2500</v>
      </c>
      <c r="J97" s="101" t="s">
        <v>3060</v>
      </c>
      <c r="K97" s="73" t="s">
        <v>3061</v>
      </c>
      <c r="L97" s="73" t="str">
        <f>_xlfn.CONCAT(tbl_Picklist_UniclassPM[[#This Row],[Code]]," : ",tbl_Picklist_UniclassPM[[#This Row],[Title]])</f>
        <v>PM_30_20_34 : Geotechnical substructure investigation report</v>
      </c>
      <c r="M97" s="73"/>
      <c r="N97" s="73"/>
      <c r="O97" s="73"/>
      <c r="P97" s="73"/>
      <c r="Q97" s="73"/>
      <c r="R97" s="73" t="str">
        <f ca="1"/>
        <v>PM_30_30_02 : Acoustic survey information</v>
      </c>
      <c r="S97" s="73"/>
      <c r="T97" s="73"/>
      <c r="U97" s="73"/>
      <c r="V97" s="73"/>
      <c r="W97" s="73"/>
      <c r="X97" s="73"/>
      <c r="Y97" s="73"/>
      <c r="Z97" s="73"/>
      <c r="AA97" s="73"/>
      <c r="AB97" s="73"/>
      <c r="AC97" s="73"/>
      <c r="AD97" s="73"/>
      <c r="AE97" s="73"/>
      <c r="AF97" s="73"/>
      <c r="AG97" s="73"/>
      <c r="AH97" s="73"/>
      <c r="AI97" s="73"/>
      <c r="AJ97" s="73"/>
      <c r="AK97" s="73"/>
      <c r="AL97" s="73"/>
      <c r="AM97" s="73"/>
      <c r="AN97" s="73"/>
      <c r="AO97" s="73" t="str">
        <f ca="1"/>
        <v>40_20_24_001</v>
      </c>
      <c r="AP97" s="73" t="str">
        <f ca="1"/>
        <v>Site Drainage Strategy Report</v>
      </c>
      <c r="AQ97" s="73" t="str">
        <f t="shared" ca="1" si="1"/>
        <v>40_20_24_001 : Site Drainage Strategy Report</v>
      </c>
      <c r="AR97" s="73"/>
      <c r="AS97" s="73"/>
      <c r="AT97" s="73"/>
      <c r="AU97" s="73"/>
      <c r="AV97" s="73"/>
      <c r="AW97" s="73"/>
      <c r="AX97" s="73"/>
      <c r="AY97" s="73"/>
      <c r="AZ97" s="73"/>
      <c r="BA97" s="73"/>
      <c r="BB97" s="73"/>
      <c r="BC97" s="73"/>
      <c r="BD97" s="73"/>
      <c r="BE97" s="73"/>
      <c r="BF97" s="73"/>
      <c r="BG97" s="73"/>
      <c r="BH97" s="73"/>
      <c r="BI97" s="73"/>
      <c r="BJ97" s="73"/>
      <c r="BK97" s="73"/>
      <c r="BL97" s="73"/>
      <c r="BM97" s="73"/>
      <c r="BN97" s="73"/>
      <c r="BO97" s="73"/>
      <c r="BP97" s="73"/>
      <c r="BQ97" s="73"/>
      <c r="BR97" s="73"/>
      <c r="BS97" s="73"/>
      <c r="BT97" s="73"/>
      <c r="BU97" s="73"/>
      <c r="BV97" s="73"/>
      <c r="BW97" s="73"/>
      <c r="BX97" s="73"/>
      <c r="BY97" s="73"/>
      <c r="BZ97" s="73"/>
      <c r="CA97" s="73"/>
      <c r="CB97" s="73"/>
      <c r="CD97" s="73"/>
      <c r="CE97" s="73"/>
      <c r="CF97" s="73"/>
      <c r="CG97" s="73"/>
    </row>
    <row r="98" spans="2:85" x14ac:dyDescent="0.35">
      <c r="B98" s="6" t="s">
        <v>3062</v>
      </c>
      <c r="C98" s="73"/>
      <c r="D98" s="73"/>
      <c r="E98" s="73"/>
      <c r="F98" s="73"/>
      <c r="G9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PM_30_20_35</v>
      </c>
      <c r="H98" s="101" t="s">
        <v>2579</v>
      </c>
      <c r="I98" s="101" t="s">
        <v>2500</v>
      </c>
      <c r="J98" s="101" t="s">
        <v>2993</v>
      </c>
      <c r="K98" s="73" t="s">
        <v>3063</v>
      </c>
      <c r="L98" s="73" t="str">
        <f>_xlfn.CONCAT(tbl_Picklist_UniclassPM[[#This Row],[Code]]," : ",tbl_Picklist_UniclassPM[[#This Row],[Title]])</f>
        <v>PM_30_20_35 : Ground levels investigation report</v>
      </c>
      <c r="M98" s="73"/>
      <c r="N98" s="73"/>
      <c r="O98" s="73"/>
      <c r="P98" s="73"/>
      <c r="Q98" s="73"/>
      <c r="R98" s="73" t="str">
        <f ca="1"/>
        <v>PM_30_30_03 : Air quality survey information</v>
      </c>
      <c r="S98" s="73"/>
      <c r="T98" s="73"/>
      <c r="U98" s="73"/>
      <c r="V98" s="73"/>
      <c r="W98" s="73"/>
      <c r="X98" s="73"/>
      <c r="Y98" s="73"/>
      <c r="Z98" s="73"/>
      <c r="AA98" s="73"/>
      <c r="AB98" s="73"/>
      <c r="AC98" s="73"/>
      <c r="AD98" s="73"/>
      <c r="AE98" s="73"/>
      <c r="AF98" s="73"/>
      <c r="AG98" s="73"/>
      <c r="AH98" s="73"/>
      <c r="AI98" s="73"/>
      <c r="AJ98" s="73"/>
      <c r="AK98" s="73"/>
      <c r="AL98" s="73"/>
      <c r="AM98" s="73"/>
      <c r="AN98" s="73"/>
      <c r="AO98" s="73" t="str">
        <f ca="1"/>
        <v>40_20_30_001</v>
      </c>
      <c r="AP98" s="73" t="str">
        <f ca="1"/>
        <v>Fire Safety Strategy Report</v>
      </c>
      <c r="AQ98" s="73" t="str">
        <f t="shared" ca="1" si="1"/>
        <v>40_20_30_001 : Fire Safety Strategy Report</v>
      </c>
      <c r="AR98" s="73"/>
      <c r="AS98" s="73"/>
      <c r="AT98" s="73"/>
      <c r="AU98" s="73"/>
      <c r="AV98" s="73"/>
      <c r="AW98" s="73"/>
      <c r="AX98" s="73"/>
      <c r="AY98" s="73"/>
      <c r="AZ98" s="73"/>
      <c r="BA98" s="73"/>
      <c r="BB98" s="73"/>
      <c r="BC98" s="73"/>
      <c r="BD98" s="73"/>
      <c r="BE98" s="73"/>
      <c r="BF98" s="73"/>
      <c r="BG98" s="73"/>
      <c r="BH98" s="73"/>
      <c r="BI98" s="73"/>
      <c r="BJ98" s="73"/>
      <c r="BK98" s="73"/>
      <c r="BL98" s="73"/>
      <c r="BM98" s="73"/>
      <c r="BN98" s="73"/>
      <c r="BO98" s="73"/>
      <c r="BP98" s="73"/>
      <c r="BQ98" s="73"/>
      <c r="BR98" s="73"/>
      <c r="BS98" s="73"/>
      <c r="BT98" s="73"/>
      <c r="BU98" s="73"/>
      <c r="BV98" s="73"/>
      <c r="BW98" s="73"/>
      <c r="BX98" s="73"/>
      <c r="BY98" s="73"/>
      <c r="BZ98" s="73"/>
      <c r="CA98" s="73"/>
      <c r="CB98" s="73"/>
      <c r="CD98" s="73"/>
      <c r="CE98" s="73"/>
      <c r="CF98" s="73"/>
      <c r="CG98" s="73"/>
    </row>
    <row r="99" spans="2:85" x14ac:dyDescent="0.35">
      <c r="B99" s="6" t="s">
        <v>3064</v>
      </c>
      <c r="C99" s="73"/>
      <c r="D99" s="73"/>
      <c r="E99" s="73"/>
      <c r="F99" s="73"/>
      <c r="G9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PM_30_20_36</v>
      </c>
      <c r="H99" s="101" t="s">
        <v>2579</v>
      </c>
      <c r="I99" s="101" t="s">
        <v>2500</v>
      </c>
      <c r="J99" s="101" t="s">
        <v>2941</v>
      </c>
      <c r="K99" s="73" t="s">
        <v>3065</v>
      </c>
      <c r="L99" s="73" t="str">
        <f>_xlfn.CONCAT(tbl_Picklist_UniclassPM[[#This Row],[Code]]," : ",tbl_Picklist_UniclassPM[[#This Row],[Title]])</f>
        <v>PM_30_20_36 : Groundwater table survey report</v>
      </c>
      <c r="M99" s="73"/>
      <c r="N99" s="73"/>
      <c r="O99" s="73"/>
      <c r="P99" s="73"/>
      <c r="Q99" s="73"/>
      <c r="R99" s="73" t="str">
        <f ca="1"/>
        <v>PM_30_30_04 : Arboricultural survey information</v>
      </c>
      <c r="S99" s="73"/>
      <c r="T99" s="73"/>
      <c r="U99" s="73"/>
      <c r="V99" s="73"/>
      <c r="W99" s="73"/>
      <c r="X99" s="73"/>
      <c r="Y99" s="73"/>
      <c r="Z99" s="73"/>
      <c r="AA99" s="73"/>
      <c r="AB99" s="73"/>
      <c r="AC99" s="73"/>
      <c r="AD99" s="73"/>
      <c r="AE99" s="73"/>
      <c r="AF99" s="73"/>
      <c r="AG99" s="73"/>
      <c r="AH99" s="73"/>
      <c r="AI99" s="73"/>
      <c r="AJ99" s="73"/>
      <c r="AK99" s="73"/>
      <c r="AL99" s="73"/>
      <c r="AM99" s="73"/>
      <c r="AN99" s="73"/>
      <c r="AO99" s="73" t="str">
        <f ca="1"/>
        <v>40_20_30_002</v>
      </c>
      <c r="AP99" s="73" t="str">
        <f ca="1"/>
        <v>Fire Safety Strategy Drawings</v>
      </c>
      <c r="AQ99" s="73" t="str">
        <f t="shared" ca="1" si="1"/>
        <v>40_20_30_002 : Fire Safety Strategy Drawings</v>
      </c>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73"/>
      <c r="BR99" s="73"/>
      <c r="BS99" s="73"/>
      <c r="BT99" s="73"/>
      <c r="BU99" s="73"/>
      <c r="BV99" s="73"/>
      <c r="BW99" s="73"/>
      <c r="BX99" s="73"/>
      <c r="BY99" s="73"/>
      <c r="BZ99" s="73"/>
      <c r="CA99" s="73"/>
      <c r="CB99" s="73"/>
      <c r="CD99" s="73"/>
      <c r="CE99" s="73"/>
      <c r="CF99" s="73"/>
      <c r="CG99" s="73"/>
    </row>
    <row r="100" spans="2:85" x14ac:dyDescent="0.35">
      <c r="B100" s="6" t="s">
        <v>3066</v>
      </c>
      <c r="C100" s="73"/>
      <c r="D100" s="73"/>
      <c r="E100" s="73"/>
      <c r="F100" s="73"/>
      <c r="G10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PM_30_20_37</v>
      </c>
      <c r="H100" s="101">
        <v>30</v>
      </c>
      <c r="I100" s="101">
        <v>20</v>
      </c>
      <c r="J100" s="101">
        <v>37</v>
      </c>
      <c r="K100" s="73" t="s">
        <v>3067</v>
      </c>
      <c r="L100" s="73" t="str">
        <f>_xlfn.CONCAT(tbl_Picklist_UniclassPM[[#This Row],[Code]]," : ",tbl_Picklist_UniclassPM[[#This Row],[Title]])</f>
        <v>PM_30_20_37 : Ground investigation survey report</v>
      </c>
      <c r="M100" s="73"/>
      <c r="N100" s="73"/>
      <c r="O100" s="73"/>
      <c r="P100" s="73"/>
      <c r="Q100" s="73"/>
      <c r="R100" s="73" t="str">
        <f ca="1"/>
        <v>PM_30_30_08 : Broad scale model</v>
      </c>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t="str">
        <f ca="1"/>
        <v>40_20_36_001</v>
      </c>
      <c r="AP100" s="73" t="str">
        <f ca="1"/>
        <v>Hazard Identification Drawings</v>
      </c>
      <c r="AQ100" s="73" t="str">
        <f t="shared" ca="1" si="1"/>
        <v>40_20_36_001 : Hazard Identification Drawings</v>
      </c>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73"/>
      <c r="CA100" s="73"/>
      <c r="CB100" s="73"/>
      <c r="CD100" s="73"/>
      <c r="CE100" s="73"/>
      <c r="CF100" s="73"/>
      <c r="CG100" s="73"/>
    </row>
    <row r="101" spans="2:85" x14ac:dyDescent="0.35">
      <c r="B101" s="6" t="s">
        <v>3068</v>
      </c>
      <c r="C101" s="73"/>
      <c r="D101" s="73"/>
      <c r="E101" s="73"/>
      <c r="F101" s="73"/>
      <c r="G10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PM_30_20_39</v>
      </c>
      <c r="H101" s="101" t="s">
        <v>2579</v>
      </c>
      <c r="I101" s="101" t="s">
        <v>2500</v>
      </c>
      <c r="J101" s="101" t="s">
        <v>2953</v>
      </c>
      <c r="K101" s="73" t="s">
        <v>3069</v>
      </c>
      <c r="L101" s="73" t="str">
        <f>_xlfn.CONCAT(tbl_Picklist_UniclassPM[[#This Row],[Code]]," : ",tbl_Picklist_UniclassPM[[#This Row],[Title]])</f>
        <v>PM_30_20_39 : Hydrological survey report</v>
      </c>
      <c r="M101" s="73"/>
      <c r="N101" s="73"/>
      <c r="O101" s="73"/>
      <c r="P101" s="73"/>
      <c r="Q101" s="73"/>
      <c r="R101" s="73" t="str">
        <f ca="1"/>
        <v>PM_30_30_10 : Carbon calculation report</v>
      </c>
      <c r="S101" s="73"/>
      <c r="T101" s="73"/>
      <c r="U101" s="73"/>
      <c r="V101" s="73"/>
      <c r="W101" s="73"/>
      <c r="X101" s="73"/>
      <c r="Y101" s="73"/>
      <c r="Z101" s="73"/>
      <c r="AA101" s="73"/>
      <c r="AB101" s="73"/>
      <c r="AC101" s="73"/>
      <c r="AD101" s="73"/>
      <c r="AE101" s="73"/>
      <c r="AF101" s="73"/>
      <c r="AG101" s="73"/>
      <c r="AH101" s="73"/>
      <c r="AI101" s="73"/>
      <c r="AJ101" s="73"/>
      <c r="AK101" s="73"/>
      <c r="AL101" s="73"/>
      <c r="AM101" s="73"/>
      <c r="AN101" s="73"/>
      <c r="AO101" s="73" t="str">
        <f ca="1"/>
        <v>40_20_46_003</v>
      </c>
      <c r="AP101" s="73" t="str">
        <f ca="1"/>
        <v>Landscape Strategy Report</v>
      </c>
      <c r="AQ101" s="73" t="str">
        <f t="shared" ca="1" si="1"/>
        <v>40_20_46_003 : Landscape Strategy Report</v>
      </c>
      <c r="AR101" s="73"/>
      <c r="AS101" s="73"/>
      <c r="AT101" s="73"/>
      <c r="AU101" s="73"/>
      <c r="AV101" s="73"/>
      <c r="AW101" s="73"/>
      <c r="AX101" s="73"/>
      <c r="AY101" s="73"/>
      <c r="AZ101" s="73"/>
      <c r="BA101" s="73"/>
      <c r="BB101" s="73"/>
      <c r="BC101" s="73"/>
      <c r="BD101" s="73"/>
      <c r="BE101" s="73"/>
      <c r="BF101" s="73"/>
      <c r="BG101" s="73"/>
      <c r="BH101" s="73"/>
      <c r="BI101" s="73"/>
      <c r="BJ101" s="73"/>
      <c r="BK101" s="73"/>
      <c r="BL101" s="73"/>
      <c r="BM101" s="73"/>
      <c r="BN101" s="73"/>
      <c r="BO101" s="73"/>
      <c r="BP101" s="73"/>
      <c r="BQ101" s="73"/>
      <c r="BR101" s="73"/>
      <c r="BS101" s="73"/>
      <c r="BT101" s="73"/>
      <c r="BU101" s="73"/>
      <c r="BV101" s="73"/>
      <c r="BW101" s="73"/>
      <c r="BX101" s="73"/>
      <c r="BY101" s="73"/>
      <c r="BZ101" s="73"/>
      <c r="CA101" s="73"/>
      <c r="CB101" s="73"/>
      <c r="CD101" s="73"/>
      <c r="CE101" s="73"/>
      <c r="CF101" s="73"/>
      <c r="CG101" s="73"/>
    </row>
    <row r="102" spans="2:85" x14ac:dyDescent="0.35">
      <c r="B102" s="6" t="s">
        <v>3070</v>
      </c>
      <c r="C102" s="73"/>
      <c r="D102" s="73"/>
      <c r="E102" s="73"/>
      <c r="F102" s="73"/>
      <c r="G10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PM_30_20_46</v>
      </c>
      <c r="H102" s="101" t="s">
        <v>2579</v>
      </c>
      <c r="I102" s="101" t="s">
        <v>2500</v>
      </c>
      <c r="J102" s="101" t="s">
        <v>2607</v>
      </c>
      <c r="K102" s="73" t="s">
        <v>3071</v>
      </c>
      <c r="L102" s="73" t="str">
        <f>_xlfn.CONCAT(tbl_Picklist_UniclassPM[[#This Row],[Code]]," : ",tbl_Picklist_UniclassPM[[#This Row],[Title]])</f>
        <v>PM_30_20_46 : Land quality assessment report</v>
      </c>
      <c r="M102" s="73"/>
      <c r="N102" s="73"/>
      <c r="O102" s="73"/>
      <c r="P102" s="73"/>
      <c r="Q102" s="73"/>
      <c r="R102" s="73" t="str">
        <f ca="1"/>
        <v>PM_30_30_13 : Climate forecasting information</v>
      </c>
      <c r="S102" s="73"/>
      <c r="T102" s="73"/>
      <c r="U102" s="73"/>
      <c r="V102" s="73"/>
      <c r="W102" s="73"/>
      <c r="X102" s="73"/>
      <c r="Y102" s="73"/>
      <c r="Z102" s="73"/>
      <c r="AA102" s="73"/>
      <c r="AB102" s="73"/>
      <c r="AC102" s="73"/>
      <c r="AD102" s="73"/>
      <c r="AE102" s="73"/>
      <c r="AF102" s="73"/>
      <c r="AG102" s="73"/>
      <c r="AH102" s="73"/>
      <c r="AI102" s="73"/>
      <c r="AJ102" s="73"/>
      <c r="AK102" s="73"/>
      <c r="AL102" s="73"/>
      <c r="AM102" s="73"/>
      <c r="AN102" s="73"/>
      <c r="AO102" s="73" t="str">
        <f ca="1"/>
        <v>40_20_63_001</v>
      </c>
      <c r="AP102" s="73" t="str">
        <f ca="1"/>
        <v>Planning Appraisal Report</v>
      </c>
      <c r="AQ102" s="73" t="str">
        <f t="shared" ca="1" si="1"/>
        <v>40_20_63_001 : Planning Appraisal Report</v>
      </c>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c r="BR102" s="73"/>
      <c r="BS102" s="73"/>
      <c r="BT102" s="73"/>
      <c r="BU102" s="73"/>
      <c r="BV102" s="73"/>
      <c r="BW102" s="73"/>
      <c r="BX102" s="73"/>
      <c r="BY102" s="73"/>
      <c r="BZ102" s="73"/>
      <c r="CA102" s="73"/>
      <c r="CB102" s="73"/>
      <c r="CD102" s="73"/>
      <c r="CE102" s="73"/>
      <c r="CF102" s="73"/>
      <c r="CG102" s="73"/>
    </row>
    <row r="103" spans="2:85" x14ac:dyDescent="0.35">
      <c r="B103" s="6" t="s">
        <v>3072</v>
      </c>
      <c r="C103" s="73"/>
      <c r="D103" s="73"/>
      <c r="E103" s="73"/>
      <c r="F103" s="73"/>
      <c r="G10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PM_30_20_80</v>
      </c>
      <c r="H103" s="101" t="s">
        <v>2579</v>
      </c>
      <c r="I103" s="101" t="s">
        <v>2500</v>
      </c>
      <c r="J103" s="101" t="s">
        <v>2829</v>
      </c>
      <c r="K103" s="73" t="s">
        <v>3073</v>
      </c>
      <c r="L103" s="73" t="str">
        <f>_xlfn.CONCAT(tbl_Picklist_UniclassPM[[#This Row],[Code]]," : ",tbl_Picklist_UniclassPM[[#This Row],[Title]])</f>
        <v>PM_30_20_80 : Soil survey report</v>
      </c>
      <c r="M103" s="73"/>
      <c r="N103" s="73"/>
      <c r="O103" s="73"/>
      <c r="P103" s="73"/>
      <c r="Q103" s="73"/>
      <c r="R103" s="73" t="str">
        <f ca="1"/>
        <v>PM_30_30_15 : Coastal model</v>
      </c>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t="str">
        <f ca="1"/>
        <v>40_20_65_001</v>
      </c>
      <c r="AP103" s="73" t="str">
        <f ca="1"/>
        <v>Circulation Drawings</v>
      </c>
      <c r="AQ103" s="73" t="str">
        <f t="shared" ca="1" si="1"/>
        <v>40_20_65_001 : Circulation Drawings</v>
      </c>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D103" s="73"/>
      <c r="CE103" s="73"/>
      <c r="CF103" s="73"/>
      <c r="CG103" s="73"/>
    </row>
    <row r="104" spans="2:85" x14ac:dyDescent="0.35">
      <c r="B104" s="6" t="s">
        <v>3074</v>
      </c>
      <c r="C104" s="73"/>
      <c r="D104" s="73"/>
      <c r="E104" s="73"/>
      <c r="F104" s="73"/>
      <c r="G10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PM_30_20_89</v>
      </c>
      <c r="H104" s="101" t="s">
        <v>2579</v>
      </c>
      <c r="I104" s="101" t="s">
        <v>2500</v>
      </c>
      <c r="J104" s="101" t="s">
        <v>3075</v>
      </c>
      <c r="K104" s="73" t="s">
        <v>3076</v>
      </c>
      <c r="L104" s="73" t="str">
        <f>_xlfn.CONCAT(tbl_Picklist_UniclassPM[[#This Row],[Code]]," : ",tbl_Picklist_UniclassPM[[#This Row],[Title]])</f>
        <v>PM_30_20_89 : Topographic survey report</v>
      </c>
      <c r="M104" s="73"/>
      <c r="N104" s="73"/>
      <c r="O104" s="73"/>
      <c r="P104" s="73"/>
      <c r="Q104" s="73"/>
      <c r="R104" s="73" t="str">
        <f ca="1"/>
        <v>PM_30_30_17 : Continuous flood simulation model</v>
      </c>
      <c r="S104" s="73"/>
      <c r="T104" s="73"/>
      <c r="U104" s="73"/>
      <c r="V104" s="73"/>
      <c r="W104" s="73"/>
      <c r="X104" s="73"/>
      <c r="Y104" s="73"/>
      <c r="Z104" s="73"/>
      <c r="AA104" s="73"/>
      <c r="AB104" s="73"/>
      <c r="AC104" s="73"/>
      <c r="AD104" s="73"/>
      <c r="AE104" s="73"/>
      <c r="AF104" s="73"/>
      <c r="AG104" s="73"/>
      <c r="AH104" s="73"/>
      <c r="AI104" s="73"/>
      <c r="AJ104" s="73"/>
      <c r="AK104" s="73"/>
      <c r="AL104" s="73"/>
      <c r="AM104" s="73"/>
      <c r="AN104" s="73"/>
      <c r="AO104" s="73" t="str">
        <f ca="1"/>
        <v>40_20_65_002</v>
      </c>
      <c r="AP104" s="73" t="str">
        <f ca="1"/>
        <v>Decant Strategy Report</v>
      </c>
      <c r="AQ104" s="73" t="str">
        <f t="shared" ca="1" si="1"/>
        <v>40_20_65_002 : Decant Strategy Report</v>
      </c>
      <c r="AR104" s="73"/>
      <c r="AS104" s="73"/>
      <c r="AT104" s="73"/>
      <c r="AU104" s="73"/>
      <c r="AV104" s="73"/>
      <c r="AW104" s="73"/>
      <c r="AX104" s="73"/>
      <c r="AY104" s="73"/>
      <c r="AZ104" s="73"/>
      <c r="BA104" s="73"/>
      <c r="BB104" s="73"/>
      <c r="BC104" s="73"/>
      <c r="BD104" s="73"/>
      <c r="BE104" s="73"/>
      <c r="BF104" s="73"/>
      <c r="BG104" s="73"/>
      <c r="BH104" s="73"/>
      <c r="BI104" s="73"/>
      <c r="BJ104" s="73"/>
      <c r="BK104" s="73"/>
      <c r="BL104" s="73"/>
      <c r="BM104" s="73"/>
      <c r="BN104" s="73"/>
      <c r="BO104" s="73"/>
      <c r="BP104" s="73"/>
      <c r="BQ104" s="73"/>
      <c r="BR104" s="73"/>
      <c r="BS104" s="73"/>
      <c r="BT104" s="73"/>
      <c r="BU104" s="73"/>
      <c r="BV104" s="73"/>
      <c r="BW104" s="73"/>
      <c r="BX104" s="73"/>
      <c r="BY104" s="73"/>
      <c r="BZ104" s="73"/>
      <c r="CA104" s="73"/>
      <c r="CB104" s="73"/>
      <c r="CD104" s="73"/>
      <c r="CE104" s="73"/>
      <c r="CF104" s="73"/>
      <c r="CG104" s="73"/>
    </row>
    <row r="105" spans="2:85" x14ac:dyDescent="0.35">
      <c r="B105" s="6" t="s">
        <v>3077</v>
      </c>
      <c r="C105" s="73"/>
      <c r="D105" s="73"/>
      <c r="E105" s="73"/>
      <c r="F105" s="73"/>
      <c r="G10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PM_30_20_92</v>
      </c>
      <c r="H105" s="101" t="s">
        <v>2579</v>
      </c>
      <c r="I105" s="101" t="s">
        <v>2500</v>
      </c>
      <c r="J105" s="101" t="s">
        <v>2826</v>
      </c>
      <c r="K105" s="73" t="s">
        <v>3078</v>
      </c>
      <c r="L105" s="73" t="str">
        <f>_xlfn.CONCAT(tbl_Picklist_UniclassPM[[#This Row],[Code]]," : ",tbl_Picklist_UniclassPM[[#This Row],[Title]])</f>
        <v>PM_30_20_92 : Underground drainage closed-circuit television (CCTV) condition survey information</v>
      </c>
      <c r="M105" s="73"/>
      <c r="N105" s="73"/>
      <c r="O105" s="73"/>
      <c r="P105" s="73"/>
      <c r="Q105" s="73"/>
      <c r="R105" s="73" t="str">
        <f ca="1"/>
        <v>PM_30_30_23 : Catchment drainage model</v>
      </c>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t="str">
        <f ca="1"/>
        <v>40_20_65_003</v>
      </c>
      <c r="AP105" s="73" t="str">
        <f ca="1"/>
        <v>Temporary Accommodation Strategy Report</v>
      </c>
      <c r="AQ105" s="73" t="str">
        <f t="shared" ca="1" si="1"/>
        <v>40_20_65_003 : Temporary Accommodation Strategy Report</v>
      </c>
      <c r="AR105" s="73"/>
      <c r="AS105" s="73"/>
      <c r="AT105" s="73"/>
      <c r="AU105" s="73"/>
      <c r="AV105" s="73"/>
      <c r="AW105" s="73"/>
      <c r="AX105" s="73"/>
      <c r="AY105" s="73"/>
      <c r="AZ105" s="73"/>
      <c r="BA105" s="73"/>
      <c r="BB105" s="73"/>
      <c r="BC105" s="73"/>
      <c r="BD105" s="73"/>
      <c r="BE105" s="73"/>
      <c r="BF105" s="73"/>
      <c r="BG105" s="73"/>
      <c r="BH105" s="73"/>
      <c r="BI105" s="73"/>
      <c r="BJ105" s="73"/>
      <c r="BK105" s="73"/>
      <c r="BL105" s="73"/>
      <c r="BM105" s="73"/>
      <c r="BN105" s="73"/>
      <c r="BO105" s="73"/>
      <c r="BP105" s="73"/>
      <c r="BQ105" s="73"/>
      <c r="BR105" s="73"/>
      <c r="BS105" s="73"/>
      <c r="BT105" s="73"/>
      <c r="BU105" s="73"/>
      <c r="BV105" s="73"/>
      <c r="BW105" s="73"/>
      <c r="BX105" s="73"/>
      <c r="BY105" s="73"/>
      <c r="BZ105" s="73"/>
      <c r="CA105" s="73"/>
      <c r="CB105" s="73"/>
      <c r="CD105" s="73"/>
      <c r="CE105" s="73"/>
      <c r="CF105" s="73"/>
      <c r="CG105" s="73"/>
    </row>
    <row r="106" spans="2:85" x14ac:dyDescent="0.35">
      <c r="B106" s="6" t="s">
        <v>3079</v>
      </c>
      <c r="C106" s="73"/>
      <c r="D106" s="73"/>
      <c r="E106" s="73"/>
      <c r="F106" s="73"/>
      <c r="G10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v>
      </c>
      <c r="H106" s="101" t="s">
        <v>2579</v>
      </c>
      <c r="I106" s="101" t="s">
        <v>2579</v>
      </c>
      <c r="J106" s="101"/>
      <c r="K106" s="73" t="s">
        <v>3080</v>
      </c>
      <c r="L106" s="73" t="str">
        <f>_xlfn.CONCAT(tbl_Picklist_UniclassPM[[#This Row],[Code]]," : ",tbl_Picklist_UniclassPM[[#This Row],[Title]])</f>
        <v>PM_30_30 : Environmental information</v>
      </c>
      <c r="M106" s="73"/>
      <c r="N106" s="73"/>
      <c r="O106" s="73"/>
      <c r="P106" s="73"/>
      <c r="Q106" s="73"/>
      <c r="R106" s="73" t="str">
        <f ca="1"/>
        <v>PM_30_30_24 : Environmental constraints report</v>
      </c>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t="str">
        <f ca="1"/>
        <v>40_20_85_001</v>
      </c>
      <c r="AP106" s="73" t="str">
        <f ca="1"/>
        <v>Integrated Environmental Design (IED) Report</v>
      </c>
      <c r="AQ106" s="73" t="str">
        <f t="shared" ca="1" si="1"/>
        <v>40_20_85_001 : Integrated Environmental Design (IED) Report</v>
      </c>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73"/>
      <c r="BR106" s="73"/>
      <c r="BS106" s="73"/>
      <c r="BT106" s="73"/>
      <c r="BU106" s="73"/>
      <c r="BV106" s="73"/>
      <c r="BW106" s="73"/>
      <c r="BX106" s="73"/>
      <c r="BY106" s="73"/>
      <c r="BZ106" s="73"/>
      <c r="CA106" s="73"/>
      <c r="CB106" s="73"/>
      <c r="CD106" s="73"/>
      <c r="CE106" s="73"/>
      <c r="CF106" s="73"/>
      <c r="CG106" s="73"/>
    </row>
    <row r="107" spans="2:85" x14ac:dyDescent="0.35">
      <c r="B107" s="6" t="s">
        <v>3081</v>
      </c>
      <c r="C107" s="73"/>
      <c r="D107" s="73"/>
      <c r="E107" s="73"/>
      <c r="F107" s="73"/>
      <c r="G10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PM_30_30_02</v>
      </c>
      <c r="H107" s="101" t="s">
        <v>2579</v>
      </c>
      <c r="I107" s="101" t="s">
        <v>2579</v>
      </c>
      <c r="J107" s="101" t="s">
        <v>2553</v>
      </c>
      <c r="K107" s="73" t="s">
        <v>3082</v>
      </c>
      <c r="L107" s="73" t="str">
        <f>_xlfn.CONCAT(tbl_Picklist_UniclassPM[[#This Row],[Code]]," : ",tbl_Picklist_UniclassPM[[#This Row],[Title]])</f>
        <v>PM_30_30_02 : Acoustic survey information</v>
      </c>
      <c r="M107" s="73"/>
      <c r="N107" s="73"/>
      <c r="O107" s="73"/>
      <c r="P107" s="73"/>
      <c r="Q107" s="73"/>
      <c r="R107" s="73" t="str">
        <f ca="1"/>
        <v>PM_30_30_25 : Ecological survey report</v>
      </c>
      <c r="S107" s="73"/>
      <c r="T107" s="73"/>
      <c r="U107" s="73"/>
      <c r="V107" s="73"/>
      <c r="W107" s="73"/>
      <c r="X107" s="73"/>
      <c r="Y107" s="73"/>
      <c r="Z107" s="73"/>
      <c r="AA107" s="73"/>
      <c r="AB107" s="73"/>
      <c r="AC107" s="73"/>
      <c r="AD107" s="73"/>
      <c r="AE107" s="73"/>
      <c r="AF107" s="73"/>
      <c r="AG107" s="73"/>
      <c r="AH107" s="73"/>
      <c r="AI107" s="73"/>
      <c r="AJ107" s="73"/>
      <c r="AK107" s="73"/>
      <c r="AL107" s="73"/>
      <c r="AM107" s="73"/>
      <c r="AN107" s="73"/>
      <c r="AO107" s="73" t="str">
        <f ca="1"/>
        <v>40_30_22_001</v>
      </c>
      <c r="AP107" s="73" t="str">
        <f ca="1"/>
        <v>Designers Risk Assessment</v>
      </c>
      <c r="AQ107" s="73" t="str">
        <f t="shared" ca="1" si="1"/>
        <v>40_30_22_001 : Designers Risk Assessment</v>
      </c>
      <c r="AR107" s="73"/>
      <c r="AS107" s="73"/>
      <c r="AT107" s="73"/>
      <c r="AU107" s="73"/>
      <c r="AV107" s="73"/>
      <c r="AW107" s="73"/>
      <c r="AX107" s="73"/>
      <c r="AY107" s="73"/>
      <c r="AZ107" s="73"/>
      <c r="BA107" s="73"/>
      <c r="BB107" s="73"/>
      <c r="BC107" s="73"/>
      <c r="BD107" s="73"/>
      <c r="BE107" s="73"/>
      <c r="BF107" s="73"/>
      <c r="BG107" s="73"/>
      <c r="BH107" s="73"/>
      <c r="BI107" s="73"/>
      <c r="BJ107" s="73"/>
      <c r="BK107" s="73"/>
      <c r="BL107" s="73"/>
      <c r="BM107" s="73"/>
      <c r="BN107" s="73"/>
      <c r="BO107" s="73"/>
      <c r="BP107" s="73"/>
      <c r="BQ107" s="73"/>
      <c r="BR107" s="73"/>
      <c r="BS107" s="73"/>
      <c r="BT107" s="73"/>
      <c r="BU107" s="73"/>
      <c r="BV107" s="73"/>
      <c r="BW107" s="73"/>
      <c r="BX107" s="73"/>
      <c r="BY107" s="73"/>
      <c r="BZ107" s="73"/>
      <c r="CA107" s="73"/>
      <c r="CB107" s="73"/>
      <c r="CD107" s="73"/>
      <c r="CE107" s="73"/>
      <c r="CF107" s="73"/>
      <c r="CG107" s="73"/>
    </row>
    <row r="108" spans="2:85" x14ac:dyDescent="0.35">
      <c r="B108" s="6" t="s">
        <v>3083</v>
      </c>
      <c r="C108" s="73"/>
      <c r="D108" s="73"/>
      <c r="E108" s="73"/>
      <c r="F108" s="73"/>
      <c r="G10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PM_30_30_03</v>
      </c>
      <c r="H108" s="101" t="s">
        <v>2579</v>
      </c>
      <c r="I108" s="101" t="s">
        <v>2579</v>
      </c>
      <c r="J108" s="101" t="s">
        <v>2464</v>
      </c>
      <c r="K108" s="73" t="s">
        <v>3084</v>
      </c>
      <c r="L108" s="73" t="str">
        <f>_xlfn.CONCAT(tbl_Picklist_UniclassPM[[#This Row],[Code]]," : ",tbl_Picklist_UniclassPM[[#This Row],[Title]])</f>
        <v>PM_30_30_03 : Air quality survey information</v>
      </c>
      <c r="M108" s="73"/>
      <c r="N108" s="73"/>
      <c r="O108" s="73"/>
      <c r="P108" s="73"/>
      <c r="Q108" s="73"/>
      <c r="R108" s="73" t="str">
        <f ca="1"/>
        <v>PM_30_30_26 : Environmental action report</v>
      </c>
      <c r="S108" s="73"/>
      <c r="T108" s="73"/>
      <c r="U108" s="73"/>
      <c r="V108" s="73"/>
      <c r="W108" s="73"/>
      <c r="X108" s="73"/>
      <c r="Y108" s="73"/>
      <c r="Z108" s="73"/>
      <c r="AA108" s="73"/>
      <c r="AB108" s="73"/>
      <c r="AC108" s="73"/>
      <c r="AD108" s="73"/>
      <c r="AE108" s="73"/>
      <c r="AF108" s="73"/>
      <c r="AG108" s="73"/>
      <c r="AH108" s="73"/>
      <c r="AI108" s="73"/>
      <c r="AJ108" s="73"/>
      <c r="AK108" s="73"/>
      <c r="AL108" s="73"/>
      <c r="AM108" s="73"/>
      <c r="AN108" s="73"/>
      <c r="AO108" s="73" t="str">
        <f ca="1"/>
        <v>40_30_22_002</v>
      </c>
      <c r="AP108" s="73" t="str">
        <f ca="1"/>
        <v>Designers Risk Assessment</v>
      </c>
      <c r="AQ108" s="73" t="str">
        <f t="shared" ca="1" si="1"/>
        <v>40_30_22_002 : Designers Risk Assessment</v>
      </c>
      <c r="AR108" s="73"/>
      <c r="AS108" s="73"/>
      <c r="AT108" s="73"/>
      <c r="AU108" s="73"/>
      <c r="AV108" s="73"/>
      <c r="AW108" s="73"/>
      <c r="AX108" s="73"/>
      <c r="AY108" s="73"/>
      <c r="AZ108" s="73"/>
      <c r="BA108" s="73"/>
      <c r="BB108" s="73"/>
      <c r="BC108" s="73"/>
      <c r="BD108" s="73"/>
      <c r="BE108" s="73"/>
      <c r="BF108" s="73"/>
      <c r="BG108" s="73"/>
      <c r="BH108" s="73"/>
      <c r="BI108" s="73"/>
      <c r="BJ108" s="73"/>
      <c r="BK108" s="73"/>
      <c r="BL108" s="73"/>
      <c r="BM108" s="73"/>
      <c r="BN108" s="73"/>
      <c r="BO108" s="73"/>
      <c r="BP108" s="73"/>
      <c r="BQ108" s="73"/>
      <c r="BR108" s="73"/>
      <c r="BS108" s="73"/>
      <c r="BT108" s="73"/>
      <c r="BU108" s="73"/>
      <c r="BV108" s="73"/>
      <c r="BW108" s="73"/>
      <c r="BX108" s="73"/>
      <c r="BY108" s="73"/>
      <c r="BZ108" s="73"/>
      <c r="CA108" s="73"/>
      <c r="CB108" s="73"/>
      <c r="CD108" s="73"/>
      <c r="CE108" s="73"/>
      <c r="CF108" s="73"/>
      <c r="CG108" s="73"/>
    </row>
    <row r="109" spans="2:85" x14ac:dyDescent="0.35">
      <c r="B109" s="6" t="s">
        <v>3085</v>
      </c>
      <c r="C109" s="73"/>
      <c r="D109" s="73"/>
      <c r="E109" s="73"/>
      <c r="F109" s="73"/>
      <c r="G10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PM_30_30_04</v>
      </c>
      <c r="H109" s="101" t="s">
        <v>2579</v>
      </c>
      <c r="I109" s="101" t="s">
        <v>2579</v>
      </c>
      <c r="J109" s="101" t="s">
        <v>2586</v>
      </c>
      <c r="K109" s="73" t="s">
        <v>3086</v>
      </c>
      <c r="L109" s="73" t="str">
        <f>_xlfn.CONCAT(tbl_Picklist_UniclassPM[[#This Row],[Code]]," : ",tbl_Picklist_UniclassPM[[#This Row],[Title]])</f>
        <v>PM_30_30_04 : Arboricultural survey information</v>
      </c>
      <c r="M109" s="73"/>
      <c r="N109" s="73"/>
      <c r="O109" s="73"/>
      <c r="P109" s="73"/>
      <c r="Q109" s="73"/>
      <c r="R109" s="73" t="str">
        <f ca="1"/>
        <v>PM_30_30_27 : Environmental impact report</v>
      </c>
      <c r="S109" s="73"/>
      <c r="T109" s="73"/>
      <c r="U109" s="73"/>
      <c r="V109" s="73"/>
      <c r="W109" s="73"/>
      <c r="X109" s="73"/>
      <c r="Y109" s="73"/>
      <c r="Z109" s="73"/>
      <c r="AA109" s="73"/>
      <c r="AB109" s="73"/>
      <c r="AC109" s="73"/>
      <c r="AD109" s="73"/>
      <c r="AE109" s="73"/>
      <c r="AF109" s="73"/>
      <c r="AG109" s="73"/>
      <c r="AH109" s="73"/>
      <c r="AI109" s="73"/>
      <c r="AJ109" s="73"/>
      <c r="AK109" s="73"/>
      <c r="AL109" s="73"/>
      <c r="AM109" s="73"/>
      <c r="AN109" s="73"/>
      <c r="AO109" s="73" t="str">
        <f ca="1"/>
        <v>40_30_23_002</v>
      </c>
      <c r="AP109" s="73" t="str">
        <f ca="1"/>
        <v>Structural Engineering Strategy Report</v>
      </c>
      <c r="AQ109" s="73" t="str">
        <f t="shared" ca="1" si="1"/>
        <v>40_30_23_002 : Structural Engineering Strategy Report</v>
      </c>
      <c r="AR109" s="73"/>
      <c r="AS109" s="73"/>
      <c r="AT109" s="73"/>
      <c r="AU109" s="73"/>
      <c r="AV109" s="73"/>
      <c r="AW109" s="73"/>
      <c r="AX109" s="73"/>
      <c r="AY109" s="73"/>
      <c r="AZ109" s="73"/>
      <c r="BA109" s="73"/>
      <c r="BB109" s="73"/>
      <c r="BC109" s="73"/>
      <c r="BD109" s="73"/>
      <c r="BE109" s="73"/>
      <c r="BF109" s="73"/>
      <c r="BG109" s="73"/>
      <c r="BH109" s="73"/>
      <c r="BI109" s="73"/>
      <c r="BJ109" s="73"/>
      <c r="BK109" s="73"/>
      <c r="BL109" s="73"/>
      <c r="BM109" s="73"/>
      <c r="BN109" s="73"/>
      <c r="BO109" s="73"/>
      <c r="BP109" s="73"/>
      <c r="BQ109" s="73"/>
      <c r="BR109" s="73"/>
      <c r="BS109" s="73"/>
      <c r="BT109" s="73"/>
      <c r="BU109" s="73"/>
      <c r="BV109" s="73"/>
      <c r="BW109" s="73"/>
      <c r="BX109" s="73"/>
      <c r="BY109" s="73"/>
      <c r="BZ109" s="73"/>
      <c r="CA109" s="73"/>
      <c r="CB109" s="73"/>
      <c r="CD109" s="73"/>
      <c r="CE109" s="73"/>
      <c r="CF109" s="73"/>
      <c r="CG109" s="73"/>
    </row>
    <row r="110" spans="2:85" x14ac:dyDescent="0.35">
      <c r="B110" s="6" t="s">
        <v>3087</v>
      </c>
      <c r="C110" s="73"/>
      <c r="D110" s="73"/>
      <c r="E110" s="73"/>
      <c r="F110" s="73"/>
      <c r="G11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PM_30_30_08</v>
      </c>
      <c r="H110" s="101" t="s">
        <v>2579</v>
      </c>
      <c r="I110" s="101" t="s">
        <v>2579</v>
      </c>
      <c r="J110" s="101" t="s">
        <v>2783</v>
      </c>
      <c r="K110" s="73" t="s">
        <v>3088</v>
      </c>
      <c r="L110" s="73" t="str">
        <f>_xlfn.CONCAT(tbl_Picklist_UniclassPM[[#This Row],[Code]]," : ",tbl_Picklist_UniclassPM[[#This Row],[Title]])</f>
        <v>PM_30_30_08 : Broad scale model</v>
      </c>
      <c r="M110" s="73"/>
      <c r="N110" s="73"/>
      <c r="O110" s="73"/>
      <c r="P110" s="73"/>
      <c r="Q110" s="73"/>
      <c r="R110" s="73" t="str">
        <f ca="1"/>
        <v>PM_30_30_28 : Environmental survey report</v>
      </c>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t="str">
        <f ca="1"/>
        <v>40_30_62_001</v>
      </c>
      <c r="AP110" s="73" t="str">
        <f ca="1"/>
        <v>External Views</v>
      </c>
      <c r="AQ110" s="73" t="str">
        <f t="shared" ca="1" si="1"/>
        <v>40_30_62_001 : External Views</v>
      </c>
      <c r="AR110" s="73"/>
      <c r="AS110" s="73"/>
      <c r="AT110" s="73"/>
      <c r="AU110" s="73"/>
      <c r="AV110" s="73"/>
      <c r="AW110" s="73"/>
      <c r="AX110" s="73"/>
      <c r="AY110" s="73"/>
      <c r="AZ110" s="73"/>
      <c r="BA110" s="73"/>
      <c r="BB110" s="73"/>
      <c r="BC110" s="73"/>
      <c r="BD110" s="73"/>
      <c r="BE110" s="73"/>
      <c r="BF110" s="73"/>
      <c r="BG110" s="73"/>
      <c r="BH110" s="73"/>
      <c r="BI110" s="73"/>
      <c r="BJ110" s="73"/>
      <c r="BK110" s="73"/>
      <c r="BL110" s="73"/>
      <c r="BM110" s="73"/>
      <c r="BN110" s="73"/>
      <c r="BO110" s="73"/>
      <c r="BP110" s="73"/>
      <c r="BQ110" s="73"/>
      <c r="BR110" s="73"/>
      <c r="BS110" s="73"/>
      <c r="BT110" s="73"/>
      <c r="BU110" s="73"/>
      <c r="BV110" s="73"/>
      <c r="BW110" s="73"/>
      <c r="BX110" s="73"/>
      <c r="BY110" s="73"/>
      <c r="BZ110" s="73"/>
      <c r="CA110" s="73"/>
      <c r="CB110" s="73"/>
      <c r="CD110" s="73"/>
      <c r="CE110" s="73"/>
      <c r="CF110" s="73"/>
      <c r="CG110" s="73"/>
    </row>
    <row r="111" spans="2:85" x14ac:dyDescent="0.35">
      <c r="B111" s="6" t="s">
        <v>3089</v>
      </c>
      <c r="C111" s="73"/>
      <c r="D111" s="73"/>
      <c r="E111" s="73"/>
      <c r="F111" s="73"/>
      <c r="G11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PM_30_30_10</v>
      </c>
      <c r="H111" s="101" t="s">
        <v>2579</v>
      </c>
      <c r="I111" s="101" t="s">
        <v>2579</v>
      </c>
      <c r="J111" s="101" t="s">
        <v>2448</v>
      </c>
      <c r="K111" s="73" t="s">
        <v>3090</v>
      </c>
      <c r="L111" s="73" t="str">
        <f>_xlfn.CONCAT(tbl_Picklist_UniclassPM[[#This Row],[Code]]," : ",tbl_Picklist_UniclassPM[[#This Row],[Title]])</f>
        <v>PM_30_30_10 : Carbon calculation report</v>
      </c>
      <c r="M111" s="73"/>
      <c r="N111" s="73"/>
      <c r="O111" s="73"/>
      <c r="P111" s="73"/>
      <c r="Q111" s="73"/>
      <c r="R111" s="73" t="str">
        <f ca="1"/>
        <v>PM_30_30_29 : Flood risk assessment report</v>
      </c>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73" t="str">
        <f ca="1"/>
        <v>40_30_62_002</v>
      </c>
      <c r="AP111" s="73" t="str">
        <f ca="1"/>
        <v>Internal Views</v>
      </c>
      <c r="AQ111" s="73" t="str">
        <f t="shared" ca="1" si="1"/>
        <v>40_30_62_002 : Internal Views</v>
      </c>
      <c r="AR111" s="73"/>
      <c r="AS111" s="73"/>
      <c r="AT111" s="73"/>
      <c r="AU111" s="73"/>
      <c r="AV111" s="73"/>
      <c r="AW111" s="73"/>
      <c r="AX111" s="73"/>
      <c r="AY111" s="73"/>
      <c r="AZ111" s="73"/>
      <c r="BA111" s="73"/>
      <c r="BB111" s="73"/>
      <c r="BC111" s="73"/>
      <c r="BD111" s="73"/>
      <c r="BE111" s="73"/>
      <c r="BF111" s="73"/>
      <c r="BG111" s="73"/>
      <c r="BH111" s="73"/>
      <c r="BI111" s="73"/>
      <c r="BJ111" s="73"/>
      <c r="BK111" s="73"/>
      <c r="BL111" s="73"/>
      <c r="BM111" s="73"/>
      <c r="BN111" s="73"/>
      <c r="BO111" s="73"/>
      <c r="BP111" s="73"/>
      <c r="BQ111" s="73"/>
      <c r="BR111" s="73"/>
      <c r="BS111" s="73"/>
      <c r="BT111" s="73"/>
      <c r="BU111" s="73"/>
      <c r="BV111" s="73"/>
      <c r="BW111" s="73"/>
      <c r="BX111" s="73"/>
      <c r="BY111" s="73"/>
      <c r="BZ111" s="73"/>
      <c r="CA111" s="73"/>
      <c r="CB111" s="73"/>
      <c r="CD111" s="73"/>
      <c r="CE111" s="73"/>
      <c r="CF111" s="73"/>
      <c r="CG111" s="73"/>
    </row>
    <row r="112" spans="2:85" x14ac:dyDescent="0.35">
      <c r="B112" s="6" t="s">
        <v>3091</v>
      </c>
      <c r="C112" s="73"/>
      <c r="D112" s="73"/>
      <c r="E112" s="73"/>
      <c r="F112" s="73"/>
      <c r="G11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PM_30_30_13</v>
      </c>
      <c r="H112" s="101" t="s">
        <v>2579</v>
      </c>
      <c r="I112" s="101" t="s">
        <v>2579</v>
      </c>
      <c r="J112" s="101" t="s">
        <v>2654</v>
      </c>
      <c r="K112" s="73" t="s">
        <v>3092</v>
      </c>
      <c r="L112" s="73" t="str">
        <f>_xlfn.CONCAT(tbl_Picklist_UniclassPM[[#This Row],[Code]]," : ",tbl_Picklist_UniclassPM[[#This Row],[Title]])</f>
        <v>PM_30_30_13 : Climate forecasting information</v>
      </c>
      <c r="M112" s="73"/>
      <c r="N112" s="73"/>
      <c r="O112" s="73"/>
      <c r="P112" s="73"/>
      <c r="Q112" s="73"/>
      <c r="R112" s="73" t="str">
        <f ca="1"/>
        <v>PM_30_30_30 : Flood forecasting model</v>
      </c>
      <c r="S112" s="73"/>
      <c r="T112" s="73"/>
      <c r="U112" s="73"/>
      <c r="V112" s="73"/>
      <c r="W112" s="73"/>
      <c r="X112" s="73"/>
      <c r="Y112" s="73"/>
      <c r="Z112" s="73"/>
      <c r="AA112" s="73"/>
      <c r="AB112" s="73"/>
      <c r="AC112" s="73"/>
      <c r="AD112" s="73"/>
      <c r="AE112" s="73"/>
      <c r="AF112" s="73"/>
      <c r="AG112" s="73"/>
      <c r="AH112" s="73"/>
      <c r="AI112" s="73"/>
      <c r="AJ112" s="73"/>
      <c r="AK112" s="73"/>
      <c r="AL112" s="73"/>
      <c r="AM112" s="73"/>
      <c r="AN112" s="73"/>
      <c r="AO112" s="73" t="str">
        <f ca="1"/>
        <v>40_30_77_001</v>
      </c>
      <c r="AP112" s="73" t="str">
        <f ca="1"/>
        <v>Schedule of Places</v>
      </c>
      <c r="AQ112" s="73" t="str">
        <f t="shared" ca="1" si="1"/>
        <v>40_30_77_001 : Schedule of Places</v>
      </c>
      <c r="AR112" s="73"/>
      <c r="AS112" s="73"/>
      <c r="AT112" s="73"/>
      <c r="AU112" s="73"/>
      <c r="AV112" s="73"/>
      <c r="AW112" s="73"/>
      <c r="AX112" s="73"/>
      <c r="AY112" s="73"/>
      <c r="AZ112" s="73"/>
      <c r="BA112" s="73"/>
      <c r="BB112" s="73"/>
      <c r="BC112" s="73"/>
      <c r="BD112" s="73"/>
      <c r="BE112" s="73"/>
      <c r="BF112" s="73"/>
      <c r="BG112" s="73"/>
      <c r="BH112" s="73"/>
      <c r="BI112" s="73"/>
      <c r="BJ112" s="73"/>
      <c r="BK112" s="73"/>
      <c r="BL112" s="73"/>
      <c r="BM112" s="73"/>
      <c r="BN112" s="73"/>
      <c r="BO112" s="73"/>
      <c r="BP112" s="73"/>
      <c r="BQ112" s="73"/>
      <c r="BR112" s="73"/>
      <c r="BS112" s="73"/>
      <c r="BT112" s="73"/>
      <c r="BU112" s="73"/>
      <c r="BV112" s="73"/>
      <c r="BW112" s="73"/>
      <c r="BX112" s="73"/>
      <c r="BY112" s="73"/>
      <c r="BZ112" s="73"/>
      <c r="CA112" s="73"/>
      <c r="CB112" s="73"/>
      <c r="CD112" s="73"/>
      <c r="CE112" s="73"/>
      <c r="CF112" s="73"/>
      <c r="CG112" s="73"/>
    </row>
    <row r="113" spans="2:57" x14ac:dyDescent="0.35">
      <c r="B113" s="6" t="s">
        <v>3093</v>
      </c>
      <c r="C113" s="73"/>
      <c r="D113" s="73"/>
      <c r="E113" s="73"/>
      <c r="F113" s="73"/>
      <c r="G11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PM_30_30_15</v>
      </c>
      <c r="H113" s="101" t="s">
        <v>2579</v>
      </c>
      <c r="I113" s="101" t="s">
        <v>2579</v>
      </c>
      <c r="J113" s="101" t="s">
        <v>2505</v>
      </c>
      <c r="K113" s="73" t="s">
        <v>3094</v>
      </c>
      <c r="L113" s="73" t="str">
        <f>_xlfn.CONCAT(tbl_Picklist_UniclassPM[[#This Row],[Code]]," : ",tbl_Picklist_UniclassPM[[#This Row],[Title]])</f>
        <v>PM_30_30_15 : Coastal model</v>
      </c>
      <c r="M113" s="73"/>
      <c r="N113" s="73"/>
      <c r="O113" s="73"/>
      <c r="P113" s="73"/>
      <c r="Q113" s="73"/>
      <c r="R113" s="73" t="str">
        <f ca="1"/>
        <v>PM_30_30_31 : Flood protection information</v>
      </c>
      <c r="S113" s="73"/>
      <c r="T113" s="73"/>
      <c r="U113" s="73"/>
      <c r="V113" s="73"/>
      <c r="W113" s="73"/>
      <c r="X113" s="73"/>
      <c r="Y113" s="73"/>
      <c r="Z113" s="73"/>
      <c r="AA113" s="73"/>
      <c r="AB113" s="73"/>
      <c r="AC113" s="73"/>
      <c r="AD113" s="73"/>
      <c r="AE113" s="73"/>
      <c r="AF113" s="73"/>
      <c r="AG113" s="73"/>
      <c r="AH113" s="73"/>
      <c r="AI113" s="73"/>
      <c r="AJ113" s="73"/>
      <c r="AK113" s="73"/>
      <c r="AL113" s="73"/>
      <c r="AM113" s="73"/>
      <c r="AN113" s="73"/>
      <c r="AO113" s="73" t="str">
        <f ca="1"/>
        <v>40_30_77_002</v>
      </c>
      <c r="AP113" s="73" t="str">
        <f ca="1"/>
        <v>Schedule of Spaces</v>
      </c>
      <c r="AQ113" s="73" t="str">
        <f t="shared" ca="1" si="1"/>
        <v>40_30_77_002 : Schedule of Spaces</v>
      </c>
      <c r="AR113" s="73"/>
      <c r="AS113" s="73"/>
      <c r="AT113" s="73"/>
      <c r="AU113" s="73"/>
      <c r="AV113" s="73"/>
      <c r="AW113" s="73"/>
      <c r="AX113" s="73"/>
      <c r="AY113" s="73"/>
      <c r="AZ113" s="73"/>
      <c r="BA113" s="73"/>
      <c r="BB113" s="73"/>
      <c r="BC113" s="73"/>
      <c r="BD113" s="73"/>
      <c r="BE113" s="73"/>
    </row>
    <row r="114" spans="2:57" x14ac:dyDescent="0.35">
      <c r="B114" s="6" t="s">
        <v>3095</v>
      </c>
      <c r="C114" s="73"/>
      <c r="D114" s="73"/>
      <c r="E114" s="73"/>
      <c r="F114" s="73"/>
      <c r="G11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PM_30_30_17</v>
      </c>
      <c r="H114" s="101" t="s">
        <v>2579</v>
      </c>
      <c r="I114" s="101" t="s">
        <v>2579</v>
      </c>
      <c r="J114" s="101" t="s">
        <v>2525</v>
      </c>
      <c r="K114" s="73" t="s">
        <v>3096</v>
      </c>
      <c r="L114" s="73" t="str">
        <f>_xlfn.CONCAT(tbl_Picklist_UniclassPM[[#This Row],[Code]]," : ",tbl_Picklist_UniclassPM[[#This Row],[Title]])</f>
        <v>PM_30_30_17 : Continuous flood simulation model</v>
      </c>
      <c r="M114" s="73"/>
      <c r="N114" s="73"/>
      <c r="O114" s="73"/>
      <c r="P114" s="73"/>
      <c r="Q114" s="73"/>
      <c r="R114" s="73" t="str">
        <f ca="1"/>
        <v>PM_30_30_32 : Fluvial flow model</v>
      </c>
      <c r="S114" s="73"/>
      <c r="T114" s="73"/>
      <c r="U114" s="73"/>
      <c r="V114" s="73"/>
      <c r="W114" s="73"/>
      <c r="X114" s="73"/>
      <c r="Y114" s="73"/>
      <c r="Z114" s="73"/>
      <c r="AA114" s="73"/>
      <c r="AB114" s="73"/>
      <c r="AC114" s="73"/>
      <c r="AD114" s="73"/>
      <c r="AE114" s="73"/>
      <c r="AF114" s="73"/>
      <c r="AG114" s="73"/>
      <c r="AH114" s="73"/>
      <c r="AI114" s="73"/>
      <c r="AJ114" s="73"/>
      <c r="AK114" s="73"/>
      <c r="AL114" s="73"/>
      <c r="AM114" s="73"/>
      <c r="AN114" s="73"/>
      <c r="AO114" s="73" t="str">
        <f ca="1"/>
        <v>40_30_77_003</v>
      </c>
      <c r="AP114" s="73" t="str">
        <f ca="1"/>
        <v>Further Education College Schedule of Accommodation (SoA)</v>
      </c>
      <c r="AQ114" s="73" t="str">
        <f t="shared" ca="1" si="1"/>
        <v>40_30_77_003 : Further Education College Schedule of Accommodation (SoA)</v>
      </c>
      <c r="AR114" s="73"/>
      <c r="AS114" s="73"/>
      <c r="AT114" s="73"/>
      <c r="AU114" s="73"/>
      <c r="AV114" s="73"/>
      <c r="AW114" s="73"/>
      <c r="AX114" s="73"/>
      <c r="AY114" s="73"/>
      <c r="AZ114" s="73"/>
      <c r="BA114" s="73"/>
      <c r="BB114" s="73"/>
      <c r="BC114" s="73"/>
      <c r="BD114" s="73"/>
      <c r="BE114" s="73"/>
    </row>
    <row r="115" spans="2:57" x14ac:dyDescent="0.35">
      <c r="B115" s="6" t="s">
        <v>3097</v>
      </c>
      <c r="C115" s="73"/>
      <c r="D115" s="73"/>
      <c r="E115" s="73"/>
      <c r="F115" s="73"/>
      <c r="G11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PM_30_30_23</v>
      </c>
      <c r="H115" s="101" t="s">
        <v>2579</v>
      </c>
      <c r="I115" s="101" t="s">
        <v>2579</v>
      </c>
      <c r="J115" s="101" t="s">
        <v>2981</v>
      </c>
      <c r="K115" s="73" t="s">
        <v>3098</v>
      </c>
      <c r="L115" s="73" t="str">
        <f>_xlfn.CONCAT(tbl_Picklist_UniclassPM[[#This Row],[Code]]," : ",tbl_Picklist_UniclassPM[[#This Row],[Title]])</f>
        <v>PM_30_30_23 : Catchment drainage model</v>
      </c>
      <c r="M115" s="73"/>
      <c r="N115" s="73"/>
      <c r="O115" s="73"/>
      <c r="P115" s="73"/>
      <c r="Q115" s="73"/>
      <c r="R115" s="73" t="str">
        <f ca="1"/>
        <v>PM_30_30_33 : Flood simulation model</v>
      </c>
      <c r="S115" s="73"/>
      <c r="T115" s="73"/>
      <c r="U115" s="73"/>
      <c r="V115" s="73"/>
      <c r="W115" s="73"/>
      <c r="X115" s="73"/>
      <c r="Y115" s="73"/>
      <c r="Z115" s="73"/>
      <c r="AA115" s="73"/>
      <c r="AB115" s="73"/>
      <c r="AC115" s="73"/>
      <c r="AD115" s="73"/>
      <c r="AE115" s="73"/>
      <c r="AF115" s="73"/>
      <c r="AG115" s="73"/>
      <c r="AH115" s="73"/>
      <c r="AI115" s="73"/>
      <c r="AJ115" s="73"/>
      <c r="AK115" s="73"/>
      <c r="AL115" s="73"/>
      <c r="AM115" s="73"/>
      <c r="AN115" s="73"/>
      <c r="AO115" s="73" t="str">
        <f ca="1"/>
        <v>40_30_77_004</v>
      </c>
      <c r="AP115" s="73" t="str">
        <f ca="1"/>
        <v>Refurbishment Scope of Works</v>
      </c>
      <c r="AQ115" s="73" t="str">
        <f t="shared" ca="1" si="1"/>
        <v>40_30_77_004 : Refurbishment Scope of Works</v>
      </c>
      <c r="AR115" s="73"/>
      <c r="AS115" s="73"/>
      <c r="AT115" s="73"/>
      <c r="AU115" s="73"/>
      <c r="AV115" s="73"/>
      <c r="AW115" s="73"/>
      <c r="AX115" s="73"/>
      <c r="AY115" s="73"/>
      <c r="AZ115" s="73"/>
      <c r="BA115" s="73"/>
      <c r="BB115" s="73"/>
      <c r="BC115" s="73"/>
      <c r="BD115" s="73"/>
      <c r="BE115" s="73"/>
    </row>
    <row r="116" spans="2:57" x14ac:dyDescent="0.35">
      <c r="B116" s="6" t="s">
        <v>3099</v>
      </c>
      <c r="C116" s="73"/>
      <c r="D116" s="73"/>
      <c r="E116" s="73"/>
      <c r="F116" s="73"/>
      <c r="G11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PM_30_30_24</v>
      </c>
      <c r="H116" s="101" t="s">
        <v>2579</v>
      </c>
      <c r="I116" s="101" t="s">
        <v>2579</v>
      </c>
      <c r="J116" s="101" t="s">
        <v>2985</v>
      </c>
      <c r="K116" s="73" t="s">
        <v>3100</v>
      </c>
      <c r="L116" s="73" t="str">
        <f>_xlfn.CONCAT(tbl_Picklist_UniclassPM[[#This Row],[Code]]," : ",tbl_Picklist_UniclassPM[[#This Row],[Title]])</f>
        <v>PM_30_30_24 : Environmental constraints report</v>
      </c>
      <c r="M116" s="73"/>
      <c r="N116" s="73"/>
      <c r="O116" s="73"/>
      <c r="P116" s="73"/>
      <c r="Q116" s="73"/>
      <c r="R116" s="73" t="str">
        <f ca="1"/>
        <v>PM_30_30_34 : Flood history report</v>
      </c>
      <c r="S116" s="73"/>
      <c r="T116" s="73"/>
      <c r="U116" s="73"/>
      <c r="V116" s="73"/>
      <c r="W116" s="73"/>
      <c r="X116" s="73"/>
      <c r="Y116" s="73"/>
      <c r="Z116" s="73"/>
      <c r="AA116" s="73"/>
      <c r="AB116" s="73"/>
      <c r="AC116" s="73"/>
      <c r="AD116" s="73"/>
      <c r="AE116" s="73"/>
      <c r="AF116" s="73"/>
      <c r="AG116" s="73"/>
      <c r="AH116" s="73"/>
      <c r="AI116" s="73"/>
      <c r="AJ116" s="73"/>
      <c r="AK116" s="73"/>
      <c r="AL116" s="73"/>
      <c r="AM116" s="73"/>
      <c r="AN116" s="73"/>
      <c r="AO116" s="73" t="str">
        <f ca="1"/>
        <v>40_30_89_001</v>
      </c>
      <c r="AP116" s="73" t="str">
        <f ca="1"/>
        <v>External Finishes Information</v>
      </c>
      <c r="AQ116" s="73" t="str">
        <f t="shared" ca="1" si="1"/>
        <v>40_30_89_001 : External Finishes Information</v>
      </c>
      <c r="AR116" s="73"/>
      <c r="AS116" s="73"/>
      <c r="AT116" s="73"/>
      <c r="AU116" s="73"/>
      <c r="AV116" s="73"/>
      <c r="AW116" s="73"/>
      <c r="AX116" s="73"/>
      <c r="AY116" s="73"/>
      <c r="AZ116" s="73"/>
      <c r="BA116" s="73"/>
      <c r="BB116" s="73"/>
      <c r="BC116" s="73"/>
      <c r="BD116" s="73"/>
      <c r="BE116" s="73"/>
    </row>
    <row r="117" spans="2:57" x14ac:dyDescent="0.35">
      <c r="B117" s="6" t="s">
        <v>3101</v>
      </c>
      <c r="C117" s="73"/>
      <c r="D117" s="73"/>
      <c r="E117" s="73"/>
      <c r="F117" s="73"/>
      <c r="G11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PM_30_30_25</v>
      </c>
      <c r="H117" s="101" t="s">
        <v>2579</v>
      </c>
      <c r="I117" s="101" t="s">
        <v>2579</v>
      </c>
      <c r="J117" s="101" t="s">
        <v>2733</v>
      </c>
      <c r="K117" s="73" t="s">
        <v>3102</v>
      </c>
      <c r="L117" s="73" t="str">
        <f>_xlfn.CONCAT(tbl_Picklist_UniclassPM[[#This Row],[Code]]," : ",tbl_Picklist_UniclassPM[[#This Row],[Title]])</f>
        <v>PM_30_30_25 : Ecological survey report</v>
      </c>
      <c r="M117" s="73"/>
      <c r="N117" s="73"/>
      <c r="O117" s="73"/>
      <c r="P117" s="73"/>
      <c r="Q117" s="73"/>
      <c r="R117" s="73" t="str">
        <f ca="1"/>
        <v>PM_30_30_39 : Hydrological model</v>
      </c>
      <c r="S117" s="73"/>
      <c r="T117" s="73"/>
      <c r="U117" s="73"/>
      <c r="V117" s="73"/>
      <c r="W117" s="73"/>
      <c r="X117" s="73"/>
      <c r="Y117" s="73"/>
      <c r="Z117" s="73"/>
      <c r="AA117" s="73"/>
      <c r="AB117" s="73"/>
      <c r="AC117" s="73"/>
      <c r="AD117" s="73"/>
      <c r="AE117" s="73"/>
      <c r="AF117" s="73"/>
      <c r="AG117" s="73"/>
      <c r="AH117" s="73"/>
      <c r="AI117" s="73"/>
      <c r="AJ117" s="73"/>
      <c r="AK117" s="73"/>
      <c r="AL117" s="73"/>
      <c r="AM117" s="73"/>
      <c r="AN117" s="73"/>
      <c r="AO117" s="73" t="str">
        <f ca="1"/>
        <v>40_30_89_002</v>
      </c>
      <c r="AP117" s="73" t="str">
        <f ca="1"/>
        <v>Internal Finishes Information</v>
      </c>
      <c r="AQ117" s="73" t="str">
        <f t="shared" ca="1" si="1"/>
        <v>40_30_89_002 : Internal Finishes Information</v>
      </c>
      <c r="AR117" s="73"/>
      <c r="AS117" s="73"/>
      <c r="AT117" s="73"/>
      <c r="AU117" s="73"/>
      <c r="AV117" s="73"/>
      <c r="AW117" s="73"/>
      <c r="AX117" s="73"/>
      <c r="AY117" s="73"/>
      <c r="AZ117" s="73"/>
      <c r="BA117" s="73"/>
      <c r="BB117" s="73"/>
      <c r="BC117" s="73"/>
      <c r="BD117" s="73"/>
      <c r="BE117" s="73"/>
    </row>
    <row r="118" spans="2:57" x14ac:dyDescent="0.35">
      <c r="B118" s="6" t="s">
        <v>3103</v>
      </c>
      <c r="C118" s="73"/>
      <c r="D118" s="73"/>
      <c r="E118" s="73"/>
      <c r="F118" s="73"/>
      <c r="G11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PM_30_30_26</v>
      </c>
      <c r="H118" s="101" t="s">
        <v>2579</v>
      </c>
      <c r="I118" s="101" t="s">
        <v>2579</v>
      </c>
      <c r="J118" s="101" t="s">
        <v>2740</v>
      </c>
      <c r="K118" s="73" t="s">
        <v>3104</v>
      </c>
      <c r="L118" s="73" t="str">
        <f>_xlfn.CONCAT(tbl_Picklist_UniclassPM[[#This Row],[Code]]," : ",tbl_Picklist_UniclassPM[[#This Row],[Title]])</f>
        <v>PM_30_30_26 : Environmental action report</v>
      </c>
      <c r="M118" s="73"/>
      <c r="N118" s="73"/>
      <c r="O118" s="73"/>
      <c r="P118" s="73"/>
      <c r="Q118" s="73"/>
      <c r="R118" s="73" t="str">
        <f ca="1"/>
        <v>PM_30_30_41 : Integrated catchment model</v>
      </c>
      <c r="S118" s="73"/>
      <c r="T118" s="73"/>
      <c r="U118" s="73"/>
      <c r="V118" s="73"/>
      <c r="W118" s="73"/>
      <c r="X118" s="73"/>
      <c r="Y118" s="73"/>
      <c r="Z118" s="73"/>
      <c r="AA118" s="73"/>
      <c r="AB118" s="73"/>
      <c r="AC118" s="73"/>
      <c r="AD118" s="73"/>
      <c r="AE118" s="73"/>
      <c r="AF118" s="73"/>
      <c r="AG118" s="73"/>
      <c r="AH118" s="73"/>
      <c r="AI118" s="73"/>
      <c r="AJ118" s="73"/>
      <c r="AK118" s="73"/>
      <c r="AL118" s="73"/>
      <c r="AM118" s="73"/>
      <c r="AN118" s="73"/>
      <c r="AO118" s="73" t="str">
        <f ca="1"/>
        <v>40_30_89_003</v>
      </c>
      <c r="AP118" s="73" t="str">
        <f ca="1"/>
        <v>External Door, Window and Curtain Walling Drawings</v>
      </c>
      <c r="AQ118" s="73" t="str">
        <f t="shared" ca="1" si="1"/>
        <v>40_30_89_003 : External Door, Window and Curtain Walling Drawings</v>
      </c>
      <c r="AR118" s="73"/>
      <c r="AS118" s="73"/>
      <c r="AT118" s="73"/>
      <c r="AU118" s="73"/>
      <c r="AV118" s="73"/>
      <c r="AW118" s="73"/>
      <c r="AX118" s="73"/>
      <c r="AY118" s="73"/>
      <c r="AZ118" s="73"/>
      <c r="BA118" s="73"/>
      <c r="BB118" s="73"/>
      <c r="BC118" s="73"/>
      <c r="BD118" s="73"/>
      <c r="BE118" s="73"/>
    </row>
    <row r="119" spans="2:57" x14ac:dyDescent="0.35">
      <c r="B119" s="6" t="s">
        <v>3105</v>
      </c>
      <c r="C119" s="73"/>
      <c r="D119" s="73"/>
      <c r="E119" s="73"/>
      <c r="F119" s="73"/>
      <c r="G11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PM_30_30_27</v>
      </c>
      <c r="H119" s="101" t="s">
        <v>2579</v>
      </c>
      <c r="I119" s="101" t="s">
        <v>2579</v>
      </c>
      <c r="J119" s="101" t="s">
        <v>2561</v>
      </c>
      <c r="K119" s="73" t="s">
        <v>3106</v>
      </c>
      <c r="L119" s="73" t="str">
        <f>_xlfn.CONCAT(tbl_Picklist_UniclassPM[[#This Row],[Code]]," : ",tbl_Picklist_UniclassPM[[#This Row],[Title]])</f>
        <v>PM_30_30_27 : Environmental impact report</v>
      </c>
      <c r="M119" s="73"/>
      <c r="N119" s="73"/>
      <c r="O119" s="73"/>
      <c r="P119" s="73"/>
      <c r="Q119" s="73"/>
      <c r="R119" s="73" t="str">
        <f ca="1"/>
        <v>PM_30_30_46 : Landscape and visual impact assessment</v>
      </c>
      <c r="S119" s="73"/>
      <c r="T119" s="73"/>
      <c r="U119" s="73"/>
      <c r="V119" s="73"/>
      <c r="W119" s="73"/>
      <c r="X119" s="73"/>
      <c r="Y119" s="73"/>
      <c r="Z119" s="73"/>
      <c r="AA119" s="73"/>
      <c r="AB119" s="73"/>
      <c r="AC119" s="73"/>
      <c r="AD119" s="73"/>
      <c r="AE119" s="73"/>
      <c r="AF119" s="73"/>
      <c r="AG119" s="73"/>
      <c r="AH119" s="73"/>
      <c r="AI119" s="73"/>
      <c r="AJ119" s="73"/>
      <c r="AK119" s="73"/>
      <c r="AL119" s="73"/>
      <c r="AM119" s="73"/>
      <c r="AN119" s="73"/>
      <c r="AO119" s="73" t="str">
        <f ca="1"/>
        <v>40_30_89_004</v>
      </c>
      <c r="AP119" s="73" t="str">
        <f ca="1"/>
        <v>External Door, Window and Curtain Walling Schedules</v>
      </c>
      <c r="AQ119" s="73" t="str">
        <f t="shared" ca="1" si="1"/>
        <v>40_30_89_004 : External Door, Window and Curtain Walling Schedules</v>
      </c>
      <c r="AR119" s="73"/>
      <c r="AS119" s="73"/>
      <c r="AT119" s="73"/>
      <c r="AU119" s="73"/>
      <c r="AV119" s="73"/>
      <c r="AW119" s="73"/>
      <c r="AX119" s="73"/>
      <c r="AY119" s="73"/>
      <c r="AZ119" s="73"/>
      <c r="BA119" s="73"/>
      <c r="BB119" s="73"/>
      <c r="BC119" s="73"/>
      <c r="BD119" s="73"/>
      <c r="BE119" s="73"/>
    </row>
    <row r="120" spans="2:57" x14ac:dyDescent="0.35">
      <c r="B120" s="6" t="s">
        <v>3107</v>
      </c>
      <c r="C120" s="73"/>
      <c r="D120" s="73"/>
      <c r="E120" s="73"/>
      <c r="F120" s="73"/>
      <c r="G12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PM_30_30_28</v>
      </c>
      <c r="H120" s="101" t="s">
        <v>2579</v>
      </c>
      <c r="I120" s="101" t="s">
        <v>2579</v>
      </c>
      <c r="J120" s="101" t="s">
        <v>2753</v>
      </c>
      <c r="K120" s="73" t="s">
        <v>3108</v>
      </c>
      <c r="L120" s="73" t="str">
        <f>_xlfn.CONCAT(tbl_Picklist_UniclassPM[[#This Row],[Code]]," : ",tbl_Picklist_UniclassPM[[#This Row],[Title]])</f>
        <v>PM_30_30_28 : Environmental survey report</v>
      </c>
      <c r="M120" s="73"/>
      <c r="N120" s="73"/>
      <c r="O120" s="73"/>
      <c r="P120" s="73"/>
      <c r="Q120" s="73"/>
      <c r="R120" s="73" t="str">
        <f ca="1"/>
        <v>PM_30_30_51 : Measured building survey information</v>
      </c>
      <c r="S120" s="73"/>
      <c r="T120" s="73"/>
      <c r="U120" s="73"/>
      <c r="V120" s="73"/>
      <c r="W120" s="73"/>
      <c r="X120" s="73"/>
      <c r="Y120" s="73"/>
      <c r="Z120" s="73"/>
      <c r="AA120" s="73"/>
      <c r="AB120" s="73"/>
      <c r="AC120" s="73"/>
      <c r="AD120" s="73"/>
      <c r="AE120" s="73"/>
      <c r="AF120" s="73"/>
      <c r="AG120" s="73"/>
      <c r="AH120" s="73"/>
      <c r="AI120" s="73"/>
      <c r="AJ120" s="73"/>
      <c r="AK120" s="73"/>
      <c r="AL120" s="73"/>
      <c r="AM120" s="73"/>
      <c r="AN120" s="73"/>
      <c r="AO120" s="73" t="str">
        <f ca="1"/>
        <v>40_30_89_005</v>
      </c>
      <c r="AP120" s="73" t="str">
        <f ca="1"/>
        <v>Internal Door and Screen Drawings</v>
      </c>
      <c r="AQ120" s="73" t="str">
        <f t="shared" ca="1" si="1"/>
        <v>40_30_89_005 : Internal Door and Screen Drawings</v>
      </c>
      <c r="AR120" s="73"/>
      <c r="AS120" s="73"/>
      <c r="AT120" s="73"/>
      <c r="AU120" s="73"/>
      <c r="AV120" s="73"/>
      <c r="AW120" s="73"/>
      <c r="AX120" s="73"/>
      <c r="AY120" s="73"/>
      <c r="AZ120" s="73"/>
      <c r="BA120" s="73"/>
      <c r="BB120" s="73"/>
      <c r="BC120" s="73"/>
      <c r="BD120" s="73"/>
      <c r="BE120" s="73"/>
    </row>
    <row r="121" spans="2:57" x14ac:dyDescent="0.35">
      <c r="B121" s="6" t="s">
        <v>3109</v>
      </c>
      <c r="C121" s="73"/>
      <c r="D121" s="73"/>
      <c r="E121" s="73"/>
      <c r="F121" s="73"/>
      <c r="G12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PM_30_30_29</v>
      </c>
      <c r="H121" s="101" t="s">
        <v>2579</v>
      </c>
      <c r="I121" s="101" t="s">
        <v>2579</v>
      </c>
      <c r="J121" s="101" t="s">
        <v>3110</v>
      </c>
      <c r="K121" s="73" t="s">
        <v>3111</v>
      </c>
      <c r="L121" s="73" t="str">
        <f>_xlfn.CONCAT(tbl_Picklist_UniclassPM[[#This Row],[Code]]," : ",tbl_Picklist_UniclassPM[[#This Row],[Title]])</f>
        <v>PM_30_30_29 : Flood risk assessment report</v>
      </c>
      <c r="M121" s="73"/>
      <c r="N121" s="73"/>
      <c r="O121" s="73"/>
      <c r="P121" s="73"/>
      <c r="Q121" s="73"/>
      <c r="R121" s="73" t="str">
        <f ca="1"/>
        <v>PM_30_30_53 : Model calibration information</v>
      </c>
      <c r="S121" s="73"/>
      <c r="T121" s="73"/>
      <c r="U121" s="73"/>
      <c r="V121" s="73"/>
      <c r="W121" s="73"/>
      <c r="X121" s="73"/>
      <c r="Y121" s="73"/>
      <c r="Z121" s="73"/>
      <c r="AA121" s="73"/>
      <c r="AB121" s="73"/>
      <c r="AC121" s="73"/>
      <c r="AD121" s="73"/>
      <c r="AE121" s="73"/>
      <c r="AF121" s="73"/>
      <c r="AG121" s="73"/>
      <c r="AH121" s="73"/>
      <c r="AI121" s="73"/>
      <c r="AJ121" s="73"/>
      <c r="AK121" s="73"/>
      <c r="AL121" s="73"/>
      <c r="AM121" s="73"/>
      <c r="AN121" s="73"/>
      <c r="AO121" s="73" t="str">
        <f ca="1"/>
        <v>40_30_89_006</v>
      </c>
      <c r="AP121" s="73" t="str">
        <f ca="1"/>
        <v>Internal Door and Screen Schedules</v>
      </c>
      <c r="AQ121" s="73" t="str">
        <f t="shared" ca="1" si="1"/>
        <v>40_30_89_006 : Internal Door and Screen Schedules</v>
      </c>
      <c r="AR121" s="73"/>
      <c r="AS121" s="73"/>
      <c r="AT121" s="73"/>
      <c r="AU121" s="73"/>
      <c r="AV121" s="73"/>
      <c r="AW121" s="73"/>
      <c r="AX121" s="73"/>
      <c r="AY121" s="73"/>
      <c r="AZ121" s="73"/>
      <c r="BA121" s="73"/>
      <c r="BB121" s="73"/>
      <c r="BC121" s="73"/>
      <c r="BD121" s="73"/>
      <c r="BE121" s="73"/>
    </row>
    <row r="122" spans="2:57" x14ac:dyDescent="0.35">
      <c r="B122" s="6" t="s">
        <v>3112</v>
      </c>
      <c r="C122" s="73"/>
      <c r="D122" s="73"/>
      <c r="E122" s="73"/>
      <c r="F122" s="73"/>
      <c r="G12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PM_30_30_30</v>
      </c>
      <c r="H122" s="101" t="s">
        <v>2579</v>
      </c>
      <c r="I122" s="101" t="s">
        <v>2579</v>
      </c>
      <c r="J122" s="101" t="s">
        <v>2579</v>
      </c>
      <c r="K122" s="73" t="s">
        <v>3113</v>
      </c>
      <c r="L122" s="73" t="str">
        <f>_xlfn.CONCAT(tbl_Picklist_UniclassPM[[#This Row],[Code]]," : ",tbl_Picklist_UniclassPM[[#This Row],[Title]])</f>
        <v>PM_30_30_30 : Flood forecasting model</v>
      </c>
      <c r="M122" s="73"/>
      <c r="N122" s="73"/>
      <c r="O122" s="73"/>
      <c r="P122" s="73"/>
      <c r="Q122" s="73"/>
      <c r="R122" s="73" t="str">
        <f ca="1"/>
        <v>PM_30_30_58 : Operational waste management plan</v>
      </c>
      <c r="S122" s="73"/>
      <c r="T122" s="73"/>
      <c r="U122" s="73"/>
      <c r="V122" s="73"/>
      <c r="W122" s="73"/>
      <c r="X122" s="73"/>
      <c r="Y122" s="73"/>
      <c r="Z122" s="73"/>
      <c r="AA122" s="73"/>
      <c r="AB122" s="73"/>
      <c r="AC122" s="73"/>
      <c r="AD122" s="73"/>
      <c r="AE122" s="73"/>
      <c r="AF122" s="73"/>
      <c r="AG122" s="73"/>
      <c r="AH122" s="73"/>
      <c r="AI122" s="73"/>
      <c r="AJ122" s="73"/>
      <c r="AK122" s="73"/>
      <c r="AL122" s="73"/>
      <c r="AM122" s="73"/>
      <c r="AN122" s="73"/>
      <c r="AO122" s="73" t="str">
        <f ca="1"/>
        <v>40_30_89_007</v>
      </c>
      <c r="AP122" s="73" t="str">
        <f ca="1"/>
        <v>Movable Partition Drawings</v>
      </c>
      <c r="AQ122" s="73" t="str">
        <f t="shared" ca="1" si="1"/>
        <v>40_30_89_007 : Movable Partition Drawings</v>
      </c>
      <c r="AR122" s="73"/>
      <c r="AS122" s="73"/>
      <c r="AT122" s="73"/>
      <c r="AU122" s="73"/>
      <c r="AV122" s="73"/>
      <c r="AW122" s="73"/>
      <c r="AX122" s="73"/>
      <c r="AY122" s="73"/>
      <c r="AZ122" s="73"/>
      <c r="BA122" s="73"/>
      <c r="BB122" s="73"/>
      <c r="BC122" s="73"/>
      <c r="BD122" s="73"/>
      <c r="BE122" s="73"/>
    </row>
    <row r="123" spans="2:57" x14ac:dyDescent="0.35">
      <c r="B123" s="6" t="s">
        <v>3114</v>
      </c>
      <c r="C123" s="73"/>
      <c r="D123" s="73"/>
      <c r="E123" s="73"/>
      <c r="F123" s="73"/>
      <c r="G12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PM_30_30_31</v>
      </c>
      <c r="H123" s="101" t="s">
        <v>2579</v>
      </c>
      <c r="I123" s="101" t="s">
        <v>2579</v>
      </c>
      <c r="J123" s="101" t="s">
        <v>2869</v>
      </c>
      <c r="K123" s="73" t="s">
        <v>3115</v>
      </c>
      <c r="L123" s="73" t="str">
        <f>_xlfn.CONCAT(tbl_Picklist_UniclassPM[[#This Row],[Code]]," : ",tbl_Picklist_UniclassPM[[#This Row],[Title]])</f>
        <v>PM_30_30_31 : Flood protection information</v>
      </c>
      <c r="M123" s="73"/>
      <c r="N123" s="73"/>
      <c r="O123" s="73"/>
      <c r="P123" s="73"/>
      <c r="Q123" s="73"/>
      <c r="R123" s="73" t="str">
        <f ca="1"/>
        <v>PM_30_30_64 : Plant operating conditions</v>
      </c>
      <c r="S123" s="73"/>
      <c r="T123" s="73"/>
      <c r="U123" s="73"/>
      <c r="V123" s="73"/>
      <c r="W123" s="73"/>
      <c r="X123" s="73"/>
      <c r="Y123" s="73"/>
      <c r="Z123" s="73"/>
      <c r="AA123" s="73"/>
      <c r="AB123" s="73"/>
      <c r="AC123" s="73"/>
      <c r="AD123" s="73"/>
      <c r="AE123" s="73"/>
      <c r="AF123" s="73"/>
      <c r="AG123" s="73"/>
      <c r="AH123" s="73"/>
      <c r="AI123" s="73"/>
      <c r="AJ123" s="73"/>
      <c r="AK123" s="73"/>
      <c r="AL123" s="73"/>
      <c r="AM123" s="73"/>
      <c r="AN123" s="73"/>
      <c r="AO123" s="73" t="str">
        <f ca="1"/>
        <v>40_30_89_008</v>
      </c>
      <c r="AP123" s="73" t="str">
        <f ca="1"/>
        <v>Ironmongery Drawings</v>
      </c>
      <c r="AQ123" s="73" t="str">
        <f t="shared" ca="1" si="1"/>
        <v>40_30_89_008 : Ironmongery Drawings</v>
      </c>
      <c r="AR123" s="73"/>
      <c r="AS123" s="73"/>
      <c r="AT123" s="73"/>
      <c r="AU123" s="73"/>
      <c r="AV123" s="73"/>
      <c r="AW123" s="73"/>
      <c r="AX123" s="73"/>
      <c r="AY123" s="73"/>
      <c r="AZ123" s="73"/>
      <c r="BA123" s="73"/>
      <c r="BB123" s="73"/>
      <c r="BC123" s="73"/>
      <c r="BD123" s="73"/>
      <c r="BE123" s="73"/>
    </row>
    <row r="124" spans="2:57" x14ac:dyDescent="0.35">
      <c r="B124" s="6" t="s">
        <v>3116</v>
      </c>
      <c r="C124" s="73"/>
      <c r="D124" s="73"/>
      <c r="E124" s="73"/>
      <c r="F124" s="73"/>
      <c r="G12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PM_30_30_32</v>
      </c>
      <c r="H124" s="101" t="s">
        <v>2579</v>
      </c>
      <c r="I124" s="101" t="s">
        <v>2579</v>
      </c>
      <c r="J124" s="101" t="s">
        <v>3117</v>
      </c>
      <c r="K124" s="73" t="s">
        <v>3118</v>
      </c>
      <c r="L124" s="73" t="str">
        <f>_xlfn.CONCAT(tbl_Picklist_UniclassPM[[#This Row],[Code]]," : ",tbl_Picklist_UniclassPM[[#This Row],[Title]])</f>
        <v>PM_30_30_32 : Fluvial flow model</v>
      </c>
      <c r="M124" s="73"/>
      <c r="N124" s="73"/>
      <c r="O124" s="73"/>
      <c r="P124" s="73"/>
      <c r="Q124" s="73"/>
      <c r="R124" s="73" t="str">
        <f ca="1"/>
        <v>PM_30_30_65 : Pluvial flow model</v>
      </c>
      <c r="S124" s="73"/>
      <c r="T124" s="73"/>
      <c r="U124" s="73"/>
      <c r="V124" s="73"/>
      <c r="W124" s="73"/>
      <c r="X124" s="73"/>
      <c r="Y124" s="73"/>
      <c r="Z124" s="73"/>
      <c r="AA124" s="73"/>
      <c r="AB124" s="73"/>
      <c r="AC124" s="73"/>
      <c r="AD124" s="73"/>
      <c r="AE124" s="73"/>
      <c r="AF124" s="73"/>
      <c r="AG124" s="73"/>
      <c r="AH124" s="73"/>
      <c r="AI124" s="73"/>
      <c r="AJ124" s="73"/>
      <c r="AK124" s="73"/>
      <c r="AL124" s="73"/>
      <c r="AM124" s="73"/>
      <c r="AN124" s="73"/>
      <c r="AO124" s="73" t="str">
        <f ca="1"/>
        <v>40_30_89_009</v>
      </c>
      <c r="AP124" s="73" t="str">
        <f ca="1"/>
        <v>Ironmongery Schedules</v>
      </c>
      <c r="AQ124" s="73" t="str">
        <f t="shared" ca="1" si="1"/>
        <v>40_30_89_009 : Ironmongery Schedules</v>
      </c>
      <c r="AR124" s="73"/>
      <c r="AS124" s="73"/>
      <c r="AT124" s="73"/>
      <c r="AU124" s="73"/>
      <c r="AV124" s="73"/>
      <c r="AW124" s="73"/>
      <c r="AX124" s="73"/>
      <c r="AY124" s="73"/>
      <c r="AZ124" s="73"/>
      <c r="BA124" s="73"/>
      <c r="BB124" s="73"/>
      <c r="BC124" s="73"/>
      <c r="BD124" s="73"/>
      <c r="BE124" s="73"/>
    </row>
    <row r="125" spans="2:57" x14ac:dyDescent="0.35">
      <c r="B125" s="6" t="s">
        <v>3119</v>
      </c>
      <c r="C125" s="73"/>
      <c r="D125" s="73"/>
      <c r="E125" s="73"/>
      <c r="F125" s="73"/>
      <c r="G12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PM_30_30_33</v>
      </c>
      <c r="H125" s="101" t="s">
        <v>2579</v>
      </c>
      <c r="I125" s="101" t="s">
        <v>2579</v>
      </c>
      <c r="J125" s="101" t="s">
        <v>3055</v>
      </c>
      <c r="K125" s="73" t="s">
        <v>3120</v>
      </c>
      <c r="L125" s="73" t="str">
        <f>_xlfn.CONCAT(tbl_Picklist_UniclassPM[[#This Row],[Code]]," : ",tbl_Picklist_UniclassPM[[#This Row],[Title]])</f>
        <v>PM_30_30_33 : Flood simulation model</v>
      </c>
      <c r="M125" s="73"/>
      <c r="N125" s="73"/>
      <c r="O125" s="73"/>
      <c r="P125" s="73"/>
      <c r="Q125" s="73"/>
      <c r="R125" s="73" t="str">
        <f ca="1"/>
        <v>PM_30_30_67 : Protected species report</v>
      </c>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t="str">
        <f ca="1"/>
        <v>40_30_89_010</v>
      </c>
      <c r="AP125" s="73" t="str">
        <f ca="1"/>
        <v>Material Samples Schedules</v>
      </c>
      <c r="AQ125" s="73" t="str">
        <f t="shared" ca="1" si="1"/>
        <v>40_30_89_010 : Material Samples Schedules</v>
      </c>
      <c r="AR125" s="73"/>
      <c r="AS125" s="73"/>
      <c r="AT125" s="73"/>
      <c r="AU125" s="73"/>
      <c r="AV125" s="73"/>
      <c r="AW125" s="73"/>
      <c r="AX125" s="73"/>
      <c r="AY125" s="73"/>
      <c r="AZ125" s="73"/>
      <c r="BA125" s="73"/>
      <c r="BB125" s="73"/>
      <c r="BC125" s="73"/>
      <c r="BD125" s="73"/>
      <c r="BE125" s="73"/>
    </row>
    <row r="126" spans="2:57" x14ac:dyDescent="0.35">
      <c r="B126" s="6" t="s">
        <v>3121</v>
      </c>
      <c r="C126" s="73"/>
      <c r="D126" s="73"/>
      <c r="E126" s="73"/>
      <c r="F126" s="73"/>
      <c r="G12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PM_30_30_34</v>
      </c>
      <c r="H126" s="101" t="s">
        <v>2579</v>
      </c>
      <c r="I126" s="101" t="s">
        <v>2579</v>
      </c>
      <c r="J126" s="101" t="s">
        <v>3060</v>
      </c>
      <c r="K126" s="73" t="s">
        <v>3122</v>
      </c>
      <c r="L126" s="73" t="str">
        <f>_xlfn.CONCAT(tbl_Picklist_UniclassPM[[#This Row],[Code]]," : ",tbl_Picklist_UniclassPM[[#This Row],[Title]])</f>
        <v>PM_30_30_34 : Flood history report</v>
      </c>
      <c r="M126" s="73"/>
      <c r="N126" s="73"/>
      <c r="O126" s="73"/>
      <c r="P126" s="73"/>
      <c r="Q126" s="73"/>
      <c r="R126" s="73" t="str">
        <f ca="1"/>
        <v>PM_30_30_70 : Reservoir model</v>
      </c>
      <c r="S126" s="73"/>
      <c r="T126" s="73"/>
      <c r="U126" s="73"/>
      <c r="V126" s="73"/>
      <c r="W126" s="73"/>
      <c r="X126" s="73"/>
      <c r="Y126" s="73"/>
      <c r="Z126" s="73"/>
      <c r="AA126" s="73"/>
      <c r="AB126" s="73"/>
      <c r="AC126" s="73"/>
      <c r="AD126" s="73"/>
      <c r="AE126" s="73"/>
      <c r="AF126" s="73"/>
      <c r="AG126" s="73"/>
      <c r="AH126" s="73"/>
      <c r="AI126" s="73"/>
      <c r="AJ126" s="73"/>
      <c r="AK126" s="73"/>
      <c r="AL126" s="73"/>
      <c r="AM126" s="73"/>
      <c r="AN126" s="73"/>
      <c r="AO126" s="73" t="str">
        <f ca="1"/>
        <v>40_30_89_011</v>
      </c>
      <c r="AP126" s="73" t="str">
        <f ca="1"/>
        <v>Signage Drawings</v>
      </c>
      <c r="AQ126" s="73" t="str">
        <f t="shared" ca="1" si="1"/>
        <v>40_30_89_011 : Signage Drawings</v>
      </c>
      <c r="AR126" s="73"/>
      <c r="AS126" s="73"/>
      <c r="AT126" s="73"/>
      <c r="AU126" s="73"/>
      <c r="AV126" s="73"/>
      <c r="AW126" s="73"/>
      <c r="AX126" s="73"/>
      <c r="AY126" s="73"/>
      <c r="AZ126" s="73"/>
      <c r="BA126" s="73"/>
      <c r="BB126" s="73"/>
      <c r="BC126" s="73"/>
      <c r="BD126" s="73"/>
      <c r="BE126" s="73"/>
    </row>
    <row r="127" spans="2:57" x14ac:dyDescent="0.35">
      <c r="B127" s="6" t="s">
        <v>3123</v>
      </c>
      <c r="C127" s="73"/>
      <c r="D127" s="73"/>
      <c r="E127" s="73"/>
      <c r="F127" s="73"/>
      <c r="G12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PM_30_30_39</v>
      </c>
      <c r="H127" s="101" t="s">
        <v>2579</v>
      </c>
      <c r="I127" s="101" t="s">
        <v>2579</v>
      </c>
      <c r="J127" s="101" t="s">
        <v>2953</v>
      </c>
      <c r="K127" s="73" t="s">
        <v>3124</v>
      </c>
      <c r="L127" s="73" t="str">
        <f>_xlfn.CONCAT(tbl_Picklist_UniclassPM[[#This Row],[Code]]," : ",tbl_Picklist_UniclassPM[[#This Row],[Title]])</f>
        <v>PM_30_30_39 : Hydrological model</v>
      </c>
      <c r="M127" s="73"/>
      <c r="N127" s="73"/>
      <c r="O127" s="73"/>
      <c r="P127" s="73"/>
      <c r="Q127" s="73"/>
      <c r="R127" s="73" t="str">
        <f ca="1"/>
        <v>PM_30_30_72 : Road safety audit report</v>
      </c>
      <c r="S127" s="73"/>
      <c r="T127" s="73"/>
      <c r="U127" s="73"/>
      <c r="V127" s="73"/>
      <c r="W127" s="73"/>
      <c r="X127" s="73"/>
      <c r="Y127" s="73"/>
      <c r="Z127" s="73"/>
      <c r="AA127" s="73"/>
      <c r="AB127" s="73"/>
      <c r="AC127" s="73"/>
      <c r="AD127" s="73"/>
      <c r="AE127" s="73"/>
      <c r="AF127" s="73"/>
      <c r="AG127" s="73"/>
      <c r="AH127" s="73"/>
      <c r="AI127" s="73"/>
      <c r="AJ127" s="73"/>
      <c r="AK127" s="73"/>
      <c r="AL127" s="73"/>
      <c r="AM127" s="73"/>
      <c r="AN127" s="73"/>
      <c r="AO127" s="73" t="str">
        <f ca="1"/>
        <v>40_30_89_012</v>
      </c>
      <c r="AP127" s="73" t="str">
        <f ca="1"/>
        <v>Signage Schedules</v>
      </c>
      <c r="AQ127" s="73" t="str">
        <f t="shared" ca="1" si="1"/>
        <v>40_30_89_012 : Signage Schedules</v>
      </c>
      <c r="AR127" s="73"/>
      <c r="AS127" s="73"/>
      <c r="AT127" s="73"/>
      <c r="AU127" s="73"/>
      <c r="AV127" s="73"/>
      <c r="AW127" s="73"/>
      <c r="AX127" s="73"/>
      <c r="AY127" s="73"/>
      <c r="AZ127" s="73"/>
      <c r="BA127" s="73"/>
      <c r="BB127" s="73"/>
      <c r="BC127" s="73"/>
      <c r="BD127" s="73"/>
      <c r="BE127" s="73"/>
    </row>
    <row r="128" spans="2:57" x14ac:dyDescent="0.35">
      <c r="B128" s="6" t="s">
        <v>3125</v>
      </c>
      <c r="C128" s="73"/>
      <c r="D128" s="73"/>
      <c r="E128" s="73"/>
      <c r="F128" s="73"/>
      <c r="G12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PM_30_30_41</v>
      </c>
      <c r="H128" s="101" t="s">
        <v>2579</v>
      </c>
      <c r="I128" s="101" t="s">
        <v>2579</v>
      </c>
      <c r="J128" s="101" t="s">
        <v>3126</v>
      </c>
      <c r="K128" s="73" t="s">
        <v>3127</v>
      </c>
      <c r="L128" s="73" t="str">
        <f>_xlfn.CONCAT(tbl_Picklist_UniclassPM[[#This Row],[Code]]," : ",tbl_Picklist_UniclassPM[[#This Row],[Title]])</f>
        <v>PM_30_30_41 : Integrated catchment model</v>
      </c>
      <c r="M128" s="73"/>
      <c r="N128" s="73"/>
      <c r="O128" s="73"/>
      <c r="P128" s="73"/>
      <c r="Q128" s="73"/>
      <c r="R128" s="73" t="str">
        <f ca="1"/>
        <v>PM_30_30_75 : Seismic survey report</v>
      </c>
      <c r="S128" s="73"/>
      <c r="T128" s="73"/>
      <c r="U128" s="73"/>
      <c r="V128" s="73"/>
      <c r="W128" s="73"/>
      <c r="X128" s="73"/>
      <c r="Y128" s="73"/>
      <c r="Z128" s="73"/>
      <c r="AA128" s="73"/>
      <c r="AB128" s="73"/>
      <c r="AC128" s="73"/>
      <c r="AD128" s="73"/>
      <c r="AE128" s="73"/>
      <c r="AF128" s="73"/>
      <c r="AG128" s="73"/>
      <c r="AH128" s="73"/>
      <c r="AI128" s="73"/>
      <c r="AJ128" s="73"/>
      <c r="AK128" s="73"/>
      <c r="AL128" s="73"/>
      <c r="AM128" s="73"/>
      <c r="AN128" s="73"/>
      <c r="AO128" s="73" t="str">
        <f ca="1"/>
        <v>40_30_89_013</v>
      </c>
      <c r="AP128" s="73" t="str">
        <f ca="1"/>
        <v>External Building Element Details</v>
      </c>
      <c r="AQ128" s="73" t="str">
        <f t="shared" ca="1" si="1"/>
        <v>40_30_89_013 : External Building Element Details</v>
      </c>
      <c r="AR128" s="73"/>
      <c r="AS128" s="73"/>
      <c r="AT128" s="73"/>
      <c r="AU128" s="73"/>
      <c r="AV128" s="73"/>
      <c r="AW128" s="73"/>
      <c r="AX128" s="73"/>
      <c r="AY128" s="73"/>
      <c r="AZ128" s="73"/>
      <c r="BA128" s="73"/>
      <c r="BB128" s="73"/>
      <c r="BC128" s="73"/>
      <c r="BD128" s="73"/>
      <c r="BE128" s="73"/>
    </row>
    <row r="129" spans="2:43" x14ac:dyDescent="0.35">
      <c r="B129" s="6" t="s">
        <v>3128</v>
      </c>
      <c r="C129" s="73"/>
      <c r="D129" s="73"/>
      <c r="E129" s="73"/>
      <c r="F129" s="73"/>
      <c r="G12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PM_30_30_46</v>
      </c>
      <c r="H129" s="101" t="s">
        <v>2579</v>
      </c>
      <c r="I129" s="101" t="s">
        <v>2579</v>
      </c>
      <c r="J129" s="101" t="s">
        <v>2607</v>
      </c>
      <c r="K129" s="73" t="s">
        <v>3129</v>
      </c>
      <c r="L129" s="73" t="str">
        <f>_xlfn.CONCAT(tbl_Picklist_UniclassPM[[#This Row],[Code]]," : ",tbl_Picklist_UniclassPM[[#This Row],[Title]])</f>
        <v>PM_30_30_46 : Landscape and visual impact assessment</v>
      </c>
      <c r="M129" s="73"/>
      <c r="N129" s="73"/>
      <c r="O129" s="73"/>
      <c r="P129" s="73"/>
      <c r="Q129" s="73"/>
      <c r="R129" s="73" t="str">
        <f ca="1"/>
        <v>PM_30_30_83 : Strategic environmental assessment report</v>
      </c>
      <c r="S129" s="73"/>
      <c r="T129" s="73"/>
      <c r="U129" s="73"/>
      <c r="V129" s="73"/>
      <c r="W129" s="73"/>
      <c r="X129" s="73"/>
      <c r="Y129" s="73"/>
      <c r="Z129" s="73"/>
      <c r="AA129" s="73"/>
      <c r="AB129" s="73"/>
      <c r="AC129" s="73"/>
      <c r="AD129" s="73"/>
      <c r="AE129" s="73"/>
      <c r="AF129" s="73"/>
      <c r="AG129" s="73"/>
      <c r="AH129" s="73"/>
      <c r="AI129" s="73"/>
      <c r="AJ129" s="73"/>
      <c r="AK129" s="73"/>
      <c r="AL129" s="73"/>
      <c r="AM129" s="73"/>
      <c r="AN129" s="73"/>
      <c r="AO129" s="73" t="str">
        <f ca="1"/>
        <v>40_30_89_014</v>
      </c>
      <c r="AP129" s="73" t="str">
        <f ca="1"/>
        <v>Internal Building Element Details</v>
      </c>
      <c r="AQ129" s="73" t="str">
        <f t="shared" ca="1" si="1"/>
        <v>40_30_89_014 : Internal Building Element Details</v>
      </c>
    </row>
    <row r="130" spans="2:43" x14ac:dyDescent="0.35">
      <c r="B130" s="6" t="s">
        <v>3130</v>
      </c>
      <c r="C130" s="73"/>
      <c r="D130" s="73"/>
      <c r="E130" s="73"/>
      <c r="F130" s="73"/>
      <c r="G13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PM_30_30_51</v>
      </c>
      <c r="H130" s="101" t="s">
        <v>2579</v>
      </c>
      <c r="I130" s="101" t="s">
        <v>2579</v>
      </c>
      <c r="J130" s="101" t="s">
        <v>3131</v>
      </c>
      <c r="K130" s="73" t="s">
        <v>3132</v>
      </c>
      <c r="L130" s="73" t="str">
        <f>_xlfn.CONCAT(tbl_Picklist_UniclassPM[[#This Row],[Code]]," : ",tbl_Picklist_UniclassPM[[#This Row],[Title]])</f>
        <v>PM_30_30_51 : Measured building survey information</v>
      </c>
      <c r="M130" s="73"/>
      <c r="N130" s="73"/>
      <c r="O130" s="73"/>
      <c r="P130" s="73"/>
      <c r="Q130" s="73"/>
      <c r="R130" s="73" t="str">
        <f ca="1"/>
        <v>PM_30_30_85 : Sustainability information</v>
      </c>
      <c r="S130" s="73"/>
      <c r="T130" s="73"/>
      <c r="U130" s="73"/>
      <c r="V130" s="73"/>
      <c r="W130" s="73"/>
      <c r="X130" s="73"/>
      <c r="Y130" s="73"/>
      <c r="Z130" s="73"/>
      <c r="AA130" s="73"/>
      <c r="AB130" s="73"/>
      <c r="AC130" s="73"/>
      <c r="AD130" s="73"/>
      <c r="AE130" s="73"/>
      <c r="AF130" s="73"/>
      <c r="AG130" s="73"/>
      <c r="AH130" s="73"/>
      <c r="AI130" s="73"/>
      <c r="AJ130" s="73"/>
      <c r="AK130" s="73"/>
      <c r="AL130" s="73"/>
      <c r="AM130" s="73"/>
      <c r="AN130" s="73"/>
      <c r="AO130" s="73" t="str">
        <f ca="1"/>
        <v>40_30_89_015</v>
      </c>
      <c r="AP130" s="73" t="str">
        <f ca="1"/>
        <v>Landscape Details</v>
      </c>
      <c r="AQ130" s="73" t="str">
        <f t="shared" ca="1" si="1"/>
        <v>40_30_89_015 : Landscape Details</v>
      </c>
    </row>
    <row r="131" spans="2:43" x14ac:dyDescent="0.35">
      <c r="B131" s="6" t="s">
        <v>3133</v>
      </c>
      <c r="C131" s="73"/>
      <c r="D131" s="73"/>
      <c r="E131" s="73"/>
      <c r="F131" s="73"/>
      <c r="G13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PM_30_30_53</v>
      </c>
      <c r="H131" s="101" t="s">
        <v>2579</v>
      </c>
      <c r="I131" s="101" t="s">
        <v>2579</v>
      </c>
      <c r="J131" s="101" t="s">
        <v>2909</v>
      </c>
      <c r="K131" s="73" t="s">
        <v>3134</v>
      </c>
      <c r="L131" s="73" t="str">
        <f>_xlfn.CONCAT(tbl_Picklist_UniclassPM[[#This Row],[Code]]," : ",tbl_Picklist_UniclassPM[[#This Row],[Title]])</f>
        <v>PM_30_30_53 : Model calibration information</v>
      </c>
      <c r="M131" s="73"/>
      <c r="N131" s="73"/>
      <c r="O131" s="73"/>
      <c r="P131" s="73"/>
      <c r="Q131" s="73"/>
      <c r="R131" s="73" t="str">
        <f ca="1"/>
        <v>PM_30_30_86 : Thermal and environmental model</v>
      </c>
      <c r="S131" s="73"/>
      <c r="T131" s="73"/>
      <c r="U131" s="73"/>
      <c r="V131" s="73"/>
      <c r="W131" s="73"/>
      <c r="X131" s="73"/>
      <c r="Y131" s="73"/>
      <c r="Z131" s="73"/>
      <c r="AA131" s="73"/>
      <c r="AB131" s="73"/>
      <c r="AC131" s="73"/>
      <c r="AD131" s="73"/>
      <c r="AE131" s="73"/>
      <c r="AF131" s="73"/>
      <c r="AG131" s="73"/>
      <c r="AH131" s="73"/>
      <c r="AI131" s="73"/>
      <c r="AJ131" s="73"/>
      <c r="AK131" s="73"/>
      <c r="AL131" s="73"/>
      <c r="AM131" s="73"/>
      <c r="AN131" s="73"/>
      <c r="AO131" s="73" t="str">
        <f ca="1"/>
        <v>40_30_89_016</v>
      </c>
      <c r="AP131" s="73" t="str">
        <f ca="1"/>
        <v>Structural Engineering Details</v>
      </c>
      <c r="AQ131" s="73" t="str">
        <f t="shared" ca="1" si="1"/>
        <v>40_30_89_016 : Structural Engineering Details</v>
      </c>
    </row>
    <row r="132" spans="2:43" x14ac:dyDescent="0.35">
      <c r="B132" s="6" t="s">
        <v>3135</v>
      </c>
      <c r="C132" s="73"/>
      <c r="D132" s="73"/>
      <c r="E132" s="73"/>
      <c r="F132" s="73"/>
      <c r="G13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PM_30_30_58</v>
      </c>
      <c r="H132" s="101" t="s">
        <v>2579</v>
      </c>
      <c r="I132" s="101" t="s">
        <v>2579</v>
      </c>
      <c r="J132" s="101" t="s">
        <v>2966</v>
      </c>
      <c r="K132" s="73" t="s">
        <v>3136</v>
      </c>
      <c r="L132" s="73" t="str">
        <f>_xlfn.CONCAT(tbl_Picklist_UniclassPM[[#This Row],[Code]]," : ",tbl_Picklist_UniclassPM[[#This Row],[Title]])</f>
        <v>PM_30_30_58 : Operational waste management plan</v>
      </c>
      <c r="M132" s="73"/>
      <c r="N132" s="73"/>
      <c r="O132" s="73"/>
      <c r="P132" s="73"/>
      <c r="Q132" s="73"/>
      <c r="R132" s="73" t="str">
        <f ca="1"/>
        <v>PM_30_30_87 : Tidal information</v>
      </c>
      <c r="S132" s="73"/>
      <c r="T132" s="73"/>
      <c r="U132" s="73"/>
      <c r="V132" s="73"/>
      <c r="W132" s="73"/>
      <c r="X132" s="73"/>
      <c r="Y132" s="73"/>
      <c r="Z132" s="73"/>
      <c r="AA132" s="73"/>
      <c r="AB132" s="73"/>
      <c r="AC132" s="73"/>
      <c r="AD132" s="73"/>
      <c r="AE132" s="73"/>
      <c r="AF132" s="73"/>
      <c r="AG132" s="73"/>
      <c r="AH132" s="73"/>
      <c r="AI132" s="73"/>
      <c r="AJ132" s="73"/>
      <c r="AK132" s="73"/>
      <c r="AL132" s="73"/>
      <c r="AM132" s="73"/>
      <c r="AN132" s="73"/>
      <c r="AO132" s="73" t="str">
        <f ca="1"/>
        <v>40_30_89_017</v>
      </c>
      <c r="AP132" s="73" t="str">
        <f ca="1"/>
        <v>Telephony Design Documentation</v>
      </c>
      <c r="AQ132" s="73" t="str">
        <f t="shared" ref="AQ132:AQ195" ca="1" si="2">IF(OR(AO132="",AP132=""), "", _xlfn.CONCAT(AO132," : ",AP132))</f>
        <v>40_30_89_017 : Telephony Design Documentation</v>
      </c>
    </row>
    <row r="133" spans="2:43" x14ac:dyDescent="0.35">
      <c r="B133" s="6" t="s">
        <v>3137</v>
      </c>
      <c r="C133" s="73"/>
      <c r="D133" s="73"/>
      <c r="E133" s="73"/>
      <c r="F133" s="73"/>
      <c r="G13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PM_30_30_64</v>
      </c>
      <c r="H133" s="101" t="s">
        <v>2579</v>
      </c>
      <c r="I133" s="101" t="s">
        <v>2579</v>
      </c>
      <c r="J133" s="101" t="s">
        <v>2976</v>
      </c>
      <c r="K133" s="73" t="s">
        <v>3138</v>
      </c>
      <c r="L133" s="73" t="str">
        <f>_xlfn.CONCAT(tbl_Picklist_UniclassPM[[#This Row],[Code]]," : ",tbl_Picklist_UniclassPM[[#This Row],[Title]])</f>
        <v>PM_30_30_64 : Plant operating conditions</v>
      </c>
      <c r="M133" s="73"/>
      <c r="N133" s="73"/>
      <c r="O133" s="73"/>
      <c r="P133" s="73"/>
      <c r="Q133" s="73"/>
      <c r="R133" s="73" t="str">
        <f ca="1"/>
        <v>PM_30_30_88 : Tidal and coastal boundary information</v>
      </c>
      <c r="S133" s="73"/>
      <c r="T133" s="73"/>
      <c r="U133" s="73"/>
      <c r="V133" s="73"/>
      <c r="W133" s="73"/>
      <c r="X133" s="73"/>
      <c r="Y133" s="73"/>
      <c r="Z133" s="73"/>
      <c r="AA133" s="73"/>
      <c r="AB133" s="73"/>
      <c r="AC133" s="73"/>
      <c r="AD133" s="73"/>
      <c r="AE133" s="73"/>
      <c r="AF133" s="73"/>
      <c r="AG133" s="73"/>
      <c r="AH133" s="73"/>
      <c r="AI133" s="73"/>
      <c r="AJ133" s="73"/>
      <c r="AK133" s="73"/>
      <c r="AL133" s="73"/>
      <c r="AM133" s="73"/>
      <c r="AN133" s="73"/>
      <c r="AO133" s="73" t="str">
        <f ca="1"/>
        <v>40_30_89_018</v>
      </c>
      <c r="AP133" s="73" t="str">
        <f ca="1"/>
        <v>Patching Schedules</v>
      </c>
      <c r="AQ133" s="73" t="str">
        <f t="shared" ca="1" si="2"/>
        <v>40_30_89_018 : Patching Schedules</v>
      </c>
    </row>
    <row r="134" spans="2:43" x14ac:dyDescent="0.35">
      <c r="B134" s="6" t="s">
        <v>3139</v>
      </c>
      <c r="C134" s="73"/>
      <c r="D134" s="73"/>
      <c r="E134" s="73"/>
      <c r="F134" s="73"/>
      <c r="G13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PM_30_30_65</v>
      </c>
      <c r="H134" s="101" t="s">
        <v>2579</v>
      </c>
      <c r="I134" s="101" t="s">
        <v>2579</v>
      </c>
      <c r="J134" s="101" t="s">
        <v>2670</v>
      </c>
      <c r="K134" s="73" t="s">
        <v>3140</v>
      </c>
      <c r="L134" s="73" t="str">
        <f>_xlfn.CONCAT(tbl_Picklist_UniclassPM[[#This Row],[Code]]," : ",tbl_Picklist_UniclassPM[[#This Row],[Title]])</f>
        <v>PM_30_30_65 : Pluvial flow model</v>
      </c>
      <c r="M134" s="73"/>
      <c r="N134" s="73"/>
      <c r="O134" s="73"/>
      <c r="P134" s="73"/>
      <c r="Q134" s="73"/>
      <c r="R134" s="73" t="str">
        <f ca="1"/>
        <v>PM_30_30_89 : Thermal comfort survey information</v>
      </c>
      <c r="S134" s="73"/>
      <c r="T134" s="73"/>
      <c r="U134" s="73"/>
      <c r="V134" s="73"/>
      <c r="W134" s="73"/>
      <c r="X134" s="73"/>
      <c r="Y134" s="73"/>
      <c r="Z134" s="73"/>
      <c r="AA134" s="73"/>
      <c r="AB134" s="73"/>
      <c r="AC134" s="73"/>
      <c r="AD134" s="73"/>
      <c r="AE134" s="73"/>
      <c r="AF134" s="73"/>
      <c r="AG134" s="73"/>
      <c r="AH134" s="73"/>
      <c r="AI134" s="73"/>
      <c r="AJ134" s="73"/>
      <c r="AK134" s="73"/>
      <c r="AL134" s="73"/>
      <c r="AM134" s="73"/>
      <c r="AN134" s="73"/>
      <c r="AO134" s="73" t="str">
        <f ca="1"/>
        <v>40_30_89_019</v>
      </c>
      <c r="AP134" s="73" t="str">
        <f ca="1"/>
        <v>Technology Requirements Response</v>
      </c>
      <c r="AQ134" s="73" t="str">
        <f t="shared" ca="1" si="2"/>
        <v>40_30_89_019 : Technology Requirements Response</v>
      </c>
    </row>
    <row r="135" spans="2:43" x14ac:dyDescent="0.35">
      <c r="B135" s="6" t="s">
        <v>3141</v>
      </c>
      <c r="C135" s="73"/>
      <c r="D135" s="73"/>
      <c r="E135" s="73"/>
      <c r="F135" s="73"/>
      <c r="G13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PM_30_30_67</v>
      </c>
      <c r="H135" s="101" t="s">
        <v>2579</v>
      </c>
      <c r="I135" s="101" t="s">
        <v>2579</v>
      </c>
      <c r="J135" s="101" t="s">
        <v>3142</v>
      </c>
      <c r="K135" s="73" t="s">
        <v>3143</v>
      </c>
      <c r="L135" s="73" t="str">
        <f>_xlfn.CONCAT(tbl_Picklist_UniclassPM[[#This Row],[Code]]," : ",tbl_Picklist_UniclassPM[[#This Row],[Title]])</f>
        <v>PM_30_30_67 : Protected species report</v>
      </c>
      <c r="M135" s="73"/>
      <c r="N135" s="73"/>
      <c r="O135" s="73"/>
      <c r="P135" s="73"/>
      <c r="Q135" s="73"/>
      <c r="R135" s="73" t="str">
        <f ca="1"/>
        <v>PM_30_30_96 : Water management information</v>
      </c>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t="str">
        <f ca="1"/>
        <v>40_30_91_001</v>
      </c>
      <c r="AP135" s="73" t="str">
        <f ca="1"/>
        <v>Thermal Bridging and Interstitial Condensation Calculations</v>
      </c>
      <c r="AQ135" s="73" t="str">
        <f t="shared" ca="1" si="2"/>
        <v>40_30_91_001 : Thermal Bridging and Interstitial Condensation Calculations</v>
      </c>
    </row>
    <row r="136" spans="2:43" x14ac:dyDescent="0.35">
      <c r="B136" s="6" t="s">
        <v>3144</v>
      </c>
      <c r="C136" s="73"/>
      <c r="D136" s="73"/>
      <c r="E136" s="73"/>
      <c r="F136" s="73"/>
      <c r="G13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PM_30_30_70</v>
      </c>
      <c r="H136" s="101" t="s">
        <v>2579</v>
      </c>
      <c r="I136" s="101" t="s">
        <v>2579</v>
      </c>
      <c r="J136" s="101" t="s">
        <v>2680</v>
      </c>
      <c r="K136" s="73" t="s">
        <v>3145</v>
      </c>
      <c r="L136" s="73" t="str">
        <f>_xlfn.CONCAT(tbl_Picklist_UniclassPM[[#This Row],[Code]]," : ",tbl_Picklist_UniclassPM[[#This Row],[Title]])</f>
        <v>PM_30_30_70 : Reservoir model</v>
      </c>
      <c r="M136" s="73"/>
      <c r="N136" s="73"/>
      <c r="O136" s="73"/>
      <c r="P136" s="73"/>
      <c r="Q136" s="73"/>
      <c r="R136" s="73" t="str">
        <f ca="1"/>
        <v>PM_30_30_97 : Water quality assessment information</v>
      </c>
      <c r="S136" s="73"/>
      <c r="T136" s="73"/>
      <c r="U136" s="73"/>
      <c r="V136" s="73"/>
      <c r="W136" s="73"/>
      <c r="X136" s="73"/>
      <c r="Y136" s="73"/>
      <c r="Z136" s="73"/>
      <c r="AA136" s="73"/>
      <c r="AB136" s="73"/>
      <c r="AC136" s="73"/>
      <c r="AD136" s="73"/>
      <c r="AE136" s="73"/>
      <c r="AF136" s="73"/>
      <c r="AG136" s="73"/>
      <c r="AH136" s="73"/>
      <c r="AI136" s="73"/>
      <c r="AJ136" s="73"/>
      <c r="AK136" s="73"/>
      <c r="AL136" s="73"/>
      <c r="AM136" s="73"/>
      <c r="AN136" s="73"/>
      <c r="AO136" s="73" t="str">
        <f ca="1"/>
        <v>40_35_04_001</v>
      </c>
      <c r="AP136" s="73" t="str">
        <f ca="1"/>
        <v>Architectural Models Native</v>
      </c>
      <c r="AQ136" s="73" t="str">
        <f t="shared" ca="1" si="2"/>
        <v>40_35_04_001 : Architectural Models Native</v>
      </c>
    </row>
    <row r="137" spans="2:43" x14ac:dyDescent="0.35">
      <c r="B137" s="6" t="s">
        <v>3146</v>
      </c>
      <c r="C137" s="73"/>
      <c r="D137" s="73"/>
      <c r="E137" s="73"/>
      <c r="F137" s="73"/>
      <c r="G13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PM_30_30_72</v>
      </c>
      <c r="H137" s="101" t="s">
        <v>2579</v>
      </c>
      <c r="I137" s="101" t="s">
        <v>2579</v>
      </c>
      <c r="J137" s="101" t="s">
        <v>2912</v>
      </c>
      <c r="K137" s="73" t="s">
        <v>3147</v>
      </c>
      <c r="L137" s="73" t="str">
        <f>_xlfn.CONCAT(tbl_Picklist_UniclassPM[[#This Row],[Code]]," : ",tbl_Picklist_UniclassPM[[#This Row],[Title]])</f>
        <v>PM_30_30_72 : Road safety audit report</v>
      </c>
      <c r="M137" s="73"/>
      <c r="N137" s="73"/>
      <c r="O137" s="73"/>
      <c r="P137" s="73"/>
      <c r="Q137" s="73"/>
      <c r="R137" s="73" t="str">
        <f ca="1"/>
        <v>PM_30_30_98 : Weather forecasting information</v>
      </c>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t="str">
        <f ca="1"/>
        <v>40_35_04_002</v>
      </c>
      <c r="AP137" s="73" t="str">
        <f ca="1"/>
        <v>Architectural Models IFC-SPF</v>
      </c>
      <c r="AQ137" s="73" t="str">
        <f t="shared" ca="1" si="2"/>
        <v>40_35_04_002 : Architectural Models IFC-SPF</v>
      </c>
    </row>
    <row r="138" spans="2:43" x14ac:dyDescent="0.35">
      <c r="B138" s="6" t="s">
        <v>3148</v>
      </c>
      <c r="C138" s="73"/>
      <c r="D138" s="73"/>
      <c r="E138" s="73"/>
      <c r="F138" s="73"/>
      <c r="G13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PM_30_30_75</v>
      </c>
      <c r="H138" s="101" t="s">
        <v>2579</v>
      </c>
      <c r="I138" s="101" t="s">
        <v>2579</v>
      </c>
      <c r="J138" s="101" t="s">
        <v>2793</v>
      </c>
      <c r="K138" s="73" t="s">
        <v>3149</v>
      </c>
      <c r="L138" s="73" t="str">
        <f>_xlfn.CONCAT(tbl_Picklist_UniclassPM[[#This Row],[Code]]," : ",tbl_Picklist_UniclassPM[[#This Row],[Title]])</f>
        <v>PM_30_30_75 : Seismic survey report</v>
      </c>
      <c r="M138" s="73"/>
      <c r="N138" s="73"/>
      <c r="O138" s="73"/>
      <c r="P138" s="73"/>
      <c r="Q138" s="73"/>
      <c r="R138" s="73" t="str">
        <f ca="1"/>
        <v>PM_30_35_05 : Animal conservation assessment survey report</v>
      </c>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t="str">
        <f ca="1"/>
        <v>40_35_10_001</v>
      </c>
      <c r="AP138" s="73" t="str">
        <f ca="1"/>
        <v>Building Services Models Native</v>
      </c>
      <c r="AQ138" s="73" t="str">
        <f t="shared" ca="1" si="2"/>
        <v>40_35_10_001 : Building Services Models Native</v>
      </c>
    </row>
    <row r="139" spans="2:43" x14ac:dyDescent="0.35">
      <c r="B139" s="6" t="s">
        <v>3150</v>
      </c>
      <c r="C139" s="73"/>
      <c r="D139" s="73"/>
      <c r="E139" s="73"/>
      <c r="F139" s="73"/>
      <c r="G13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PM_30_30_83</v>
      </c>
      <c r="H139" s="101" t="s">
        <v>2579</v>
      </c>
      <c r="I139" s="101" t="s">
        <v>2579</v>
      </c>
      <c r="J139" s="101" t="s">
        <v>3036</v>
      </c>
      <c r="K139" s="73" t="s">
        <v>3151</v>
      </c>
      <c r="L139" s="73" t="str">
        <f>_xlfn.CONCAT(tbl_Picklist_UniclassPM[[#This Row],[Code]]," : ",tbl_Picklist_UniclassPM[[#This Row],[Title]])</f>
        <v>PM_30_30_83 : Strategic environmental assessment report</v>
      </c>
      <c r="M139" s="73"/>
      <c r="N139" s="73"/>
      <c r="O139" s="73"/>
      <c r="P139" s="73"/>
      <c r="Q139" s="73"/>
      <c r="R139" s="73" t="str">
        <f ca="1"/>
        <v>PM_30_35_06 : Bird and pest survey report</v>
      </c>
      <c r="S139" s="73"/>
      <c r="T139" s="73"/>
      <c r="U139" s="73"/>
      <c r="V139" s="73"/>
      <c r="W139" s="73"/>
      <c r="X139" s="73"/>
      <c r="Y139" s="73"/>
      <c r="Z139" s="73"/>
      <c r="AA139" s="73"/>
      <c r="AB139" s="73"/>
      <c r="AC139" s="73"/>
      <c r="AD139" s="73"/>
      <c r="AE139" s="73"/>
      <c r="AF139" s="73"/>
      <c r="AG139" s="73"/>
      <c r="AH139" s="73"/>
      <c r="AI139" s="73"/>
      <c r="AJ139" s="73"/>
      <c r="AK139" s="73"/>
      <c r="AL139" s="73"/>
      <c r="AM139" s="73"/>
      <c r="AN139" s="73"/>
      <c r="AO139" s="73" t="str">
        <f ca="1"/>
        <v>40_35_10_002</v>
      </c>
      <c r="AP139" s="73" t="str">
        <f ca="1"/>
        <v>Building Services Models IFC-SPF</v>
      </c>
      <c r="AQ139" s="73" t="str">
        <f t="shared" ca="1" si="2"/>
        <v>40_35_10_002 : Building Services Models IFC-SPF</v>
      </c>
    </row>
    <row r="140" spans="2:43" x14ac:dyDescent="0.35">
      <c r="B140" s="6" t="s">
        <v>3152</v>
      </c>
      <c r="C140" s="73"/>
      <c r="D140" s="73"/>
      <c r="E140" s="73"/>
      <c r="F140" s="73"/>
      <c r="G14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PM_30_30_85</v>
      </c>
      <c r="H140" s="101" t="s">
        <v>2579</v>
      </c>
      <c r="I140" s="101" t="s">
        <v>2579</v>
      </c>
      <c r="J140" s="101" t="s">
        <v>2781</v>
      </c>
      <c r="K140" s="73" t="s">
        <v>3153</v>
      </c>
      <c r="L140" s="73" t="str">
        <f>_xlfn.CONCAT(tbl_Picklist_UniclassPM[[#This Row],[Code]]," : ",tbl_Picklist_UniclassPM[[#This Row],[Title]])</f>
        <v>PM_30_30_85 : Sustainability information</v>
      </c>
      <c r="M140" s="73"/>
      <c r="N140" s="73"/>
      <c r="O140" s="73"/>
      <c r="P140" s="73"/>
      <c r="Q140" s="73"/>
      <c r="R140" s="73" t="str">
        <f ca="1"/>
        <v>PM_30_35_40 : Invasive species survey report</v>
      </c>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t="str">
        <f ca="1"/>
        <v>40_35_11_001</v>
      </c>
      <c r="AP140" s="73" t="str">
        <f ca="1"/>
        <v>Catering Models Native</v>
      </c>
      <c r="AQ140" s="73" t="str">
        <f t="shared" ca="1" si="2"/>
        <v>40_35_11_001 : Catering Models Native</v>
      </c>
    </row>
    <row r="141" spans="2:43" x14ac:dyDescent="0.35">
      <c r="B141" s="6" t="s">
        <v>3154</v>
      </c>
      <c r="C141" s="73"/>
      <c r="D141" s="73"/>
      <c r="E141" s="73"/>
      <c r="F141" s="73"/>
      <c r="G14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PM_30_30_86</v>
      </c>
      <c r="H141" s="101" t="s">
        <v>2579</v>
      </c>
      <c r="I141" s="101" t="s">
        <v>2579</v>
      </c>
      <c r="J141" s="101" t="s">
        <v>2692</v>
      </c>
      <c r="K141" s="73" t="s">
        <v>3155</v>
      </c>
      <c r="L141" s="73" t="str">
        <f>_xlfn.CONCAT(tbl_Picklist_UniclassPM[[#This Row],[Code]]," : ",tbl_Picklist_UniclassPM[[#This Row],[Title]])</f>
        <v>PM_30_30_86 : Thermal and environmental model</v>
      </c>
      <c r="M141" s="73"/>
      <c r="N141" s="73"/>
      <c r="O141" s="73"/>
      <c r="P141" s="73"/>
      <c r="Q141" s="73"/>
      <c r="R141" s="73" t="str">
        <f ca="1"/>
        <v>PM_30_35_56 : Nuisance animal species survey report</v>
      </c>
      <c r="S141" s="73"/>
      <c r="T141" s="73"/>
      <c r="U141" s="73"/>
      <c r="V141" s="73"/>
      <c r="W141" s="73"/>
      <c r="X141" s="73"/>
      <c r="Y141" s="73"/>
      <c r="Z141" s="73"/>
      <c r="AA141" s="73"/>
      <c r="AB141" s="73"/>
      <c r="AC141" s="73"/>
      <c r="AD141" s="73"/>
      <c r="AE141" s="73"/>
      <c r="AF141" s="73"/>
      <c r="AG141" s="73"/>
      <c r="AH141" s="73"/>
      <c r="AI141" s="73"/>
      <c r="AJ141" s="73"/>
      <c r="AK141" s="73"/>
      <c r="AL141" s="73"/>
      <c r="AM141" s="73"/>
      <c r="AN141" s="73"/>
      <c r="AO141" s="73" t="str">
        <f ca="1"/>
        <v>40_35_11_002</v>
      </c>
      <c r="AP141" s="73" t="str">
        <f ca="1"/>
        <v>Catering Models IFC-SPF</v>
      </c>
      <c r="AQ141" s="73" t="str">
        <f t="shared" ca="1" si="2"/>
        <v>40_35_11_002 : Catering Models IFC-SPF</v>
      </c>
    </row>
    <row r="142" spans="2:43" x14ac:dyDescent="0.35">
      <c r="B142" s="6" t="s">
        <v>3156</v>
      </c>
      <c r="C142" s="73"/>
      <c r="D142" s="73"/>
      <c r="E142" s="73"/>
      <c r="F142" s="73"/>
      <c r="G14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PM_30_30_87</v>
      </c>
      <c r="H142" s="101" t="s">
        <v>2579</v>
      </c>
      <c r="I142" s="101" t="s">
        <v>2579</v>
      </c>
      <c r="J142" s="101" t="s">
        <v>3046</v>
      </c>
      <c r="K142" s="73" t="s">
        <v>3157</v>
      </c>
      <c r="L142" s="73" t="str">
        <f>_xlfn.CONCAT(tbl_Picklist_UniclassPM[[#This Row],[Code]]," : ",tbl_Picklist_UniclassPM[[#This Row],[Title]])</f>
        <v>PM_30_30_87 : Tidal information</v>
      </c>
      <c r="M142" s="73"/>
      <c r="N142" s="73"/>
      <c r="O142" s="73"/>
      <c r="P142" s="73"/>
      <c r="Q142" s="73"/>
      <c r="R142" s="73" t="str">
        <f ca="1"/>
        <v>PM_30_35_58 : Ornithological survey report</v>
      </c>
      <c r="S142" s="73"/>
      <c r="T142" s="73"/>
      <c r="U142" s="73"/>
      <c r="V142" s="73"/>
      <c r="W142" s="73"/>
      <c r="X142" s="73"/>
      <c r="Y142" s="73"/>
      <c r="Z142" s="73"/>
      <c r="AA142" s="73"/>
      <c r="AB142" s="73"/>
      <c r="AC142" s="73"/>
      <c r="AD142" s="73"/>
      <c r="AE142" s="73"/>
      <c r="AF142" s="73"/>
      <c r="AG142" s="73"/>
      <c r="AH142" s="73"/>
      <c r="AI142" s="73"/>
      <c r="AJ142" s="73"/>
      <c r="AK142" s="73"/>
      <c r="AL142" s="73"/>
      <c r="AM142" s="73"/>
      <c r="AN142" s="73"/>
      <c r="AO142" s="73" t="str">
        <f ca="1"/>
        <v>40_35_15_001</v>
      </c>
      <c r="AP142" s="73" t="str">
        <f ca="1"/>
        <v>Civil Engineering Models Native</v>
      </c>
      <c r="AQ142" s="73" t="str">
        <f t="shared" ca="1" si="2"/>
        <v>40_35_15_001 : Civil Engineering Models Native</v>
      </c>
    </row>
    <row r="143" spans="2:43" x14ac:dyDescent="0.35">
      <c r="B143" s="6" t="s">
        <v>3158</v>
      </c>
      <c r="C143" s="73"/>
      <c r="D143" s="73"/>
      <c r="E143" s="73"/>
      <c r="F143" s="73"/>
      <c r="G14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PM_30_30_88</v>
      </c>
      <c r="H143" s="101" t="s">
        <v>2579</v>
      </c>
      <c r="I143" s="101" t="s">
        <v>2579</v>
      </c>
      <c r="J143" s="101" t="s">
        <v>2703</v>
      </c>
      <c r="K143" s="73" t="s">
        <v>3159</v>
      </c>
      <c r="L143" s="73" t="str">
        <f>_xlfn.CONCAT(tbl_Picklist_UniclassPM[[#This Row],[Code]]," : ",tbl_Picklist_UniclassPM[[#This Row],[Title]])</f>
        <v>PM_30_30_88 : Tidal and coastal boundary information</v>
      </c>
      <c r="M143" s="73"/>
      <c r="N143" s="73"/>
      <c r="O143" s="73"/>
      <c r="P143" s="73"/>
      <c r="Q143" s="73"/>
      <c r="R143" s="73" t="str">
        <f ca="1"/>
        <v>PM_30_40_06 : Asbestos survey report</v>
      </c>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t="str">
        <f ca="1"/>
        <v>40_35_15_002</v>
      </c>
      <c r="AP143" s="73" t="str">
        <f ca="1"/>
        <v>Civil Engineering Models IFC-SPF</v>
      </c>
      <c r="AQ143" s="73" t="str">
        <f t="shared" ca="1" si="2"/>
        <v>40_35_15_002 : Civil Engineering Models IFC-SPF</v>
      </c>
    </row>
    <row r="144" spans="2:43" x14ac:dyDescent="0.35">
      <c r="B144" s="6" t="s">
        <v>3160</v>
      </c>
      <c r="C144" s="73"/>
      <c r="D144" s="73"/>
      <c r="E144" s="73"/>
      <c r="F144" s="73"/>
      <c r="G14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PM_30_30_89</v>
      </c>
      <c r="H144" s="101" t="s">
        <v>2579</v>
      </c>
      <c r="I144" s="101" t="s">
        <v>2579</v>
      </c>
      <c r="J144" s="101" t="s">
        <v>3075</v>
      </c>
      <c r="K144" s="73" t="s">
        <v>3161</v>
      </c>
      <c r="L144" s="73" t="str">
        <f>_xlfn.CONCAT(tbl_Picklist_UniclassPM[[#This Row],[Code]]," : ",tbl_Picklist_UniclassPM[[#This Row],[Title]])</f>
        <v>PM_30_30_89 : Thermal comfort survey information</v>
      </c>
      <c r="M144" s="73"/>
      <c r="N144" s="73"/>
      <c r="O144" s="73"/>
      <c r="P144" s="73"/>
      <c r="Q144" s="73"/>
      <c r="R144" s="73" t="str">
        <f ca="1"/>
        <v>PM_30_40_10 : Biological agents survey report</v>
      </c>
      <c r="S144" s="73"/>
      <c r="T144" s="73"/>
      <c r="U144" s="73"/>
      <c r="V144" s="73"/>
      <c r="W144" s="73"/>
      <c r="X144" s="73"/>
      <c r="Y144" s="73"/>
      <c r="Z144" s="73"/>
      <c r="AA144" s="73"/>
      <c r="AB144" s="73"/>
      <c r="AC144" s="73"/>
      <c r="AD144" s="73"/>
      <c r="AE144" s="73"/>
      <c r="AF144" s="73"/>
      <c r="AG144" s="73"/>
      <c r="AH144" s="73"/>
      <c r="AI144" s="73"/>
      <c r="AJ144" s="73"/>
      <c r="AK144" s="73"/>
      <c r="AL144" s="73"/>
      <c r="AM144" s="73"/>
      <c r="AN144" s="73"/>
      <c r="AO144" s="73" t="str">
        <f ca="1"/>
        <v>40_35_29_001</v>
      </c>
      <c r="AP144" s="73" t="str">
        <f ca="1"/>
        <v>Fittings, Furniture and Equipment (FF&amp;E) Models Native</v>
      </c>
      <c r="AQ144" s="73" t="str">
        <f t="shared" ca="1" si="2"/>
        <v>40_35_29_001 : Fittings, Furniture and Equipment (FF&amp;E) Models Native</v>
      </c>
    </row>
    <row r="145" spans="2:43" x14ac:dyDescent="0.35">
      <c r="B145" s="6" t="s">
        <v>3162</v>
      </c>
      <c r="C145" s="73"/>
      <c r="D145" s="73"/>
      <c r="E145" s="73"/>
      <c r="F145" s="73"/>
      <c r="G14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PM_30_30_96</v>
      </c>
      <c r="H145" s="101" t="s">
        <v>2579</v>
      </c>
      <c r="I145" s="101" t="s">
        <v>2579</v>
      </c>
      <c r="J145" s="101" t="s">
        <v>3163</v>
      </c>
      <c r="K145" s="73" t="s">
        <v>3164</v>
      </c>
      <c r="L145" s="73" t="str">
        <f>_xlfn.CONCAT(tbl_Picklist_UniclassPM[[#This Row],[Code]]," : ",tbl_Picklist_UniclassPM[[#This Row],[Title]])</f>
        <v>PM_30_30_96 : Water management information</v>
      </c>
      <c r="M145" s="73"/>
      <c r="N145" s="73"/>
      <c r="O145" s="73"/>
      <c r="P145" s="73"/>
      <c r="Q145" s="73"/>
      <c r="R145" s="73" t="str">
        <f ca="1"/>
        <v>PM_30_40_33 : Gases survey report</v>
      </c>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t="str">
        <f ca="1"/>
        <v>40_35_29_002</v>
      </c>
      <c r="AP145" s="73" t="str">
        <f ca="1"/>
        <v>Fittings, Furniture and Equipment (FF&amp;E) Models IFC-SPF</v>
      </c>
      <c r="AQ145" s="73" t="str">
        <f t="shared" ca="1" si="2"/>
        <v>40_35_29_002 : Fittings, Furniture and Equipment (FF&amp;E) Models IFC-SPF</v>
      </c>
    </row>
    <row r="146" spans="2:43" x14ac:dyDescent="0.35">
      <c r="B146" s="6" t="s">
        <v>3165</v>
      </c>
      <c r="C146" s="73"/>
      <c r="D146" s="73"/>
      <c r="E146" s="73"/>
      <c r="F146" s="73"/>
      <c r="G14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PM_30_30_97</v>
      </c>
      <c r="H146" s="101" t="s">
        <v>2579</v>
      </c>
      <c r="I146" s="101" t="s">
        <v>2579</v>
      </c>
      <c r="J146" s="101" t="s">
        <v>3166</v>
      </c>
      <c r="K146" s="73" t="s">
        <v>3167</v>
      </c>
      <c r="L146" s="73" t="str">
        <f>_xlfn.CONCAT(tbl_Picklist_UniclassPM[[#This Row],[Code]]," : ",tbl_Picklist_UniclassPM[[#This Row],[Title]])</f>
        <v>PM_30_30_97 : Water quality assessment information</v>
      </c>
      <c r="M146" s="73"/>
      <c r="N146" s="73"/>
      <c r="O146" s="73"/>
      <c r="P146" s="73"/>
      <c r="Q146" s="73"/>
      <c r="R146" s="73" t="str">
        <f ca="1"/>
        <v>PM_30_40_36 : Hazardous chemicals survey report</v>
      </c>
      <c r="S146" s="73"/>
      <c r="T146" s="73"/>
      <c r="U146" s="73"/>
      <c r="V146" s="73"/>
      <c r="W146" s="73"/>
      <c r="X146" s="73"/>
      <c r="Y146" s="73"/>
      <c r="Z146" s="73"/>
      <c r="AA146" s="73"/>
      <c r="AB146" s="73"/>
      <c r="AC146" s="73"/>
      <c r="AD146" s="73"/>
      <c r="AE146" s="73"/>
      <c r="AF146" s="73"/>
      <c r="AG146" s="73"/>
      <c r="AH146" s="73"/>
      <c r="AI146" s="73"/>
      <c r="AJ146" s="73"/>
      <c r="AK146" s="73"/>
      <c r="AL146" s="73"/>
      <c r="AM146" s="73"/>
      <c r="AN146" s="73"/>
      <c r="AO146" s="73" t="str">
        <f ca="1"/>
        <v>40_35_45_001</v>
      </c>
      <c r="AP146" s="73" t="str">
        <f ca="1"/>
        <v>Landscape Models Native</v>
      </c>
      <c r="AQ146" s="73" t="str">
        <f t="shared" ca="1" si="2"/>
        <v>40_35_45_001 : Landscape Models Native</v>
      </c>
    </row>
    <row r="147" spans="2:43" x14ac:dyDescent="0.35">
      <c r="B147" s="6" t="s">
        <v>3168</v>
      </c>
      <c r="C147" s="73"/>
      <c r="D147" s="73"/>
      <c r="E147" s="73"/>
      <c r="F147" s="73"/>
      <c r="G14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PM_30_30_98</v>
      </c>
      <c r="H147" s="101" t="s">
        <v>2579</v>
      </c>
      <c r="I147" s="101" t="s">
        <v>2579</v>
      </c>
      <c r="J147" s="101" t="s">
        <v>3169</v>
      </c>
      <c r="K147" s="73" t="s">
        <v>3170</v>
      </c>
      <c r="L147" s="73" t="str">
        <f>_xlfn.CONCAT(tbl_Picklist_UniclassPM[[#This Row],[Code]]," : ",tbl_Picklist_UniclassPM[[#This Row],[Title]])</f>
        <v>PM_30_30_98 : Weather forecasting information</v>
      </c>
      <c r="M147" s="73"/>
      <c r="N147" s="73"/>
      <c r="O147" s="73"/>
      <c r="P147" s="73"/>
      <c r="Q147" s="73"/>
      <c r="R147" s="73" t="str">
        <f ca="1"/>
        <v>PM_30_40_39 : Heavy metals survey report</v>
      </c>
      <c r="S147" s="73"/>
      <c r="T147" s="73"/>
      <c r="U147" s="73"/>
      <c r="V147" s="73"/>
      <c r="W147" s="73"/>
      <c r="X147" s="73"/>
      <c r="Y147" s="73"/>
      <c r="Z147" s="73"/>
      <c r="AA147" s="73"/>
      <c r="AB147" s="73"/>
      <c r="AC147" s="73"/>
      <c r="AD147" s="73"/>
      <c r="AE147" s="73"/>
      <c r="AF147" s="73"/>
      <c r="AG147" s="73"/>
      <c r="AH147" s="73"/>
      <c r="AI147" s="73"/>
      <c r="AJ147" s="73"/>
      <c r="AK147" s="73"/>
      <c r="AL147" s="73"/>
      <c r="AM147" s="73"/>
      <c r="AN147" s="73"/>
      <c r="AO147" s="73" t="str">
        <f ca="1"/>
        <v>40_35_45_002</v>
      </c>
      <c r="AP147" s="73" t="str">
        <f ca="1"/>
        <v>Landscape Models IFC-SPF</v>
      </c>
      <c r="AQ147" s="73" t="str">
        <f t="shared" ca="1" si="2"/>
        <v>40_35_45_002 : Landscape Models IFC-SPF</v>
      </c>
    </row>
    <row r="148" spans="2:43" x14ac:dyDescent="0.35">
      <c r="B148" s="6" t="s">
        <v>3171</v>
      </c>
      <c r="C148" s="73"/>
      <c r="D148" s="73"/>
      <c r="E148" s="73"/>
      <c r="F148" s="73"/>
      <c r="G14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PM_30_35</v>
      </c>
      <c r="H148" s="101" t="s">
        <v>2579</v>
      </c>
      <c r="I148" s="101" t="s">
        <v>2993</v>
      </c>
      <c r="J148" s="101"/>
      <c r="K148" s="73" t="s">
        <v>3172</v>
      </c>
      <c r="L148" s="73" t="str">
        <f>_xlfn.CONCAT(tbl_Picklist_UniclassPM[[#This Row],[Code]]," : ",tbl_Picklist_UniclassPM[[#This Row],[Title]])</f>
        <v>PM_30_35 : Wildlife survey reports</v>
      </c>
      <c r="M148" s="73"/>
      <c r="N148" s="73"/>
      <c r="O148" s="73"/>
      <c r="P148" s="73"/>
      <c r="Q148" s="73"/>
      <c r="R148" s="73" t="str">
        <f ca="1"/>
        <v>PM_30_40_46 : Lead survey report</v>
      </c>
      <c r="S148" s="73"/>
      <c r="T148" s="73"/>
      <c r="U148" s="73"/>
      <c r="V148" s="73"/>
      <c r="W148" s="73"/>
      <c r="X148" s="73"/>
      <c r="Y148" s="73"/>
      <c r="Z148" s="73"/>
      <c r="AA148" s="73"/>
      <c r="AB148" s="73"/>
      <c r="AC148" s="73"/>
      <c r="AD148" s="73"/>
      <c r="AE148" s="73"/>
      <c r="AF148" s="73"/>
      <c r="AG148" s="73"/>
      <c r="AH148" s="73"/>
      <c r="AI148" s="73"/>
      <c r="AJ148" s="73"/>
      <c r="AK148" s="73"/>
      <c r="AL148" s="73"/>
      <c r="AM148" s="73"/>
      <c r="AN148" s="73"/>
      <c r="AO148" s="73" t="str">
        <f ca="1"/>
        <v>40_35_83_001</v>
      </c>
      <c r="AP148" s="73" t="str">
        <f ca="1"/>
        <v>Structural Engineering Models Native</v>
      </c>
      <c r="AQ148" s="73" t="str">
        <f t="shared" ca="1" si="2"/>
        <v>40_35_83_001 : Structural Engineering Models Native</v>
      </c>
    </row>
    <row r="149" spans="2:43" x14ac:dyDescent="0.35">
      <c r="B149" s="6" t="s">
        <v>3173</v>
      </c>
      <c r="C149" s="73"/>
      <c r="D149" s="73"/>
      <c r="E149" s="73"/>
      <c r="F149" s="73"/>
      <c r="G14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PM_30_35_05</v>
      </c>
      <c r="H149" s="101" t="s">
        <v>2579</v>
      </c>
      <c r="I149" s="101" t="s">
        <v>2993</v>
      </c>
      <c r="J149" s="101" t="s">
        <v>2598</v>
      </c>
      <c r="K149" s="73" t="s">
        <v>3174</v>
      </c>
      <c r="L149" s="73" t="str">
        <f>_xlfn.CONCAT(tbl_Picklist_UniclassPM[[#This Row],[Code]]," : ",tbl_Picklist_UniclassPM[[#This Row],[Title]])</f>
        <v>PM_30_35_05 : Animal conservation assessment survey report</v>
      </c>
      <c r="M149" s="73"/>
      <c r="N149" s="73"/>
      <c r="O149" s="73"/>
      <c r="P149" s="73"/>
      <c r="Q149" s="73"/>
      <c r="R149" s="73" t="str">
        <f ca="1"/>
        <v>PM_30_40_70 : Radioactive waste survey report</v>
      </c>
      <c r="S149" s="73"/>
      <c r="T149" s="73"/>
      <c r="U149" s="73"/>
      <c r="V149" s="73"/>
      <c r="W149" s="73"/>
      <c r="X149" s="73"/>
      <c r="Y149" s="73"/>
      <c r="Z149" s="73"/>
      <c r="AA149" s="73"/>
      <c r="AB149" s="73"/>
      <c r="AC149" s="73"/>
      <c r="AD149" s="73"/>
      <c r="AE149" s="73"/>
      <c r="AF149" s="73"/>
      <c r="AG149" s="73"/>
      <c r="AH149" s="73"/>
      <c r="AI149" s="73"/>
      <c r="AJ149" s="73"/>
      <c r="AK149" s="73"/>
      <c r="AL149" s="73"/>
      <c r="AM149" s="73"/>
      <c r="AN149" s="73"/>
      <c r="AO149" s="73" t="str">
        <f ca="1"/>
        <v>40_35_83_002</v>
      </c>
      <c r="AP149" s="73" t="str">
        <f ca="1"/>
        <v>Structural Engineering Models IFC-SPF</v>
      </c>
      <c r="AQ149" s="73" t="str">
        <f t="shared" ca="1" si="2"/>
        <v>40_35_83_002 : Structural Engineering Models IFC-SPF</v>
      </c>
    </row>
    <row r="150" spans="2:43" x14ac:dyDescent="0.35">
      <c r="B150" s="6" t="s">
        <v>3175</v>
      </c>
      <c r="C150" s="73"/>
      <c r="D150" s="73"/>
      <c r="E150" s="73"/>
      <c r="F150" s="73"/>
      <c r="G15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PM_30_35_06</v>
      </c>
      <c r="H150" s="101" t="s">
        <v>2579</v>
      </c>
      <c r="I150" s="101" t="s">
        <v>2993</v>
      </c>
      <c r="J150" s="101" t="s">
        <v>2612</v>
      </c>
      <c r="K150" s="73" t="s">
        <v>3176</v>
      </c>
      <c r="L150" s="73" t="str">
        <f>_xlfn.CONCAT(tbl_Picklist_UniclassPM[[#This Row],[Code]]," : ",tbl_Picklist_UniclassPM[[#This Row],[Title]])</f>
        <v>PM_30_35_06 : Bird and pest survey report</v>
      </c>
      <c r="M150" s="73"/>
      <c r="N150" s="73"/>
      <c r="O150" s="73"/>
      <c r="P150" s="73"/>
      <c r="Q150" s="73"/>
      <c r="R150" s="73" t="str">
        <f ca="1"/>
        <v>PM_30_40_72 : Radon and hazardous ground gases survey report</v>
      </c>
      <c r="S150" s="73"/>
      <c r="T150" s="73"/>
      <c r="U150" s="73"/>
      <c r="V150" s="73"/>
      <c r="W150" s="73"/>
      <c r="X150" s="73"/>
      <c r="Y150" s="73"/>
      <c r="Z150" s="73"/>
      <c r="AA150" s="73"/>
      <c r="AB150" s="73"/>
      <c r="AC150" s="73"/>
      <c r="AD150" s="73"/>
      <c r="AE150" s="73"/>
      <c r="AF150" s="73"/>
      <c r="AG150" s="73"/>
      <c r="AH150" s="73"/>
      <c r="AI150" s="73"/>
      <c r="AJ150" s="73"/>
      <c r="AK150" s="73"/>
      <c r="AL150" s="73"/>
      <c r="AM150" s="73"/>
      <c r="AN150" s="73"/>
      <c r="AO150" s="73" t="str">
        <f ca="1"/>
        <v>40_40_01_001</v>
      </c>
      <c r="AP150" s="73" t="str">
        <f ca="1"/>
        <v>Plant Room Drawings</v>
      </c>
      <c r="AQ150" s="73" t="str">
        <f t="shared" ca="1" si="2"/>
        <v>40_40_01_001 : Plant Room Drawings</v>
      </c>
    </row>
    <row r="151" spans="2:43" x14ac:dyDescent="0.35">
      <c r="B151" s="6" t="s">
        <v>3177</v>
      </c>
      <c r="C151" s="73"/>
      <c r="D151" s="73"/>
      <c r="E151" s="73"/>
      <c r="F151" s="73"/>
      <c r="G15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PM_30_35_40</v>
      </c>
      <c r="H151" s="101" t="s">
        <v>2579</v>
      </c>
      <c r="I151" s="101" t="s">
        <v>2993</v>
      </c>
      <c r="J151" s="101" t="s">
        <v>2758</v>
      </c>
      <c r="K151" s="73" t="s">
        <v>3178</v>
      </c>
      <c r="L151" s="73" t="str">
        <f>_xlfn.CONCAT(tbl_Picklist_UniclassPM[[#This Row],[Code]]," : ",tbl_Picklist_UniclassPM[[#This Row],[Title]])</f>
        <v>PM_30_35_40 : Invasive species survey report</v>
      </c>
      <c r="M151" s="73"/>
      <c r="N151" s="73"/>
      <c r="O151" s="73"/>
      <c r="P151" s="73"/>
      <c r="Q151" s="73"/>
      <c r="R151" s="73" t="str">
        <f ca="1"/>
        <v>PM_30_40_92 : Unexploded ordnance survey report</v>
      </c>
      <c r="S151" s="73"/>
      <c r="T151" s="73"/>
      <c r="U151" s="73"/>
      <c r="V151" s="73"/>
      <c r="W151" s="73"/>
      <c r="X151" s="73"/>
      <c r="Y151" s="73"/>
      <c r="Z151" s="73"/>
      <c r="AA151" s="73"/>
      <c r="AB151" s="73"/>
      <c r="AC151" s="73"/>
      <c r="AD151" s="73"/>
      <c r="AE151" s="73"/>
      <c r="AF151" s="73"/>
      <c r="AG151" s="73"/>
      <c r="AH151" s="73"/>
      <c r="AI151" s="73"/>
      <c r="AJ151" s="73"/>
      <c r="AK151" s="73"/>
      <c r="AL151" s="73"/>
      <c r="AM151" s="73"/>
      <c r="AN151" s="73"/>
      <c r="AO151" s="73" t="str">
        <f ca="1"/>
        <v>40_40_01_002</v>
      </c>
      <c r="AP151" s="73" t="str">
        <f ca="1"/>
        <v>Building Services Principal Distribution Drawings</v>
      </c>
      <c r="AQ151" s="73" t="str">
        <f t="shared" ca="1" si="2"/>
        <v>40_40_01_002 : Building Services Principal Distribution Drawings</v>
      </c>
    </row>
    <row r="152" spans="2:43" x14ac:dyDescent="0.35">
      <c r="B152" s="6" t="s">
        <v>3179</v>
      </c>
      <c r="C152" s="73"/>
      <c r="D152" s="73"/>
      <c r="E152" s="73"/>
      <c r="F152" s="73"/>
      <c r="G15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PM_30_35_56</v>
      </c>
      <c r="H152" s="101" t="s">
        <v>2579</v>
      </c>
      <c r="I152" s="101" t="s">
        <v>2993</v>
      </c>
      <c r="J152" s="101" t="s">
        <v>3180</v>
      </c>
      <c r="K152" s="73" t="s">
        <v>3181</v>
      </c>
      <c r="L152" s="73" t="str">
        <f>_xlfn.CONCAT(tbl_Picklist_UniclassPM[[#This Row],[Code]]," : ",tbl_Picklist_UniclassPM[[#This Row],[Title]])</f>
        <v>PM_30_35_56 : Nuisance animal species survey report</v>
      </c>
      <c r="M152" s="73"/>
      <c r="N152" s="73"/>
      <c r="O152" s="73"/>
      <c r="P152" s="73"/>
      <c r="Q152" s="73"/>
      <c r="R152" s="73" t="str">
        <f ca="1"/>
        <v>PM_30_40_94 : Volatile organic compounds survey report</v>
      </c>
      <c r="S152" s="73"/>
      <c r="T152" s="73"/>
      <c r="U152" s="73"/>
      <c r="V152" s="73"/>
      <c r="W152" s="73"/>
      <c r="X152" s="73"/>
      <c r="Y152" s="73"/>
      <c r="Z152" s="73"/>
      <c r="AA152" s="73"/>
      <c r="AB152" s="73"/>
      <c r="AC152" s="73"/>
      <c r="AD152" s="73"/>
      <c r="AE152" s="73"/>
      <c r="AF152" s="73"/>
      <c r="AG152" s="73"/>
      <c r="AH152" s="73"/>
      <c r="AI152" s="73"/>
      <c r="AJ152" s="73"/>
      <c r="AK152" s="73"/>
      <c r="AL152" s="73"/>
      <c r="AM152" s="73"/>
      <c r="AN152" s="73"/>
      <c r="AO152" s="73" t="str">
        <f ca="1"/>
        <v>40_40_01_003</v>
      </c>
      <c r="AP152" s="73" t="str">
        <f ca="1"/>
        <v>Wireless Heat Map Drawings</v>
      </c>
      <c r="AQ152" s="73" t="str">
        <f t="shared" ca="1" si="2"/>
        <v>40_40_01_003 : Wireless Heat Map Drawings</v>
      </c>
    </row>
    <row r="153" spans="2:43" x14ac:dyDescent="0.35">
      <c r="B153" s="6" t="s">
        <v>3182</v>
      </c>
      <c r="C153" s="73"/>
      <c r="D153" s="73"/>
      <c r="E153" s="73"/>
      <c r="F153" s="73"/>
      <c r="G15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PM_30_35_58</v>
      </c>
      <c r="H153" s="101" t="s">
        <v>2579</v>
      </c>
      <c r="I153" s="101" t="s">
        <v>2993</v>
      </c>
      <c r="J153" s="101" t="s">
        <v>2966</v>
      </c>
      <c r="K153" s="73" t="s">
        <v>3183</v>
      </c>
      <c r="L153" s="73" t="str">
        <f>_xlfn.CONCAT(tbl_Picklist_UniclassPM[[#This Row],[Code]]," : ",tbl_Picklist_UniclassPM[[#This Row],[Title]])</f>
        <v>PM_30_35_58 : Ornithological survey report</v>
      </c>
      <c r="M153" s="73"/>
      <c r="N153" s="73"/>
      <c r="O153" s="73"/>
      <c r="P153" s="73"/>
      <c r="Q153" s="73"/>
      <c r="R153" s="73" t="str">
        <f ca="1"/>
        <v>PM_30_50_06 : Below-ground services survey report</v>
      </c>
      <c r="S153" s="73"/>
      <c r="T153" s="73"/>
      <c r="U153" s="73"/>
      <c r="V153" s="73"/>
      <c r="W153" s="73"/>
      <c r="X153" s="73"/>
      <c r="Y153" s="73"/>
      <c r="Z153" s="73"/>
      <c r="AA153" s="73"/>
      <c r="AB153" s="73"/>
      <c r="AC153" s="73"/>
      <c r="AD153" s="73"/>
      <c r="AE153" s="73"/>
      <c r="AF153" s="73"/>
      <c r="AG153" s="73"/>
      <c r="AH153" s="73"/>
      <c r="AI153" s="73"/>
      <c r="AJ153" s="73"/>
      <c r="AK153" s="73"/>
      <c r="AL153" s="73"/>
      <c r="AM153" s="73"/>
      <c r="AN153" s="73"/>
      <c r="AO153" s="73" t="str">
        <f ca="1"/>
        <v>40_40_01_004</v>
      </c>
      <c r="AP153" s="73" t="str">
        <f ca="1"/>
        <v>Catering Kitchen and Servery Drawings</v>
      </c>
      <c r="AQ153" s="73" t="str">
        <f t="shared" ca="1" si="2"/>
        <v>40_40_01_004 : Catering Kitchen and Servery Drawings</v>
      </c>
    </row>
    <row r="154" spans="2:43" x14ac:dyDescent="0.35">
      <c r="B154" s="6" t="s">
        <v>3184</v>
      </c>
      <c r="C154" s="73"/>
      <c r="D154" s="73"/>
      <c r="E154" s="73"/>
      <c r="F154" s="73"/>
      <c r="G15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PM_30_40</v>
      </c>
      <c r="H154" s="101" t="s">
        <v>2579</v>
      </c>
      <c r="I154" s="101" t="s">
        <v>2758</v>
      </c>
      <c r="J154" s="101"/>
      <c r="K154" s="73" t="s">
        <v>3185</v>
      </c>
      <c r="L154" s="73" t="str">
        <f>_xlfn.CONCAT(tbl_Picklist_UniclassPM[[#This Row],[Code]]," : ",tbl_Picklist_UniclassPM[[#This Row],[Title]])</f>
        <v>PM_30_40 : Hazardous substances information</v>
      </c>
      <c r="M154" s="73"/>
      <c r="N154" s="73"/>
      <c r="O154" s="73"/>
      <c r="P154" s="73"/>
      <c r="Q154" s="73"/>
      <c r="R154" s="73" t="str">
        <f ca="1"/>
        <v>PM_30_50_08 : Boilers, heating and hot water systems survey report</v>
      </c>
      <c r="S154" s="73"/>
      <c r="T154" s="73"/>
      <c r="U154" s="73"/>
      <c r="V154" s="73"/>
      <c r="W154" s="73"/>
      <c r="X154" s="73"/>
      <c r="Y154" s="73"/>
      <c r="Z154" s="73"/>
      <c r="AA154" s="73"/>
      <c r="AB154" s="73"/>
      <c r="AC154" s="73"/>
      <c r="AD154" s="73"/>
      <c r="AE154" s="73"/>
      <c r="AF154" s="73"/>
      <c r="AG154" s="73"/>
      <c r="AH154" s="73"/>
      <c r="AI154" s="73"/>
      <c r="AJ154" s="73"/>
      <c r="AK154" s="73"/>
      <c r="AL154" s="73"/>
      <c r="AM154" s="73"/>
      <c r="AN154" s="73"/>
      <c r="AO154" s="73" t="str">
        <f ca="1"/>
        <v>40_40_18_001</v>
      </c>
      <c r="AP154" s="73" t="str">
        <f ca="1"/>
        <v>Site Sections</v>
      </c>
      <c r="AQ154" s="73" t="str">
        <f t="shared" ca="1" si="2"/>
        <v>40_40_18_001 : Site Sections</v>
      </c>
    </row>
    <row r="155" spans="2:43" x14ac:dyDescent="0.35">
      <c r="B155" s="6" t="s">
        <v>3186</v>
      </c>
      <c r="C155" s="73"/>
      <c r="D155" s="73"/>
      <c r="E155" s="73"/>
      <c r="F155" s="73"/>
      <c r="G15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PM_30_40_06</v>
      </c>
      <c r="H155" s="101" t="s">
        <v>2579</v>
      </c>
      <c r="I155" s="101" t="s">
        <v>2758</v>
      </c>
      <c r="J155" s="101" t="s">
        <v>2612</v>
      </c>
      <c r="K155" s="73" t="s">
        <v>3187</v>
      </c>
      <c r="L155" s="73" t="str">
        <f>_xlfn.CONCAT(tbl_Picklist_UniclassPM[[#This Row],[Code]]," : ",tbl_Picklist_UniclassPM[[#This Row],[Title]])</f>
        <v>PM_30_40_06 : Asbestos survey report</v>
      </c>
      <c r="M155" s="73"/>
      <c r="N155" s="73"/>
      <c r="O155" s="73"/>
      <c r="P155" s="73"/>
      <c r="Q155" s="73"/>
      <c r="R155" s="73" t="str">
        <f ca="1"/>
        <v>PM_30_50_11 : Catering equipment survey report</v>
      </c>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t="str">
        <f ca="1"/>
        <v>40_40_18_002</v>
      </c>
      <c r="AP155" s="73" t="str">
        <f ca="1"/>
        <v>General Arrangement Sections</v>
      </c>
      <c r="AQ155" s="73" t="str">
        <f t="shared" ca="1" si="2"/>
        <v>40_40_18_002 : General Arrangement Sections</v>
      </c>
    </row>
    <row r="156" spans="2:43" x14ac:dyDescent="0.35">
      <c r="B156" s="6" t="s">
        <v>3188</v>
      </c>
      <c r="C156" s="73"/>
      <c r="D156" s="73"/>
      <c r="E156" s="73"/>
      <c r="F156" s="73"/>
      <c r="G15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PM_30_40_10</v>
      </c>
      <c r="H156" s="101" t="s">
        <v>2579</v>
      </c>
      <c r="I156" s="101" t="s">
        <v>2758</v>
      </c>
      <c r="J156" s="101" t="s">
        <v>2448</v>
      </c>
      <c r="K156" s="73" t="s">
        <v>3189</v>
      </c>
      <c r="L156" s="73" t="str">
        <f>_xlfn.CONCAT(tbl_Picklist_UniclassPM[[#This Row],[Code]]," : ",tbl_Picklist_UniclassPM[[#This Row],[Title]])</f>
        <v>PM_30_40_10 : Biological agents survey report</v>
      </c>
      <c r="M156" s="73"/>
      <c r="N156" s="73"/>
      <c r="O156" s="73"/>
      <c r="P156" s="73"/>
      <c r="Q156" s="73"/>
      <c r="R156" s="73" t="str">
        <f ca="1"/>
        <v>PM_30_50_15 : Cold water and water treatment systems survey report</v>
      </c>
      <c r="S156" s="73"/>
      <c r="T156" s="73"/>
      <c r="U156" s="73"/>
      <c r="V156" s="73"/>
      <c r="W156" s="73"/>
      <c r="X156" s="73"/>
      <c r="Y156" s="73"/>
      <c r="Z156" s="73"/>
      <c r="AA156" s="73"/>
      <c r="AB156" s="73"/>
      <c r="AC156" s="73"/>
      <c r="AD156" s="73"/>
      <c r="AE156" s="73"/>
      <c r="AF156" s="73"/>
      <c r="AG156" s="73"/>
      <c r="AH156" s="73"/>
      <c r="AI156" s="73"/>
      <c r="AJ156" s="73"/>
      <c r="AK156" s="73"/>
      <c r="AL156" s="73"/>
      <c r="AM156" s="73"/>
      <c r="AN156" s="73"/>
      <c r="AO156" s="73" t="str">
        <f ca="1"/>
        <v>40_40_18_003</v>
      </c>
      <c r="AP156" s="73" t="str">
        <f ca="1"/>
        <v>Structural Engineering Sections</v>
      </c>
      <c r="AQ156" s="73" t="str">
        <f t="shared" ca="1" si="2"/>
        <v>40_40_18_003 : Structural Engineering Sections</v>
      </c>
    </row>
    <row r="157" spans="2:43" x14ac:dyDescent="0.35">
      <c r="B157" s="6" t="s">
        <v>3190</v>
      </c>
      <c r="C157" s="73"/>
      <c r="D157" s="73"/>
      <c r="E157" s="73"/>
      <c r="F157" s="73"/>
      <c r="G15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PM_30_40_33</v>
      </c>
      <c r="H157" s="101" t="s">
        <v>2579</v>
      </c>
      <c r="I157" s="101" t="s">
        <v>2758</v>
      </c>
      <c r="J157" s="101" t="s">
        <v>3055</v>
      </c>
      <c r="K157" s="73" t="s">
        <v>3191</v>
      </c>
      <c r="L157" s="73" t="str">
        <f>_xlfn.CONCAT(tbl_Picklist_UniclassPM[[#This Row],[Code]]," : ",tbl_Picklist_UniclassPM[[#This Row],[Title]])</f>
        <v>PM_30_40_33 : Gases survey report</v>
      </c>
      <c r="M157" s="73"/>
      <c r="N157" s="73"/>
      <c r="O157" s="73"/>
      <c r="P157" s="73"/>
      <c r="Q157" s="73"/>
      <c r="R157" s="73" t="str">
        <f ca="1"/>
        <v>PM_30_50_16 : Control systems survey report</v>
      </c>
      <c r="S157" s="73"/>
      <c r="T157" s="73"/>
      <c r="U157" s="73"/>
      <c r="V157" s="73"/>
      <c r="W157" s="73"/>
      <c r="X157" s="73"/>
      <c r="Y157" s="73"/>
      <c r="Z157" s="73"/>
      <c r="AA157" s="73"/>
      <c r="AB157" s="73"/>
      <c r="AC157" s="73"/>
      <c r="AD157" s="73"/>
      <c r="AE157" s="73"/>
      <c r="AF157" s="73"/>
      <c r="AG157" s="73"/>
      <c r="AH157" s="73"/>
      <c r="AI157" s="73"/>
      <c r="AJ157" s="73"/>
      <c r="AK157" s="73"/>
      <c r="AL157" s="73"/>
      <c r="AM157" s="73"/>
      <c r="AN157" s="73"/>
      <c r="AO157" s="73" t="str">
        <f ca="1"/>
        <v>40_40_18_004</v>
      </c>
      <c r="AP157" s="73" t="str">
        <f ca="1"/>
        <v>Building Services Sections</v>
      </c>
      <c r="AQ157" s="73" t="str">
        <f t="shared" ca="1" si="2"/>
        <v>40_40_18_004 : Building Services Sections</v>
      </c>
    </row>
    <row r="158" spans="2:43" x14ac:dyDescent="0.35">
      <c r="B158" s="6" t="s">
        <v>3192</v>
      </c>
      <c r="C158" s="73"/>
      <c r="D158" s="73"/>
      <c r="E158" s="73"/>
      <c r="F158" s="73"/>
      <c r="G15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PM_30_40_36</v>
      </c>
      <c r="H158" s="101" t="s">
        <v>2579</v>
      </c>
      <c r="I158" s="101" t="s">
        <v>2758</v>
      </c>
      <c r="J158" s="101" t="s">
        <v>2941</v>
      </c>
      <c r="K158" s="73" t="s">
        <v>3193</v>
      </c>
      <c r="L158" s="73" t="str">
        <f>_xlfn.CONCAT(tbl_Picklist_UniclassPM[[#This Row],[Code]]," : ",tbl_Picklist_UniclassPM[[#This Row],[Title]])</f>
        <v>PM_30_40_36 : Hazardous chemicals survey report</v>
      </c>
      <c r="M158" s="73"/>
      <c r="N158" s="73"/>
      <c r="O158" s="73"/>
      <c r="P158" s="73"/>
      <c r="Q158" s="73"/>
      <c r="R158" s="73" t="str">
        <f ca="1"/>
        <v>PM_30_50_28 : Escalator and moving pavement systems survey report</v>
      </c>
      <c r="S158" s="73"/>
      <c r="T158" s="73"/>
      <c r="U158" s="73"/>
      <c r="V158" s="73"/>
      <c r="W158" s="73"/>
      <c r="X158" s="73"/>
      <c r="Y158" s="73"/>
      <c r="Z158" s="73"/>
      <c r="AA158" s="73"/>
      <c r="AB158" s="73"/>
      <c r="AC158" s="73"/>
      <c r="AD158" s="73"/>
      <c r="AE158" s="73"/>
      <c r="AF158" s="73"/>
      <c r="AG158" s="73"/>
      <c r="AH158" s="73"/>
      <c r="AI158" s="73"/>
      <c r="AJ158" s="73"/>
      <c r="AK158" s="73"/>
      <c r="AL158" s="73"/>
      <c r="AM158" s="73"/>
      <c r="AN158" s="73"/>
      <c r="AO158" s="73" t="str">
        <f ca="1"/>
        <v>40_40_18_005</v>
      </c>
      <c r="AP158" s="73" t="str">
        <f ca="1"/>
        <v>Detailed Sections</v>
      </c>
      <c r="AQ158" s="73" t="str">
        <f t="shared" ca="1" si="2"/>
        <v>40_40_18_005 : Detailed Sections</v>
      </c>
    </row>
    <row r="159" spans="2:43" x14ac:dyDescent="0.35">
      <c r="B159" s="6" t="s">
        <v>3194</v>
      </c>
      <c r="C159" s="73"/>
      <c r="D159" s="73"/>
      <c r="E159" s="73"/>
      <c r="F159" s="73"/>
      <c r="G15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PM_30_40_39</v>
      </c>
      <c r="H159" s="101" t="s">
        <v>2579</v>
      </c>
      <c r="I159" s="101" t="s">
        <v>2758</v>
      </c>
      <c r="J159" s="101" t="s">
        <v>2953</v>
      </c>
      <c r="K159" s="73" t="s">
        <v>3195</v>
      </c>
      <c r="L159" s="73" t="str">
        <f>_xlfn.CONCAT(tbl_Picklist_UniclassPM[[#This Row],[Code]]," : ",tbl_Picklist_UniclassPM[[#This Row],[Title]])</f>
        <v>PM_30_40_39 : Heavy metals survey report</v>
      </c>
      <c r="M159" s="73"/>
      <c r="N159" s="73"/>
      <c r="O159" s="73"/>
      <c r="P159" s="73"/>
      <c r="Q159" s="73"/>
      <c r="R159" s="73" t="str">
        <f ca="1"/>
        <v>PM_30_50_30 : Fire alarm systems survey report</v>
      </c>
      <c r="S159" s="73"/>
      <c r="T159" s="73"/>
      <c r="U159" s="73"/>
      <c r="V159" s="73"/>
      <c r="W159" s="73"/>
      <c r="X159" s="73"/>
      <c r="Y159" s="73"/>
      <c r="Z159" s="73"/>
      <c r="AA159" s="73"/>
      <c r="AB159" s="73"/>
      <c r="AC159" s="73"/>
      <c r="AD159" s="73"/>
      <c r="AE159" s="73"/>
      <c r="AF159" s="73"/>
      <c r="AG159" s="73"/>
      <c r="AH159" s="73"/>
      <c r="AI159" s="73"/>
      <c r="AJ159" s="73"/>
      <c r="AK159" s="73"/>
      <c r="AL159" s="73"/>
      <c r="AM159" s="73"/>
      <c r="AN159" s="73"/>
      <c r="AO159" s="73" t="str">
        <f ca="1"/>
        <v>40_40_20_001</v>
      </c>
      <c r="AP159" s="73" t="str">
        <f ca="1"/>
        <v>Decant Drawings</v>
      </c>
      <c r="AQ159" s="73" t="str">
        <f t="shared" ca="1" si="2"/>
        <v>40_40_20_001 : Decant Drawings</v>
      </c>
    </row>
    <row r="160" spans="2:43" x14ac:dyDescent="0.35">
      <c r="B160" s="6" t="s">
        <v>3196</v>
      </c>
      <c r="C160" s="73"/>
      <c r="D160" s="73"/>
      <c r="E160" s="73"/>
      <c r="F160" s="73"/>
      <c r="G16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PM_30_40_46</v>
      </c>
      <c r="H160" s="101" t="s">
        <v>2579</v>
      </c>
      <c r="I160" s="101" t="s">
        <v>2758</v>
      </c>
      <c r="J160" s="101" t="s">
        <v>2607</v>
      </c>
      <c r="K160" s="73" t="s">
        <v>3197</v>
      </c>
      <c r="L160" s="73" t="str">
        <f>_xlfn.CONCAT(tbl_Picklist_UniclassPM[[#This Row],[Code]]," : ",tbl_Picklist_UniclassPM[[#This Row],[Title]])</f>
        <v>PM_30_40_46 : Lead survey report</v>
      </c>
      <c r="M160" s="73"/>
      <c r="N160" s="73"/>
      <c r="O160" s="73"/>
      <c r="P160" s="73"/>
      <c r="Q160" s="73"/>
      <c r="R160" s="73" t="str">
        <f ca="1"/>
        <v>PM_30_50_34 : Generators system survey report</v>
      </c>
      <c r="S160" s="73"/>
      <c r="T160" s="73"/>
      <c r="U160" s="73"/>
      <c r="V160" s="73"/>
      <c r="W160" s="73"/>
      <c r="X160" s="73"/>
      <c r="Y160" s="73"/>
      <c r="Z160" s="73"/>
      <c r="AA160" s="73"/>
      <c r="AB160" s="73"/>
      <c r="AC160" s="73"/>
      <c r="AD160" s="73"/>
      <c r="AE160" s="73"/>
      <c r="AF160" s="73"/>
      <c r="AG160" s="73"/>
      <c r="AH160" s="73"/>
      <c r="AI160" s="73"/>
      <c r="AJ160" s="73"/>
      <c r="AK160" s="73"/>
      <c r="AL160" s="73"/>
      <c r="AM160" s="73"/>
      <c r="AN160" s="73"/>
      <c r="AO160" s="73" t="str">
        <f ca="1"/>
        <v>40_40_22_001</v>
      </c>
      <c r="AP160" s="73" t="str">
        <f ca="1"/>
        <v>Logical Network Diagram</v>
      </c>
      <c r="AQ160" s="73" t="str">
        <f t="shared" ca="1" si="2"/>
        <v>40_40_22_001 : Logical Network Diagram</v>
      </c>
    </row>
    <row r="161" spans="2:43" x14ac:dyDescent="0.35">
      <c r="B161" s="6" t="s">
        <v>3198</v>
      </c>
      <c r="C161" s="73"/>
      <c r="D161" s="73"/>
      <c r="E161" s="73"/>
      <c r="F161" s="73"/>
      <c r="G16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PM_30_40_70</v>
      </c>
      <c r="H161" s="101" t="s">
        <v>2579</v>
      </c>
      <c r="I161" s="101" t="s">
        <v>2758</v>
      </c>
      <c r="J161" s="101" t="s">
        <v>2680</v>
      </c>
      <c r="K161" s="73" t="s">
        <v>3199</v>
      </c>
      <c r="L161" s="73" t="str">
        <f>_xlfn.CONCAT(tbl_Picklist_UniclassPM[[#This Row],[Code]]," : ",tbl_Picklist_UniclassPM[[#This Row],[Title]])</f>
        <v>PM_30_40_70 : Radioactive waste survey report</v>
      </c>
      <c r="M161" s="73"/>
      <c r="N161" s="73"/>
      <c r="O161" s="73"/>
      <c r="P161" s="73"/>
      <c r="Q161" s="73"/>
      <c r="R161" s="73" t="str">
        <f ca="1"/>
        <v>PM_30_50_46 : Lighting survey information</v>
      </c>
      <c r="S161" s="73"/>
      <c r="T161" s="73"/>
      <c r="U161" s="73"/>
      <c r="V161" s="73"/>
      <c r="W161" s="73"/>
      <c r="X161" s="73"/>
      <c r="Y161" s="73"/>
      <c r="Z161" s="73"/>
      <c r="AA161" s="73"/>
      <c r="AB161" s="73"/>
      <c r="AC161" s="73"/>
      <c r="AD161" s="73"/>
      <c r="AE161" s="73"/>
      <c r="AF161" s="73"/>
      <c r="AG161" s="73"/>
      <c r="AH161" s="73"/>
      <c r="AI161" s="73"/>
      <c r="AJ161" s="73"/>
      <c r="AK161" s="73"/>
      <c r="AL161" s="73"/>
      <c r="AM161" s="73"/>
      <c r="AN161" s="73"/>
      <c r="AO161" s="73" t="str">
        <f ca="1"/>
        <v>40_40_22_002</v>
      </c>
      <c r="AP161" s="73" t="str">
        <f ca="1"/>
        <v>Server Cabinet Drawings</v>
      </c>
      <c r="AQ161" s="73" t="str">
        <f t="shared" ca="1" si="2"/>
        <v>40_40_22_002 : Server Cabinet Drawings</v>
      </c>
    </row>
    <row r="162" spans="2:43" x14ac:dyDescent="0.35">
      <c r="B162" s="6" t="s">
        <v>3200</v>
      </c>
      <c r="C162" s="73"/>
      <c r="D162" s="73"/>
      <c r="E162" s="73"/>
      <c r="F162" s="73"/>
      <c r="G16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PM_30_40_72</v>
      </c>
      <c r="H162" s="101" t="s">
        <v>2579</v>
      </c>
      <c r="I162" s="101" t="s">
        <v>2758</v>
      </c>
      <c r="J162" s="101" t="s">
        <v>2912</v>
      </c>
      <c r="K162" s="73" t="s">
        <v>3201</v>
      </c>
      <c r="L162" s="73" t="str">
        <f>_xlfn.CONCAT(tbl_Picklist_UniclassPM[[#This Row],[Code]]," : ",tbl_Picklist_UniclassPM[[#This Row],[Title]])</f>
        <v>PM_30_40_72 : Radon and hazardous ground gases survey report</v>
      </c>
      <c r="M162" s="73"/>
      <c r="N162" s="73"/>
      <c r="O162" s="73"/>
      <c r="P162" s="73"/>
      <c r="Q162" s="73"/>
      <c r="R162" s="73" t="str">
        <f ca="1"/>
        <v>PM_30_50_47 : Lift installation survey report</v>
      </c>
      <c r="S162" s="73"/>
      <c r="T162" s="73"/>
      <c r="U162" s="73"/>
      <c r="V162" s="73"/>
      <c r="W162" s="73"/>
      <c r="X162" s="73"/>
      <c r="Y162" s="73"/>
      <c r="Z162" s="73"/>
      <c r="AA162" s="73"/>
      <c r="AB162" s="73"/>
      <c r="AC162" s="73"/>
      <c r="AD162" s="73"/>
      <c r="AE162" s="73"/>
      <c r="AF162" s="73"/>
      <c r="AG162" s="73"/>
      <c r="AH162" s="73"/>
      <c r="AI162" s="73"/>
      <c r="AJ162" s="73"/>
      <c r="AK162" s="73"/>
      <c r="AL162" s="73"/>
      <c r="AM162" s="73"/>
      <c r="AN162" s="73"/>
      <c r="AO162" s="73" t="str">
        <f ca="1"/>
        <v>40_40_27_001</v>
      </c>
      <c r="AP162" s="73" t="str">
        <f ca="1"/>
        <v>General Arrangement Elevations</v>
      </c>
      <c r="AQ162" s="73" t="str">
        <f t="shared" ca="1" si="2"/>
        <v>40_40_27_001 : General Arrangement Elevations</v>
      </c>
    </row>
    <row r="163" spans="2:43" x14ac:dyDescent="0.35">
      <c r="B163" s="6" t="s">
        <v>3202</v>
      </c>
      <c r="C163" s="73"/>
      <c r="D163" s="73"/>
      <c r="E163" s="73"/>
      <c r="F163" s="73"/>
      <c r="G16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PM_30_40_92</v>
      </c>
      <c r="H163" s="101" t="s">
        <v>2579</v>
      </c>
      <c r="I163" s="101" t="s">
        <v>2758</v>
      </c>
      <c r="J163" s="101" t="s">
        <v>2826</v>
      </c>
      <c r="K163" s="73" t="s">
        <v>3203</v>
      </c>
      <c r="L163" s="73" t="str">
        <f>_xlfn.CONCAT(tbl_Picklist_UniclassPM[[#This Row],[Code]]," : ",tbl_Picklist_UniclassPM[[#This Row],[Title]])</f>
        <v>PM_30_40_92 : Unexploded ordnance survey report</v>
      </c>
      <c r="M163" s="73"/>
      <c r="N163" s="73"/>
      <c r="O163" s="73"/>
      <c r="P163" s="73"/>
      <c r="Q163" s="73"/>
      <c r="R163" s="73" t="str">
        <f ca="1"/>
        <v>PM_30_50_48 : Low-voltage general power electrical installations survey report</v>
      </c>
      <c r="S163" s="73"/>
      <c r="T163" s="73"/>
      <c r="U163" s="73"/>
      <c r="V163" s="73"/>
      <c r="W163" s="73"/>
      <c r="X163" s="73"/>
      <c r="Y163" s="73"/>
      <c r="Z163" s="73"/>
      <c r="AA163" s="73"/>
      <c r="AB163" s="73"/>
      <c r="AC163" s="73"/>
      <c r="AD163" s="73"/>
      <c r="AE163" s="73"/>
      <c r="AF163" s="73"/>
      <c r="AG163" s="73"/>
      <c r="AH163" s="73"/>
      <c r="AI163" s="73"/>
      <c r="AJ163" s="73"/>
      <c r="AK163" s="73"/>
      <c r="AL163" s="73"/>
      <c r="AM163" s="73"/>
      <c r="AN163" s="73"/>
      <c r="AO163" s="73" t="str">
        <f ca="1"/>
        <v>40_40_27_002</v>
      </c>
      <c r="AP163" s="73" t="str">
        <f ca="1"/>
        <v>Structural Engineering Elevations</v>
      </c>
      <c r="AQ163" s="73" t="str">
        <f t="shared" ca="1" si="2"/>
        <v>40_40_27_002 : Structural Engineering Elevations</v>
      </c>
    </row>
    <row r="164" spans="2:43" x14ac:dyDescent="0.35">
      <c r="B164" s="6" t="s">
        <v>3204</v>
      </c>
      <c r="C164" s="73"/>
      <c r="D164" s="73"/>
      <c r="E164" s="73"/>
      <c r="F164" s="73"/>
      <c r="G16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PM_30_40_94</v>
      </c>
      <c r="H164" s="101" t="s">
        <v>2579</v>
      </c>
      <c r="I164" s="101" t="s">
        <v>2758</v>
      </c>
      <c r="J164" s="101" t="s">
        <v>3057</v>
      </c>
      <c r="K164" s="73" t="s">
        <v>3205</v>
      </c>
      <c r="L164" s="73" t="str">
        <f>_xlfn.CONCAT(tbl_Picklist_UniclassPM[[#This Row],[Code]]," : ",tbl_Picklist_UniclassPM[[#This Row],[Title]])</f>
        <v>PM_30_40_94 : Volatile organic compounds survey report</v>
      </c>
      <c r="M164" s="73"/>
      <c r="N164" s="73"/>
      <c r="O164" s="73"/>
      <c r="P164" s="73"/>
      <c r="Q164" s="73"/>
      <c r="R164" s="73" t="str">
        <f ca="1"/>
        <v>PM_30_50_71 : Refrigeration systems survey report</v>
      </c>
      <c r="S164" s="73"/>
      <c r="T164" s="73"/>
      <c r="U164" s="73"/>
      <c r="V164" s="73"/>
      <c r="W164" s="73"/>
      <c r="X164" s="73"/>
      <c r="Y164" s="73"/>
      <c r="Z164" s="73"/>
      <c r="AA164" s="73"/>
      <c r="AB164" s="73"/>
      <c r="AC164" s="73"/>
      <c r="AD164" s="73"/>
      <c r="AE164" s="73"/>
      <c r="AF164" s="73"/>
      <c r="AG164" s="73"/>
      <c r="AH164" s="73"/>
      <c r="AI164" s="73"/>
      <c r="AJ164" s="73"/>
      <c r="AK164" s="73"/>
      <c r="AL164" s="73"/>
      <c r="AM164" s="73"/>
      <c r="AN164" s="73"/>
      <c r="AO164" s="73" t="str">
        <f ca="1"/>
        <v>40_40_27_003</v>
      </c>
      <c r="AP164" s="73" t="str">
        <f ca="1"/>
        <v>Detailed Elevations</v>
      </c>
      <c r="AQ164" s="73" t="str">
        <f t="shared" ca="1" si="2"/>
        <v>40_40_27_003 : Detailed Elevations</v>
      </c>
    </row>
    <row r="165" spans="2:43" x14ac:dyDescent="0.35">
      <c r="B165" s="6" t="s">
        <v>3206</v>
      </c>
      <c r="C165" s="73"/>
      <c r="D165" s="73"/>
      <c r="E165" s="73"/>
      <c r="F165" s="73"/>
      <c r="G16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v>
      </c>
      <c r="H165" s="101" t="s">
        <v>2579</v>
      </c>
      <c r="I165" s="101" t="s">
        <v>2619</v>
      </c>
      <c r="J165" s="101"/>
      <c r="K165" s="73" t="s">
        <v>3207</v>
      </c>
      <c r="L165" s="73" t="str">
        <f>_xlfn.CONCAT(tbl_Picklist_UniclassPM[[#This Row],[Code]]," : ",tbl_Picklist_UniclassPM[[#This Row],[Title]])</f>
        <v>PM_30_50 : Building services condition survey reports</v>
      </c>
      <c r="M165" s="73"/>
      <c r="N165" s="73"/>
      <c r="O165" s="73"/>
      <c r="P165" s="73"/>
      <c r="Q165" s="73"/>
      <c r="R165" s="73" t="str">
        <f ca="1"/>
        <v>PM_30_50_82 : Sprinkler systems survey report</v>
      </c>
      <c r="S165" s="73"/>
      <c r="T165" s="73"/>
      <c r="U165" s="73"/>
      <c r="V165" s="73"/>
      <c r="W165" s="73"/>
      <c r="X165" s="73"/>
      <c r="Y165" s="73"/>
      <c r="Z165" s="73"/>
      <c r="AA165" s="73"/>
      <c r="AB165" s="73"/>
      <c r="AC165" s="73"/>
      <c r="AD165" s="73"/>
      <c r="AE165" s="73"/>
      <c r="AF165" s="73"/>
      <c r="AG165" s="73"/>
      <c r="AH165" s="73"/>
      <c r="AI165" s="73"/>
      <c r="AJ165" s="73"/>
      <c r="AK165" s="73"/>
      <c r="AL165" s="73"/>
      <c r="AM165" s="73"/>
      <c r="AN165" s="73"/>
      <c r="AO165" s="73" t="str">
        <f ca="1"/>
        <v>40_40_34_001</v>
      </c>
      <c r="AP165" s="73" t="str">
        <f ca="1"/>
        <v>Site Location Plan</v>
      </c>
      <c r="AQ165" s="73" t="str">
        <f t="shared" ca="1" si="2"/>
        <v>40_40_34_001 : Site Location Plan</v>
      </c>
    </row>
    <row r="166" spans="2:43" x14ac:dyDescent="0.35">
      <c r="B166" s="6" t="s">
        <v>3208</v>
      </c>
      <c r="C166" s="73"/>
      <c r="D166" s="73"/>
      <c r="E166" s="73"/>
      <c r="F166" s="73"/>
      <c r="G16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PM_30_50_06</v>
      </c>
      <c r="H166" s="101" t="s">
        <v>2579</v>
      </c>
      <c r="I166" s="101" t="s">
        <v>2619</v>
      </c>
      <c r="J166" s="101" t="s">
        <v>2612</v>
      </c>
      <c r="K166" s="73" t="s">
        <v>3209</v>
      </c>
      <c r="L166" s="73" t="str">
        <f>_xlfn.CONCAT(tbl_Picklist_UniclassPM[[#This Row],[Code]]," : ",tbl_Picklist_UniclassPM[[#This Row],[Title]])</f>
        <v>PM_30_50_06 : Below-ground services survey report</v>
      </c>
      <c r="M166" s="73"/>
      <c r="N166" s="73"/>
      <c r="O166" s="73"/>
      <c r="P166" s="73"/>
      <c r="Q166" s="73"/>
      <c r="R166" s="73" t="str">
        <f ca="1"/>
        <v>PM_30_50_95 : Ventilation and air conditioning systems survey report</v>
      </c>
      <c r="S166" s="73"/>
      <c r="T166" s="73"/>
      <c r="U166" s="73"/>
      <c r="V166" s="73"/>
      <c r="W166" s="73"/>
      <c r="X166" s="73"/>
      <c r="Y166" s="73"/>
      <c r="Z166" s="73"/>
      <c r="AA166" s="73"/>
      <c r="AB166" s="73"/>
      <c r="AC166" s="73"/>
      <c r="AD166" s="73"/>
      <c r="AE166" s="73"/>
      <c r="AF166" s="73"/>
      <c r="AG166" s="73"/>
      <c r="AH166" s="73"/>
      <c r="AI166" s="73"/>
      <c r="AJ166" s="73"/>
      <c r="AK166" s="73"/>
      <c r="AL166" s="73"/>
      <c r="AM166" s="73"/>
      <c r="AN166" s="73"/>
      <c r="AO166" s="73" t="str">
        <f ca="1"/>
        <v>40_40_34_002</v>
      </c>
      <c r="AP166" s="73" t="str">
        <f ca="1"/>
        <v>Site Plan</v>
      </c>
      <c r="AQ166" s="73" t="str">
        <f t="shared" ca="1" si="2"/>
        <v>40_40_34_002 : Site Plan</v>
      </c>
    </row>
    <row r="167" spans="2:43" x14ac:dyDescent="0.35">
      <c r="B167" s="6" t="s">
        <v>3210</v>
      </c>
      <c r="C167" s="73"/>
      <c r="D167" s="73"/>
      <c r="E167" s="73"/>
      <c r="F167" s="73"/>
      <c r="G16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PM_30_50_08</v>
      </c>
      <c r="H167" s="101" t="s">
        <v>2579</v>
      </c>
      <c r="I167" s="101" t="s">
        <v>2619</v>
      </c>
      <c r="J167" s="101" t="s">
        <v>2783</v>
      </c>
      <c r="K167" s="73" t="s">
        <v>3211</v>
      </c>
      <c r="L167" s="73" t="str">
        <f>_xlfn.CONCAT(tbl_Picklist_UniclassPM[[#This Row],[Code]]," : ",tbl_Picklist_UniclassPM[[#This Row],[Title]])</f>
        <v>PM_30_50_08 : Boilers, heating and hot water systems survey report</v>
      </c>
      <c r="M167" s="73"/>
      <c r="N167" s="73"/>
      <c r="O167" s="73"/>
      <c r="P167" s="73"/>
      <c r="Q167" s="73"/>
      <c r="R167" s="73" t="str">
        <f ca="1"/>
        <v>PM_30_60_10 : Building fabric survey report</v>
      </c>
      <c r="S167" s="73"/>
      <c r="T167" s="73"/>
      <c r="U167" s="73"/>
      <c r="V167" s="73"/>
      <c r="W167" s="73"/>
      <c r="X167" s="73"/>
      <c r="Y167" s="73"/>
      <c r="Z167" s="73"/>
      <c r="AA167" s="73"/>
      <c r="AB167" s="73"/>
      <c r="AC167" s="73"/>
      <c r="AD167" s="73"/>
      <c r="AE167" s="73"/>
      <c r="AF167" s="73"/>
      <c r="AG167" s="73"/>
      <c r="AH167" s="73"/>
      <c r="AI167" s="73"/>
      <c r="AJ167" s="73"/>
      <c r="AK167" s="73"/>
      <c r="AL167" s="73"/>
      <c r="AM167" s="73"/>
      <c r="AN167" s="73"/>
      <c r="AO167" s="73" t="str">
        <f ca="1"/>
        <v>40_40_34_003</v>
      </c>
      <c r="AP167" s="73" t="str">
        <f ca="1"/>
        <v>Landscape Plan</v>
      </c>
      <c r="AQ167" s="73" t="str">
        <f t="shared" ca="1" si="2"/>
        <v>40_40_34_003 : Landscape Plan</v>
      </c>
    </row>
    <row r="168" spans="2:43" x14ac:dyDescent="0.35">
      <c r="B168" s="6" t="s">
        <v>3212</v>
      </c>
      <c r="C168" s="73"/>
      <c r="D168" s="73"/>
      <c r="E168" s="73"/>
      <c r="F168" s="73"/>
      <c r="G16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PM_30_50_11</v>
      </c>
      <c r="H168" s="101" t="s">
        <v>2579</v>
      </c>
      <c r="I168" s="101" t="s">
        <v>2619</v>
      </c>
      <c r="J168" s="101" t="s">
        <v>2628</v>
      </c>
      <c r="K168" s="73" t="s">
        <v>3213</v>
      </c>
      <c r="L168" s="73" t="str">
        <f>_xlfn.CONCAT(tbl_Picklist_UniclassPM[[#This Row],[Code]]," : ",tbl_Picklist_UniclassPM[[#This Row],[Title]])</f>
        <v>PM_30_50_11 : Catering equipment survey report</v>
      </c>
      <c r="M168" s="73"/>
      <c r="N168" s="73"/>
      <c r="O168" s="73"/>
      <c r="P168" s="73"/>
      <c r="Q168" s="73"/>
      <c r="R168" s="73" t="str">
        <f ca="1"/>
        <v>PM_30_60_12 : Building measurement survey report</v>
      </c>
      <c r="S168" s="73"/>
      <c r="T168" s="73"/>
      <c r="U168" s="73"/>
      <c r="V168" s="73"/>
      <c r="W168" s="73"/>
      <c r="X168" s="73"/>
      <c r="Y168" s="73"/>
      <c r="Z168" s="73"/>
      <c r="AA168" s="73"/>
      <c r="AB168" s="73"/>
      <c r="AC168" s="73"/>
      <c r="AD168" s="73"/>
      <c r="AE168" s="73"/>
      <c r="AF168" s="73"/>
      <c r="AG168" s="73"/>
      <c r="AH168" s="73"/>
      <c r="AI168" s="73"/>
      <c r="AJ168" s="73"/>
      <c r="AK168" s="73"/>
      <c r="AL168" s="73"/>
      <c r="AM168" s="73"/>
      <c r="AN168" s="73"/>
      <c r="AO168" s="73" t="str">
        <f ca="1"/>
        <v>40_40_34_004</v>
      </c>
      <c r="AP168" s="73" t="str">
        <f ca="1"/>
        <v>General Arrangement Floor Plans</v>
      </c>
      <c r="AQ168" s="73" t="str">
        <f t="shared" ca="1" si="2"/>
        <v>40_40_34_004 : General Arrangement Floor Plans</v>
      </c>
    </row>
    <row r="169" spans="2:43" x14ac:dyDescent="0.35">
      <c r="B169" s="6" t="s">
        <v>3214</v>
      </c>
      <c r="C169" s="73"/>
      <c r="D169" s="73"/>
      <c r="E169" s="73"/>
      <c r="F169" s="73"/>
      <c r="G16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PM_30_50_15</v>
      </c>
      <c r="H169" s="101" t="s">
        <v>2579</v>
      </c>
      <c r="I169" s="101" t="s">
        <v>2619</v>
      </c>
      <c r="J169" s="101" t="s">
        <v>2505</v>
      </c>
      <c r="K169" s="73" t="s">
        <v>3215</v>
      </c>
      <c r="L169" s="73" t="str">
        <f>_xlfn.CONCAT(tbl_Picklist_UniclassPM[[#This Row],[Code]]," : ",tbl_Picklist_UniclassPM[[#This Row],[Title]])</f>
        <v>PM_30_50_15 : Cold water and water treatment systems survey report</v>
      </c>
      <c r="M169" s="73"/>
      <c r="N169" s="73"/>
      <c r="O169" s="73"/>
      <c r="P169" s="73"/>
      <c r="Q169" s="73"/>
      <c r="R169" s="73" t="str">
        <f ca="1"/>
        <v>PM_30_60_15 : Concealed elements survey report</v>
      </c>
      <c r="S169" s="73"/>
      <c r="T169" s="73"/>
      <c r="U169" s="73"/>
      <c r="V169" s="73"/>
      <c r="W169" s="73"/>
      <c r="X169" s="73"/>
      <c r="Y169" s="73"/>
      <c r="Z169" s="73"/>
      <c r="AA169" s="73"/>
      <c r="AB169" s="73"/>
      <c r="AC169" s="73"/>
      <c r="AD169" s="73"/>
      <c r="AE169" s="73"/>
      <c r="AF169" s="73"/>
      <c r="AG169" s="73"/>
      <c r="AH169" s="73"/>
      <c r="AI169" s="73"/>
      <c r="AJ169" s="73"/>
      <c r="AK169" s="73"/>
      <c r="AL169" s="73"/>
      <c r="AM169" s="73"/>
      <c r="AN169" s="73"/>
      <c r="AO169" s="73" t="str">
        <f ca="1"/>
        <v>40_40_34_005</v>
      </c>
      <c r="AP169" s="73" t="str">
        <f ca="1"/>
        <v>General Arrangement Roof Plans</v>
      </c>
      <c r="AQ169" s="73" t="str">
        <f t="shared" ca="1" si="2"/>
        <v>40_40_34_005 : General Arrangement Roof Plans</v>
      </c>
    </row>
    <row r="170" spans="2:43" x14ac:dyDescent="0.35">
      <c r="B170" s="6" t="s">
        <v>3216</v>
      </c>
      <c r="C170" s="73"/>
      <c r="D170" s="73"/>
      <c r="E170" s="73"/>
      <c r="F170" s="73"/>
      <c r="G17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PM_30_50_16</v>
      </c>
      <c r="H170" s="101" t="s">
        <v>2579</v>
      </c>
      <c r="I170" s="101" t="s">
        <v>2619</v>
      </c>
      <c r="J170" s="101" t="s">
        <v>2687</v>
      </c>
      <c r="K170" s="73" t="s">
        <v>3217</v>
      </c>
      <c r="L170" s="73" t="str">
        <f>_xlfn.CONCAT(tbl_Picklist_UniclassPM[[#This Row],[Code]]," : ",tbl_Picklist_UniclassPM[[#This Row],[Title]])</f>
        <v>PM_30_50_16 : Control systems survey report</v>
      </c>
      <c r="M170" s="73"/>
      <c r="N170" s="73"/>
      <c r="O170" s="73"/>
      <c r="P170" s="73"/>
      <c r="Q170" s="73"/>
      <c r="R170" s="73" t="str">
        <f ca="1"/>
        <v>PM_30_60_17 : Concrete cover survey report</v>
      </c>
      <c r="S170" s="73"/>
      <c r="T170" s="73"/>
      <c r="U170" s="73"/>
      <c r="V170" s="73"/>
      <c r="W170" s="73"/>
      <c r="X170" s="73"/>
      <c r="Y170" s="73"/>
      <c r="Z170" s="73"/>
      <c r="AA170" s="73"/>
      <c r="AB170" s="73"/>
      <c r="AC170" s="73"/>
      <c r="AD170" s="73"/>
      <c r="AE170" s="73"/>
      <c r="AF170" s="73"/>
      <c r="AG170" s="73"/>
      <c r="AH170" s="73"/>
      <c r="AI170" s="73"/>
      <c r="AJ170" s="73"/>
      <c r="AK170" s="73"/>
      <c r="AL170" s="73"/>
      <c r="AM170" s="73"/>
      <c r="AN170" s="73"/>
      <c r="AO170" s="73" t="str">
        <f ca="1"/>
        <v>40_40_34_006</v>
      </c>
      <c r="AP170" s="73" t="str">
        <f ca="1"/>
        <v>Structural Engineering Plans</v>
      </c>
      <c r="AQ170" s="73" t="str">
        <f t="shared" ca="1" si="2"/>
        <v>40_40_34_006 : Structural Engineering Plans</v>
      </c>
    </row>
    <row r="171" spans="2:43" x14ac:dyDescent="0.35">
      <c r="B171" s="6" t="s">
        <v>3218</v>
      </c>
      <c r="C171" s="73"/>
      <c r="D171" s="73"/>
      <c r="E171" s="73"/>
      <c r="F171" s="73"/>
      <c r="G17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PM_30_50_28</v>
      </c>
      <c r="H171" s="101" t="s">
        <v>2579</v>
      </c>
      <c r="I171" s="101" t="s">
        <v>2619</v>
      </c>
      <c r="J171" s="101" t="s">
        <v>2753</v>
      </c>
      <c r="K171" s="73" t="s">
        <v>3219</v>
      </c>
      <c r="L171" s="73" t="str">
        <f>_xlfn.CONCAT(tbl_Picklist_UniclassPM[[#This Row],[Code]]," : ",tbl_Picklist_UniclassPM[[#This Row],[Title]])</f>
        <v>PM_30_50_28 : Escalator and moving pavement systems survey report</v>
      </c>
      <c r="M171" s="73"/>
      <c r="N171" s="73"/>
      <c r="O171" s="73"/>
      <c r="P171" s="73"/>
      <c r="Q171" s="73"/>
      <c r="R171" s="73" t="str">
        <f ca="1"/>
        <v>PM_30_60_18 : Concrete defects survey report</v>
      </c>
      <c r="S171" s="73"/>
      <c r="T171" s="73"/>
      <c r="U171" s="73"/>
      <c r="V171" s="73"/>
      <c r="W171" s="73"/>
      <c r="X171" s="73"/>
      <c r="Y171" s="73"/>
      <c r="Z171" s="73"/>
      <c r="AA171" s="73"/>
      <c r="AB171" s="73"/>
      <c r="AC171" s="73"/>
      <c r="AD171" s="73"/>
      <c r="AE171" s="73"/>
      <c r="AF171" s="73"/>
      <c r="AG171" s="73"/>
      <c r="AH171" s="73"/>
      <c r="AI171" s="73"/>
      <c r="AJ171" s="73"/>
      <c r="AK171" s="73"/>
      <c r="AL171" s="73"/>
      <c r="AM171" s="73"/>
      <c r="AN171" s="73"/>
      <c r="AO171" s="73" t="str">
        <f ca="1"/>
        <v>40_40_34_007</v>
      </c>
      <c r="AP171" s="73" t="str">
        <f ca="1"/>
        <v>General Arrangement Wall Type Plans</v>
      </c>
      <c r="AQ171" s="73" t="str">
        <f t="shared" ca="1" si="2"/>
        <v>40_40_34_007 : General Arrangement Wall Type Plans</v>
      </c>
    </row>
    <row r="172" spans="2:43" x14ac:dyDescent="0.35">
      <c r="B172" s="6" t="s">
        <v>3220</v>
      </c>
      <c r="C172" s="73"/>
      <c r="D172" s="73"/>
      <c r="E172" s="73"/>
      <c r="F172" s="73"/>
      <c r="G17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PM_30_50_30</v>
      </c>
      <c r="H172" s="101" t="s">
        <v>2579</v>
      </c>
      <c r="I172" s="101" t="s">
        <v>2619</v>
      </c>
      <c r="J172" s="101" t="s">
        <v>2579</v>
      </c>
      <c r="K172" s="73" t="s">
        <v>3221</v>
      </c>
      <c r="L172" s="73" t="str">
        <f>_xlfn.CONCAT(tbl_Picklist_UniclassPM[[#This Row],[Code]]," : ",tbl_Picklist_UniclassPM[[#This Row],[Title]])</f>
        <v>PM_30_50_30 : Fire alarm systems survey report</v>
      </c>
      <c r="M172" s="73"/>
      <c r="N172" s="73"/>
      <c r="O172" s="73"/>
      <c r="P172" s="73"/>
      <c r="Q172" s="73"/>
      <c r="R172" s="73" t="str">
        <f ca="1"/>
        <v>PM_30_60_20 : Damp ingress and excess moisture survey report</v>
      </c>
      <c r="S172" s="73"/>
      <c r="T172" s="73"/>
      <c r="U172" s="73"/>
      <c r="V172" s="73"/>
      <c r="W172" s="73"/>
      <c r="X172" s="73"/>
      <c r="Y172" s="73"/>
      <c r="Z172" s="73"/>
      <c r="AA172" s="73"/>
      <c r="AB172" s="73"/>
      <c r="AC172" s="73"/>
      <c r="AD172" s="73"/>
      <c r="AE172" s="73"/>
      <c r="AF172" s="73"/>
      <c r="AG172" s="73"/>
      <c r="AH172" s="73"/>
      <c r="AI172" s="73"/>
      <c r="AJ172" s="73"/>
      <c r="AK172" s="73"/>
      <c r="AL172" s="73"/>
      <c r="AM172" s="73"/>
      <c r="AN172" s="73"/>
      <c r="AO172" s="73" t="str">
        <f ca="1"/>
        <v>40_40_34_008</v>
      </c>
      <c r="AP172" s="73" t="str">
        <f ca="1"/>
        <v>General Arrangement Finishes Plans</v>
      </c>
      <c r="AQ172" s="73" t="str">
        <f t="shared" ca="1" si="2"/>
        <v>40_40_34_008 : General Arrangement Finishes Plans</v>
      </c>
    </row>
    <row r="173" spans="2:43" x14ac:dyDescent="0.35">
      <c r="B173" s="6" t="s">
        <v>3222</v>
      </c>
      <c r="C173" s="73"/>
      <c r="D173" s="73"/>
      <c r="E173" s="73"/>
      <c r="F173" s="73"/>
      <c r="G17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PM_30_50_34</v>
      </c>
      <c r="H173" s="101" t="s">
        <v>2579</v>
      </c>
      <c r="I173" s="101" t="s">
        <v>2619</v>
      </c>
      <c r="J173" s="101" t="s">
        <v>3060</v>
      </c>
      <c r="K173" s="73" t="s">
        <v>3223</v>
      </c>
      <c r="L173" s="73" t="str">
        <f>_xlfn.CONCAT(tbl_Picklist_UniclassPM[[#This Row],[Code]]," : ",tbl_Picklist_UniclassPM[[#This Row],[Title]])</f>
        <v>PM_30_50_34 : Generators system survey report</v>
      </c>
      <c r="M173" s="73"/>
      <c r="N173" s="73"/>
      <c r="O173" s="73"/>
      <c r="P173" s="73"/>
      <c r="Q173" s="73"/>
      <c r="R173" s="73" t="str">
        <f ca="1"/>
        <v>PM_30_60_22 : Dilapidations survey report</v>
      </c>
      <c r="S173" s="73"/>
      <c r="T173" s="73"/>
      <c r="U173" s="73"/>
      <c r="V173" s="73"/>
      <c r="W173" s="73"/>
      <c r="X173" s="73"/>
      <c r="Y173" s="73"/>
      <c r="Z173" s="73"/>
      <c r="AA173" s="73"/>
      <c r="AB173" s="73"/>
      <c r="AC173" s="73"/>
      <c r="AD173" s="73"/>
      <c r="AE173" s="73"/>
      <c r="AF173" s="73"/>
      <c r="AG173" s="73"/>
      <c r="AH173" s="73"/>
      <c r="AI173" s="73"/>
      <c r="AJ173" s="73"/>
      <c r="AK173" s="73"/>
      <c r="AL173" s="73"/>
      <c r="AM173" s="73"/>
      <c r="AN173" s="73"/>
      <c r="AO173" s="73" t="str">
        <f ca="1"/>
        <v>40_40_34_009</v>
      </c>
      <c r="AP173" s="73" t="str">
        <f ca="1"/>
        <v>General Arrangement Reflected Ceiling Plans</v>
      </c>
      <c r="AQ173" s="73" t="str">
        <f t="shared" ca="1" si="2"/>
        <v>40_40_34_009 : General Arrangement Reflected Ceiling Plans</v>
      </c>
    </row>
    <row r="174" spans="2:43" x14ac:dyDescent="0.35">
      <c r="B174" s="6" t="s">
        <v>3224</v>
      </c>
      <c r="C174" s="73"/>
      <c r="D174" s="73"/>
      <c r="E174" s="73"/>
      <c r="F174" s="73"/>
      <c r="G17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PM_30_50_46</v>
      </c>
      <c r="H174" s="101" t="s">
        <v>2579</v>
      </c>
      <c r="I174" s="101" t="s">
        <v>2619</v>
      </c>
      <c r="J174" s="101" t="s">
        <v>2607</v>
      </c>
      <c r="K174" s="73" t="s">
        <v>3225</v>
      </c>
      <c r="L174" s="73" t="str">
        <f>_xlfn.CONCAT(tbl_Picklist_UniclassPM[[#This Row],[Code]]," : ",tbl_Picklist_UniclassPM[[#This Row],[Title]])</f>
        <v>PM_30_50_46 : Lighting survey information</v>
      </c>
      <c r="M174" s="73"/>
      <c r="N174" s="73"/>
      <c r="O174" s="73"/>
      <c r="P174" s="73"/>
      <c r="Q174" s="73"/>
      <c r="R174" s="73" t="str">
        <f ca="1"/>
        <v>PM_30_60_25 : Doors, windows and glazing defects survey report</v>
      </c>
      <c r="S174" s="73"/>
      <c r="T174" s="73"/>
      <c r="U174" s="73"/>
      <c r="V174" s="73"/>
      <c r="W174" s="73"/>
      <c r="X174" s="73"/>
      <c r="Y174" s="73"/>
      <c r="Z174" s="73"/>
      <c r="AA174" s="73"/>
      <c r="AB174" s="73"/>
      <c r="AC174" s="73"/>
      <c r="AD174" s="73"/>
      <c r="AE174" s="73"/>
      <c r="AF174" s="73"/>
      <c r="AG174" s="73"/>
      <c r="AH174" s="73"/>
      <c r="AI174" s="73"/>
      <c r="AJ174" s="73"/>
      <c r="AK174" s="73"/>
      <c r="AL174" s="73"/>
      <c r="AM174" s="73"/>
      <c r="AN174" s="73"/>
      <c r="AO174" s="73" t="str">
        <f ca="1"/>
        <v>40_40_34_010</v>
      </c>
      <c r="AP174" s="73" t="str">
        <f ca="1"/>
        <v>Planting Plan</v>
      </c>
      <c r="AQ174" s="73" t="str">
        <f t="shared" ca="1" si="2"/>
        <v>40_40_34_010 : Planting Plan</v>
      </c>
    </row>
    <row r="175" spans="2:43" x14ac:dyDescent="0.35">
      <c r="B175" s="6" t="s">
        <v>3226</v>
      </c>
      <c r="C175" s="73"/>
      <c r="D175" s="73"/>
      <c r="E175" s="73"/>
      <c r="F175" s="73"/>
      <c r="G17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PM_30_50_47</v>
      </c>
      <c r="H175" s="101" t="s">
        <v>2579</v>
      </c>
      <c r="I175" s="101" t="s">
        <v>2619</v>
      </c>
      <c r="J175" s="101" t="s">
        <v>2958</v>
      </c>
      <c r="K175" s="73" t="s">
        <v>3227</v>
      </c>
      <c r="L175" s="73" t="str">
        <f>_xlfn.CONCAT(tbl_Picklist_UniclassPM[[#This Row],[Code]]," : ",tbl_Picklist_UniclassPM[[#This Row],[Title]])</f>
        <v>PM_30_50_47 : Lift installation survey report</v>
      </c>
      <c r="M175" s="73"/>
      <c r="N175" s="73"/>
      <c r="O175" s="73"/>
      <c r="P175" s="73"/>
      <c r="Q175" s="73"/>
      <c r="R175" s="73" t="str">
        <f ca="1"/>
        <v>PM_30_60_50 : Masonry defects survey report</v>
      </c>
      <c r="S175" s="73"/>
      <c r="T175" s="73"/>
      <c r="U175" s="73"/>
      <c r="V175" s="73"/>
      <c r="W175" s="73"/>
      <c r="X175" s="73"/>
      <c r="Y175" s="73"/>
      <c r="Z175" s="73"/>
      <c r="AA175" s="73"/>
      <c r="AB175" s="73"/>
      <c r="AC175" s="73"/>
      <c r="AD175" s="73"/>
      <c r="AE175" s="73"/>
      <c r="AF175" s="73"/>
      <c r="AG175" s="73"/>
      <c r="AH175" s="73"/>
      <c r="AI175" s="73"/>
      <c r="AJ175" s="73"/>
      <c r="AK175" s="73"/>
      <c r="AL175" s="73"/>
      <c r="AM175" s="73"/>
      <c r="AN175" s="73"/>
      <c r="AO175" s="73" t="str">
        <f ca="1"/>
        <v>40_40_54_001</v>
      </c>
      <c r="AP175" s="73" t="str">
        <f ca="1"/>
        <v>Space Layout Drawings</v>
      </c>
      <c r="AQ175" s="73" t="str">
        <f t="shared" ca="1" si="2"/>
        <v>40_40_54_001 : Space Layout Drawings</v>
      </c>
    </row>
    <row r="176" spans="2:43" x14ac:dyDescent="0.35">
      <c r="B176" s="6" t="s">
        <v>3228</v>
      </c>
      <c r="C176" s="73"/>
      <c r="D176" s="73"/>
      <c r="E176" s="73"/>
      <c r="F176" s="73"/>
      <c r="G17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PM_30_50_48</v>
      </c>
      <c r="H176" s="101" t="s">
        <v>2579</v>
      </c>
      <c r="I176" s="101" t="s">
        <v>2619</v>
      </c>
      <c r="J176" s="101" t="s">
        <v>3229</v>
      </c>
      <c r="K176" s="73" t="s">
        <v>3230</v>
      </c>
      <c r="L176" s="73" t="str">
        <f>_xlfn.CONCAT(tbl_Picklist_UniclassPM[[#This Row],[Code]]," : ",tbl_Picklist_UniclassPM[[#This Row],[Title]])</f>
        <v>PM_30_50_48 : Low-voltage general power electrical installations survey report</v>
      </c>
      <c r="M176" s="73"/>
      <c r="N176" s="73"/>
      <c r="O176" s="73"/>
      <c r="P176" s="73"/>
      <c r="Q176" s="73"/>
      <c r="R176" s="73" t="str">
        <f ca="1"/>
        <v>PM_30_60_52 : Metalwork defects survey report</v>
      </c>
      <c r="S176" s="73"/>
      <c r="T176" s="73"/>
      <c r="U176" s="73"/>
      <c r="V176" s="73"/>
      <c r="W176" s="73"/>
      <c r="X176" s="73"/>
      <c r="Y176" s="73"/>
      <c r="Z176" s="73"/>
      <c r="AA176" s="73"/>
      <c r="AB176" s="73"/>
      <c r="AC176" s="73"/>
      <c r="AD176" s="73"/>
      <c r="AE176" s="73"/>
      <c r="AF176" s="73"/>
      <c r="AG176" s="73"/>
      <c r="AH176" s="73"/>
      <c r="AI176" s="73"/>
      <c r="AJ176" s="73"/>
      <c r="AK176" s="73"/>
      <c r="AL176" s="73"/>
      <c r="AM176" s="73"/>
      <c r="AN176" s="73"/>
      <c r="AO176" s="73" t="str">
        <f ca="1"/>
        <v>40_40_54_002</v>
      </c>
      <c r="AP176" s="73" t="str">
        <f ca="1"/>
        <v>Space Layout Schedule</v>
      </c>
      <c r="AQ176" s="73" t="str">
        <f t="shared" ca="1" si="2"/>
        <v>40_40_54_002 : Space Layout Schedule</v>
      </c>
    </row>
    <row r="177" spans="2:43" x14ac:dyDescent="0.35">
      <c r="B177" s="6" t="s">
        <v>3231</v>
      </c>
      <c r="C177" s="73"/>
      <c r="D177" s="73"/>
      <c r="E177" s="73"/>
      <c r="F177" s="73"/>
      <c r="G17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PM_30_50_71</v>
      </c>
      <c r="H177" s="101" t="s">
        <v>2579</v>
      </c>
      <c r="I177" s="101" t="s">
        <v>2619</v>
      </c>
      <c r="J177" s="101" t="s">
        <v>3232</v>
      </c>
      <c r="K177" s="73" t="s">
        <v>3233</v>
      </c>
      <c r="L177" s="73" t="str">
        <f>_xlfn.CONCAT(tbl_Picklist_UniclassPM[[#This Row],[Code]]," : ",tbl_Picklist_UniclassPM[[#This Row],[Title]])</f>
        <v>PM_30_50_71 : Refrigeration systems survey report</v>
      </c>
      <c r="M177" s="73"/>
      <c r="N177" s="73"/>
      <c r="O177" s="73"/>
      <c r="P177" s="73"/>
      <c r="Q177" s="73"/>
      <c r="R177" s="73" t="str">
        <f ca="1"/>
        <v>PM_30_60_73 : Roof defects survey report</v>
      </c>
      <c r="S177" s="73"/>
      <c r="T177" s="73"/>
      <c r="U177" s="73"/>
      <c r="V177" s="73"/>
      <c r="W177" s="73"/>
      <c r="X177" s="73"/>
      <c r="Y177" s="73"/>
      <c r="Z177" s="73"/>
      <c r="AA177" s="73"/>
      <c r="AB177" s="73"/>
      <c r="AC177" s="73"/>
      <c r="AD177" s="73"/>
      <c r="AE177" s="73"/>
      <c r="AF177" s="73"/>
      <c r="AG177" s="73"/>
      <c r="AH177" s="73"/>
      <c r="AI177" s="73"/>
      <c r="AJ177" s="73"/>
      <c r="AK177" s="73"/>
      <c r="AL177" s="73"/>
      <c r="AM177" s="73"/>
      <c r="AN177" s="73"/>
      <c r="AO177" s="73" t="str">
        <f ca="1"/>
        <v>40_40_54_003</v>
      </c>
      <c r="AP177" s="73" t="str">
        <f ca="1"/>
        <v>Stair and Lift Layout Drawings</v>
      </c>
      <c r="AQ177" s="73" t="str">
        <f t="shared" ca="1" si="2"/>
        <v>40_40_54_003 : Stair and Lift Layout Drawings</v>
      </c>
    </row>
    <row r="178" spans="2:43" x14ac:dyDescent="0.35">
      <c r="B178" s="6" t="s">
        <v>3234</v>
      </c>
      <c r="C178" s="73"/>
      <c r="D178" s="73"/>
      <c r="E178" s="73"/>
      <c r="F178" s="73"/>
      <c r="G17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PM_30_50_82</v>
      </c>
      <c r="H178" s="101" t="s">
        <v>2579</v>
      </c>
      <c r="I178" s="101" t="s">
        <v>2619</v>
      </c>
      <c r="J178" s="101" t="s">
        <v>2800</v>
      </c>
      <c r="K178" s="73" t="s">
        <v>3235</v>
      </c>
      <c r="L178" s="73" t="str">
        <f>_xlfn.CONCAT(tbl_Picklist_UniclassPM[[#This Row],[Code]]," : ",tbl_Picklist_UniclassPM[[#This Row],[Title]])</f>
        <v>PM_30_50_82 : Sprinkler systems survey report</v>
      </c>
      <c r="M178" s="73"/>
      <c r="N178" s="73"/>
      <c r="O178" s="73"/>
      <c r="P178" s="73"/>
      <c r="Q178" s="73"/>
      <c r="R178" s="73" t="str">
        <f ca="1"/>
        <v>PM_30_60_85 : Structural survey report</v>
      </c>
      <c r="S178" s="73"/>
      <c r="T178" s="73"/>
      <c r="U178" s="73"/>
      <c r="V178" s="73"/>
      <c r="W178" s="73"/>
      <c r="X178" s="73"/>
      <c r="Y178" s="73"/>
      <c r="Z178" s="73"/>
      <c r="AA178" s="73"/>
      <c r="AB178" s="73"/>
      <c r="AC178" s="73"/>
      <c r="AD178" s="73"/>
      <c r="AE178" s="73"/>
      <c r="AF178" s="73"/>
      <c r="AG178" s="73"/>
      <c r="AH178" s="73"/>
      <c r="AI178" s="73"/>
      <c r="AJ178" s="73"/>
      <c r="AK178" s="73"/>
      <c r="AL178" s="73"/>
      <c r="AM178" s="73"/>
      <c r="AN178" s="73"/>
      <c r="AO178" s="73" t="str">
        <f ca="1"/>
        <v>40_40_54_004</v>
      </c>
      <c r="AP178" s="73" t="str">
        <f ca="1"/>
        <v>Server and Hub Room Layout Drawings</v>
      </c>
      <c r="AQ178" s="73" t="str">
        <f t="shared" ca="1" si="2"/>
        <v>40_40_54_004 : Server and Hub Room Layout Drawings</v>
      </c>
    </row>
    <row r="179" spans="2:43" x14ac:dyDescent="0.35">
      <c r="B179" s="6" t="s">
        <v>3236</v>
      </c>
      <c r="C179" s="73"/>
      <c r="D179" s="73"/>
      <c r="E179" s="73"/>
      <c r="F179" s="73"/>
      <c r="G17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PM_30_50_95</v>
      </c>
      <c r="H179" s="101" t="s">
        <v>2579</v>
      </c>
      <c r="I179" s="101" t="s">
        <v>2619</v>
      </c>
      <c r="J179" s="101" t="s">
        <v>2790</v>
      </c>
      <c r="K179" s="73" t="s">
        <v>3237</v>
      </c>
      <c r="L179" s="73" t="str">
        <f>_xlfn.CONCAT(tbl_Picklist_UniclassPM[[#This Row],[Code]]," : ",tbl_Picklist_UniclassPM[[#This Row],[Title]])</f>
        <v>PM_30_50_95 : Ventilation and air conditioning systems survey report</v>
      </c>
      <c r="M179" s="73"/>
      <c r="N179" s="73"/>
      <c r="O179" s="73"/>
      <c r="P179" s="73"/>
      <c r="Q179" s="73"/>
      <c r="R179" s="73" t="str">
        <f ca="1"/>
        <v>PM_30_60_90 : Timber defects survey report</v>
      </c>
      <c r="S179" s="73"/>
      <c r="T179" s="73"/>
      <c r="U179" s="73"/>
      <c r="V179" s="73"/>
      <c r="W179" s="73"/>
      <c r="X179" s="73"/>
      <c r="Y179" s="73"/>
      <c r="Z179" s="73"/>
      <c r="AA179" s="73"/>
      <c r="AB179" s="73"/>
      <c r="AC179" s="73"/>
      <c r="AD179" s="73"/>
      <c r="AE179" s="73"/>
      <c r="AF179" s="73"/>
      <c r="AG179" s="73"/>
      <c r="AH179" s="73"/>
      <c r="AI179" s="73"/>
      <c r="AJ179" s="73"/>
      <c r="AK179" s="73"/>
      <c r="AL179" s="73"/>
      <c r="AM179" s="73"/>
      <c r="AN179" s="73"/>
      <c r="AO179" s="73" t="str">
        <f ca="1"/>
        <v>40_40_63_001</v>
      </c>
      <c r="AP179" s="73" t="str">
        <f ca="1"/>
        <v>Construction Phase Plan</v>
      </c>
      <c r="AQ179" s="73" t="str">
        <f t="shared" ca="1" si="2"/>
        <v>40_40_63_001 : Construction Phase Plan</v>
      </c>
    </row>
    <row r="180" spans="2:43" x14ac:dyDescent="0.35">
      <c r="B180" s="6" t="s">
        <v>3238</v>
      </c>
      <c r="C180" s="73"/>
      <c r="D180" s="73"/>
      <c r="E180" s="73"/>
      <c r="F180" s="73"/>
      <c r="G18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v>
      </c>
      <c r="H180" s="101" t="s">
        <v>2579</v>
      </c>
      <c r="I180" s="101" t="s">
        <v>2521</v>
      </c>
      <c r="J180" s="101"/>
      <c r="K180" s="73" t="s">
        <v>3239</v>
      </c>
      <c r="L180" s="73" t="str">
        <f>_xlfn.CONCAT(tbl_Picklist_UniclassPM[[#This Row],[Code]]," : ",tbl_Picklist_UniclassPM[[#This Row],[Title]])</f>
        <v>PM_30_60 : Building survey reports</v>
      </c>
      <c r="M180" s="73"/>
      <c r="N180" s="73"/>
      <c r="O180" s="73"/>
      <c r="P180" s="73"/>
      <c r="Q180" s="73"/>
      <c r="R180" s="73" t="str">
        <f ca="1"/>
        <v>PM_30_70_02 : Access audit report</v>
      </c>
      <c r="S180" s="73"/>
      <c r="T180" s="73"/>
      <c r="U180" s="73"/>
      <c r="V180" s="73"/>
      <c r="W180" s="73"/>
      <c r="X180" s="73"/>
      <c r="Y180" s="73"/>
      <c r="Z180" s="73"/>
      <c r="AA180" s="73"/>
      <c r="AB180" s="73"/>
      <c r="AC180" s="73"/>
      <c r="AD180" s="73"/>
      <c r="AE180" s="73"/>
      <c r="AF180" s="73"/>
      <c r="AG180" s="73"/>
      <c r="AH180" s="73"/>
      <c r="AI180" s="73"/>
      <c r="AJ180" s="73"/>
      <c r="AK180" s="73"/>
      <c r="AL180" s="73"/>
      <c r="AM180" s="73"/>
      <c r="AN180" s="73"/>
      <c r="AO180" s="73" t="str">
        <f ca="1"/>
        <v>40_40_63_002</v>
      </c>
      <c r="AP180" s="73" t="str">
        <f ca="1"/>
        <v>Phasing Plans</v>
      </c>
      <c r="AQ180" s="73" t="str">
        <f t="shared" ca="1" si="2"/>
        <v>40_40_63_002 : Phasing Plans</v>
      </c>
    </row>
    <row r="181" spans="2:43" x14ac:dyDescent="0.35">
      <c r="B181" s="6" t="s">
        <v>3240</v>
      </c>
      <c r="C181" s="73"/>
      <c r="D181" s="73"/>
      <c r="E181" s="73"/>
      <c r="F181" s="73"/>
      <c r="G18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PM_30_60_10</v>
      </c>
      <c r="H181" s="101" t="s">
        <v>2579</v>
      </c>
      <c r="I181" s="101" t="s">
        <v>2521</v>
      </c>
      <c r="J181" s="101" t="s">
        <v>2448</v>
      </c>
      <c r="K181" s="73" t="s">
        <v>3241</v>
      </c>
      <c r="L181" s="73" t="str">
        <f>_xlfn.CONCAT(tbl_Picklist_UniclassPM[[#This Row],[Code]]," : ",tbl_Picklist_UniclassPM[[#This Row],[Title]])</f>
        <v>PM_30_60_10 : Building fabric survey report</v>
      </c>
      <c r="M181" s="73"/>
      <c r="N181" s="73"/>
      <c r="O181" s="73"/>
      <c r="P181" s="73"/>
      <c r="Q181" s="73"/>
      <c r="R181" s="73" t="str">
        <f ca="1"/>
        <v>PM_30_70_04 : Acoustics and noise transfer survey report</v>
      </c>
      <c r="S181" s="73"/>
      <c r="T181" s="73"/>
      <c r="U181" s="73"/>
      <c r="V181" s="73"/>
      <c r="W181" s="73"/>
      <c r="X181" s="73"/>
      <c r="Y181" s="73"/>
      <c r="Z181" s="73"/>
      <c r="AA181" s="73"/>
      <c r="AB181" s="73"/>
      <c r="AC181" s="73"/>
      <c r="AD181" s="73"/>
      <c r="AE181" s="73"/>
      <c r="AF181" s="73"/>
      <c r="AG181" s="73"/>
      <c r="AH181" s="73"/>
      <c r="AI181" s="73"/>
      <c r="AJ181" s="73"/>
      <c r="AK181" s="73"/>
      <c r="AL181" s="73"/>
      <c r="AM181" s="73"/>
      <c r="AN181" s="73"/>
      <c r="AO181" s="73" t="str">
        <f ca="1"/>
        <v>40_40_75_001</v>
      </c>
      <c r="AP181" s="73" t="str">
        <f ca="1"/>
        <v>Energy Sub Metering Schematic</v>
      </c>
      <c r="AQ181" s="73" t="str">
        <f t="shared" ca="1" si="2"/>
        <v>40_40_75_001 : Energy Sub Metering Schematic</v>
      </c>
    </row>
    <row r="182" spans="2:43" x14ac:dyDescent="0.35">
      <c r="B182" s="6" t="s">
        <v>3242</v>
      </c>
      <c r="C182" s="73"/>
      <c r="D182" s="73"/>
      <c r="E182" s="73"/>
      <c r="F182" s="73"/>
      <c r="G18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PM_30_60_12</v>
      </c>
      <c r="H182" s="101" t="s">
        <v>2579</v>
      </c>
      <c r="I182" s="101" t="s">
        <v>2521</v>
      </c>
      <c r="J182" s="101" t="s">
        <v>2641</v>
      </c>
      <c r="K182" s="73" t="s">
        <v>3243</v>
      </c>
      <c r="L182" s="73" t="str">
        <f>_xlfn.CONCAT(tbl_Picklist_UniclassPM[[#This Row],[Code]]," : ",tbl_Picklist_UniclassPM[[#This Row],[Title]])</f>
        <v>PM_30_60_12 : Building measurement survey report</v>
      </c>
      <c r="M182" s="73"/>
      <c r="N182" s="73"/>
      <c r="O182" s="73"/>
      <c r="P182" s="73"/>
      <c r="Q182" s="73"/>
      <c r="R182" s="73" t="str">
        <f ca="1"/>
        <v>PM_30_70_06 : Airtightness survey report</v>
      </c>
      <c r="S182" s="73"/>
      <c r="T182" s="73"/>
      <c r="U182" s="73"/>
      <c r="V182" s="73"/>
      <c r="W182" s="73"/>
      <c r="X182" s="73"/>
      <c r="Y182" s="73"/>
      <c r="Z182" s="73"/>
      <c r="AA182" s="73"/>
      <c r="AB182" s="73"/>
      <c r="AC182" s="73"/>
      <c r="AD182" s="73"/>
      <c r="AE182" s="73"/>
      <c r="AF182" s="73"/>
      <c r="AG182" s="73"/>
      <c r="AH182" s="73"/>
      <c r="AI182" s="73"/>
      <c r="AJ182" s="73"/>
      <c r="AK182" s="73"/>
      <c r="AL182" s="73"/>
      <c r="AM182" s="73"/>
      <c r="AN182" s="73"/>
      <c r="AO182" s="73" t="str">
        <f ca="1"/>
        <v>40_40_75_003</v>
      </c>
      <c r="AP182" s="73" t="str">
        <f ca="1"/>
        <v>Gas Services Schematic</v>
      </c>
      <c r="AQ182" s="73" t="str">
        <f t="shared" ca="1" si="2"/>
        <v>40_40_75_003 : Gas Services Schematic</v>
      </c>
    </row>
    <row r="183" spans="2:43" x14ac:dyDescent="0.35">
      <c r="B183" s="6" t="s">
        <v>3244</v>
      </c>
      <c r="C183" s="73"/>
      <c r="D183" s="73"/>
      <c r="E183" s="73"/>
      <c r="F183" s="73"/>
      <c r="G18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PM_30_60_15</v>
      </c>
      <c r="H183" s="101" t="s">
        <v>2579</v>
      </c>
      <c r="I183" s="101" t="s">
        <v>2521</v>
      </c>
      <c r="J183" s="101" t="s">
        <v>2505</v>
      </c>
      <c r="K183" s="73" t="s">
        <v>3245</v>
      </c>
      <c r="L183" s="73" t="str">
        <f>_xlfn.CONCAT(tbl_Picklist_UniclassPM[[#This Row],[Code]]," : ",tbl_Picklist_UniclassPM[[#This Row],[Title]])</f>
        <v>PM_30_60_15 : Concealed elements survey report</v>
      </c>
      <c r="M183" s="73"/>
      <c r="N183" s="73"/>
      <c r="O183" s="73"/>
      <c r="P183" s="73"/>
      <c r="Q183" s="73"/>
      <c r="R183" s="73" t="str">
        <f ca="1"/>
        <v>PM_30_70_26 : Energy assessment survey report</v>
      </c>
      <c r="S183" s="73"/>
      <c r="T183" s="73"/>
      <c r="U183" s="73"/>
      <c r="V183" s="73"/>
      <c r="W183" s="73"/>
      <c r="X183" s="73"/>
      <c r="Y183" s="73"/>
      <c r="Z183" s="73"/>
      <c r="AA183" s="73"/>
      <c r="AB183" s="73"/>
      <c r="AC183" s="73"/>
      <c r="AD183" s="73"/>
      <c r="AE183" s="73"/>
      <c r="AF183" s="73"/>
      <c r="AG183" s="73"/>
      <c r="AH183" s="73"/>
      <c r="AI183" s="73"/>
      <c r="AJ183" s="73"/>
      <c r="AK183" s="73"/>
      <c r="AL183" s="73"/>
      <c r="AM183" s="73"/>
      <c r="AN183" s="73"/>
      <c r="AO183" s="73" t="str">
        <f ca="1"/>
        <v>40_40_75_004</v>
      </c>
      <c r="AP183" s="73" t="str">
        <f ca="1"/>
        <v>Heating and Cooling Schematic</v>
      </c>
      <c r="AQ183" s="73" t="str">
        <f t="shared" ca="1" si="2"/>
        <v>40_40_75_004 : Heating and Cooling Schematic</v>
      </c>
    </row>
    <row r="184" spans="2:43" x14ac:dyDescent="0.35">
      <c r="B184" s="6" t="s">
        <v>3246</v>
      </c>
      <c r="C184" s="73"/>
      <c r="D184" s="73"/>
      <c r="E184" s="73"/>
      <c r="F184" s="73"/>
      <c r="G18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PM_30_60_17</v>
      </c>
      <c r="H184" s="101" t="s">
        <v>2579</v>
      </c>
      <c r="I184" s="101" t="s">
        <v>2521</v>
      </c>
      <c r="J184" s="101" t="s">
        <v>2525</v>
      </c>
      <c r="K184" s="73" t="s">
        <v>3247</v>
      </c>
      <c r="L184" s="73" t="str">
        <f>_xlfn.CONCAT(tbl_Picklist_UniclassPM[[#This Row],[Code]]," : ",tbl_Picklist_UniclassPM[[#This Row],[Title]])</f>
        <v>PM_30_60_17 : Concrete cover survey report</v>
      </c>
      <c r="M184" s="73"/>
      <c r="N184" s="73"/>
      <c r="O184" s="73"/>
      <c r="P184" s="73"/>
      <c r="Q184" s="73"/>
      <c r="R184" s="73" t="str">
        <f ca="1"/>
        <v>PM_30_70_30 : Fire protection survey report</v>
      </c>
      <c r="S184" s="73"/>
      <c r="T184" s="73"/>
      <c r="U184" s="73"/>
      <c r="V184" s="73"/>
      <c r="W184" s="73"/>
      <c r="X184" s="73"/>
      <c r="Y184" s="73"/>
      <c r="Z184" s="73"/>
      <c r="AA184" s="73"/>
      <c r="AB184" s="73"/>
      <c r="AC184" s="73"/>
      <c r="AD184" s="73"/>
      <c r="AE184" s="73"/>
      <c r="AF184" s="73"/>
      <c r="AG184" s="73"/>
      <c r="AH184" s="73"/>
      <c r="AI184" s="73"/>
      <c r="AJ184" s="73"/>
      <c r="AK184" s="73"/>
      <c r="AL184" s="73"/>
      <c r="AM184" s="73"/>
      <c r="AN184" s="73"/>
      <c r="AO184" s="73" t="str">
        <f ca="1"/>
        <v>40_40_75_005</v>
      </c>
      <c r="AP184" s="73" t="str">
        <f ca="1"/>
        <v>Domestic Hot and Cold Water Services Schematic</v>
      </c>
      <c r="AQ184" s="73" t="str">
        <f t="shared" ca="1" si="2"/>
        <v>40_40_75_005 : Domestic Hot and Cold Water Services Schematic</v>
      </c>
    </row>
    <row r="185" spans="2:43" x14ac:dyDescent="0.35">
      <c r="B185" s="6" t="s">
        <v>3248</v>
      </c>
      <c r="C185" s="73"/>
      <c r="D185" s="73"/>
      <c r="E185" s="73"/>
      <c r="F185" s="73"/>
      <c r="G18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PM_30_60_18</v>
      </c>
      <c r="H185" s="101" t="s">
        <v>2579</v>
      </c>
      <c r="I185" s="101" t="s">
        <v>2521</v>
      </c>
      <c r="J185" s="101" t="s">
        <v>2710</v>
      </c>
      <c r="K185" s="73" t="s">
        <v>3249</v>
      </c>
      <c r="L185" s="73" t="str">
        <f>_xlfn.CONCAT(tbl_Picklist_UniclassPM[[#This Row],[Code]]," : ",tbl_Picklist_UniclassPM[[#This Row],[Title]])</f>
        <v>PM_30_60_18 : Concrete defects survey report</v>
      </c>
      <c r="M185" s="73"/>
      <c r="N185" s="73"/>
      <c r="O185" s="73"/>
      <c r="P185" s="73"/>
      <c r="Q185" s="73"/>
      <c r="R185" s="73" t="str">
        <f ca="1"/>
        <v>PM_30_70_75 : Building security audit report</v>
      </c>
      <c r="S185" s="73"/>
      <c r="T185" s="73"/>
      <c r="U185" s="73"/>
      <c r="V185" s="73"/>
      <c r="W185" s="73"/>
      <c r="X185" s="73"/>
      <c r="Y185" s="73"/>
      <c r="Z185" s="73"/>
      <c r="AA185" s="73"/>
      <c r="AB185" s="73"/>
      <c r="AC185" s="73"/>
      <c r="AD185" s="73"/>
      <c r="AE185" s="73"/>
      <c r="AF185" s="73"/>
      <c r="AG185" s="73"/>
      <c r="AH185" s="73"/>
      <c r="AI185" s="73"/>
      <c r="AJ185" s="73"/>
      <c r="AK185" s="73"/>
      <c r="AL185" s="73"/>
      <c r="AM185" s="73"/>
      <c r="AN185" s="73"/>
      <c r="AO185" s="73" t="str">
        <f ca="1"/>
        <v>40_40_75_006</v>
      </c>
      <c r="AP185" s="73" t="str">
        <f ca="1"/>
        <v>Fire Suppression System Schematic</v>
      </c>
      <c r="AQ185" s="73" t="str">
        <f t="shared" ca="1" si="2"/>
        <v>40_40_75_006 : Fire Suppression System Schematic</v>
      </c>
    </row>
    <row r="186" spans="2:43" x14ac:dyDescent="0.35">
      <c r="B186" s="6" t="s">
        <v>3250</v>
      </c>
      <c r="C186" s="73"/>
      <c r="D186" s="73"/>
      <c r="E186" s="73"/>
      <c r="F186" s="73"/>
      <c r="G18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PM_30_60_20</v>
      </c>
      <c r="H186" s="101" t="s">
        <v>2579</v>
      </c>
      <c r="I186" s="101" t="s">
        <v>2521</v>
      </c>
      <c r="J186" s="101" t="s">
        <v>2500</v>
      </c>
      <c r="K186" s="73" t="s">
        <v>3251</v>
      </c>
      <c r="L186" s="73" t="str">
        <f>_xlfn.CONCAT(tbl_Picklist_UniclassPM[[#This Row],[Code]]," : ",tbl_Picklist_UniclassPM[[#This Row],[Title]])</f>
        <v>PM_30_60_20 : Damp ingress and excess moisture survey report</v>
      </c>
      <c r="M186" s="73"/>
      <c r="N186" s="73"/>
      <c r="O186" s="73"/>
      <c r="P186" s="73"/>
      <c r="Q186" s="73"/>
      <c r="R186" s="73" t="str">
        <f ca="1"/>
        <v>PM_35_05_22 : Development performance requirements</v>
      </c>
      <c r="S186" s="73"/>
      <c r="T186" s="73"/>
      <c r="U186" s="73"/>
      <c r="V186" s="73"/>
      <c r="W186" s="73"/>
      <c r="X186" s="73"/>
      <c r="Y186" s="73"/>
      <c r="Z186" s="73"/>
      <c r="AA186" s="73"/>
      <c r="AB186" s="73"/>
      <c r="AC186" s="73"/>
      <c r="AD186" s="73"/>
      <c r="AE186" s="73"/>
      <c r="AF186" s="73"/>
      <c r="AG186" s="73"/>
      <c r="AH186" s="73"/>
      <c r="AI186" s="73"/>
      <c r="AJ186" s="73"/>
      <c r="AK186" s="73"/>
      <c r="AL186" s="73"/>
      <c r="AM186" s="73"/>
      <c r="AN186" s="73"/>
      <c r="AO186" s="73" t="str">
        <f ca="1"/>
        <v>40_40_75_007</v>
      </c>
      <c r="AP186" s="73" t="str">
        <f ca="1"/>
        <v>Ventilation Schematic</v>
      </c>
      <c r="AQ186" s="73" t="str">
        <f t="shared" ca="1" si="2"/>
        <v>40_40_75_007 : Ventilation Schematic</v>
      </c>
    </row>
    <row r="187" spans="2:43" x14ac:dyDescent="0.35">
      <c r="B187" s="6" t="s">
        <v>3252</v>
      </c>
      <c r="C187" s="73"/>
      <c r="D187" s="73"/>
      <c r="E187" s="73"/>
      <c r="F187" s="73"/>
      <c r="G18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PM_30_60_22</v>
      </c>
      <c r="H187" s="101" t="s">
        <v>2579</v>
      </c>
      <c r="I187" s="101" t="s">
        <v>2521</v>
      </c>
      <c r="J187" s="101" t="s">
        <v>2813</v>
      </c>
      <c r="K187" s="73" t="s">
        <v>3253</v>
      </c>
      <c r="L187" s="73" t="str">
        <f>_xlfn.CONCAT(tbl_Picklist_UniclassPM[[#This Row],[Code]]," : ",tbl_Picklist_UniclassPM[[#This Row],[Title]])</f>
        <v>PM_30_60_22 : Dilapidations survey report</v>
      </c>
      <c r="M187" s="73"/>
      <c r="N187" s="73"/>
      <c r="O187" s="73"/>
      <c r="P187" s="73"/>
      <c r="Q187" s="73"/>
      <c r="R187" s="73" t="str">
        <f ca="1"/>
        <v>PM_35_05_79 : Site context requirements</v>
      </c>
      <c r="S187" s="73"/>
      <c r="T187" s="73"/>
      <c r="U187" s="73"/>
      <c r="V187" s="73"/>
      <c r="W187" s="73"/>
      <c r="X187" s="73"/>
      <c r="Y187" s="73"/>
      <c r="Z187" s="73"/>
      <c r="AA187" s="73"/>
      <c r="AB187" s="73"/>
      <c r="AC187" s="73"/>
      <c r="AD187" s="73"/>
      <c r="AE187" s="73"/>
      <c r="AF187" s="73"/>
      <c r="AG187" s="73"/>
      <c r="AH187" s="73"/>
      <c r="AI187" s="73"/>
      <c r="AJ187" s="73"/>
      <c r="AK187" s="73"/>
      <c r="AL187" s="73"/>
      <c r="AM187" s="73"/>
      <c r="AN187" s="73"/>
      <c r="AO187" s="73" t="str">
        <f ca="1"/>
        <v>40_40_75_008</v>
      </c>
      <c r="AP187" s="73" t="str">
        <f ca="1"/>
        <v>Electrical Distribution Schematic</v>
      </c>
      <c r="AQ187" s="73" t="str">
        <f t="shared" ca="1" si="2"/>
        <v>40_40_75_008 : Electrical Distribution Schematic</v>
      </c>
    </row>
    <row r="188" spans="2:43" x14ac:dyDescent="0.35">
      <c r="B188" s="6" t="s">
        <v>3254</v>
      </c>
      <c r="C188" s="73"/>
      <c r="D188" s="73"/>
      <c r="E188" s="73"/>
      <c r="F188" s="73"/>
      <c r="G18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PM_30_60_25</v>
      </c>
      <c r="H188" s="101" t="s">
        <v>2579</v>
      </c>
      <c r="I188" s="101" t="s">
        <v>2521</v>
      </c>
      <c r="J188" s="101" t="s">
        <v>2733</v>
      </c>
      <c r="K188" s="73" t="s">
        <v>3255</v>
      </c>
      <c r="L188" s="73" t="str">
        <f>_xlfn.CONCAT(tbl_Picklist_UniclassPM[[#This Row],[Code]]," : ",tbl_Picklist_UniclassPM[[#This Row],[Title]])</f>
        <v>PM_30_60_25 : Doors, windows and glazing defects survey report</v>
      </c>
      <c r="M188" s="73"/>
      <c r="N188" s="73"/>
      <c r="O188" s="73"/>
      <c r="P188" s="73"/>
      <c r="Q188" s="73"/>
      <c r="R188" s="73" t="str">
        <f ca="1"/>
        <v>PM_35_10_03 : Air quality performance requirements</v>
      </c>
      <c r="S188" s="73"/>
      <c r="T188" s="73"/>
      <c r="U188" s="73"/>
      <c r="V188" s="73"/>
      <c r="W188" s="73"/>
      <c r="X188" s="73"/>
      <c r="Y188" s="73"/>
      <c r="Z188" s="73"/>
      <c r="AA188" s="73"/>
      <c r="AB188" s="73"/>
      <c r="AC188" s="73"/>
      <c r="AD188" s="73"/>
      <c r="AE188" s="73"/>
      <c r="AF188" s="73"/>
      <c r="AG188" s="73"/>
      <c r="AH188" s="73"/>
      <c r="AI188" s="73"/>
      <c r="AJ188" s="73"/>
      <c r="AK188" s="73"/>
      <c r="AL188" s="73"/>
      <c r="AM188" s="73"/>
      <c r="AN188" s="73"/>
      <c r="AO188" s="73" t="str">
        <f ca="1"/>
        <v>40_40_75_009</v>
      </c>
      <c r="AP188" s="73" t="str">
        <f ca="1"/>
        <v>Fire Detection and Alarm Schematic</v>
      </c>
      <c r="AQ188" s="73" t="str">
        <f t="shared" ca="1" si="2"/>
        <v>40_40_75_009 : Fire Detection and Alarm Schematic</v>
      </c>
    </row>
    <row r="189" spans="2:43" x14ac:dyDescent="0.35">
      <c r="B189" s="6" t="s">
        <v>3256</v>
      </c>
      <c r="C189" s="73"/>
      <c r="D189" s="73"/>
      <c r="E189" s="73"/>
      <c r="F189" s="73"/>
      <c r="G18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PM_30_60_50</v>
      </c>
      <c r="H189" s="101" t="s">
        <v>2579</v>
      </c>
      <c r="I189" s="101" t="s">
        <v>2521</v>
      </c>
      <c r="J189" s="101" t="s">
        <v>2619</v>
      </c>
      <c r="K189" s="73" t="s">
        <v>3257</v>
      </c>
      <c r="L189" s="73" t="str">
        <f>_xlfn.CONCAT(tbl_Picklist_UniclassPM[[#This Row],[Code]]," : ",tbl_Picklist_UniclassPM[[#This Row],[Title]])</f>
        <v>PM_30_60_50 : Masonry defects survey report</v>
      </c>
      <c r="M189" s="73"/>
      <c r="N189" s="73"/>
      <c r="O189" s="73"/>
      <c r="P189" s="73"/>
      <c r="Q189" s="73"/>
      <c r="R189" s="73" t="str">
        <f ca="1"/>
        <v>PM_35_10_13 : Comfort performance requirements</v>
      </c>
      <c r="S189" s="73"/>
      <c r="T189" s="73"/>
      <c r="U189" s="73"/>
      <c r="V189" s="73"/>
      <c r="W189" s="73"/>
      <c r="X189" s="73"/>
      <c r="Y189" s="73"/>
      <c r="Z189" s="73"/>
      <c r="AA189" s="73"/>
      <c r="AB189" s="73"/>
      <c r="AC189" s="73"/>
      <c r="AD189" s="73"/>
      <c r="AE189" s="73"/>
      <c r="AF189" s="73"/>
      <c r="AG189" s="73"/>
      <c r="AH189" s="73"/>
      <c r="AI189" s="73"/>
      <c r="AJ189" s="73"/>
      <c r="AK189" s="73"/>
      <c r="AL189" s="73"/>
      <c r="AM189" s="73"/>
      <c r="AN189" s="73"/>
      <c r="AO189" s="73" t="str">
        <f ca="1"/>
        <v>40_40_75_010</v>
      </c>
      <c r="AP189" s="73" t="str">
        <f ca="1"/>
        <v>Security Systems and Alarms Schematic</v>
      </c>
      <c r="AQ189" s="73" t="str">
        <f t="shared" ca="1" si="2"/>
        <v>40_40_75_010 : Security Systems and Alarms Schematic</v>
      </c>
    </row>
    <row r="190" spans="2:43" x14ac:dyDescent="0.35">
      <c r="B190" s="6" t="s">
        <v>3258</v>
      </c>
      <c r="C190" s="73"/>
      <c r="D190" s="73"/>
      <c r="E190" s="73"/>
      <c r="F190" s="73"/>
      <c r="G19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PM_30_60_52</v>
      </c>
      <c r="H190" s="101" t="s">
        <v>2579</v>
      </c>
      <c r="I190" s="101" t="s">
        <v>2521</v>
      </c>
      <c r="J190" s="101" t="s">
        <v>3009</v>
      </c>
      <c r="K190" s="73" t="s">
        <v>3259</v>
      </c>
      <c r="L190" s="73" t="str">
        <f>_xlfn.CONCAT(tbl_Picklist_UniclassPM[[#This Row],[Code]]," : ",tbl_Picklist_UniclassPM[[#This Row],[Title]])</f>
        <v>PM_30_60_52 : Metalwork defects survey report</v>
      </c>
      <c r="M190" s="73"/>
      <c r="N190" s="73"/>
      <c r="O190" s="73"/>
      <c r="P190" s="73"/>
      <c r="Q190" s="73"/>
      <c r="R190" s="73" t="str">
        <f ca="1"/>
        <v>PM_35_10_15 : Condensation control performance requirements</v>
      </c>
      <c r="S190" s="73"/>
      <c r="T190" s="73"/>
      <c r="U190" s="73"/>
      <c r="V190" s="73"/>
      <c r="W190" s="73"/>
      <c r="X190" s="73"/>
      <c r="Y190" s="73"/>
      <c r="Z190" s="73"/>
      <c r="AA190" s="73"/>
      <c r="AB190" s="73"/>
      <c r="AC190" s="73"/>
      <c r="AD190" s="73"/>
      <c r="AE190" s="73"/>
      <c r="AF190" s="73"/>
      <c r="AG190" s="73"/>
      <c r="AH190" s="73"/>
      <c r="AI190" s="73"/>
      <c r="AJ190" s="73"/>
      <c r="AK190" s="73"/>
      <c r="AL190" s="73"/>
      <c r="AM190" s="73"/>
      <c r="AN190" s="73"/>
      <c r="AO190" s="73" t="str">
        <f ca="1"/>
        <v>40_40_75_011</v>
      </c>
      <c r="AP190" s="73" t="str">
        <f ca="1"/>
        <v>Above Ground Drainage Schematic</v>
      </c>
      <c r="AQ190" s="73" t="str">
        <f t="shared" ca="1" si="2"/>
        <v>40_40_75_011 : Above Ground Drainage Schematic</v>
      </c>
    </row>
    <row r="191" spans="2:43" x14ac:dyDescent="0.35">
      <c r="B191" s="6" t="s">
        <v>3260</v>
      </c>
      <c r="C191" s="73"/>
      <c r="D191" s="73"/>
      <c r="E191" s="73"/>
      <c r="F191" s="73"/>
      <c r="G19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PM_30_60_73</v>
      </c>
      <c r="H191" s="101" t="s">
        <v>2579</v>
      </c>
      <c r="I191" s="101" t="s">
        <v>2521</v>
      </c>
      <c r="J191" s="101" t="s">
        <v>2785</v>
      </c>
      <c r="K191" s="73" t="s">
        <v>3261</v>
      </c>
      <c r="L191" s="73" t="str">
        <f>_xlfn.CONCAT(tbl_Picklist_UniclassPM[[#This Row],[Code]]," : ",tbl_Picklist_UniclassPM[[#This Row],[Title]])</f>
        <v>PM_30_60_73 : Roof defects survey report</v>
      </c>
      <c r="M191" s="73"/>
      <c r="N191" s="73"/>
      <c r="O191" s="73"/>
      <c r="P191" s="73"/>
      <c r="Q191" s="73"/>
      <c r="R191" s="73" t="str">
        <f ca="1"/>
        <v>PM_35_10_22 : Design quality performance requirements</v>
      </c>
      <c r="S191" s="73"/>
      <c r="T191" s="73"/>
      <c r="U191" s="73"/>
      <c r="V191" s="73"/>
      <c r="W191" s="73"/>
      <c r="X191" s="73"/>
      <c r="Y191" s="73"/>
      <c r="Z191" s="73"/>
      <c r="AA191" s="73"/>
      <c r="AB191" s="73"/>
      <c r="AC191" s="73"/>
      <c r="AD191" s="73"/>
      <c r="AE191" s="73"/>
      <c r="AF191" s="73"/>
      <c r="AG191" s="73"/>
      <c r="AH191" s="73"/>
      <c r="AI191" s="73"/>
      <c r="AJ191" s="73"/>
      <c r="AK191" s="73"/>
      <c r="AL191" s="73"/>
      <c r="AM191" s="73"/>
      <c r="AN191" s="73"/>
      <c r="AO191" s="73" t="str">
        <f ca="1"/>
        <v>40_40_75_012</v>
      </c>
      <c r="AP191" s="73" t="str">
        <f ca="1"/>
        <v>Site Drainage Schematic</v>
      </c>
      <c r="AQ191" s="73" t="str">
        <f t="shared" ca="1" si="2"/>
        <v>40_40_75_012 : Site Drainage Schematic</v>
      </c>
    </row>
    <row r="192" spans="2:43" x14ac:dyDescent="0.35">
      <c r="B192" s="6" t="s">
        <v>3262</v>
      </c>
      <c r="C192" s="73"/>
      <c r="D192" s="73"/>
      <c r="E192" s="73"/>
      <c r="F192" s="73"/>
      <c r="G19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PM_30_60_85</v>
      </c>
      <c r="H192" s="101" t="s">
        <v>2579</v>
      </c>
      <c r="I192" s="101" t="s">
        <v>2521</v>
      </c>
      <c r="J192" s="101" t="s">
        <v>2781</v>
      </c>
      <c r="K192" s="73" t="s">
        <v>3263</v>
      </c>
      <c r="L192" s="73" t="str">
        <f>_xlfn.CONCAT(tbl_Picklist_UniclassPM[[#This Row],[Code]]," : ",tbl_Picklist_UniclassPM[[#This Row],[Title]])</f>
        <v>PM_30_60_85 : Structural survey report</v>
      </c>
      <c r="M192" s="73"/>
      <c r="N192" s="73"/>
      <c r="O192" s="73"/>
      <c r="P192" s="73"/>
      <c r="Q192" s="73"/>
      <c r="R192" s="73" t="str">
        <f ca="1"/>
        <v>PM_35_10_25 : Durability performance requirements</v>
      </c>
      <c r="S192" s="73"/>
      <c r="T192" s="73"/>
      <c r="U192" s="73"/>
      <c r="V192" s="73"/>
      <c r="W192" s="73"/>
      <c r="X192" s="73"/>
      <c r="Y192" s="73"/>
      <c r="Z192" s="73"/>
      <c r="AA192" s="73"/>
      <c r="AB192" s="73"/>
      <c r="AC192" s="73"/>
      <c r="AD192" s="73"/>
      <c r="AE192" s="73"/>
      <c r="AF192" s="73"/>
      <c r="AG192" s="73"/>
      <c r="AH192" s="73"/>
      <c r="AI192" s="73"/>
      <c r="AJ192" s="73"/>
      <c r="AK192" s="73"/>
      <c r="AL192" s="73"/>
      <c r="AM192" s="73"/>
      <c r="AN192" s="73"/>
      <c r="AO192" s="73" t="str">
        <f ca="1"/>
        <v>40_40_88_001</v>
      </c>
      <c r="AP192" s="73" t="str">
        <f ca="1"/>
        <v>Small Power and Data Drawings</v>
      </c>
      <c r="AQ192" s="73" t="str">
        <f t="shared" ca="1" si="2"/>
        <v>40_40_88_001 : Small Power and Data Drawings</v>
      </c>
    </row>
    <row r="193" spans="2:43" x14ac:dyDescent="0.35">
      <c r="B193" s="6" t="s">
        <v>3264</v>
      </c>
      <c r="C193" s="73"/>
      <c r="D193" s="73"/>
      <c r="E193" s="73"/>
      <c r="F193" s="73"/>
      <c r="G19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PM_30_60_90</v>
      </c>
      <c r="H193" s="101" t="s">
        <v>2579</v>
      </c>
      <c r="I193" s="101" t="s">
        <v>2521</v>
      </c>
      <c r="J193" s="101" t="s">
        <v>2715</v>
      </c>
      <c r="K193" s="73" t="s">
        <v>3265</v>
      </c>
      <c r="L193" s="73" t="str">
        <f>_xlfn.CONCAT(tbl_Picklist_UniclassPM[[#This Row],[Code]]," : ",tbl_Picklist_UniclassPM[[#This Row],[Title]])</f>
        <v>PM_30_60_90 : Timber defects survey report</v>
      </c>
      <c r="M193" s="73"/>
      <c r="N193" s="73"/>
      <c r="O193" s="73"/>
      <c r="P193" s="73"/>
      <c r="Q193" s="73"/>
      <c r="R193" s="73" t="str">
        <f ca="1"/>
        <v>PM_35_10_32 : Functional properties performance requirements</v>
      </c>
      <c r="S193" s="73"/>
      <c r="T193" s="73"/>
      <c r="U193" s="73"/>
      <c r="V193" s="73"/>
      <c r="W193" s="73"/>
      <c r="X193" s="73"/>
      <c r="Y193" s="73"/>
      <c r="Z193" s="73"/>
      <c r="AA193" s="73"/>
      <c r="AB193" s="73"/>
      <c r="AC193" s="73"/>
      <c r="AD193" s="73"/>
      <c r="AE193" s="73"/>
      <c r="AF193" s="73"/>
      <c r="AG193" s="73"/>
      <c r="AH193" s="73"/>
      <c r="AI193" s="73"/>
      <c r="AJ193" s="73"/>
      <c r="AK193" s="73"/>
      <c r="AL193" s="73"/>
      <c r="AM193" s="73"/>
      <c r="AN193" s="73"/>
      <c r="AO193" s="73" t="str">
        <f ca="1"/>
        <v>40_40_88_002</v>
      </c>
      <c r="AP193" s="73" t="str">
        <f ca="1"/>
        <v>Domestic Hot and Cold Water Services Drawings</v>
      </c>
      <c r="AQ193" s="73" t="str">
        <f t="shared" ca="1" si="2"/>
        <v>40_40_88_002 : Domestic Hot and Cold Water Services Drawings</v>
      </c>
    </row>
    <row r="194" spans="2:43" x14ac:dyDescent="0.35">
      <c r="B194" s="6" t="s">
        <v>3266</v>
      </c>
      <c r="C194" s="73"/>
      <c r="D194" s="73"/>
      <c r="E194" s="73"/>
      <c r="F194" s="73"/>
      <c r="G19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PM_30_70</v>
      </c>
      <c r="H194" s="101" t="s">
        <v>2579</v>
      </c>
      <c r="I194" s="101" t="s">
        <v>2680</v>
      </c>
      <c r="J194" s="101"/>
      <c r="K194" s="73" t="s">
        <v>3267</v>
      </c>
      <c r="L194" s="73" t="str">
        <f>_xlfn.CONCAT(tbl_Picklist_UniclassPM[[#This Row],[Code]]," : ",tbl_Picklist_UniclassPM[[#This Row],[Title]])</f>
        <v>PM_30_70 : Building performance survey reports</v>
      </c>
      <c r="M194" s="73"/>
      <c r="N194" s="73"/>
      <c r="O194" s="73"/>
      <c r="P194" s="73"/>
      <c r="Q194" s="73"/>
      <c r="R194" s="73" t="str">
        <f ca="1"/>
        <v>PM_35_10_47 : Life cycle performance requirements</v>
      </c>
      <c r="S194" s="73"/>
      <c r="T194" s="73"/>
      <c r="U194" s="73"/>
      <c r="V194" s="73"/>
      <c r="W194" s="73"/>
      <c r="X194" s="73"/>
      <c r="Y194" s="73"/>
      <c r="Z194" s="73"/>
      <c r="AA194" s="73"/>
      <c r="AB194" s="73"/>
      <c r="AC194" s="73"/>
      <c r="AD194" s="73"/>
      <c r="AE194" s="73"/>
      <c r="AF194" s="73"/>
      <c r="AG194" s="73"/>
      <c r="AH194" s="73"/>
      <c r="AI194" s="73"/>
      <c r="AJ194" s="73"/>
      <c r="AK194" s="73"/>
      <c r="AL194" s="73"/>
      <c r="AM194" s="73"/>
      <c r="AN194" s="73"/>
      <c r="AO194" s="73" t="str">
        <f ca="1"/>
        <v>40_40_88_003</v>
      </c>
      <c r="AP194" s="73" t="str">
        <f ca="1"/>
        <v>Above Ground Drainage Drawings</v>
      </c>
      <c r="AQ194" s="73" t="str">
        <f t="shared" ca="1" si="2"/>
        <v>40_40_88_003 : Above Ground Drainage Drawings</v>
      </c>
    </row>
    <row r="195" spans="2:43" x14ac:dyDescent="0.35">
      <c r="B195" s="6" t="s">
        <v>3268</v>
      </c>
      <c r="C195" s="73"/>
      <c r="D195" s="73"/>
      <c r="E195" s="73"/>
      <c r="F195" s="73"/>
      <c r="G19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PM_30_70_02</v>
      </c>
      <c r="H195" s="101" t="s">
        <v>2579</v>
      </c>
      <c r="I195" s="101" t="s">
        <v>2680</v>
      </c>
      <c r="J195" s="101" t="s">
        <v>2553</v>
      </c>
      <c r="K195" s="73" t="s">
        <v>3269</v>
      </c>
      <c r="L195" s="73" t="str">
        <f>_xlfn.CONCAT(tbl_Picklist_UniclassPM[[#This Row],[Code]]," : ",tbl_Picklist_UniclassPM[[#This Row],[Title]])</f>
        <v>PM_30_70_02 : Access audit report</v>
      </c>
      <c r="M195" s="73"/>
      <c r="N195" s="73"/>
      <c r="O195" s="73"/>
      <c r="P195" s="73"/>
      <c r="Q195" s="73"/>
      <c r="R195" s="73" t="str">
        <f ca="1"/>
        <v>PM_35_10_60 : Performance compliance requirements</v>
      </c>
      <c r="S195" s="73"/>
      <c r="T195" s="73"/>
      <c r="U195" s="73"/>
      <c r="V195" s="73"/>
      <c r="W195" s="73"/>
      <c r="X195" s="73"/>
      <c r="Y195" s="73"/>
      <c r="Z195" s="73"/>
      <c r="AA195" s="73"/>
      <c r="AB195" s="73"/>
      <c r="AC195" s="73"/>
      <c r="AD195" s="73"/>
      <c r="AE195" s="73"/>
      <c r="AF195" s="73"/>
      <c r="AG195" s="73"/>
      <c r="AH195" s="73"/>
      <c r="AI195" s="73"/>
      <c r="AJ195" s="73"/>
      <c r="AK195" s="73"/>
      <c r="AL195" s="73"/>
      <c r="AM195" s="73"/>
      <c r="AN195" s="73"/>
      <c r="AO195" s="73" t="str">
        <f ca="1"/>
        <v>40_40_88_004</v>
      </c>
      <c r="AP195" s="73" t="str">
        <f ca="1"/>
        <v>Security Systems and Alarms Drawings</v>
      </c>
      <c r="AQ195" s="73" t="str">
        <f t="shared" ca="1" si="2"/>
        <v>40_40_88_004 : Security Systems and Alarms Drawings</v>
      </c>
    </row>
    <row r="196" spans="2:43" x14ac:dyDescent="0.35">
      <c r="B196" s="6" t="s">
        <v>3270</v>
      </c>
      <c r="C196" s="73"/>
      <c r="D196" s="73"/>
      <c r="E196" s="73"/>
      <c r="F196" s="73"/>
      <c r="G19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PM_30_70_04</v>
      </c>
      <c r="H196" s="101" t="s">
        <v>2579</v>
      </c>
      <c r="I196" s="101" t="s">
        <v>2680</v>
      </c>
      <c r="J196" s="101" t="s">
        <v>2586</v>
      </c>
      <c r="K196" s="73" t="s">
        <v>3271</v>
      </c>
      <c r="L196" s="73" t="str">
        <f>_xlfn.CONCAT(tbl_Picklist_UniclassPM[[#This Row],[Code]]," : ",tbl_Picklist_UniclassPM[[#This Row],[Title]])</f>
        <v>PM_30_70_04 : Acoustics and noise transfer survey report</v>
      </c>
      <c r="M196" s="73"/>
      <c r="N196" s="73"/>
      <c r="O196" s="73"/>
      <c r="P196" s="73"/>
      <c r="Q196" s="73"/>
      <c r="R196" s="73" t="str">
        <f ca="1"/>
        <v>PM_35_10_96 : Watertightness performance requirements</v>
      </c>
      <c r="S196" s="73"/>
      <c r="T196" s="73"/>
      <c r="U196" s="73"/>
      <c r="V196" s="73"/>
      <c r="W196" s="73"/>
      <c r="X196" s="73"/>
      <c r="Y196" s="73"/>
      <c r="Z196" s="73"/>
      <c r="AA196" s="73"/>
      <c r="AB196" s="73"/>
      <c r="AC196" s="73"/>
      <c r="AD196" s="73"/>
      <c r="AE196" s="73"/>
      <c r="AF196" s="73"/>
      <c r="AG196" s="73"/>
      <c r="AH196" s="73"/>
      <c r="AI196" s="73"/>
      <c r="AJ196" s="73"/>
      <c r="AK196" s="73"/>
      <c r="AL196" s="73"/>
      <c r="AM196" s="73"/>
      <c r="AN196" s="73"/>
      <c r="AO196" s="73" t="str">
        <f ca="1"/>
        <v>40_40_88_005</v>
      </c>
      <c r="AP196" s="73" t="str">
        <f ca="1"/>
        <v>Ventilation Drawings</v>
      </c>
      <c r="AQ196" s="73" t="str">
        <f t="shared" ref="AQ196:AQ259" ca="1" si="3">IF(OR(AO196="",AP196=""), "", _xlfn.CONCAT(AO196," : ",AP196))</f>
        <v>40_40_88_005 : Ventilation Drawings</v>
      </c>
    </row>
    <row r="197" spans="2:43" x14ac:dyDescent="0.35">
      <c r="B197" s="6" t="s">
        <v>3272</v>
      </c>
      <c r="C197" s="73"/>
      <c r="D197" s="73"/>
      <c r="E197" s="73"/>
      <c r="F197" s="73"/>
      <c r="G19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PM_30_70_06</v>
      </c>
      <c r="H197" s="101" t="s">
        <v>2579</v>
      </c>
      <c r="I197" s="101" t="s">
        <v>2680</v>
      </c>
      <c r="J197" s="101" t="s">
        <v>2612</v>
      </c>
      <c r="K197" s="73" t="s">
        <v>3273</v>
      </c>
      <c r="L197" s="73" t="str">
        <f>_xlfn.CONCAT(tbl_Picklist_UniclassPM[[#This Row],[Code]]," : ",tbl_Picklist_UniclassPM[[#This Row],[Title]])</f>
        <v>PM_30_70_06 : Airtightness survey report</v>
      </c>
      <c r="M197" s="73"/>
      <c r="N197" s="73"/>
      <c r="O197" s="73"/>
      <c r="P197" s="73"/>
      <c r="Q197" s="73"/>
      <c r="R197" s="73" t="str">
        <f ca="1"/>
        <v>PM_35_20_03 : Accidental loading performance requirements</v>
      </c>
      <c r="S197" s="73"/>
      <c r="T197" s="73"/>
      <c r="U197" s="73"/>
      <c r="V197" s="73"/>
      <c r="W197" s="73"/>
      <c r="X197" s="73"/>
      <c r="Y197" s="73"/>
      <c r="Z197" s="73"/>
      <c r="AA197" s="73"/>
      <c r="AB197" s="73"/>
      <c r="AC197" s="73"/>
      <c r="AD197" s="73"/>
      <c r="AE197" s="73"/>
      <c r="AF197" s="73"/>
      <c r="AG197" s="73"/>
      <c r="AH197" s="73"/>
      <c r="AI197" s="73"/>
      <c r="AJ197" s="73"/>
      <c r="AK197" s="73"/>
      <c r="AL197" s="73"/>
      <c r="AM197" s="73"/>
      <c r="AN197" s="73"/>
      <c r="AO197" s="73" t="str">
        <f ca="1"/>
        <v>40_40_88_006</v>
      </c>
      <c r="AP197" s="73" t="str">
        <f ca="1"/>
        <v>Electrical Distribution Drawings</v>
      </c>
      <c r="AQ197" s="73" t="str">
        <f t="shared" ca="1" si="3"/>
        <v>40_40_88_006 : Electrical Distribution Drawings</v>
      </c>
    </row>
    <row r="198" spans="2:43" x14ac:dyDescent="0.35">
      <c r="B198" s="6" t="s">
        <v>3274</v>
      </c>
      <c r="C198" s="73"/>
      <c r="D198" s="73"/>
      <c r="E198" s="73"/>
      <c r="F198" s="73"/>
      <c r="G19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PM_30_70_26</v>
      </c>
      <c r="H198" s="101" t="s">
        <v>2579</v>
      </c>
      <c r="I198" s="101" t="s">
        <v>2680</v>
      </c>
      <c r="J198" s="101" t="s">
        <v>2740</v>
      </c>
      <c r="K198" s="73" t="s">
        <v>3275</v>
      </c>
      <c r="L198" s="73" t="str">
        <f>_xlfn.CONCAT(tbl_Picklist_UniclassPM[[#This Row],[Code]]," : ",tbl_Picklist_UniclassPM[[#This Row],[Title]])</f>
        <v>PM_30_70_26 : Energy assessment survey report</v>
      </c>
      <c r="M198" s="73"/>
      <c r="N198" s="73"/>
      <c r="O198" s="73"/>
      <c r="P198" s="73"/>
      <c r="Q198" s="73"/>
      <c r="R198" s="73" t="str">
        <f ca="1"/>
        <v>PM_35_20_26 : Earthquake loading performance requirements</v>
      </c>
      <c r="S198" s="73"/>
      <c r="T198" s="73"/>
      <c r="U198" s="73"/>
      <c r="V198" s="73"/>
      <c r="W198" s="73"/>
      <c r="X198" s="73"/>
      <c r="Y198" s="73"/>
      <c r="Z198" s="73"/>
      <c r="AA198" s="73"/>
      <c r="AB198" s="73"/>
      <c r="AC198" s="73"/>
      <c r="AD198" s="73"/>
      <c r="AE198" s="73"/>
      <c r="AF198" s="73"/>
      <c r="AG198" s="73"/>
      <c r="AH198" s="73"/>
      <c r="AI198" s="73"/>
      <c r="AJ198" s="73"/>
      <c r="AK198" s="73"/>
      <c r="AL198" s="73"/>
      <c r="AM198" s="73"/>
      <c r="AN198" s="73"/>
      <c r="AO198" s="73" t="str">
        <f ca="1"/>
        <v>40_40_88_007</v>
      </c>
      <c r="AP198" s="73" t="str">
        <f ca="1"/>
        <v>Gas Services Drawings</v>
      </c>
      <c r="AQ198" s="73" t="str">
        <f t="shared" ca="1" si="3"/>
        <v>40_40_88_007 : Gas Services Drawings</v>
      </c>
    </row>
    <row r="199" spans="2:43" x14ac:dyDescent="0.35">
      <c r="B199" s="6" t="s">
        <v>3276</v>
      </c>
      <c r="C199" s="73"/>
      <c r="D199" s="73"/>
      <c r="E199" s="73"/>
      <c r="F199" s="73"/>
      <c r="G19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PM_30_70_30</v>
      </c>
      <c r="H199" s="101" t="s">
        <v>2579</v>
      </c>
      <c r="I199" s="101" t="s">
        <v>2680</v>
      </c>
      <c r="J199" s="101" t="s">
        <v>2579</v>
      </c>
      <c r="K199" s="73" t="s">
        <v>3277</v>
      </c>
      <c r="L199" s="73" t="str">
        <f>_xlfn.CONCAT(tbl_Picklist_UniclassPM[[#This Row],[Code]]," : ",tbl_Picklist_UniclassPM[[#This Row],[Title]])</f>
        <v>PM_30_70_30 : Fire protection survey report</v>
      </c>
      <c r="M199" s="73"/>
      <c r="N199" s="73"/>
      <c r="O199" s="73"/>
      <c r="P199" s="73"/>
      <c r="Q199" s="73"/>
      <c r="R199" s="73" t="str">
        <f ca="1"/>
        <v>PM_35_20_33 : Geotechnical performance requirements</v>
      </c>
      <c r="S199" s="73"/>
      <c r="T199" s="73"/>
      <c r="U199" s="73"/>
      <c r="V199" s="73"/>
      <c r="W199" s="73"/>
      <c r="X199" s="73"/>
      <c r="Y199" s="73"/>
      <c r="Z199" s="73"/>
      <c r="AA199" s="73"/>
      <c r="AB199" s="73"/>
      <c r="AC199" s="73"/>
      <c r="AD199" s="73"/>
      <c r="AE199" s="73"/>
      <c r="AF199" s="73"/>
      <c r="AG199" s="73"/>
      <c r="AH199" s="73"/>
      <c r="AI199" s="73"/>
      <c r="AJ199" s="73"/>
      <c r="AK199" s="73"/>
      <c r="AL199" s="73"/>
      <c r="AM199" s="73"/>
      <c r="AN199" s="73"/>
      <c r="AO199" s="73" t="str">
        <f ca="1"/>
        <v>40_40_88_008</v>
      </c>
      <c r="AP199" s="73" t="str">
        <f ca="1"/>
        <v>Heating and Cooling Drawings</v>
      </c>
      <c r="AQ199" s="73" t="str">
        <f t="shared" ca="1" si="3"/>
        <v>40_40_88_008 : Heating and Cooling Drawings</v>
      </c>
    </row>
    <row r="200" spans="2:43" x14ac:dyDescent="0.35">
      <c r="B200" s="6" t="s">
        <v>3278</v>
      </c>
      <c r="C200" s="73"/>
      <c r="D200" s="73"/>
      <c r="E200" s="73"/>
      <c r="F200" s="73"/>
      <c r="G20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PM_30_70_75</v>
      </c>
      <c r="H200" s="101" t="s">
        <v>2579</v>
      </c>
      <c r="I200" s="101" t="s">
        <v>2680</v>
      </c>
      <c r="J200" s="101" t="s">
        <v>2793</v>
      </c>
      <c r="K200" s="73" t="s">
        <v>3279</v>
      </c>
      <c r="L200" s="73" t="str">
        <f>_xlfn.CONCAT(tbl_Picklist_UniclassPM[[#This Row],[Code]]," : ",tbl_Picklist_UniclassPM[[#This Row],[Title]])</f>
        <v>PM_30_70_75 : Building security audit report</v>
      </c>
      <c r="M200" s="73"/>
      <c r="N200" s="73"/>
      <c r="O200" s="73"/>
      <c r="P200" s="73"/>
      <c r="Q200" s="73"/>
      <c r="R200" s="73" t="str">
        <f ca="1"/>
        <v>PM_35_20_42 : Imposed loads performance requirements</v>
      </c>
      <c r="S200" s="73"/>
      <c r="T200" s="73"/>
      <c r="U200" s="73"/>
      <c r="V200" s="73"/>
      <c r="W200" s="73"/>
      <c r="X200" s="73"/>
      <c r="Y200" s="73"/>
      <c r="Z200" s="73"/>
      <c r="AA200" s="73"/>
      <c r="AB200" s="73"/>
      <c r="AC200" s="73"/>
      <c r="AD200" s="73"/>
      <c r="AE200" s="73"/>
      <c r="AF200" s="73"/>
      <c r="AG200" s="73"/>
      <c r="AH200" s="73"/>
      <c r="AI200" s="73"/>
      <c r="AJ200" s="73"/>
      <c r="AK200" s="73"/>
      <c r="AL200" s="73"/>
      <c r="AM200" s="73"/>
      <c r="AN200" s="73"/>
      <c r="AO200" s="73" t="str">
        <f ca="1"/>
        <v>40_40_88_009</v>
      </c>
      <c r="AP200" s="73" t="str">
        <f ca="1"/>
        <v>Fire Suppression System Drawings</v>
      </c>
      <c r="AQ200" s="73" t="str">
        <f t="shared" ca="1" si="3"/>
        <v>40_40_88_009 : Fire Suppression System Drawings</v>
      </c>
    </row>
    <row r="201" spans="2:43" x14ac:dyDescent="0.35">
      <c r="B201" s="6" t="s">
        <v>3280</v>
      </c>
      <c r="C201" s="73"/>
      <c r="D201" s="73"/>
      <c r="E201" s="73"/>
      <c r="F201" s="73"/>
      <c r="G20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v>
      </c>
      <c r="H201" s="101" t="s">
        <v>2993</v>
      </c>
      <c r="I201" s="101"/>
      <c r="J201" s="101"/>
      <c r="K201" s="73" t="s">
        <v>3281</v>
      </c>
      <c r="L201" s="73" t="str">
        <f>_xlfn.CONCAT(tbl_Picklist_UniclassPM[[#This Row],[Code]]," : ",tbl_Picklist_UniclassPM[[#This Row],[Title]])</f>
        <v>PM_35 : Project performance requirements</v>
      </c>
      <c r="M201" s="73"/>
      <c r="N201" s="73"/>
      <c r="O201" s="73"/>
      <c r="P201" s="73"/>
      <c r="Q201" s="73"/>
      <c r="R201" s="73" t="str">
        <f ca="1"/>
        <v>PM_35_20_62 : Permanent loads performance requirements</v>
      </c>
      <c r="S201" s="73"/>
      <c r="T201" s="73"/>
      <c r="U201" s="73"/>
      <c r="V201" s="73"/>
      <c r="W201" s="73"/>
      <c r="X201" s="73"/>
      <c r="Y201" s="73"/>
      <c r="Z201" s="73"/>
      <c r="AA201" s="73"/>
      <c r="AB201" s="73"/>
      <c r="AC201" s="73"/>
      <c r="AD201" s="73"/>
      <c r="AE201" s="73"/>
      <c r="AF201" s="73"/>
      <c r="AG201" s="73"/>
      <c r="AH201" s="73"/>
      <c r="AI201" s="73"/>
      <c r="AJ201" s="73"/>
      <c r="AK201" s="73"/>
      <c r="AL201" s="73"/>
      <c r="AM201" s="73"/>
      <c r="AN201" s="73"/>
      <c r="AO201" s="73" t="str">
        <f ca="1"/>
        <v>40_40_88_010</v>
      </c>
      <c r="AP201" s="73" t="str">
        <f ca="1"/>
        <v>Lighting Drawings</v>
      </c>
      <c r="AQ201" s="73" t="str">
        <f t="shared" ca="1" si="3"/>
        <v>40_40_88_010 : Lighting Drawings</v>
      </c>
    </row>
    <row r="202" spans="2:43" x14ac:dyDescent="0.35">
      <c r="B202" s="6" t="s">
        <v>3282</v>
      </c>
      <c r="C202" s="73"/>
      <c r="D202" s="73"/>
      <c r="E202" s="73"/>
      <c r="F202" s="73"/>
      <c r="G20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PM_35_05</v>
      </c>
      <c r="H202" s="101" t="s">
        <v>2993</v>
      </c>
      <c r="I202" s="101" t="s">
        <v>2598</v>
      </c>
      <c r="J202" s="101"/>
      <c r="K202" s="73" t="s">
        <v>3283</v>
      </c>
      <c r="L202" s="73" t="str">
        <f>_xlfn.CONCAT(tbl_Picklist_UniclassPM[[#This Row],[Code]]," : ",tbl_Picklist_UniclassPM[[#This Row],[Title]])</f>
        <v>PM_35_05 : Project context requirements</v>
      </c>
      <c r="M202" s="73"/>
      <c r="N202" s="73"/>
      <c r="O202" s="73"/>
      <c r="P202" s="73"/>
      <c r="Q202" s="73"/>
      <c r="R202" s="73" t="str">
        <f ca="1"/>
        <v>PM_35_20_76 : Snow and ice load performance requirements</v>
      </c>
      <c r="S202" s="73"/>
      <c r="T202" s="73"/>
      <c r="U202" s="73"/>
      <c r="V202" s="73"/>
      <c r="W202" s="73"/>
      <c r="X202" s="73"/>
      <c r="Y202" s="73"/>
      <c r="Z202" s="73"/>
      <c r="AA202" s="73"/>
      <c r="AB202" s="73"/>
      <c r="AC202" s="73"/>
      <c r="AD202" s="73"/>
      <c r="AE202" s="73"/>
      <c r="AF202" s="73"/>
      <c r="AG202" s="73"/>
      <c r="AH202" s="73"/>
      <c r="AI202" s="73"/>
      <c r="AJ202" s="73"/>
      <c r="AK202" s="73"/>
      <c r="AL202" s="73"/>
      <c r="AM202" s="73"/>
      <c r="AN202" s="73"/>
      <c r="AO202" s="73" t="str">
        <f ca="1"/>
        <v>40_40_88_011</v>
      </c>
      <c r="AP202" s="73" t="str">
        <f ca="1"/>
        <v>Fire Detection and Alarm Drawings</v>
      </c>
      <c r="AQ202" s="73" t="str">
        <f t="shared" ca="1" si="3"/>
        <v>40_40_88_011 : Fire Detection and Alarm Drawings</v>
      </c>
    </row>
    <row r="203" spans="2:43" x14ac:dyDescent="0.35">
      <c r="B203" s="6" t="s">
        <v>3284</v>
      </c>
      <c r="C203" s="73"/>
      <c r="D203" s="73"/>
      <c r="E203" s="73"/>
      <c r="F203" s="73"/>
      <c r="G20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PM_35_05_22</v>
      </c>
      <c r="H203" s="101" t="s">
        <v>2993</v>
      </c>
      <c r="I203" s="101" t="s">
        <v>2598</v>
      </c>
      <c r="J203" s="101" t="s">
        <v>2813</v>
      </c>
      <c r="K203" s="73" t="s">
        <v>3285</v>
      </c>
      <c r="L203" s="73" t="str">
        <f>_xlfn.CONCAT(tbl_Picklist_UniclassPM[[#This Row],[Code]]," : ",tbl_Picklist_UniclassPM[[#This Row],[Title]])</f>
        <v>PM_35_05_22 : Development performance requirements</v>
      </c>
      <c r="M203" s="73"/>
      <c r="N203" s="73"/>
      <c r="O203" s="73"/>
      <c r="P203" s="73"/>
      <c r="Q203" s="73"/>
      <c r="R203" s="73" t="str">
        <f ca="1"/>
        <v>PM_35_20_80 : Structural design performance requirements</v>
      </c>
      <c r="S203" s="73"/>
      <c r="T203" s="73"/>
      <c r="U203" s="73"/>
      <c r="V203" s="73"/>
      <c r="W203" s="73"/>
      <c r="X203" s="73"/>
      <c r="Y203" s="73"/>
      <c r="Z203" s="73"/>
      <c r="AA203" s="73"/>
      <c r="AB203" s="73"/>
      <c r="AC203" s="73"/>
      <c r="AD203" s="73"/>
      <c r="AE203" s="73"/>
      <c r="AF203" s="73"/>
      <c r="AG203" s="73"/>
      <c r="AH203" s="73"/>
      <c r="AI203" s="73"/>
      <c r="AJ203" s="73"/>
      <c r="AK203" s="73"/>
      <c r="AL203" s="73"/>
      <c r="AM203" s="73"/>
      <c r="AN203" s="73"/>
      <c r="AO203" s="73" t="str">
        <f ca="1"/>
        <v>40_40_88_012</v>
      </c>
      <c r="AP203" s="73" t="str">
        <f ca="1"/>
        <v>Lightning Protection Drawings</v>
      </c>
      <c r="AQ203" s="73" t="str">
        <f t="shared" ca="1" si="3"/>
        <v>40_40_88_012 : Lightning Protection Drawings</v>
      </c>
    </row>
    <row r="204" spans="2:43" x14ac:dyDescent="0.35">
      <c r="B204" s="6" t="s">
        <v>3286</v>
      </c>
      <c r="C204" s="73"/>
      <c r="D204" s="73"/>
      <c r="E204" s="73"/>
      <c r="F204" s="73"/>
      <c r="G20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PM_35_05_79</v>
      </c>
      <c r="H204" s="101" t="s">
        <v>2993</v>
      </c>
      <c r="I204" s="101" t="s">
        <v>2598</v>
      </c>
      <c r="J204" s="101" t="s">
        <v>3287</v>
      </c>
      <c r="K204" s="73" t="s">
        <v>3288</v>
      </c>
      <c r="L204" s="73" t="str">
        <f>_xlfn.CONCAT(tbl_Picklist_UniclassPM[[#This Row],[Code]]," : ",tbl_Picklist_UniclassPM[[#This Row],[Title]])</f>
        <v>PM_35_05_79 : Site context requirements</v>
      </c>
      <c r="M204" s="73"/>
      <c r="N204" s="73"/>
      <c r="O204" s="73"/>
      <c r="P204" s="73"/>
      <c r="Q204" s="73"/>
      <c r="R204" s="73" t="str">
        <f ca="1"/>
        <v>PM_35_20_81 : Structural robustness performance requirements</v>
      </c>
      <c r="S204" s="73"/>
      <c r="T204" s="73"/>
      <c r="U204" s="73"/>
      <c r="V204" s="73"/>
      <c r="W204" s="73"/>
      <c r="X204" s="73"/>
      <c r="Y204" s="73"/>
      <c r="Z204" s="73"/>
      <c r="AA204" s="73"/>
      <c r="AB204" s="73"/>
      <c r="AC204" s="73"/>
      <c r="AD204" s="73"/>
      <c r="AE204" s="73"/>
      <c r="AF204" s="73"/>
      <c r="AG204" s="73"/>
      <c r="AH204" s="73"/>
      <c r="AI204" s="73"/>
      <c r="AJ204" s="73"/>
      <c r="AK204" s="73"/>
      <c r="AL204" s="73"/>
      <c r="AM204" s="73"/>
      <c r="AN204" s="73"/>
      <c r="AO204" s="73" t="str">
        <f ca="1"/>
        <v>40_40_88_013</v>
      </c>
      <c r="AP204" s="73" t="str">
        <f ca="1"/>
        <v>Building Services Product Sample Schedules</v>
      </c>
      <c r="AQ204" s="73" t="str">
        <f t="shared" ca="1" si="3"/>
        <v>40_40_88_013 : Building Services Product Sample Schedules</v>
      </c>
    </row>
    <row r="205" spans="2:43" x14ac:dyDescent="0.35">
      <c r="B205" s="6" t="s">
        <v>3289</v>
      </c>
      <c r="C205" s="73"/>
      <c r="D205" s="73"/>
      <c r="E205" s="73"/>
      <c r="F205" s="73"/>
      <c r="G20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PM_35_10</v>
      </c>
      <c r="H205" s="101" t="s">
        <v>2993</v>
      </c>
      <c r="I205" s="101" t="s">
        <v>2448</v>
      </c>
      <c r="J205" s="101"/>
      <c r="K205" s="73" t="s">
        <v>3290</v>
      </c>
      <c r="L205" s="73" t="str">
        <f>_xlfn.CONCAT(tbl_Picklist_UniclassPM[[#This Row],[Code]]," : ",tbl_Picklist_UniclassPM[[#This Row],[Title]])</f>
        <v>PM_35_10 : Quality and operational properties performance requirements</v>
      </c>
      <c r="M205" s="73"/>
      <c r="N205" s="73"/>
      <c r="O205" s="73"/>
      <c r="P205" s="73"/>
      <c r="Q205" s="73"/>
      <c r="R205" s="73" t="str">
        <f ca="1"/>
        <v>PM_35_20_82 : Subsidence mitigation performance requirements</v>
      </c>
      <c r="S205" s="73"/>
      <c r="T205" s="73"/>
      <c r="U205" s="73"/>
      <c r="V205" s="73"/>
      <c r="W205" s="73"/>
      <c r="X205" s="73"/>
      <c r="Y205" s="73"/>
      <c r="Z205" s="73"/>
      <c r="AA205" s="73"/>
      <c r="AB205" s="73"/>
      <c r="AC205" s="73"/>
      <c r="AD205" s="73"/>
      <c r="AE205" s="73"/>
      <c r="AF205" s="73"/>
      <c r="AG205" s="73"/>
      <c r="AH205" s="73"/>
      <c r="AI205" s="73"/>
      <c r="AJ205" s="73"/>
      <c r="AK205" s="73"/>
      <c r="AL205" s="73"/>
      <c r="AM205" s="73"/>
      <c r="AN205" s="73"/>
      <c r="AO205" s="73" t="str">
        <f ca="1"/>
        <v>40_40_88_014</v>
      </c>
      <c r="AP205" s="73" t="str">
        <f ca="1"/>
        <v>Internal Blinds Schedule</v>
      </c>
      <c r="AQ205" s="73" t="str">
        <f t="shared" ca="1" si="3"/>
        <v>40_40_88_014 : Internal Blinds Schedule</v>
      </c>
    </row>
    <row r="206" spans="2:43" x14ac:dyDescent="0.35">
      <c r="B206" s="6" t="s">
        <v>3291</v>
      </c>
      <c r="C206" s="73"/>
      <c r="D206" s="73"/>
      <c r="E206" s="73"/>
      <c r="F206" s="73"/>
      <c r="G20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PM_35_10_03</v>
      </c>
      <c r="H206" s="101" t="s">
        <v>2993</v>
      </c>
      <c r="I206" s="101" t="s">
        <v>2448</v>
      </c>
      <c r="J206" s="101" t="s">
        <v>2464</v>
      </c>
      <c r="K206" s="73" t="s">
        <v>3292</v>
      </c>
      <c r="L206" s="73" t="str">
        <f>_xlfn.CONCAT(tbl_Picklist_UniclassPM[[#This Row],[Code]]," : ",tbl_Picklist_UniclassPM[[#This Row],[Title]])</f>
        <v>PM_35_10_03 : Air quality performance requirements</v>
      </c>
      <c r="M206" s="73"/>
      <c r="N206" s="73"/>
      <c r="O206" s="73"/>
      <c r="P206" s="73"/>
      <c r="Q206" s="73"/>
      <c r="R206" s="73" t="str">
        <f ca="1"/>
        <v>PM_35_20_90 : Thermal actions performance requirements</v>
      </c>
      <c r="S206" s="73"/>
      <c r="T206" s="73"/>
      <c r="U206" s="73"/>
      <c r="V206" s="73"/>
      <c r="W206" s="73"/>
      <c r="X206" s="73"/>
      <c r="Y206" s="73"/>
      <c r="Z206" s="73"/>
      <c r="AA206" s="73"/>
      <c r="AB206" s="73"/>
      <c r="AC206" s="73"/>
      <c r="AD206" s="73"/>
      <c r="AE206" s="73"/>
      <c r="AF206" s="73"/>
      <c r="AG206" s="73"/>
      <c r="AH206" s="73"/>
      <c r="AI206" s="73"/>
      <c r="AJ206" s="73"/>
      <c r="AK206" s="73"/>
      <c r="AL206" s="73"/>
      <c r="AM206" s="73"/>
      <c r="AN206" s="73"/>
      <c r="AO206" s="73" t="str">
        <f ca="1"/>
        <v>40_40_88_015</v>
      </c>
      <c r="AP206" s="73" t="str">
        <f ca="1"/>
        <v>Site Drainage Details</v>
      </c>
      <c r="AQ206" s="73" t="str">
        <f t="shared" ca="1" si="3"/>
        <v>40_40_88_015 : Site Drainage Details</v>
      </c>
    </row>
    <row r="207" spans="2:43" x14ac:dyDescent="0.35">
      <c r="B207" s="6" t="s">
        <v>3293</v>
      </c>
      <c r="C207" s="73"/>
      <c r="D207" s="73"/>
      <c r="E207" s="73"/>
      <c r="F207" s="73"/>
      <c r="G20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PM_35_10_13</v>
      </c>
      <c r="H207" s="101" t="s">
        <v>2993</v>
      </c>
      <c r="I207" s="101" t="s">
        <v>2448</v>
      </c>
      <c r="J207" s="101" t="s">
        <v>2654</v>
      </c>
      <c r="K207" s="73" t="s">
        <v>3294</v>
      </c>
      <c r="L207" s="73" t="str">
        <f>_xlfn.CONCAT(tbl_Picklist_UniclassPM[[#This Row],[Code]]," : ",tbl_Picklist_UniclassPM[[#This Row],[Title]])</f>
        <v>PM_35_10_13 : Comfort performance requirements</v>
      </c>
      <c r="M207" s="73"/>
      <c r="N207" s="73"/>
      <c r="O207" s="73"/>
      <c r="P207" s="73"/>
      <c r="Q207" s="73"/>
      <c r="R207" s="73" t="str">
        <f ca="1"/>
        <v>PM_35_20_96 : Wind loading performance requirements</v>
      </c>
      <c r="S207" s="73"/>
      <c r="T207" s="73"/>
      <c r="U207" s="73"/>
      <c r="V207" s="73"/>
      <c r="W207" s="73"/>
      <c r="X207" s="73"/>
      <c r="Y207" s="73"/>
      <c r="Z207" s="73"/>
      <c r="AA207" s="73"/>
      <c r="AB207" s="73"/>
      <c r="AC207" s="73"/>
      <c r="AD207" s="73"/>
      <c r="AE207" s="73"/>
      <c r="AF207" s="73"/>
      <c r="AG207" s="73"/>
      <c r="AH207" s="73"/>
      <c r="AI207" s="73"/>
      <c r="AJ207" s="73"/>
      <c r="AK207" s="73"/>
      <c r="AL207" s="73"/>
      <c r="AM207" s="73"/>
      <c r="AN207" s="73"/>
      <c r="AO207" s="73" t="str">
        <f ca="1"/>
        <v>40_40_88_016</v>
      </c>
      <c r="AP207" s="73" t="str">
        <f ca="1"/>
        <v>Earthworks Drawings</v>
      </c>
      <c r="AQ207" s="73" t="str">
        <f t="shared" ca="1" si="3"/>
        <v>40_40_88_016 : Earthworks Drawings</v>
      </c>
    </row>
    <row r="208" spans="2:43" x14ac:dyDescent="0.35">
      <c r="B208" s="6" t="s">
        <v>3295</v>
      </c>
      <c r="C208" s="73"/>
      <c r="D208" s="73"/>
      <c r="E208" s="73"/>
      <c r="F208" s="73"/>
      <c r="G20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PM_35_10_15</v>
      </c>
      <c r="H208" s="101" t="s">
        <v>2993</v>
      </c>
      <c r="I208" s="101" t="s">
        <v>2448</v>
      </c>
      <c r="J208" s="101" t="s">
        <v>2505</v>
      </c>
      <c r="K208" s="73" t="s">
        <v>3296</v>
      </c>
      <c r="L208" s="73" t="str">
        <f>_xlfn.CONCAT(tbl_Picklist_UniclassPM[[#This Row],[Code]]," : ",tbl_Picklist_UniclassPM[[#This Row],[Title]])</f>
        <v>PM_35_10_15 : Condensation control performance requirements</v>
      </c>
      <c r="M208" s="73"/>
      <c r="N208" s="73"/>
      <c r="O208" s="73"/>
      <c r="P208" s="73"/>
      <c r="Q208" s="73"/>
      <c r="R208" s="73" t="str">
        <f ca="1"/>
        <v>PM_35_30_04 : Automatic fire suppression performance requirements</v>
      </c>
      <c r="S208" s="73"/>
      <c r="T208" s="73"/>
      <c r="U208" s="73"/>
      <c r="V208" s="73"/>
      <c r="W208" s="73"/>
      <c r="X208" s="73"/>
      <c r="Y208" s="73"/>
      <c r="Z208" s="73"/>
      <c r="AA208" s="73"/>
      <c r="AB208" s="73"/>
      <c r="AC208" s="73"/>
      <c r="AD208" s="73"/>
      <c r="AE208" s="73"/>
      <c r="AF208" s="73"/>
      <c r="AG208" s="73"/>
      <c r="AH208" s="73"/>
      <c r="AI208" s="73"/>
      <c r="AJ208" s="73"/>
      <c r="AK208" s="73"/>
      <c r="AL208" s="73"/>
      <c r="AM208" s="73"/>
      <c r="AN208" s="73"/>
      <c r="AO208" s="73" t="str">
        <f ca="1"/>
        <v>40_40_88_017</v>
      </c>
      <c r="AP208" s="73" t="str">
        <f ca="1"/>
        <v>External Services Drawing</v>
      </c>
      <c r="AQ208" s="73" t="str">
        <f t="shared" ca="1" si="3"/>
        <v>40_40_88_017 : External Services Drawing</v>
      </c>
    </row>
    <row r="209" spans="2:43" x14ac:dyDescent="0.35">
      <c r="B209" s="6" t="s">
        <v>3297</v>
      </c>
      <c r="C209" s="73"/>
      <c r="D209" s="73"/>
      <c r="E209" s="73"/>
      <c r="F209" s="73"/>
      <c r="G20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PM_35_10_22</v>
      </c>
      <c r="H209" s="101" t="s">
        <v>2993</v>
      </c>
      <c r="I209" s="101" t="s">
        <v>2448</v>
      </c>
      <c r="J209" s="101" t="s">
        <v>2813</v>
      </c>
      <c r="K209" s="73" t="s">
        <v>3298</v>
      </c>
      <c r="L209" s="73" t="str">
        <f>_xlfn.CONCAT(tbl_Picklist_UniclassPM[[#This Row],[Code]]," : ",tbl_Picklist_UniclassPM[[#This Row],[Title]])</f>
        <v>PM_35_10_22 : Design quality performance requirements</v>
      </c>
      <c r="M209" s="73"/>
      <c r="N209" s="73"/>
      <c r="O209" s="73"/>
      <c r="P209" s="73"/>
      <c r="Q209" s="73"/>
      <c r="R209" s="73" t="str">
        <f ca="1"/>
        <v>PM_35_30_18 : Electrical fire performance requirements</v>
      </c>
      <c r="S209" s="73"/>
      <c r="T209" s="73"/>
      <c r="U209" s="73"/>
      <c r="V209" s="73"/>
      <c r="W209" s="73"/>
      <c r="X209" s="73"/>
      <c r="Y209" s="73"/>
      <c r="Z209" s="73"/>
      <c r="AA209" s="73"/>
      <c r="AB209" s="73"/>
      <c r="AC209" s="73"/>
      <c r="AD209" s="73"/>
      <c r="AE209" s="73"/>
      <c r="AF209" s="73"/>
      <c r="AG209" s="73"/>
      <c r="AH209" s="73"/>
      <c r="AI209" s="73"/>
      <c r="AJ209" s="73"/>
      <c r="AK209" s="73"/>
      <c r="AL209" s="73"/>
      <c r="AM209" s="73"/>
      <c r="AN209" s="73"/>
      <c r="AO209" s="73" t="str">
        <f ca="1"/>
        <v>40_40_88_018</v>
      </c>
      <c r="AP209" s="73" t="str">
        <f ca="1"/>
        <v>Floor Marking Layout Drawings</v>
      </c>
      <c r="AQ209" s="73" t="str">
        <f t="shared" ca="1" si="3"/>
        <v>40_40_88_018 : Floor Marking Layout Drawings</v>
      </c>
    </row>
    <row r="210" spans="2:43" x14ac:dyDescent="0.35">
      <c r="B210" s="6" t="s">
        <v>3299</v>
      </c>
      <c r="C210" s="73"/>
      <c r="D210" s="73"/>
      <c r="E210" s="73"/>
      <c r="F210" s="73"/>
      <c r="G21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PM_35_10_25</v>
      </c>
      <c r="H210" s="101" t="s">
        <v>2993</v>
      </c>
      <c r="I210" s="101" t="s">
        <v>2448</v>
      </c>
      <c r="J210" s="101" t="s">
        <v>2733</v>
      </c>
      <c r="K210" s="73" t="s">
        <v>3300</v>
      </c>
      <c r="L210" s="73" t="str">
        <f>_xlfn.CONCAT(tbl_Picklist_UniclassPM[[#This Row],[Code]]," : ",tbl_Picklist_UniclassPM[[#This Row],[Title]])</f>
        <v>PM_35_10_25 : Durability performance requirements</v>
      </c>
      <c r="M210" s="73"/>
      <c r="N210" s="73"/>
      <c r="O210" s="73"/>
      <c r="P210" s="73"/>
      <c r="Q210" s="73"/>
      <c r="R210" s="73" t="str">
        <f ca="1"/>
        <v>PM_35_30_20 : Escape lighting performance requirements</v>
      </c>
      <c r="S210" s="73"/>
      <c r="T210" s="73"/>
      <c r="U210" s="73"/>
      <c r="V210" s="73"/>
      <c r="W210" s="73"/>
      <c r="X210" s="73"/>
      <c r="Y210" s="73"/>
      <c r="Z210" s="73"/>
      <c r="AA210" s="73"/>
      <c r="AB210" s="73"/>
      <c r="AC210" s="73"/>
      <c r="AD210" s="73"/>
      <c r="AE210" s="73"/>
      <c r="AF210" s="73"/>
      <c r="AG210" s="73"/>
      <c r="AH210" s="73"/>
      <c r="AI210" s="73"/>
      <c r="AJ210" s="73"/>
      <c r="AK210" s="73"/>
      <c r="AL210" s="73"/>
      <c r="AM210" s="73"/>
      <c r="AN210" s="73"/>
      <c r="AO210" s="73" t="str">
        <f ca="1"/>
        <v>40_40_88_019</v>
      </c>
      <c r="AP210" s="73" t="str">
        <f ca="1"/>
        <v>External Furniture and Play Equipment Drawings</v>
      </c>
      <c r="AQ210" s="73" t="str">
        <f t="shared" ca="1" si="3"/>
        <v>40_40_88_019 : External Furniture and Play Equipment Drawings</v>
      </c>
    </row>
    <row r="211" spans="2:43" x14ac:dyDescent="0.35">
      <c r="B211" s="6" t="s">
        <v>3301</v>
      </c>
      <c r="C211" s="73"/>
      <c r="D211" s="73"/>
      <c r="E211" s="73"/>
      <c r="F211" s="73"/>
      <c r="G21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PM_35_10_32</v>
      </c>
      <c r="H211" s="101" t="s">
        <v>2993</v>
      </c>
      <c r="I211" s="101" t="s">
        <v>2448</v>
      </c>
      <c r="J211" s="101" t="s">
        <v>3117</v>
      </c>
      <c r="K211" s="73" t="s">
        <v>3302</v>
      </c>
      <c r="L211" s="73" t="str">
        <f>_xlfn.CONCAT(tbl_Picklist_UniclassPM[[#This Row],[Code]]," : ",tbl_Picklist_UniclassPM[[#This Row],[Title]])</f>
        <v>PM_35_10_32 : Functional properties performance requirements</v>
      </c>
      <c r="M211" s="73"/>
      <c r="N211" s="73"/>
      <c r="O211" s="73"/>
      <c r="P211" s="73"/>
      <c r="Q211" s="73"/>
      <c r="R211" s="73" t="str">
        <f ca="1"/>
        <v>PM_35_30_24 : Fire and rescue service requirements</v>
      </c>
      <c r="S211" s="73"/>
      <c r="T211" s="73"/>
      <c r="U211" s="73"/>
      <c r="V211" s="73"/>
      <c r="W211" s="73"/>
      <c r="X211" s="73"/>
      <c r="Y211" s="73"/>
      <c r="Z211" s="73"/>
      <c r="AA211" s="73"/>
      <c r="AB211" s="73"/>
      <c r="AC211" s="73"/>
      <c r="AD211" s="73"/>
      <c r="AE211" s="73"/>
      <c r="AF211" s="73"/>
      <c r="AG211" s="73"/>
      <c r="AH211" s="73"/>
      <c r="AI211" s="73"/>
      <c r="AJ211" s="73"/>
      <c r="AK211" s="73"/>
      <c r="AL211" s="73"/>
      <c r="AM211" s="73"/>
      <c r="AN211" s="73"/>
      <c r="AO211" s="73" t="str">
        <f ca="1"/>
        <v>40_40_88_020</v>
      </c>
      <c r="AP211" s="73" t="str">
        <f ca="1"/>
        <v>External Canopies and Storage Drawings</v>
      </c>
      <c r="AQ211" s="73" t="str">
        <f t="shared" ca="1" si="3"/>
        <v>40_40_88_020 : External Canopies and Storage Drawings</v>
      </c>
    </row>
    <row r="212" spans="2:43" x14ac:dyDescent="0.35">
      <c r="B212" s="6" t="s">
        <v>3303</v>
      </c>
      <c r="C212" s="73"/>
      <c r="D212" s="73"/>
      <c r="E212" s="73"/>
      <c r="F212" s="73"/>
      <c r="G21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PM_35_10_47</v>
      </c>
      <c r="H212" s="101" t="s">
        <v>2993</v>
      </c>
      <c r="I212" s="101" t="s">
        <v>2448</v>
      </c>
      <c r="J212" s="101" t="s">
        <v>2958</v>
      </c>
      <c r="K212" s="73" t="s">
        <v>3304</v>
      </c>
      <c r="L212" s="73" t="str">
        <f>_xlfn.CONCAT(tbl_Picklist_UniclassPM[[#This Row],[Code]]," : ",tbl_Picklist_UniclassPM[[#This Row],[Title]])</f>
        <v>PM_35_10_47 : Life cycle performance requirements</v>
      </c>
      <c r="M212" s="73"/>
      <c r="N212" s="73"/>
      <c r="O212" s="73"/>
      <c r="P212" s="73"/>
      <c r="Q212" s="73"/>
      <c r="R212" s="73" t="str">
        <f ca="1"/>
        <v>PM_35_30_26 : Fire protection zone requirements</v>
      </c>
      <c r="S212" s="73"/>
      <c r="T212" s="73"/>
      <c r="U212" s="73"/>
      <c r="V212" s="73"/>
      <c r="W212" s="73"/>
      <c r="X212" s="73"/>
      <c r="Y212" s="73"/>
      <c r="Z212" s="73"/>
      <c r="AA212" s="73"/>
      <c r="AB212" s="73"/>
      <c r="AC212" s="73"/>
      <c r="AD212" s="73"/>
      <c r="AE212" s="73"/>
      <c r="AF212" s="73"/>
      <c r="AG212" s="73"/>
      <c r="AH212" s="73"/>
      <c r="AI212" s="73"/>
      <c r="AJ212" s="73"/>
      <c r="AK212" s="73"/>
      <c r="AL212" s="73"/>
      <c r="AM212" s="73"/>
      <c r="AN212" s="73"/>
      <c r="AO212" s="73" t="str">
        <f ca="1"/>
        <v>40_40_88_021</v>
      </c>
      <c r="AP212" s="73" t="str">
        <f ca="1"/>
        <v>Hard Landscape Plans</v>
      </c>
      <c r="AQ212" s="73" t="str">
        <f t="shared" ca="1" si="3"/>
        <v>40_40_88_021 : Hard Landscape Plans</v>
      </c>
    </row>
    <row r="213" spans="2:43" x14ac:dyDescent="0.35">
      <c r="B213" s="6" t="s">
        <v>3305</v>
      </c>
      <c r="C213" s="73"/>
      <c r="D213" s="73"/>
      <c r="E213" s="73"/>
      <c r="F213" s="73"/>
      <c r="G21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PM_35_10_60</v>
      </c>
      <c r="H213" s="101" t="s">
        <v>2993</v>
      </c>
      <c r="I213" s="101" t="s">
        <v>2448</v>
      </c>
      <c r="J213" s="101" t="s">
        <v>2521</v>
      </c>
      <c r="K213" s="73" t="s">
        <v>3306</v>
      </c>
      <c r="L213" s="73" t="str">
        <f>_xlfn.CONCAT(tbl_Picklist_UniclassPM[[#This Row],[Code]]," : ",tbl_Picklist_UniclassPM[[#This Row],[Title]])</f>
        <v>PM_35_10_60 : Performance compliance requirements</v>
      </c>
      <c r="M213" s="73"/>
      <c r="N213" s="73"/>
      <c r="O213" s="73"/>
      <c r="P213" s="73"/>
      <c r="Q213" s="73"/>
      <c r="R213" s="73" t="str">
        <f ca="1"/>
        <v>PM_35_30_28 : Fire resistance performance requirements</v>
      </c>
      <c r="S213" s="73"/>
      <c r="T213" s="73"/>
      <c r="U213" s="73"/>
      <c r="V213" s="73"/>
      <c r="W213" s="73"/>
      <c r="X213" s="73"/>
      <c r="Y213" s="73"/>
      <c r="Z213" s="73"/>
      <c r="AA213" s="73"/>
      <c r="AB213" s="73"/>
      <c r="AC213" s="73"/>
      <c r="AD213" s="73"/>
      <c r="AE213" s="73"/>
      <c r="AF213" s="73"/>
      <c r="AG213" s="73"/>
      <c r="AH213" s="73"/>
      <c r="AI213" s="73"/>
      <c r="AJ213" s="73"/>
      <c r="AK213" s="73"/>
      <c r="AL213" s="73"/>
      <c r="AM213" s="73"/>
      <c r="AN213" s="73"/>
      <c r="AO213" s="73" t="str">
        <f ca="1"/>
        <v>40_40_88_022</v>
      </c>
      <c r="AP213" s="73" t="str">
        <f ca="1"/>
        <v>Soft Landscape Plans</v>
      </c>
      <c r="AQ213" s="73" t="str">
        <f t="shared" ca="1" si="3"/>
        <v>40_40_88_022 : Soft Landscape Plans</v>
      </c>
    </row>
    <row r="214" spans="2:43" x14ac:dyDescent="0.35">
      <c r="B214" s="6" t="s">
        <v>3307</v>
      </c>
      <c r="C214" s="73"/>
      <c r="D214" s="73"/>
      <c r="E214" s="73"/>
      <c r="F214" s="73"/>
      <c r="G21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PM_35_10_96</v>
      </c>
      <c r="H214" s="101" t="s">
        <v>2993</v>
      </c>
      <c r="I214" s="101" t="s">
        <v>2448</v>
      </c>
      <c r="J214" s="101" t="s">
        <v>3163</v>
      </c>
      <c r="K214" s="73" t="s">
        <v>3308</v>
      </c>
      <c r="L214" s="73" t="str">
        <f>_xlfn.CONCAT(tbl_Picklist_UniclassPM[[#This Row],[Code]]," : ",tbl_Picklist_UniclassPM[[#This Row],[Title]])</f>
        <v>PM_35_10_96 : Watertightness performance requirements</v>
      </c>
      <c r="M214" s="73"/>
      <c r="N214" s="73"/>
      <c r="O214" s="73"/>
      <c r="P214" s="73"/>
      <c r="Q214" s="73"/>
      <c r="R214" s="73" t="str">
        <f ca="1"/>
        <v>PM_35_30_30 : Fire safety performance requirements</v>
      </c>
      <c r="S214" s="73"/>
      <c r="T214" s="73"/>
      <c r="U214" s="73"/>
      <c r="V214" s="73"/>
      <c r="W214" s="73"/>
      <c r="X214" s="73"/>
      <c r="Y214" s="73"/>
      <c r="Z214" s="73"/>
      <c r="AA214" s="73"/>
      <c r="AB214" s="73"/>
      <c r="AC214" s="73"/>
      <c r="AD214" s="73"/>
      <c r="AE214" s="73"/>
      <c r="AF214" s="73"/>
      <c r="AG214" s="73"/>
      <c r="AH214" s="73"/>
      <c r="AI214" s="73"/>
      <c r="AJ214" s="73"/>
      <c r="AK214" s="73"/>
      <c r="AL214" s="73"/>
      <c r="AM214" s="73"/>
      <c r="AN214" s="73"/>
      <c r="AO214" s="73" t="str">
        <f ca="1"/>
        <v>40_40_88_023</v>
      </c>
      <c r="AP214" s="73" t="str">
        <f ca="1"/>
        <v>Fencing and Boundaries Drawings</v>
      </c>
      <c r="AQ214" s="73" t="str">
        <f t="shared" ca="1" si="3"/>
        <v>40_40_88_023 : Fencing and Boundaries Drawings</v>
      </c>
    </row>
    <row r="215" spans="2:43" x14ac:dyDescent="0.35">
      <c r="B215" s="6" t="s">
        <v>3309</v>
      </c>
      <c r="C215" s="73"/>
      <c r="D215" s="73"/>
      <c r="E215" s="73"/>
      <c r="F215" s="73"/>
      <c r="G21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v>
      </c>
      <c r="H215" s="101" t="s">
        <v>2993</v>
      </c>
      <c r="I215" s="101" t="s">
        <v>2500</v>
      </c>
      <c r="J215" s="101"/>
      <c r="K215" s="73" t="s">
        <v>3310</v>
      </c>
      <c r="L215" s="73" t="str">
        <f>_xlfn.CONCAT(tbl_Picklist_UniclassPM[[#This Row],[Code]]," : ",tbl_Picklist_UniclassPM[[#This Row],[Title]])</f>
        <v>PM_35_20 : Structural performance requirements</v>
      </c>
      <c r="M215" s="73"/>
      <c r="N215" s="73"/>
      <c r="O215" s="73"/>
      <c r="P215" s="73"/>
      <c r="Q215" s="73"/>
      <c r="R215" s="73" t="str">
        <f ca="1"/>
        <v>PM_35_30_70 : Reaction to fire performance requirements</v>
      </c>
      <c r="S215" s="73"/>
      <c r="T215" s="73"/>
      <c r="U215" s="73"/>
      <c r="V215" s="73"/>
      <c r="W215" s="73"/>
      <c r="X215" s="73"/>
      <c r="Y215" s="73"/>
      <c r="Z215" s="73"/>
      <c r="AA215" s="73"/>
      <c r="AB215" s="73"/>
      <c r="AC215" s="73"/>
      <c r="AD215" s="73"/>
      <c r="AE215" s="73"/>
      <c r="AF215" s="73"/>
      <c r="AG215" s="73"/>
      <c r="AH215" s="73"/>
      <c r="AI215" s="73"/>
      <c r="AJ215" s="73"/>
      <c r="AK215" s="73"/>
      <c r="AL215" s="73"/>
      <c r="AM215" s="73"/>
      <c r="AN215" s="73"/>
      <c r="AO215" s="73" t="str">
        <f ca="1"/>
        <v>40_40_88_024</v>
      </c>
      <c r="AP215" s="73" t="str">
        <f ca="1"/>
        <v>External Pitches and MUGA Drawings</v>
      </c>
      <c r="AQ215" s="73" t="str">
        <f t="shared" ca="1" si="3"/>
        <v>40_40_88_024 : External Pitches and MUGA Drawings</v>
      </c>
    </row>
    <row r="216" spans="2:43" x14ac:dyDescent="0.35">
      <c r="B216" s="6" t="s">
        <v>3311</v>
      </c>
      <c r="C216" s="73"/>
      <c r="D216" s="73"/>
      <c r="E216" s="73"/>
      <c r="F216" s="73"/>
      <c r="G21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PM_35_20_03</v>
      </c>
      <c r="H216" s="101" t="s">
        <v>2993</v>
      </c>
      <c r="I216" s="101" t="s">
        <v>2500</v>
      </c>
      <c r="J216" s="101" t="s">
        <v>2464</v>
      </c>
      <c r="K216" s="73" t="s">
        <v>3312</v>
      </c>
      <c r="L216" s="73" t="str">
        <f>_xlfn.CONCAT(tbl_Picklist_UniclassPM[[#This Row],[Code]]," : ",tbl_Picklist_UniclassPM[[#This Row],[Title]])</f>
        <v>PM_35_20_03 : Accidental loading performance requirements</v>
      </c>
      <c r="M216" s="73"/>
      <c r="N216" s="73"/>
      <c r="O216" s="73"/>
      <c r="P216" s="73"/>
      <c r="Q216" s="73"/>
      <c r="R216" s="73" t="str">
        <f ca="1"/>
        <v>PM_35_30_80 : Spread of fire performance requirements</v>
      </c>
      <c r="S216" s="73"/>
      <c r="T216" s="73"/>
      <c r="U216" s="73"/>
      <c r="V216" s="73"/>
      <c r="W216" s="73"/>
      <c r="X216" s="73"/>
      <c r="Y216" s="73"/>
      <c r="Z216" s="73"/>
      <c r="AA216" s="73"/>
      <c r="AB216" s="73"/>
      <c r="AC216" s="73"/>
      <c r="AD216" s="73"/>
      <c r="AE216" s="73"/>
      <c r="AF216" s="73"/>
      <c r="AG216" s="73"/>
      <c r="AH216" s="73"/>
      <c r="AI216" s="73"/>
      <c r="AJ216" s="73"/>
      <c r="AK216" s="73"/>
      <c r="AL216" s="73"/>
      <c r="AM216" s="73"/>
      <c r="AN216" s="73"/>
      <c r="AO216" s="73" t="str">
        <f ca="1"/>
        <v>40_40_88_025</v>
      </c>
      <c r="AP216" s="73" t="str">
        <f ca="1"/>
        <v xml:space="preserve">Soil Resource Information </v>
      </c>
      <c r="AQ216" s="73" t="str">
        <f t="shared" ca="1" si="3"/>
        <v xml:space="preserve">40_40_88_025 : Soil Resource Information </v>
      </c>
    </row>
    <row r="217" spans="2:43" x14ac:dyDescent="0.35">
      <c r="B217" s="6" t="s">
        <v>3313</v>
      </c>
      <c r="C217" s="73"/>
      <c r="D217" s="73"/>
      <c r="E217" s="73"/>
      <c r="F217" s="73"/>
      <c r="G21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PM_35_20_26</v>
      </c>
      <c r="H217" s="101" t="s">
        <v>2993</v>
      </c>
      <c r="I217" s="101" t="s">
        <v>2500</v>
      </c>
      <c r="J217" s="101" t="s">
        <v>2740</v>
      </c>
      <c r="K217" s="73" t="s">
        <v>3314</v>
      </c>
      <c r="L217" s="73" t="str">
        <f>_xlfn.CONCAT(tbl_Picklist_UniclassPM[[#This Row],[Code]]," : ",tbl_Picklist_UniclassPM[[#This Row],[Title]])</f>
        <v>PM_35_20_26 : Earthquake loading performance requirements</v>
      </c>
      <c r="M217" s="73"/>
      <c r="N217" s="73"/>
      <c r="O217" s="73"/>
      <c r="P217" s="73"/>
      <c r="Q217" s="73"/>
      <c r="R217" s="73" t="str">
        <f ca="1"/>
        <v>PM_35_30_85 : Structural fire performance requirements</v>
      </c>
      <c r="S217" s="73"/>
      <c r="T217" s="73"/>
      <c r="U217" s="73"/>
      <c r="V217" s="73"/>
      <c r="W217" s="73"/>
      <c r="X217" s="73"/>
      <c r="Y217" s="73"/>
      <c r="Z217" s="73"/>
      <c r="AA217" s="73"/>
      <c r="AB217" s="73"/>
      <c r="AC217" s="73"/>
      <c r="AD217" s="73"/>
      <c r="AE217" s="73"/>
      <c r="AF217" s="73"/>
      <c r="AG217" s="73"/>
      <c r="AH217" s="73"/>
      <c r="AI217" s="73"/>
      <c r="AJ217" s="73"/>
      <c r="AK217" s="73"/>
      <c r="AL217" s="73"/>
      <c r="AM217" s="73"/>
      <c r="AN217" s="73"/>
      <c r="AO217" s="73" t="str">
        <f ca="1"/>
        <v>40_40_88_026</v>
      </c>
      <c r="AP217" s="73" t="str">
        <f ca="1"/>
        <v>Topsoil Depth Plan</v>
      </c>
      <c r="AQ217" s="73" t="str">
        <f t="shared" ca="1" si="3"/>
        <v>40_40_88_026 : Topsoil Depth Plan</v>
      </c>
    </row>
    <row r="218" spans="2:43" x14ac:dyDescent="0.35">
      <c r="B218" s="6" t="s">
        <v>3315</v>
      </c>
      <c r="C218" s="73"/>
      <c r="D218" s="73"/>
      <c r="E218" s="73"/>
      <c r="F218" s="73"/>
      <c r="G21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PM_35_20_33</v>
      </c>
      <c r="H218" s="101" t="s">
        <v>2993</v>
      </c>
      <c r="I218" s="101" t="s">
        <v>2500</v>
      </c>
      <c r="J218" s="101" t="s">
        <v>3055</v>
      </c>
      <c r="K218" s="73" t="s">
        <v>3316</v>
      </c>
      <c r="L218" s="73" t="str">
        <f>_xlfn.CONCAT(tbl_Picklist_UniclassPM[[#This Row],[Code]]," : ",tbl_Picklist_UniclassPM[[#This Row],[Title]])</f>
        <v>PM_35_20_33 : Geotechnical performance requirements</v>
      </c>
      <c r="M218" s="73"/>
      <c r="N218" s="73"/>
      <c r="O218" s="73"/>
      <c r="P218" s="73"/>
      <c r="Q218" s="73"/>
      <c r="R218" s="73" t="str">
        <f ca="1"/>
        <v>PM_35_30_96 : Wildfire protection performance requirements</v>
      </c>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t="str">
        <f ca="1"/>
        <v>40_45_03_001</v>
      </c>
      <c r="AP218" s="73" t="str">
        <f ca="1"/>
        <v>Architectural Specification</v>
      </c>
      <c r="AQ218" s="73" t="str">
        <f t="shared" ca="1" si="3"/>
        <v>40_45_03_001 : Architectural Specification</v>
      </c>
    </row>
    <row r="219" spans="2:43" x14ac:dyDescent="0.35">
      <c r="B219" s="6" t="s">
        <v>3317</v>
      </c>
      <c r="C219" s="73"/>
      <c r="D219" s="73"/>
      <c r="E219" s="73"/>
      <c r="F219" s="73"/>
      <c r="G21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PM_35_20_42</v>
      </c>
      <c r="H219" s="101" t="s">
        <v>2993</v>
      </c>
      <c r="I219" s="101" t="s">
        <v>2500</v>
      </c>
      <c r="J219" s="101" t="s">
        <v>3318</v>
      </c>
      <c r="K219" s="73" t="s">
        <v>3319</v>
      </c>
      <c r="L219" s="73" t="str">
        <f>_xlfn.CONCAT(tbl_Picklist_UniclassPM[[#This Row],[Code]]," : ",tbl_Picklist_UniclassPM[[#This Row],[Title]])</f>
        <v>PM_35_20_42 : Imposed loads performance requirements</v>
      </c>
      <c r="M219" s="73"/>
      <c r="N219" s="73"/>
      <c r="O219" s="73"/>
      <c r="P219" s="73"/>
      <c r="Q219" s="73"/>
      <c r="R219" s="73" t="str">
        <f ca="1"/>
        <v>PM_35_40_08 : Biodiversity performance requirements</v>
      </c>
      <c r="S219" s="73"/>
      <c r="T219" s="73"/>
      <c r="U219" s="73"/>
      <c r="V219" s="73"/>
      <c r="W219" s="73"/>
      <c r="X219" s="73"/>
      <c r="Y219" s="73"/>
      <c r="Z219" s="73"/>
      <c r="AA219" s="73"/>
      <c r="AB219" s="73"/>
      <c r="AC219" s="73"/>
      <c r="AD219" s="73"/>
      <c r="AE219" s="73"/>
      <c r="AF219" s="73"/>
      <c r="AG219" s="73"/>
      <c r="AH219" s="73"/>
      <c r="AI219" s="73"/>
      <c r="AJ219" s="73"/>
      <c r="AK219" s="73"/>
      <c r="AL219" s="73"/>
      <c r="AM219" s="73"/>
      <c r="AN219" s="73"/>
      <c r="AO219" s="73" t="str">
        <f ca="1"/>
        <v>40_45_03_002</v>
      </c>
      <c r="AP219" s="73" t="str">
        <f ca="1"/>
        <v>Fittings, Furniture and Equipment (FF&amp;E) Specification</v>
      </c>
      <c r="AQ219" s="73" t="str">
        <f t="shared" ca="1" si="3"/>
        <v>40_45_03_002 : Fittings, Furniture and Equipment (FF&amp;E) Specification</v>
      </c>
    </row>
    <row r="220" spans="2:43" x14ac:dyDescent="0.35">
      <c r="B220" s="6" t="s">
        <v>3320</v>
      </c>
      <c r="C220" s="73"/>
      <c r="D220" s="73"/>
      <c r="E220" s="73"/>
      <c r="F220" s="73"/>
      <c r="G22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PM_35_20_62</v>
      </c>
      <c r="H220" s="101" t="s">
        <v>2993</v>
      </c>
      <c r="I220" s="101" t="s">
        <v>2500</v>
      </c>
      <c r="J220" s="101" t="s">
        <v>2972</v>
      </c>
      <c r="K220" s="73" t="s">
        <v>3321</v>
      </c>
      <c r="L220" s="73" t="str">
        <f>_xlfn.CONCAT(tbl_Picklist_UniclassPM[[#This Row],[Code]]," : ",tbl_Picklist_UniclassPM[[#This Row],[Title]])</f>
        <v>PM_35_20_62 : Permanent loads performance requirements</v>
      </c>
      <c r="M220" s="73"/>
      <c r="N220" s="73"/>
      <c r="O220" s="73"/>
      <c r="P220" s="73"/>
      <c r="Q220" s="73"/>
      <c r="R220" s="73" t="str">
        <f ca="1"/>
        <v>PM_35_40_10 : BREEAM (Building Research Establishment Environmental Assessment Method) requirements</v>
      </c>
      <c r="S220" s="73"/>
      <c r="T220" s="73"/>
      <c r="U220" s="73"/>
      <c r="V220" s="73"/>
      <c r="W220" s="73"/>
      <c r="X220" s="73"/>
      <c r="Y220" s="73"/>
      <c r="Z220" s="73"/>
      <c r="AA220" s="73"/>
      <c r="AB220" s="73"/>
      <c r="AC220" s="73"/>
      <c r="AD220" s="73"/>
      <c r="AE220" s="73"/>
      <c r="AF220" s="73"/>
      <c r="AG220" s="73"/>
      <c r="AH220" s="73"/>
      <c r="AI220" s="73"/>
      <c r="AJ220" s="73"/>
      <c r="AK220" s="73"/>
      <c r="AL220" s="73"/>
      <c r="AM220" s="73"/>
      <c r="AN220" s="73"/>
      <c r="AO220" s="73" t="str">
        <f ca="1"/>
        <v>40_45_03_003</v>
      </c>
      <c r="AP220" s="73" t="str">
        <f ca="1"/>
        <v>Catering Equipment Specification</v>
      </c>
      <c r="AQ220" s="73" t="str">
        <f t="shared" ca="1" si="3"/>
        <v>40_45_03_003 : Catering Equipment Specification</v>
      </c>
    </row>
    <row r="221" spans="2:43" x14ac:dyDescent="0.35">
      <c r="B221" s="6" t="s">
        <v>3322</v>
      </c>
      <c r="C221" s="73"/>
      <c r="D221" s="73"/>
      <c r="E221" s="73"/>
      <c r="F221" s="73"/>
      <c r="G22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PM_35_20_76</v>
      </c>
      <c r="H221" s="101" t="s">
        <v>2993</v>
      </c>
      <c r="I221" s="101" t="s">
        <v>2500</v>
      </c>
      <c r="J221" s="101" t="s">
        <v>2920</v>
      </c>
      <c r="K221" s="73" t="s">
        <v>3323</v>
      </c>
      <c r="L221" s="73" t="str">
        <f>_xlfn.CONCAT(tbl_Picklist_UniclassPM[[#This Row],[Code]]," : ",tbl_Picklist_UniclassPM[[#This Row],[Title]])</f>
        <v>PM_35_20_76 : Snow and ice load performance requirements</v>
      </c>
      <c r="M221" s="73"/>
      <c r="N221" s="73"/>
      <c r="O221" s="73"/>
      <c r="P221" s="73"/>
      <c r="Q221" s="73"/>
      <c r="R221" s="73" t="str">
        <f ca="1"/>
        <v>PM_35_40_28 : Earthworks and groundworks schedules</v>
      </c>
      <c r="S221" s="73"/>
      <c r="T221" s="73"/>
      <c r="U221" s="73"/>
      <c r="V221" s="73"/>
      <c r="W221" s="73"/>
      <c r="X221" s="73"/>
      <c r="Y221" s="73"/>
      <c r="Z221" s="73"/>
      <c r="AA221" s="73"/>
      <c r="AB221" s="73"/>
      <c r="AC221" s="73"/>
      <c r="AD221" s="73"/>
      <c r="AE221" s="73"/>
      <c r="AF221" s="73"/>
      <c r="AG221" s="73"/>
      <c r="AH221" s="73"/>
      <c r="AI221" s="73"/>
      <c r="AJ221" s="73"/>
      <c r="AK221" s="73"/>
      <c r="AL221" s="73"/>
      <c r="AM221" s="73"/>
      <c r="AN221" s="73"/>
      <c r="AO221" s="73" t="str">
        <f ca="1"/>
        <v>40_45_10_001</v>
      </c>
      <c r="AP221" s="73" t="str">
        <f ca="1"/>
        <v>Building Services Specification</v>
      </c>
      <c r="AQ221" s="73" t="str">
        <f t="shared" ca="1" si="3"/>
        <v>40_45_10_001 : Building Services Specification</v>
      </c>
    </row>
    <row r="222" spans="2:43" x14ac:dyDescent="0.35">
      <c r="B222" s="6" t="s">
        <v>3324</v>
      </c>
      <c r="C222" s="73"/>
      <c r="D222" s="73"/>
      <c r="E222" s="73"/>
      <c r="F222" s="73"/>
      <c r="G22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PM_35_20_80</v>
      </c>
      <c r="H222" s="101" t="s">
        <v>2993</v>
      </c>
      <c r="I222" s="101" t="s">
        <v>2500</v>
      </c>
      <c r="J222" s="101" t="s">
        <v>2829</v>
      </c>
      <c r="K222" s="73" t="s">
        <v>3325</v>
      </c>
      <c r="L222" s="73" t="str">
        <f>_xlfn.CONCAT(tbl_Picklist_UniclassPM[[#This Row],[Code]]," : ",tbl_Picklist_UniclassPM[[#This Row],[Title]])</f>
        <v>PM_35_20_80 : Structural design performance requirements</v>
      </c>
      <c r="M222" s="73"/>
      <c r="N222" s="73"/>
      <c r="O222" s="73"/>
      <c r="P222" s="73"/>
      <c r="Q222" s="73"/>
      <c r="R222" s="73" t="str">
        <f ca="1"/>
        <v>PM_35_40_30 : Environmental scheme performance requirements</v>
      </c>
      <c r="S222" s="73"/>
      <c r="T222" s="73"/>
      <c r="U222" s="73"/>
      <c r="V222" s="73"/>
      <c r="W222" s="73"/>
      <c r="X222" s="73"/>
      <c r="Y222" s="73"/>
      <c r="Z222" s="73"/>
      <c r="AA222" s="73"/>
      <c r="AB222" s="73"/>
      <c r="AC222" s="73"/>
      <c r="AD222" s="73"/>
      <c r="AE222" s="73"/>
      <c r="AF222" s="73"/>
      <c r="AG222" s="73"/>
      <c r="AH222" s="73"/>
      <c r="AI222" s="73"/>
      <c r="AJ222" s="73"/>
      <c r="AK222" s="73"/>
      <c r="AL222" s="73"/>
      <c r="AM222" s="73"/>
      <c r="AN222" s="73"/>
      <c r="AO222" s="73" t="str">
        <f ca="1"/>
        <v>40_45_15_001</v>
      </c>
      <c r="AP222" s="73" t="str">
        <f ca="1"/>
        <v>Civil Engineering Specification</v>
      </c>
      <c r="AQ222" s="73" t="str">
        <f t="shared" ca="1" si="3"/>
        <v>40_45_15_001 : Civil Engineering Specification</v>
      </c>
    </row>
    <row r="223" spans="2:43" x14ac:dyDescent="0.35">
      <c r="B223" s="6" t="s">
        <v>3326</v>
      </c>
      <c r="C223" s="73"/>
      <c r="D223" s="73"/>
      <c r="E223" s="73"/>
      <c r="F223" s="73"/>
      <c r="G22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PM_35_20_81</v>
      </c>
      <c r="H223" s="101" t="s">
        <v>2993</v>
      </c>
      <c r="I223" s="101" t="s">
        <v>2500</v>
      </c>
      <c r="J223" s="101" t="s">
        <v>3327</v>
      </c>
      <c r="K223" s="73" t="s">
        <v>3328</v>
      </c>
      <c r="L223" s="73" t="str">
        <f>_xlfn.CONCAT(tbl_Picklist_UniclassPM[[#This Row],[Code]]," : ",tbl_Picklist_UniclassPM[[#This Row],[Title]])</f>
        <v>PM_35_20_81 : Structural robustness performance requirements</v>
      </c>
      <c r="M223" s="73"/>
      <c r="N223" s="73"/>
      <c r="O223" s="73"/>
      <c r="P223" s="73"/>
      <c r="Q223" s="73"/>
      <c r="R223" s="73" t="str">
        <f ca="1"/>
        <v>PM_35_40_32 : Flood defence performance requirements</v>
      </c>
      <c r="S223" s="73"/>
      <c r="T223" s="73"/>
      <c r="U223" s="73"/>
      <c r="V223" s="73"/>
      <c r="W223" s="73"/>
      <c r="X223" s="73"/>
      <c r="Y223" s="73"/>
      <c r="Z223" s="73"/>
      <c r="AA223" s="73"/>
      <c r="AB223" s="73"/>
      <c r="AC223" s="73"/>
      <c r="AD223" s="73"/>
      <c r="AE223" s="73"/>
      <c r="AF223" s="73"/>
      <c r="AG223" s="73"/>
      <c r="AH223" s="73"/>
      <c r="AI223" s="73"/>
      <c r="AJ223" s="73"/>
      <c r="AK223" s="73"/>
      <c r="AL223" s="73"/>
      <c r="AM223" s="73"/>
      <c r="AN223" s="73"/>
      <c r="AO223" s="73" t="str">
        <f ca="1"/>
        <v>40_45_45_001</v>
      </c>
      <c r="AP223" s="73" t="str">
        <f ca="1"/>
        <v>Landscape Specification</v>
      </c>
      <c r="AQ223" s="73" t="str">
        <f t="shared" ca="1" si="3"/>
        <v>40_45_45_001 : Landscape Specification</v>
      </c>
    </row>
    <row r="224" spans="2:43" x14ac:dyDescent="0.35">
      <c r="B224" s="6" t="s">
        <v>3329</v>
      </c>
      <c r="C224" s="73"/>
      <c r="D224" s="73"/>
      <c r="E224" s="73"/>
      <c r="F224" s="73"/>
      <c r="G22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PM_35_20_82</v>
      </c>
      <c r="H224" s="101" t="s">
        <v>2993</v>
      </c>
      <c r="I224" s="101" t="s">
        <v>2500</v>
      </c>
      <c r="J224" s="101" t="s">
        <v>2800</v>
      </c>
      <c r="K224" s="73" t="s">
        <v>3330</v>
      </c>
      <c r="L224" s="73" t="str">
        <f>_xlfn.CONCAT(tbl_Picklist_UniclassPM[[#This Row],[Code]]," : ",tbl_Picklist_UniclassPM[[#This Row],[Title]])</f>
        <v>PM_35_20_82 : Subsidence mitigation performance requirements</v>
      </c>
      <c r="M224" s="73"/>
      <c r="N224" s="73"/>
      <c r="O224" s="73"/>
      <c r="P224" s="73"/>
      <c r="Q224" s="73"/>
      <c r="R224" s="73" t="str">
        <f ca="1"/>
        <v>PM_35_40_34 : Habitat performance requirements</v>
      </c>
      <c r="S224" s="73"/>
      <c r="T224" s="73"/>
      <c r="U224" s="73"/>
      <c r="V224" s="73"/>
      <c r="W224" s="73"/>
      <c r="X224" s="73"/>
      <c r="Y224" s="73"/>
      <c r="Z224" s="73"/>
      <c r="AA224" s="73"/>
      <c r="AB224" s="73"/>
      <c r="AC224" s="73"/>
      <c r="AD224" s="73"/>
      <c r="AE224" s="73"/>
      <c r="AF224" s="73"/>
      <c r="AG224" s="73"/>
      <c r="AH224" s="73"/>
      <c r="AI224" s="73"/>
      <c r="AJ224" s="73"/>
      <c r="AK224" s="73"/>
      <c r="AL224" s="73"/>
      <c r="AM224" s="73"/>
      <c r="AN224" s="73"/>
      <c r="AO224" s="73" t="str">
        <f ca="1"/>
        <v>40_45_83_001</v>
      </c>
      <c r="AP224" s="73" t="str">
        <f ca="1"/>
        <v>Structural Engineering Specification</v>
      </c>
      <c r="AQ224" s="73" t="str">
        <f t="shared" ca="1" si="3"/>
        <v>40_45_83_001 : Structural Engineering Specification</v>
      </c>
    </row>
    <row r="225" spans="2:43" x14ac:dyDescent="0.35">
      <c r="B225" s="6" t="s">
        <v>3331</v>
      </c>
      <c r="C225" s="73"/>
      <c r="D225" s="73"/>
      <c r="E225" s="73"/>
      <c r="F225" s="73"/>
      <c r="G22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PM_35_20_90</v>
      </c>
      <c r="H225" s="101" t="s">
        <v>2993</v>
      </c>
      <c r="I225" s="101" t="s">
        <v>2500</v>
      </c>
      <c r="J225" s="101" t="s">
        <v>2715</v>
      </c>
      <c r="K225" s="73" t="s">
        <v>3332</v>
      </c>
      <c r="L225" s="73" t="str">
        <f>_xlfn.CONCAT(tbl_Picklist_UniclassPM[[#This Row],[Code]]," : ",tbl_Picklist_UniclassPM[[#This Row],[Title]])</f>
        <v>PM_35_20_90 : Thermal actions performance requirements</v>
      </c>
      <c r="M225" s="73"/>
      <c r="N225" s="73"/>
      <c r="O225" s="73"/>
      <c r="P225" s="73"/>
      <c r="Q225" s="73"/>
      <c r="R225" s="73" t="str">
        <f ca="1"/>
        <v>PM_35_40_35 : Hazardous materials control requirements</v>
      </c>
      <c r="S225" s="73"/>
      <c r="T225" s="73"/>
      <c r="U225" s="73"/>
      <c r="V225" s="73"/>
      <c r="W225" s="73"/>
      <c r="X225" s="73"/>
      <c r="Y225" s="73"/>
      <c r="Z225" s="73"/>
      <c r="AA225" s="73"/>
      <c r="AB225" s="73"/>
      <c r="AC225" s="73"/>
      <c r="AD225" s="73"/>
      <c r="AE225" s="73"/>
      <c r="AF225" s="73"/>
      <c r="AG225" s="73"/>
      <c r="AH225" s="73"/>
      <c r="AI225" s="73"/>
      <c r="AJ225" s="73"/>
      <c r="AK225" s="73"/>
      <c r="AL225" s="73"/>
      <c r="AM225" s="73"/>
      <c r="AN225" s="73"/>
      <c r="AO225" s="73" t="str">
        <f ca="1"/>
        <v>40_50_10_001</v>
      </c>
      <c r="AP225" s="73" t="str">
        <f ca="1"/>
        <v>Building Control Application</v>
      </c>
      <c r="AQ225" s="73" t="str">
        <f t="shared" ca="1" si="3"/>
        <v>40_50_10_001 : Building Control Application</v>
      </c>
    </row>
    <row r="226" spans="2:43" x14ac:dyDescent="0.35">
      <c r="B226" s="6" t="s">
        <v>3333</v>
      </c>
      <c r="C226" s="73"/>
      <c r="D226" s="73"/>
      <c r="E226" s="73"/>
      <c r="F226" s="73"/>
      <c r="G22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PM_35_20_96</v>
      </c>
      <c r="H226" s="101" t="s">
        <v>2993</v>
      </c>
      <c r="I226" s="101" t="s">
        <v>2500</v>
      </c>
      <c r="J226" s="101" t="s">
        <v>3163</v>
      </c>
      <c r="K226" s="73" t="s">
        <v>3334</v>
      </c>
      <c r="L226" s="73" t="str">
        <f>_xlfn.CONCAT(tbl_Picklist_UniclassPM[[#This Row],[Code]]," : ",tbl_Picklist_UniclassPM[[#This Row],[Title]])</f>
        <v>PM_35_20_96 : Wind loading performance requirements</v>
      </c>
      <c r="M226" s="73"/>
      <c r="N226" s="73"/>
      <c r="O226" s="73"/>
      <c r="P226" s="73"/>
      <c r="Q226" s="73"/>
      <c r="R226" s="73" t="str">
        <f ca="1"/>
        <v>PM_35_40_38 : Hydrological performance requirements</v>
      </c>
      <c r="S226" s="73"/>
      <c r="T226" s="73"/>
      <c r="U226" s="73"/>
      <c r="V226" s="73"/>
      <c r="W226" s="73"/>
      <c r="X226" s="73"/>
      <c r="Y226" s="73"/>
      <c r="Z226" s="73"/>
      <c r="AA226" s="73"/>
      <c r="AB226" s="73"/>
      <c r="AC226" s="73"/>
      <c r="AD226" s="73"/>
      <c r="AE226" s="73"/>
      <c r="AF226" s="73"/>
      <c r="AG226" s="73"/>
      <c r="AH226" s="73"/>
      <c r="AI226" s="73"/>
      <c r="AJ226" s="73"/>
      <c r="AK226" s="73"/>
      <c r="AL226" s="73"/>
      <c r="AM226" s="73"/>
      <c r="AN226" s="73"/>
      <c r="AO226" s="73" t="str">
        <f ca="1"/>
        <v>40_50_10_002</v>
      </c>
      <c r="AP226" s="73" t="str">
        <f ca="1"/>
        <v>Building Regulations Compliance Tracker</v>
      </c>
      <c r="AQ226" s="73" t="str">
        <f t="shared" ca="1" si="3"/>
        <v>40_50_10_002 : Building Regulations Compliance Tracker</v>
      </c>
    </row>
    <row r="227" spans="2:43" x14ac:dyDescent="0.35">
      <c r="B227" s="6" t="s">
        <v>3335</v>
      </c>
      <c r="C227" s="73"/>
      <c r="D227" s="73"/>
      <c r="E227" s="73"/>
      <c r="F227" s="73"/>
      <c r="G22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v>
      </c>
      <c r="H227" s="101" t="s">
        <v>2993</v>
      </c>
      <c r="I227" s="101" t="s">
        <v>2579</v>
      </c>
      <c r="J227" s="101"/>
      <c r="K227" s="73" t="s">
        <v>3336</v>
      </c>
      <c r="L227" s="73" t="str">
        <f>_xlfn.CONCAT(tbl_Picklist_UniclassPM[[#This Row],[Code]]," : ",tbl_Picklist_UniclassPM[[#This Row],[Title]])</f>
        <v>PM_35_30 : Fire performance requirements</v>
      </c>
      <c r="M227" s="73"/>
      <c r="N227" s="73"/>
      <c r="O227" s="73"/>
      <c r="P227" s="73"/>
      <c r="Q227" s="73"/>
      <c r="R227" s="73" t="str">
        <f ca="1"/>
        <v>PM_35_40_45 : LEED (Leadership in Energy and Environmental Design) requirements</v>
      </c>
      <c r="S227" s="73"/>
      <c r="T227" s="73"/>
      <c r="U227" s="73"/>
      <c r="V227" s="73"/>
      <c r="W227" s="73"/>
      <c r="X227" s="73"/>
      <c r="Y227" s="73"/>
      <c r="Z227" s="73"/>
      <c r="AA227" s="73"/>
      <c r="AB227" s="73"/>
      <c r="AC227" s="73"/>
      <c r="AD227" s="73"/>
      <c r="AE227" s="73"/>
      <c r="AF227" s="73"/>
      <c r="AG227" s="73"/>
      <c r="AH227" s="73"/>
      <c r="AI227" s="73"/>
      <c r="AJ227" s="73"/>
      <c r="AK227" s="73"/>
      <c r="AL227" s="73"/>
      <c r="AM227" s="73"/>
      <c r="AN227" s="73"/>
      <c r="AO227" s="73" t="str">
        <f ca="1"/>
        <v>40_50_10_003</v>
      </c>
      <c r="AP227" s="73" t="str">
        <f ca="1"/>
        <v>Building Regulations Compliance Tracker</v>
      </c>
      <c r="AQ227" s="73" t="str">
        <f t="shared" ca="1" si="3"/>
        <v>40_50_10_003 : Building Regulations Compliance Tracker</v>
      </c>
    </row>
    <row r="228" spans="2:43" x14ac:dyDescent="0.35">
      <c r="B228" s="6" t="s">
        <v>3337</v>
      </c>
      <c r="C228" s="73"/>
      <c r="D228" s="73"/>
      <c r="E228" s="73"/>
      <c r="F228" s="73"/>
      <c r="G22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PM_35_30_04</v>
      </c>
      <c r="H228" s="101" t="s">
        <v>2993</v>
      </c>
      <c r="I228" s="101" t="s">
        <v>2579</v>
      </c>
      <c r="J228" s="101" t="s">
        <v>2586</v>
      </c>
      <c r="K228" s="73" t="s">
        <v>3338</v>
      </c>
      <c r="L228" s="73" t="str">
        <f>_xlfn.CONCAT(tbl_Picklist_UniclassPM[[#This Row],[Code]]," : ",tbl_Picklist_UniclassPM[[#This Row],[Title]])</f>
        <v>PM_35_30_04 : Automatic fire suppression performance requirements</v>
      </c>
      <c r="M228" s="73"/>
      <c r="N228" s="73"/>
      <c r="O228" s="73"/>
      <c r="P228" s="73"/>
      <c r="Q228" s="73"/>
      <c r="R228" s="73" t="str">
        <f ca="1"/>
        <v>PM_35_40_56 : NABERS energy requirements</v>
      </c>
      <c r="S228" s="73"/>
      <c r="T228" s="73"/>
      <c r="U228" s="73"/>
      <c r="V228" s="73"/>
      <c r="W228" s="73"/>
      <c r="X228" s="73"/>
      <c r="Y228" s="73"/>
      <c r="Z228" s="73"/>
      <c r="AA228" s="73"/>
      <c r="AB228" s="73"/>
      <c r="AC228" s="73"/>
      <c r="AD228" s="73"/>
      <c r="AE228" s="73"/>
      <c r="AF228" s="73"/>
      <c r="AG228" s="73"/>
      <c r="AH228" s="73"/>
      <c r="AI228" s="73"/>
      <c r="AJ228" s="73"/>
      <c r="AK228" s="73"/>
      <c r="AL228" s="73"/>
      <c r="AM228" s="73"/>
      <c r="AN228" s="73"/>
      <c r="AO228" s="73" t="str">
        <f ca="1"/>
        <v>40_50_12_001</v>
      </c>
      <c r="AP228" s="73" t="str">
        <f ca="1"/>
        <v>Site Inspection Report</v>
      </c>
      <c r="AQ228" s="73" t="str">
        <f t="shared" ca="1" si="3"/>
        <v>40_50_12_001 : Site Inspection Report</v>
      </c>
    </row>
    <row r="229" spans="2:43" x14ac:dyDescent="0.35">
      <c r="B229" s="6" t="s">
        <v>3339</v>
      </c>
      <c r="C229" s="73"/>
      <c r="D229" s="73"/>
      <c r="E229" s="73"/>
      <c r="F229" s="73"/>
      <c r="G22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PM_35_30_18</v>
      </c>
      <c r="H229" s="101" t="s">
        <v>2993</v>
      </c>
      <c r="I229" s="101" t="s">
        <v>2579</v>
      </c>
      <c r="J229" s="101" t="s">
        <v>2710</v>
      </c>
      <c r="K229" s="73" t="s">
        <v>3340</v>
      </c>
      <c r="L229" s="73" t="str">
        <f>_xlfn.CONCAT(tbl_Picklist_UniclassPM[[#This Row],[Code]]," : ",tbl_Picklist_UniclassPM[[#This Row],[Title]])</f>
        <v>PM_35_30_18 : Electrical fire performance requirements</v>
      </c>
      <c r="M229" s="73"/>
      <c r="N229" s="73"/>
      <c r="O229" s="73"/>
      <c r="P229" s="73"/>
      <c r="Q229" s="73"/>
      <c r="R229" s="73" t="str">
        <f ca="1"/>
        <v>PM_35_40_60 : Passive house energy requirements</v>
      </c>
      <c r="S229" s="73"/>
      <c r="T229" s="73"/>
      <c r="U229" s="73"/>
      <c r="V229" s="73"/>
      <c r="W229" s="73"/>
      <c r="X229" s="73"/>
      <c r="Y229" s="73"/>
      <c r="Z229" s="73"/>
      <c r="AA229" s="73"/>
      <c r="AB229" s="73"/>
      <c r="AC229" s="73"/>
      <c r="AD229" s="73"/>
      <c r="AE229" s="73"/>
      <c r="AF229" s="73"/>
      <c r="AG229" s="73"/>
      <c r="AH229" s="73"/>
      <c r="AI229" s="73"/>
      <c r="AJ229" s="73"/>
      <c r="AK229" s="73"/>
      <c r="AL229" s="73"/>
      <c r="AM229" s="73"/>
      <c r="AN229" s="73"/>
      <c r="AO229" s="73" t="str">
        <f ca="1"/>
        <v>40_50_14_001</v>
      </c>
      <c r="AP229" s="73" t="str">
        <f ca="1"/>
        <v>Consents</v>
      </c>
      <c r="AQ229" s="73" t="str">
        <f t="shared" ca="1" si="3"/>
        <v>40_50_14_001 : Consents</v>
      </c>
    </row>
    <row r="230" spans="2:43" x14ac:dyDescent="0.35">
      <c r="B230" s="6" t="s">
        <v>3341</v>
      </c>
      <c r="C230" s="73"/>
      <c r="D230" s="73"/>
      <c r="E230" s="73"/>
      <c r="F230" s="73"/>
      <c r="G23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PM_35_30_20</v>
      </c>
      <c r="H230" s="101" t="s">
        <v>2993</v>
      </c>
      <c r="I230" s="101" t="s">
        <v>2579</v>
      </c>
      <c r="J230" s="101" t="s">
        <v>2500</v>
      </c>
      <c r="K230" s="73" t="s">
        <v>3342</v>
      </c>
      <c r="L230" s="73" t="str">
        <f>_xlfn.CONCAT(tbl_Picklist_UniclassPM[[#This Row],[Code]]," : ",tbl_Picklist_UniclassPM[[#This Row],[Title]])</f>
        <v>PM_35_30_20 : Escape lighting performance requirements</v>
      </c>
      <c r="M230" s="73"/>
      <c r="N230" s="73"/>
      <c r="O230" s="73"/>
      <c r="P230" s="73"/>
      <c r="Q230" s="73"/>
      <c r="R230" s="73" t="str">
        <f ca="1"/>
        <v>PM_35_40_70 : Retrofit energy requirements</v>
      </c>
      <c r="S230" s="73"/>
      <c r="T230" s="73"/>
      <c r="U230" s="73"/>
      <c r="V230" s="73"/>
      <c r="W230" s="73"/>
      <c r="X230" s="73"/>
      <c r="Y230" s="73"/>
      <c r="Z230" s="73"/>
      <c r="AA230" s="73"/>
      <c r="AB230" s="73"/>
      <c r="AC230" s="73"/>
      <c r="AD230" s="73"/>
      <c r="AE230" s="73"/>
      <c r="AF230" s="73"/>
      <c r="AG230" s="73"/>
      <c r="AH230" s="73"/>
      <c r="AI230" s="73"/>
      <c r="AJ230" s="73"/>
      <c r="AK230" s="73"/>
      <c r="AL230" s="73"/>
      <c r="AM230" s="73"/>
      <c r="AN230" s="73"/>
      <c r="AO230" s="73" t="str">
        <f ca="1"/>
        <v>40_50_30_001</v>
      </c>
      <c r="AP230" s="73" t="str">
        <f ca="1"/>
        <v>Fire Officer Approval Certificate</v>
      </c>
      <c r="AQ230" s="73" t="str">
        <f t="shared" ca="1" si="3"/>
        <v>40_50_30_001 : Fire Officer Approval Certificate</v>
      </c>
    </row>
    <row r="231" spans="2:43" x14ac:dyDescent="0.35">
      <c r="B231" s="6" t="s">
        <v>3343</v>
      </c>
      <c r="C231" s="73"/>
      <c r="D231" s="73"/>
      <c r="E231" s="73"/>
      <c r="F231" s="73"/>
      <c r="G23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PM_35_30_24</v>
      </c>
      <c r="H231" s="101" t="s">
        <v>2993</v>
      </c>
      <c r="I231" s="101" t="s">
        <v>2579</v>
      </c>
      <c r="J231" s="101" t="s">
        <v>2985</v>
      </c>
      <c r="K231" s="73" t="s">
        <v>3344</v>
      </c>
      <c r="L231" s="73" t="str">
        <f>_xlfn.CONCAT(tbl_Picklist_UniclassPM[[#This Row],[Code]]," : ",tbl_Picklist_UniclassPM[[#This Row],[Title]])</f>
        <v>PM_35_30_24 : Fire and rescue service requirements</v>
      </c>
      <c r="M231" s="73"/>
      <c r="N231" s="73"/>
      <c r="O231" s="73"/>
      <c r="P231" s="73"/>
      <c r="Q231" s="73"/>
      <c r="R231" s="73" t="str">
        <f ca="1"/>
        <v>PM_35_40_72 : Resistance to ground contaminants requirements</v>
      </c>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t="str">
        <f ca="1"/>
        <v>40_50_63_001</v>
      </c>
      <c r="AP231" s="73" t="str">
        <f ca="1"/>
        <v>Planning Application</v>
      </c>
      <c r="AQ231" s="73" t="str">
        <f t="shared" ca="1" si="3"/>
        <v>40_50_63_001 : Planning Application</v>
      </c>
    </row>
    <row r="232" spans="2:43" x14ac:dyDescent="0.35">
      <c r="B232" s="6" t="s">
        <v>3345</v>
      </c>
      <c r="C232" s="73"/>
      <c r="D232" s="73"/>
      <c r="E232" s="73"/>
      <c r="F232" s="73"/>
      <c r="G23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PM_35_30_26</v>
      </c>
      <c r="H232" s="101" t="s">
        <v>2993</v>
      </c>
      <c r="I232" s="101" t="s">
        <v>2579</v>
      </c>
      <c r="J232" s="101" t="s">
        <v>2740</v>
      </c>
      <c r="K232" s="73" t="s">
        <v>3346</v>
      </c>
      <c r="L232" s="73" t="str">
        <f>_xlfn.CONCAT(tbl_Picklist_UniclassPM[[#This Row],[Code]]," : ",tbl_Picklist_UniclassPM[[#This Row],[Title]])</f>
        <v>PM_35_30_26 : Fire protection zone requirements</v>
      </c>
      <c r="M232" s="73"/>
      <c r="N232" s="73"/>
      <c r="O232" s="73"/>
      <c r="P232" s="73"/>
      <c r="Q232" s="73"/>
      <c r="R232" s="73" t="str">
        <f ca="1"/>
        <v>PM_35_40_84 : Sustainability performance requirements</v>
      </c>
      <c r="S232" s="73"/>
      <c r="T232" s="73"/>
      <c r="U232" s="73"/>
      <c r="V232" s="73"/>
      <c r="W232" s="73"/>
      <c r="X232" s="73"/>
      <c r="Y232" s="73"/>
      <c r="Z232" s="73"/>
      <c r="AA232" s="73"/>
      <c r="AB232" s="73"/>
      <c r="AC232" s="73"/>
      <c r="AD232" s="73"/>
      <c r="AE232" s="73"/>
      <c r="AF232" s="73"/>
      <c r="AG232" s="73"/>
      <c r="AH232" s="73"/>
      <c r="AI232" s="73"/>
      <c r="AJ232" s="73"/>
      <c r="AK232" s="73"/>
      <c r="AL232" s="73"/>
      <c r="AM232" s="73"/>
      <c r="AN232" s="73"/>
      <c r="AO232" s="73" t="str">
        <f ca="1"/>
        <v>40_50_64_001</v>
      </c>
      <c r="AP232" s="73" t="str">
        <f ca="1"/>
        <v>Planning Conditions Tracker</v>
      </c>
      <c r="AQ232" s="73" t="str">
        <f t="shared" ca="1" si="3"/>
        <v>40_50_64_001 : Planning Conditions Tracker</v>
      </c>
    </row>
    <row r="233" spans="2:43" x14ac:dyDescent="0.35">
      <c r="B233" s="6" t="s">
        <v>3347</v>
      </c>
      <c r="C233" s="73"/>
      <c r="D233" s="73"/>
      <c r="E233" s="73"/>
      <c r="F233" s="73"/>
      <c r="G23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PM_35_30_28</v>
      </c>
      <c r="H233" s="101" t="s">
        <v>2993</v>
      </c>
      <c r="I233" s="101" t="s">
        <v>2579</v>
      </c>
      <c r="J233" s="101" t="s">
        <v>2753</v>
      </c>
      <c r="K233" s="73" t="s">
        <v>3348</v>
      </c>
      <c r="L233" s="73" t="str">
        <f>_xlfn.CONCAT(tbl_Picklist_UniclassPM[[#This Row],[Code]]," : ",tbl_Picklist_UniclassPM[[#This Row],[Title]])</f>
        <v>PM_35_30_28 : Fire resistance performance requirements</v>
      </c>
      <c r="M233" s="73"/>
      <c r="N233" s="73"/>
      <c r="O233" s="73"/>
      <c r="P233" s="73"/>
      <c r="Q233" s="73"/>
      <c r="R233" s="73" t="str">
        <f ca="1"/>
        <v>PM_35_40_96 : WELL environment requirements</v>
      </c>
      <c r="S233" s="73"/>
      <c r="T233" s="73"/>
      <c r="U233" s="73"/>
      <c r="V233" s="73"/>
      <c r="W233" s="73"/>
      <c r="X233" s="73"/>
      <c r="Y233" s="73"/>
      <c r="Z233" s="73"/>
      <c r="AA233" s="73"/>
      <c r="AB233" s="73"/>
      <c r="AC233" s="73"/>
      <c r="AD233" s="73"/>
      <c r="AE233" s="73"/>
      <c r="AF233" s="73"/>
      <c r="AG233" s="73"/>
      <c r="AH233" s="73"/>
      <c r="AI233" s="73"/>
      <c r="AJ233" s="73"/>
      <c r="AK233" s="73"/>
      <c r="AL233" s="73"/>
      <c r="AM233" s="73"/>
      <c r="AN233" s="73"/>
      <c r="AO233" s="73" t="str">
        <f ca="1"/>
        <v>40_50_65_001</v>
      </c>
      <c r="AP233" s="73" t="str">
        <f ca="1"/>
        <v>Planning Permission Certificate</v>
      </c>
      <c r="AQ233" s="73" t="str">
        <f t="shared" ca="1" si="3"/>
        <v>40_50_65_001 : Planning Permission Certificate</v>
      </c>
    </row>
    <row r="234" spans="2:43" x14ac:dyDescent="0.35">
      <c r="B234" s="6" t="s">
        <v>3349</v>
      </c>
      <c r="C234" s="73"/>
      <c r="D234" s="73"/>
      <c r="E234" s="73"/>
      <c r="F234" s="73"/>
      <c r="G23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PM_35_30_30</v>
      </c>
      <c r="H234" s="101" t="s">
        <v>2993</v>
      </c>
      <c r="I234" s="101" t="s">
        <v>2579</v>
      </c>
      <c r="J234" s="101" t="s">
        <v>2579</v>
      </c>
      <c r="K234" s="73" t="s">
        <v>3350</v>
      </c>
      <c r="L234" s="73" t="str">
        <f>_xlfn.CONCAT(tbl_Picklist_UniclassPM[[#This Row],[Code]]," : ",tbl_Picklist_UniclassPM[[#This Row],[Title]])</f>
        <v>PM_35_30_30 : Fire safety performance requirements</v>
      </c>
      <c r="M234" s="73"/>
      <c r="N234" s="73"/>
      <c r="O234" s="73"/>
      <c r="P234" s="73"/>
      <c r="Q234" s="73"/>
      <c r="R234" s="73" t="str">
        <f ca="1"/>
        <v>PM_35_50_01 : Accessibility performance requirements</v>
      </c>
      <c r="S234" s="73"/>
      <c r="T234" s="73"/>
      <c r="U234" s="73"/>
      <c r="V234" s="73"/>
      <c r="W234" s="73"/>
      <c r="X234" s="73"/>
      <c r="Y234" s="73"/>
      <c r="Z234" s="73"/>
      <c r="AA234" s="73"/>
      <c r="AB234" s="73"/>
      <c r="AC234" s="73"/>
      <c r="AD234" s="73"/>
      <c r="AE234" s="73"/>
      <c r="AF234" s="73"/>
      <c r="AG234" s="73"/>
      <c r="AH234" s="73"/>
      <c r="AI234" s="73"/>
      <c r="AJ234" s="73"/>
      <c r="AK234" s="73"/>
      <c r="AL234" s="73"/>
      <c r="AM234" s="73"/>
      <c r="AN234" s="73"/>
      <c r="AO234" s="73" t="str">
        <f ca="1"/>
        <v>40_50_69_001</v>
      </c>
      <c r="AP234" s="73" t="str">
        <f ca="1"/>
        <v xml:space="preserve">Responsible Body Agreement </v>
      </c>
      <c r="AQ234" s="73" t="str">
        <f t="shared" ca="1" si="3"/>
        <v xml:space="preserve">40_50_69_001 : Responsible Body Agreement </v>
      </c>
    </row>
    <row r="235" spans="2:43" x14ac:dyDescent="0.35">
      <c r="B235" s="6" t="s">
        <v>3351</v>
      </c>
      <c r="C235" s="73"/>
      <c r="D235" s="73"/>
      <c r="E235" s="73"/>
      <c r="F235" s="73"/>
      <c r="G23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PM_35_30_70</v>
      </c>
      <c r="H235" s="101" t="s">
        <v>2993</v>
      </c>
      <c r="I235" s="101" t="s">
        <v>2579</v>
      </c>
      <c r="J235" s="101" t="s">
        <v>2680</v>
      </c>
      <c r="K235" s="73" t="s">
        <v>3352</v>
      </c>
      <c r="L235" s="73" t="str">
        <f>_xlfn.CONCAT(tbl_Picklist_UniclassPM[[#This Row],[Code]]," : ",tbl_Picklist_UniclassPM[[#This Row],[Title]])</f>
        <v>PM_35_30_70 : Reaction to fire performance requirements</v>
      </c>
      <c r="M235" s="73"/>
      <c r="N235" s="73"/>
      <c r="O235" s="73"/>
      <c r="P235" s="73"/>
      <c r="Q235" s="73"/>
      <c r="R235" s="73" t="str">
        <f ca="1"/>
        <v>PM_35_50_08 : Biosecurity performance requirements</v>
      </c>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t="str">
        <f ca="1"/>
        <v>40_60_08_001</v>
      </c>
      <c r="AP235" s="73" t="str">
        <f ca="1"/>
        <v>BIM Execution Plan (BEP)</v>
      </c>
      <c r="AQ235" s="73" t="str">
        <f t="shared" ca="1" si="3"/>
        <v>40_60_08_001 : BIM Execution Plan (BEP)</v>
      </c>
    </row>
    <row r="236" spans="2:43" x14ac:dyDescent="0.35">
      <c r="B236" s="6" t="s">
        <v>3353</v>
      </c>
      <c r="C236" s="73"/>
      <c r="D236" s="73"/>
      <c r="E236" s="73"/>
      <c r="F236" s="73"/>
      <c r="G23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PM_35_30_80</v>
      </c>
      <c r="H236" s="101" t="s">
        <v>2993</v>
      </c>
      <c r="I236" s="101" t="s">
        <v>2579</v>
      </c>
      <c r="J236" s="101" t="s">
        <v>2829</v>
      </c>
      <c r="K236" s="73" t="s">
        <v>3354</v>
      </c>
      <c r="L236" s="73" t="str">
        <f>_xlfn.CONCAT(tbl_Picklist_UniclassPM[[#This Row],[Code]]," : ",tbl_Picklist_UniclassPM[[#This Row],[Title]])</f>
        <v>PM_35_30_80 : Spread of fire performance requirements</v>
      </c>
      <c r="M236" s="73"/>
      <c r="N236" s="73"/>
      <c r="O236" s="73"/>
      <c r="P236" s="73"/>
      <c r="Q236" s="73"/>
      <c r="R236" s="73" t="str">
        <f ca="1"/>
        <v>PM_35_50_47 : Lightning protection performance requirements</v>
      </c>
      <c r="S236" s="73"/>
      <c r="T236" s="73"/>
      <c r="U236" s="73"/>
      <c r="V236" s="73"/>
      <c r="W236" s="73"/>
      <c r="X236" s="73"/>
      <c r="Y236" s="73"/>
      <c r="Z236" s="73"/>
      <c r="AA236" s="73"/>
      <c r="AB236" s="73"/>
      <c r="AC236" s="73"/>
      <c r="AD236" s="73"/>
      <c r="AE236" s="73"/>
      <c r="AF236" s="73"/>
      <c r="AG236" s="73"/>
      <c r="AH236" s="73"/>
      <c r="AI236" s="73"/>
      <c r="AJ236" s="73"/>
      <c r="AK236" s="73"/>
      <c r="AL236" s="73"/>
      <c r="AM236" s="73"/>
      <c r="AN236" s="73"/>
      <c r="AO236" s="73" t="str">
        <f ca="1"/>
        <v>40_60_11_001</v>
      </c>
      <c r="AP236" s="73" t="str">
        <f ca="1"/>
        <v xml:space="preserve">Capability and Capacity Assessment Report </v>
      </c>
      <c r="AQ236" s="73" t="str">
        <f t="shared" ca="1" si="3"/>
        <v xml:space="preserve">40_60_11_001 : Capability and Capacity Assessment Report </v>
      </c>
    </row>
    <row r="237" spans="2:43" x14ac:dyDescent="0.35">
      <c r="B237" s="6" t="s">
        <v>3355</v>
      </c>
      <c r="C237" s="73"/>
      <c r="D237" s="73"/>
      <c r="E237" s="73"/>
      <c r="F237" s="73"/>
      <c r="G23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PM_35_30_85</v>
      </c>
      <c r="H237" s="101" t="s">
        <v>2993</v>
      </c>
      <c r="I237" s="101" t="s">
        <v>2579</v>
      </c>
      <c r="J237" s="101" t="s">
        <v>2781</v>
      </c>
      <c r="K237" s="73" t="s">
        <v>3356</v>
      </c>
      <c r="L237" s="73" t="str">
        <f>_xlfn.CONCAT(tbl_Picklist_UniclassPM[[#This Row],[Code]]," : ",tbl_Picklist_UniclassPM[[#This Row],[Title]])</f>
        <v>PM_35_30_85 : Structural fire performance requirements</v>
      </c>
      <c r="M237" s="73"/>
      <c r="N237" s="73"/>
      <c r="O237" s="73"/>
      <c r="P237" s="73"/>
      <c r="Q237" s="73"/>
      <c r="R237" s="73" t="str">
        <f ca="1"/>
        <v>PM_35_50_65 : Project and site safety performance requirements</v>
      </c>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t="str">
        <f ca="1"/>
        <v>40_60_11_002</v>
      </c>
      <c r="AP237" s="73" t="str">
        <f ca="1"/>
        <v>Capability and Capacity Assessment Report</v>
      </c>
      <c r="AQ237" s="73" t="str">
        <f t="shared" ca="1" si="3"/>
        <v>40_60_11_002 : Capability and Capacity Assessment Report</v>
      </c>
    </row>
    <row r="238" spans="2:43" x14ac:dyDescent="0.35">
      <c r="B238" s="6" t="s">
        <v>3357</v>
      </c>
      <c r="C238" s="73"/>
      <c r="D238" s="73"/>
      <c r="E238" s="73"/>
      <c r="F238" s="73"/>
      <c r="G23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PM_35_30_96</v>
      </c>
      <c r="H238" s="101" t="s">
        <v>2993</v>
      </c>
      <c r="I238" s="101" t="s">
        <v>2579</v>
      </c>
      <c r="J238" s="101" t="s">
        <v>3163</v>
      </c>
      <c r="K238" s="73" t="s">
        <v>3358</v>
      </c>
      <c r="L238" s="73" t="str">
        <f>_xlfn.CONCAT(tbl_Picklist_UniclassPM[[#This Row],[Code]]," : ",tbl_Picklist_UniclassPM[[#This Row],[Title]])</f>
        <v>PM_35_30_96 : Wildfire protection performance requirements</v>
      </c>
      <c r="M238" s="73"/>
      <c r="N238" s="73"/>
      <c r="O238" s="73"/>
      <c r="P238" s="73"/>
      <c r="Q238" s="73"/>
      <c r="R238" s="73" t="str">
        <f ca="1"/>
        <v>PM_35_50_72 : Safety and protection performance requirements</v>
      </c>
      <c r="S238" s="73"/>
      <c r="T238" s="73"/>
      <c r="U238" s="73"/>
      <c r="V238" s="73"/>
      <c r="W238" s="73"/>
      <c r="X238" s="73"/>
      <c r="Y238" s="73"/>
      <c r="Z238" s="73"/>
      <c r="AA238" s="73"/>
      <c r="AB238" s="73"/>
      <c r="AC238" s="73"/>
      <c r="AD238" s="73"/>
      <c r="AE238" s="73"/>
      <c r="AF238" s="73"/>
      <c r="AG238" s="73"/>
      <c r="AH238" s="73"/>
      <c r="AI238" s="73"/>
      <c r="AJ238" s="73"/>
      <c r="AK238" s="73"/>
      <c r="AL238" s="73"/>
      <c r="AM238" s="73"/>
      <c r="AN238" s="73"/>
      <c r="AO238" s="73" t="str">
        <f ca="1"/>
        <v>40_60_12_001</v>
      </c>
      <c r="AP238" s="73" t="str">
        <f ca="1"/>
        <v>Clash Detection Resolution Report</v>
      </c>
      <c r="AQ238" s="73" t="str">
        <f t="shared" ca="1" si="3"/>
        <v>40_60_12_001 : Clash Detection Resolution Report</v>
      </c>
    </row>
    <row r="239" spans="2:43" x14ac:dyDescent="0.35">
      <c r="B239" s="6" t="s">
        <v>3359</v>
      </c>
      <c r="C239" s="73"/>
      <c r="D239" s="73"/>
      <c r="E239" s="73"/>
      <c r="F239" s="73"/>
      <c r="G23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v>
      </c>
      <c r="H239" s="101" t="s">
        <v>2993</v>
      </c>
      <c r="I239" s="101" t="s">
        <v>2758</v>
      </c>
      <c r="J239" s="101"/>
      <c r="K239" s="73" t="s">
        <v>3360</v>
      </c>
      <c r="L239" s="73" t="str">
        <f>_xlfn.CONCAT(tbl_Picklist_UniclassPM[[#This Row],[Code]]," : ",tbl_Picklist_UniclassPM[[#This Row],[Title]])</f>
        <v>PM_35_40 : Environmentally sustainable design requirements</v>
      </c>
      <c r="M239" s="73"/>
      <c r="N239" s="73"/>
      <c r="O239" s="73"/>
      <c r="P239" s="73"/>
      <c r="Q239" s="73"/>
      <c r="R239" s="73" t="str">
        <f ca="1"/>
        <v>PM_35_50_74 : Security performance requirements</v>
      </c>
      <c r="S239" s="73"/>
      <c r="T239" s="73"/>
      <c r="U239" s="73"/>
      <c r="V239" s="73"/>
      <c r="W239" s="73"/>
      <c r="X239" s="73"/>
      <c r="Y239" s="73"/>
      <c r="Z239" s="73"/>
      <c r="AA239" s="73"/>
      <c r="AB239" s="73"/>
      <c r="AC239" s="73"/>
      <c r="AD239" s="73"/>
      <c r="AE239" s="73"/>
      <c r="AF239" s="73"/>
      <c r="AG239" s="73"/>
      <c r="AH239" s="73"/>
      <c r="AI239" s="73"/>
      <c r="AJ239" s="73"/>
      <c r="AK239" s="73"/>
      <c r="AL239" s="73"/>
      <c r="AM239" s="73"/>
      <c r="AN239" s="73"/>
      <c r="AO239" s="73" t="str">
        <f ca="1"/>
        <v>40_60_22_001</v>
      </c>
      <c r="AP239" s="73" t="str">
        <f ca="1"/>
        <v>Security Management Plan</v>
      </c>
      <c r="AQ239" s="73" t="str">
        <f t="shared" ca="1" si="3"/>
        <v>40_60_22_001 : Security Management Plan</v>
      </c>
    </row>
    <row r="240" spans="2:43" x14ac:dyDescent="0.35">
      <c r="B240" s="6" t="s">
        <v>3361</v>
      </c>
      <c r="C240" s="73"/>
      <c r="D240" s="73"/>
      <c r="E240" s="73"/>
      <c r="F240" s="73"/>
      <c r="G24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PM_35_40_08</v>
      </c>
      <c r="H240" s="101" t="s">
        <v>2993</v>
      </c>
      <c r="I240" s="101" t="s">
        <v>2758</v>
      </c>
      <c r="J240" s="101" t="s">
        <v>2783</v>
      </c>
      <c r="K240" s="73" t="s">
        <v>3362</v>
      </c>
      <c r="L240" s="73" t="str">
        <f>_xlfn.CONCAT(tbl_Picklist_UniclassPM[[#This Row],[Code]]," : ",tbl_Picklist_UniclassPM[[#This Row],[Title]])</f>
        <v>PM_35_40_08 : Biodiversity performance requirements</v>
      </c>
      <c r="M240" s="73"/>
      <c r="N240" s="73"/>
      <c r="O240" s="73"/>
      <c r="P240" s="73"/>
      <c r="Q240" s="73"/>
      <c r="R240" s="73" t="str">
        <f ca="1"/>
        <v>PM_35_60_01 : Acoustic attenuation performance requirements</v>
      </c>
      <c r="S240" s="73"/>
      <c r="T240" s="73"/>
      <c r="U240" s="73"/>
      <c r="V240" s="73"/>
      <c r="W240" s="73"/>
      <c r="X240" s="73"/>
      <c r="Y240" s="73"/>
      <c r="Z240" s="73"/>
      <c r="AA240" s="73"/>
      <c r="AB240" s="73"/>
      <c r="AC240" s="73"/>
      <c r="AD240" s="73"/>
      <c r="AE240" s="73"/>
      <c r="AF240" s="73"/>
      <c r="AG240" s="73"/>
      <c r="AH240" s="73"/>
      <c r="AI240" s="73"/>
      <c r="AJ240" s="73"/>
      <c r="AK240" s="73"/>
      <c r="AL240" s="73"/>
      <c r="AM240" s="73"/>
      <c r="AN240" s="73"/>
      <c r="AO240" s="73" t="str">
        <f ca="1"/>
        <v>40_60_24_001</v>
      </c>
      <c r="AP240" s="73" t="str">
        <f ca="1"/>
        <v>Detailed Responsibility Matrix (DRM)</v>
      </c>
      <c r="AQ240" s="73" t="str">
        <f t="shared" ca="1" si="3"/>
        <v>40_60_24_001 : Detailed Responsibility Matrix (DRM)</v>
      </c>
    </row>
    <row r="241" spans="2:43" x14ac:dyDescent="0.35">
      <c r="B241" s="6" t="s">
        <v>3363</v>
      </c>
      <c r="C241" s="73"/>
      <c r="D241" s="73"/>
      <c r="E241" s="73"/>
      <c r="F241" s="73"/>
      <c r="G24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PM_35_40_10</v>
      </c>
      <c r="H241" s="101" t="s">
        <v>2993</v>
      </c>
      <c r="I241" s="101" t="s">
        <v>2758</v>
      </c>
      <c r="J241" s="101" t="s">
        <v>2448</v>
      </c>
      <c r="K241" s="73" t="s">
        <v>3364</v>
      </c>
      <c r="L241" s="73" t="str">
        <f>_xlfn.CONCAT(tbl_Picklist_UniclassPM[[#This Row],[Code]]," : ",tbl_Picklist_UniclassPM[[#This Row],[Title]])</f>
        <v>PM_35_40_10 : BREEAM (Building Research Establishment Environmental Assessment Method) requirements</v>
      </c>
      <c r="M241" s="73"/>
      <c r="N241" s="73"/>
      <c r="O241" s="73"/>
      <c r="P241" s="73"/>
      <c r="Q241" s="73"/>
      <c r="R241" s="73" t="str">
        <f ca="1"/>
        <v>PM_35_60_03 : Acoustic diffusion performance requirements</v>
      </c>
      <c r="S241" s="73"/>
      <c r="T241" s="73"/>
      <c r="U241" s="73"/>
      <c r="V241" s="73"/>
      <c r="W241" s="73"/>
      <c r="X241" s="73"/>
      <c r="Y241" s="73"/>
      <c r="Z241" s="73"/>
      <c r="AA241" s="73"/>
      <c r="AB241" s="73"/>
      <c r="AC241" s="73"/>
      <c r="AD241" s="73"/>
      <c r="AE241" s="73"/>
      <c r="AF241" s="73"/>
      <c r="AG241" s="73"/>
      <c r="AH241" s="73"/>
      <c r="AI241" s="73"/>
      <c r="AJ241" s="73"/>
      <c r="AK241" s="73"/>
      <c r="AL241" s="73"/>
      <c r="AM241" s="73"/>
      <c r="AN241" s="73"/>
      <c r="AO241" s="73" t="str">
        <f ca="1"/>
        <v>40_60_31_001</v>
      </c>
      <c r="AP241" s="73" t="str">
        <f ca="1"/>
        <v>Federated Coordination Model</v>
      </c>
      <c r="AQ241" s="73" t="str">
        <f t="shared" ca="1" si="3"/>
        <v>40_60_31_001 : Federated Coordination Model</v>
      </c>
    </row>
    <row r="242" spans="2:43" x14ac:dyDescent="0.35">
      <c r="B242" s="6" t="s">
        <v>3365</v>
      </c>
      <c r="C242" s="73"/>
      <c r="D242" s="73"/>
      <c r="E242" s="73"/>
      <c r="F242" s="73"/>
      <c r="G24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PM_35_40_28</v>
      </c>
      <c r="H242" s="101" t="s">
        <v>2993</v>
      </c>
      <c r="I242" s="101" t="s">
        <v>2758</v>
      </c>
      <c r="J242" s="101" t="s">
        <v>2753</v>
      </c>
      <c r="K242" s="73" t="s">
        <v>3366</v>
      </c>
      <c r="L242" s="73" t="str">
        <f>_xlfn.CONCAT(tbl_Picklist_UniclassPM[[#This Row],[Code]]," : ",tbl_Picklist_UniclassPM[[#This Row],[Title]])</f>
        <v>PM_35_40_28 : Earthworks and groundworks schedules</v>
      </c>
      <c r="M242" s="73"/>
      <c r="N242" s="73"/>
      <c r="O242" s="73"/>
      <c r="P242" s="73"/>
      <c r="Q242" s="73"/>
      <c r="R242" s="73" t="str">
        <f ca="1"/>
        <v>PM_35_60_05 : Acoustic separation performance requirements</v>
      </c>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t="str">
        <f ca="1"/>
        <v>40_60_33_001</v>
      </c>
      <c r="AP242" s="73" t="str">
        <f ca="1"/>
        <v>Federated Information Model</v>
      </c>
      <c r="AQ242" s="73" t="str">
        <f t="shared" ca="1" si="3"/>
        <v>40_60_33_001 : Federated Information Model</v>
      </c>
    </row>
    <row r="243" spans="2:43" x14ac:dyDescent="0.35">
      <c r="B243" s="6" t="s">
        <v>3367</v>
      </c>
      <c r="C243" s="73"/>
      <c r="D243" s="73"/>
      <c r="E243" s="73"/>
      <c r="F243" s="73"/>
      <c r="G24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PM_35_40_30</v>
      </c>
      <c r="H243" s="101" t="s">
        <v>2993</v>
      </c>
      <c r="I243" s="101" t="s">
        <v>2758</v>
      </c>
      <c r="J243" s="101" t="s">
        <v>2579</v>
      </c>
      <c r="K243" s="73" t="s">
        <v>3368</v>
      </c>
      <c r="L243" s="73" t="str">
        <f>_xlfn.CONCAT(tbl_Picklist_UniclassPM[[#This Row],[Code]]," : ",tbl_Picklist_UniclassPM[[#This Row],[Title]])</f>
        <v>PM_35_40_30 : Environmental scheme performance requirements</v>
      </c>
      <c r="M243" s="73"/>
      <c r="N243" s="73"/>
      <c r="O243" s="73"/>
      <c r="P243" s="73"/>
      <c r="Q243" s="73"/>
      <c r="R243" s="73" t="str">
        <f ca="1"/>
        <v>PM_35_60_95 : Vibration control performance requirements</v>
      </c>
      <c r="S243" s="73"/>
      <c r="T243" s="73"/>
      <c r="U243" s="73"/>
      <c r="V243" s="73"/>
      <c r="W243" s="73"/>
      <c r="X243" s="73"/>
      <c r="Y243" s="73"/>
      <c r="Z243" s="73"/>
      <c r="AA243" s="73"/>
      <c r="AB243" s="73"/>
      <c r="AC243" s="73"/>
      <c r="AD243" s="73"/>
      <c r="AE243" s="73"/>
      <c r="AF243" s="73"/>
      <c r="AG243" s="73"/>
      <c r="AH243" s="73"/>
      <c r="AI243" s="73"/>
      <c r="AJ243" s="73"/>
      <c r="AK243" s="73"/>
      <c r="AL243" s="73"/>
      <c r="AM243" s="73"/>
      <c r="AN243" s="73"/>
      <c r="AO243" s="73" t="str">
        <f ca="1"/>
        <v>40_60_38_001</v>
      </c>
      <c r="AP243" s="73" t="str">
        <f ca="1"/>
        <v>Technical Assurance Touchpoint Report</v>
      </c>
      <c r="AQ243" s="73" t="str">
        <f t="shared" ca="1" si="3"/>
        <v>40_60_38_001 : Technical Assurance Touchpoint Report</v>
      </c>
    </row>
    <row r="244" spans="2:43" x14ac:dyDescent="0.35">
      <c r="B244" s="6" t="s">
        <v>3369</v>
      </c>
      <c r="C244" s="73"/>
      <c r="D244" s="73"/>
      <c r="E244" s="73"/>
      <c r="F244" s="73"/>
      <c r="G24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PM_35_40_32</v>
      </c>
      <c r="H244" s="101" t="s">
        <v>2993</v>
      </c>
      <c r="I244" s="101" t="s">
        <v>2758</v>
      </c>
      <c r="J244" s="101" t="s">
        <v>3117</v>
      </c>
      <c r="K244" s="73" t="s">
        <v>3370</v>
      </c>
      <c r="L244" s="73" t="str">
        <f>_xlfn.CONCAT(tbl_Picklist_UniclassPM[[#This Row],[Code]]," : ",tbl_Picklist_UniclassPM[[#This Row],[Title]])</f>
        <v>PM_35_40_32 : Flood defence performance requirements</v>
      </c>
      <c r="M244" s="73"/>
      <c r="N244" s="73"/>
      <c r="O244" s="73"/>
      <c r="P244" s="73"/>
      <c r="Q244" s="73"/>
      <c r="R244" s="73" t="str">
        <f ca="1"/>
        <v>PM_35_70_03 : Airtightness performance requirements</v>
      </c>
      <c r="S244" s="73"/>
      <c r="T244" s="73"/>
      <c r="U244" s="73"/>
      <c r="V244" s="73"/>
      <c r="W244" s="73"/>
      <c r="X244" s="73"/>
      <c r="Y244" s="73"/>
      <c r="Z244" s="73"/>
      <c r="AA244" s="73"/>
      <c r="AB244" s="73"/>
      <c r="AC244" s="73"/>
      <c r="AD244" s="73"/>
      <c r="AE244" s="73"/>
      <c r="AF244" s="73"/>
      <c r="AG244" s="73"/>
      <c r="AH244" s="73"/>
      <c r="AI244" s="73"/>
      <c r="AJ244" s="73"/>
      <c r="AK244" s="73"/>
      <c r="AL244" s="73"/>
      <c r="AM244" s="73"/>
      <c r="AN244" s="73"/>
      <c r="AO244" s="73" t="str">
        <f ca="1"/>
        <v>40_60_39_001</v>
      </c>
      <c r="AP244" s="73" t="str">
        <f ca="1"/>
        <v>Information Management Report</v>
      </c>
      <c r="AQ244" s="73" t="str">
        <f t="shared" ca="1" si="3"/>
        <v>40_60_39_001 : Information Management Report</v>
      </c>
    </row>
    <row r="245" spans="2:43" x14ac:dyDescent="0.35">
      <c r="B245" s="6" t="s">
        <v>3371</v>
      </c>
      <c r="C245" s="73"/>
      <c r="D245" s="73"/>
      <c r="E245" s="73"/>
      <c r="F245" s="73"/>
      <c r="G24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PM_35_40_34</v>
      </c>
      <c r="H245" s="101" t="s">
        <v>2993</v>
      </c>
      <c r="I245" s="101" t="s">
        <v>2758</v>
      </c>
      <c r="J245" s="101" t="s">
        <v>3060</v>
      </c>
      <c r="K245" s="73" t="s">
        <v>3372</v>
      </c>
      <c r="L245" s="73" t="str">
        <f>_xlfn.CONCAT(tbl_Picklist_UniclassPM[[#This Row],[Code]]," : ",tbl_Picklist_UniclassPM[[#This Row],[Title]])</f>
        <v>PM_35_40_34 : Habitat performance requirements</v>
      </c>
      <c r="M245" s="73"/>
      <c r="N245" s="73"/>
      <c r="O245" s="73"/>
      <c r="P245" s="73"/>
      <c r="Q245" s="73"/>
      <c r="R245" s="73" t="str">
        <f ca="1"/>
        <v>PM_35_70_05 : Air conditioning performance requirement</v>
      </c>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t="str">
        <f ca="1"/>
        <v>40_60_39_002</v>
      </c>
      <c r="AP245" s="73" t="str">
        <f ca="1"/>
        <v>Information Management Report</v>
      </c>
      <c r="AQ245" s="73" t="str">
        <f t="shared" ca="1" si="3"/>
        <v>40_60_39_002 : Information Management Report</v>
      </c>
    </row>
    <row r="246" spans="2:43" x14ac:dyDescent="0.35">
      <c r="B246" s="6" t="s">
        <v>3373</v>
      </c>
      <c r="C246" s="73"/>
      <c r="D246" s="73"/>
      <c r="E246" s="73"/>
      <c r="F246" s="73"/>
      <c r="G24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PM_35_40_35</v>
      </c>
      <c r="H246" s="101" t="s">
        <v>2993</v>
      </c>
      <c r="I246" s="101" t="s">
        <v>2758</v>
      </c>
      <c r="J246" s="101" t="s">
        <v>2993</v>
      </c>
      <c r="K246" s="73" t="s">
        <v>3374</v>
      </c>
      <c r="L246" s="73" t="str">
        <f>_xlfn.CONCAT(tbl_Picklist_UniclassPM[[#This Row],[Code]]," : ",tbl_Picklist_UniclassPM[[#This Row],[Title]])</f>
        <v>PM_35_40_35 : Hazardous materials control requirements</v>
      </c>
      <c r="M246" s="73"/>
      <c r="N246" s="73"/>
      <c r="O246" s="73"/>
      <c r="P246" s="73"/>
      <c r="Q246" s="73"/>
      <c r="R246" s="73" t="str">
        <f ca="1"/>
        <v>PM_35_70_15 : Chilled water performance requirements</v>
      </c>
      <c r="S246" s="73"/>
      <c r="T246" s="73"/>
      <c r="U246" s="73"/>
      <c r="V246" s="73"/>
      <c r="W246" s="73"/>
      <c r="X246" s="73"/>
      <c r="Y246" s="73"/>
      <c r="Z246" s="73"/>
      <c r="AA246" s="73"/>
      <c r="AB246" s="73"/>
      <c r="AC246" s="73"/>
      <c r="AD246" s="73"/>
      <c r="AE246" s="73"/>
      <c r="AF246" s="73"/>
      <c r="AG246" s="73"/>
      <c r="AH246" s="73"/>
      <c r="AI246" s="73"/>
      <c r="AJ246" s="73"/>
      <c r="AK246" s="73"/>
      <c r="AL246" s="73"/>
      <c r="AM246" s="73"/>
      <c r="AN246" s="73"/>
      <c r="AO246" s="73" t="str">
        <f ca="1"/>
        <v>40_60_40_001</v>
      </c>
      <c r="AP246" s="73" t="str">
        <f ca="1"/>
        <v>Information Review Tracker</v>
      </c>
      <c r="AQ246" s="73" t="str">
        <f t="shared" ca="1" si="3"/>
        <v>40_60_40_001 : Information Review Tracker</v>
      </c>
    </row>
    <row r="247" spans="2:43" x14ac:dyDescent="0.35">
      <c r="B247" s="6" t="s">
        <v>3375</v>
      </c>
      <c r="C247" s="73"/>
      <c r="D247" s="73"/>
      <c r="E247" s="73"/>
      <c r="F247" s="73"/>
      <c r="G24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PM_35_40_38</v>
      </c>
      <c r="H247" s="101" t="s">
        <v>2993</v>
      </c>
      <c r="I247" s="101" t="s">
        <v>2758</v>
      </c>
      <c r="J247" s="101" t="s">
        <v>2949</v>
      </c>
      <c r="K247" s="73" t="s">
        <v>3376</v>
      </c>
      <c r="L247" s="73" t="str">
        <f>_xlfn.CONCAT(tbl_Picklist_UniclassPM[[#This Row],[Code]]," : ",tbl_Picklist_UniclassPM[[#This Row],[Title]])</f>
        <v>PM_35_40_38 : Hydrological performance requirements</v>
      </c>
      <c r="M247" s="73"/>
      <c r="N247" s="73"/>
      <c r="O247" s="73"/>
      <c r="P247" s="73"/>
      <c r="Q247" s="73"/>
      <c r="R247" s="73" t="str">
        <f ca="1"/>
        <v>PM_35_70_17 : Combustion appliance performance requirements</v>
      </c>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t="str">
        <f ca="1"/>
        <v>40_60_50_001</v>
      </c>
      <c r="AP247" s="73" t="str">
        <f ca="1"/>
        <v>Master Information Delivery Plan (MIDP)</v>
      </c>
      <c r="AQ247" s="73" t="str">
        <f t="shared" ca="1" si="3"/>
        <v>40_60_50_001 : Master Information Delivery Plan (MIDP)</v>
      </c>
    </row>
    <row r="248" spans="2:43" x14ac:dyDescent="0.35">
      <c r="B248" s="6" t="s">
        <v>3377</v>
      </c>
      <c r="C248" s="73"/>
      <c r="D248" s="73"/>
      <c r="E248" s="73"/>
      <c r="F248" s="73"/>
      <c r="G24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PM_35_40_45</v>
      </c>
      <c r="H248" s="101" t="s">
        <v>2993</v>
      </c>
      <c r="I248" s="101" t="s">
        <v>2758</v>
      </c>
      <c r="J248" s="101" t="s">
        <v>2593</v>
      </c>
      <c r="K248" s="73" t="s">
        <v>3378</v>
      </c>
      <c r="L248" s="73" t="str">
        <f>_xlfn.CONCAT(tbl_Picklist_UniclassPM[[#This Row],[Code]]," : ",tbl_Picklist_UniclassPM[[#This Row],[Title]])</f>
        <v>PM_35_40_45 : LEED (Leadership in Energy and Environmental Design) requirements</v>
      </c>
      <c r="M248" s="73"/>
      <c r="N248" s="73"/>
      <c r="O248" s="73"/>
      <c r="P248" s="73"/>
      <c r="Q248" s="73"/>
      <c r="R248" s="73" t="str">
        <f ca="1"/>
        <v>PM_35_70_20 : Daylight and shading performance requirements</v>
      </c>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t="str">
        <f ca="1"/>
        <v>40_60_50_002</v>
      </c>
      <c r="AP248" s="73" t="str">
        <f ca="1"/>
        <v>Master Information Delivery Plan (MIDP)</v>
      </c>
      <c r="AQ248" s="73" t="str">
        <f t="shared" ca="1" si="3"/>
        <v>40_60_50_002 : Master Information Delivery Plan (MIDP)</v>
      </c>
    </row>
    <row r="249" spans="2:43" x14ac:dyDescent="0.35">
      <c r="B249" s="6" t="s">
        <v>3379</v>
      </c>
      <c r="C249" s="73"/>
      <c r="D249" s="73"/>
      <c r="E249" s="73"/>
      <c r="F249" s="73"/>
      <c r="G24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PM_35_40_56</v>
      </c>
      <c r="H249" s="101" t="s">
        <v>2993</v>
      </c>
      <c r="I249" s="101" t="s">
        <v>2758</v>
      </c>
      <c r="J249" s="101" t="s">
        <v>3180</v>
      </c>
      <c r="K249" s="73" t="s">
        <v>3380</v>
      </c>
      <c r="L249" s="73" t="str">
        <f>_xlfn.CONCAT(tbl_Picklist_UniclassPM[[#This Row],[Code]]," : ",tbl_Picklist_UniclassPM[[#This Row],[Title]])</f>
        <v>PM_35_40_56 : NABERS energy requirements</v>
      </c>
      <c r="M249" s="73"/>
      <c r="N249" s="73"/>
      <c r="O249" s="73"/>
      <c r="P249" s="73"/>
      <c r="Q249" s="73"/>
      <c r="R249" s="73" t="str">
        <f ca="1"/>
        <v>PM_35_70_27 : Energy metering requirements</v>
      </c>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t="str">
        <f ca="1"/>
        <v>40_60_53_001</v>
      </c>
      <c r="AP249" s="73" t="str">
        <f ca="1"/>
        <v>Mobilisation Plan</v>
      </c>
      <c r="AQ249" s="73" t="str">
        <f t="shared" ca="1" si="3"/>
        <v>40_60_53_001 : Mobilisation Plan</v>
      </c>
    </row>
    <row r="250" spans="2:43" x14ac:dyDescent="0.35">
      <c r="B250" s="6" t="s">
        <v>3381</v>
      </c>
      <c r="C250" s="73"/>
      <c r="D250" s="73"/>
      <c r="E250" s="73"/>
      <c r="F250" s="73"/>
      <c r="G25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PM_35_40_60</v>
      </c>
      <c r="H250" s="101" t="s">
        <v>2993</v>
      </c>
      <c r="I250" s="101" t="s">
        <v>2758</v>
      </c>
      <c r="J250" s="101" t="s">
        <v>2521</v>
      </c>
      <c r="K250" s="73" t="s">
        <v>3382</v>
      </c>
      <c r="L250" s="73" t="str">
        <f>_xlfn.CONCAT(tbl_Picklist_UniclassPM[[#This Row],[Code]]," : ",tbl_Picklist_UniclassPM[[#This Row],[Title]])</f>
        <v>PM_35_40_60 : Passive house energy requirements</v>
      </c>
      <c r="M250" s="73"/>
      <c r="N250" s="73"/>
      <c r="O250" s="73"/>
      <c r="P250" s="73"/>
      <c r="Q250" s="73"/>
      <c r="R250" s="73" t="str">
        <f ca="1"/>
        <v>PM_35_70_36 : Heating performance requirements</v>
      </c>
      <c r="S250" s="73"/>
      <c r="T250" s="73"/>
      <c r="U250" s="73"/>
      <c r="V250" s="73"/>
      <c r="W250" s="73"/>
      <c r="X250" s="73"/>
      <c r="Y250" s="73"/>
      <c r="Z250" s="73"/>
      <c r="AA250" s="73"/>
      <c r="AB250" s="73"/>
      <c r="AC250" s="73"/>
      <c r="AD250" s="73"/>
      <c r="AE250" s="73"/>
      <c r="AF250" s="73"/>
      <c r="AG250" s="73"/>
      <c r="AH250" s="73"/>
      <c r="AI250" s="73"/>
      <c r="AJ250" s="73"/>
      <c r="AK250" s="73"/>
      <c r="AL250" s="73"/>
      <c r="AM250" s="73"/>
      <c r="AN250" s="73"/>
      <c r="AO250" s="73" t="str">
        <f ca="1"/>
        <v>40_60_64_001</v>
      </c>
      <c r="AP250" s="73" t="str">
        <f ca="1"/>
        <v>Pre-appointment BIM Execution Plan (Pre-BEP)</v>
      </c>
      <c r="AQ250" s="73" t="str">
        <f t="shared" ca="1" si="3"/>
        <v>40_60_64_001 : Pre-appointment BIM Execution Plan (Pre-BEP)</v>
      </c>
    </row>
    <row r="251" spans="2:43" x14ac:dyDescent="0.35">
      <c r="B251" s="6" t="s">
        <v>3383</v>
      </c>
      <c r="C251" s="73"/>
      <c r="D251" s="73"/>
      <c r="E251" s="73"/>
      <c r="F251" s="73"/>
      <c r="G25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PM_35_40_70</v>
      </c>
      <c r="H251" s="101" t="s">
        <v>2993</v>
      </c>
      <c r="I251" s="101" t="s">
        <v>2758</v>
      </c>
      <c r="J251" s="101" t="s">
        <v>2680</v>
      </c>
      <c r="K251" s="73" t="s">
        <v>3384</v>
      </c>
      <c r="L251" s="73" t="str">
        <f>_xlfn.CONCAT(tbl_Picklist_UniclassPM[[#This Row],[Code]]," : ",tbl_Picklist_UniclassPM[[#This Row],[Title]])</f>
        <v>PM_35_40_70 : Retrofit energy requirements</v>
      </c>
      <c r="M251" s="73"/>
      <c r="N251" s="73"/>
      <c r="O251" s="73"/>
      <c r="P251" s="73"/>
      <c r="Q251" s="73"/>
      <c r="R251" s="73" t="str">
        <f ca="1"/>
        <v>PM_35_70_38 : Hot and cold water supply performance requirements</v>
      </c>
      <c r="S251" s="73"/>
      <c r="T251" s="73"/>
      <c r="U251" s="73"/>
      <c r="V251" s="73"/>
      <c r="W251" s="73"/>
      <c r="X251" s="73"/>
      <c r="Y251" s="73"/>
      <c r="Z251" s="73"/>
      <c r="AA251" s="73"/>
      <c r="AB251" s="73"/>
      <c r="AC251" s="73"/>
      <c r="AD251" s="73"/>
      <c r="AE251" s="73"/>
      <c r="AF251" s="73"/>
      <c r="AG251" s="73"/>
      <c r="AH251" s="73"/>
      <c r="AI251" s="73"/>
      <c r="AJ251" s="73"/>
      <c r="AK251" s="73"/>
      <c r="AL251" s="73"/>
      <c r="AM251" s="73"/>
      <c r="AN251" s="73"/>
      <c r="AO251" s="73" t="str">
        <f ca="1"/>
        <v>40_60_70_001</v>
      </c>
      <c r="AP251" s="73" t="str">
        <f ca="1"/>
        <v>Risk Register</v>
      </c>
      <c r="AQ251" s="73" t="str">
        <f t="shared" ca="1" si="3"/>
        <v>40_60_70_001 : Risk Register</v>
      </c>
    </row>
    <row r="252" spans="2:43" x14ac:dyDescent="0.35">
      <c r="B252" s="6" t="s">
        <v>3385</v>
      </c>
      <c r="C252" s="73"/>
      <c r="D252" s="73"/>
      <c r="E252" s="73"/>
      <c r="F252" s="73"/>
      <c r="G25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PM_35_40_72</v>
      </c>
      <c r="H252" s="101" t="s">
        <v>2993</v>
      </c>
      <c r="I252" s="101" t="s">
        <v>2758</v>
      </c>
      <c r="J252" s="101" t="s">
        <v>2912</v>
      </c>
      <c r="K252" s="73" t="s">
        <v>3386</v>
      </c>
      <c r="L252" s="73" t="str">
        <f>_xlfn.CONCAT(tbl_Picklist_UniclassPM[[#This Row],[Code]]," : ",tbl_Picklist_UniclassPM[[#This Row],[Title]])</f>
        <v>PM_35_40_72 : Resistance to ground contaminants requirements</v>
      </c>
      <c r="M252" s="73"/>
      <c r="N252" s="73"/>
      <c r="O252" s="73"/>
      <c r="P252" s="73"/>
      <c r="Q252" s="73"/>
      <c r="R252" s="73" t="str">
        <f ca="1"/>
        <v>PM_35_70_46 : Lighting performance requirements</v>
      </c>
      <c r="S252" s="73"/>
      <c r="T252" s="73"/>
      <c r="U252" s="73"/>
      <c r="V252" s="73"/>
      <c r="W252" s="73"/>
      <c r="X252" s="73"/>
      <c r="Y252" s="73"/>
      <c r="Z252" s="73"/>
      <c r="AA252" s="73"/>
      <c r="AB252" s="73"/>
      <c r="AC252" s="73"/>
      <c r="AD252" s="73"/>
      <c r="AE252" s="73"/>
      <c r="AF252" s="73"/>
      <c r="AG252" s="73"/>
      <c r="AH252" s="73"/>
      <c r="AI252" s="73"/>
      <c r="AJ252" s="73"/>
      <c r="AK252" s="73"/>
      <c r="AL252" s="73"/>
      <c r="AM252" s="73"/>
      <c r="AN252" s="73"/>
      <c r="AO252" s="73" t="str">
        <f ca="1"/>
        <v>40_60_70_002</v>
      </c>
      <c r="AP252" s="73" t="str">
        <f ca="1"/>
        <v>Risk Register</v>
      </c>
      <c r="AQ252" s="73" t="str">
        <f t="shared" ca="1" si="3"/>
        <v>40_60_70_002 : Risk Register</v>
      </c>
    </row>
    <row r="253" spans="2:43" x14ac:dyDescent="0.35">
      <c r="B253" s="6" t="s">
        <v>3387</v>
      </c>
      <c r="C253" s="73"/>
      <c r="D253" s="73"/>
      <c r="E253" s="73"/>
      <c r="F253" s="73"/>
      <c r="G25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PM_35_40_84</v>
      </c>
      <c r="H253" s="101" t="s">
        <v>2993</v>
      </c>
      <c r="I253" s="101" t="s">
        <v>2758</v>
      </c>
      <c r="J253" s="101" t="s">
        <v>2808</v>
      </c>
      <c r="K253" s="73" t="s">
        <v>3388</v>
      </c>
      <c r="L253" s="73" t="str">
        <f>_xlfn.CONCAT(tbl_Picklist_UniclassPM[[#This Row],[Code]]," : ",tbl_Picklist_UniclassPM[[#This Row],[Title]])</f>
        <v>PM_35_40_84 : Sustainability performance requirements</v>
      </c>
      <c r="M253" s="73"/>
      <c r="N253" s="73"/>
      <c r="O253" s="73"/>
      <c r="P253" s="73"/>
      <c r="Q253" s="73"/>
      <c r="R253" s="73" t="str">
        <f ca="1"/>
        <v>PM_35_70_92 : Thermal performance requirements</v>
      </c>
      <c r="S253" s="73"/>
      <c r="T253" s="73"/>
      <c r="U253" s="73"/>
      <c r="V253" s="73"/>
      <c r="W253" s="73"/>
      <c r="X253" s="73"/>
      <c r="Y253" s="73"/>
      <c r="Z253" s="73"/>
      <c r="AA253" s="73"/>
      <c r="AB253" s="73"/>
      <c r="AC253" s="73"/>
      <c r="AD253" s="73"/>
      <c r="AE253" s="73"/>
      <c r="AF253" s="73"/>
      <c r="AG253" s="73"/>
      <c r="AH253" s="73"/>
      <c r="AI253" s="73"/>
      <c r="AJ253" s="73"/>
      <c r="AK253" s="73"/>
      <c r="AL253" s="73"/>
      <c r="AM253" s="73"/>
      <c r="AN253" s="73"/>
      <c r="AO253" s="73" t="str">
        <f ca="1"/>
        <v>40_60_87_001</v>
      </c>
      <c r="AP253" s="73" t="str">
        <f ca="1"/>
        <v>Task Information Delivery Plan (TIDP)</v>
      </c>
      <c r="AQ253" s="73" t="str">
        <f t="shared" ca="1" si="3"/>
        <v>40_60_87_001 : Task Information Delivery Plan (TIDP)</v>
      </c>
    </row>
    <row r="254" spans="2:43" x14ac:dyDescent="0.35">
      <c r="B254" s="6" t="s">
        <v>3389</v>
      </c>
      <c r="C254" s="73"/>
      <c r="D254" s="73"/>
      <c r="E254" s="73"/>
      <c r="F254" s="73"/>
      <c r="G25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PM_35_40_96</v>
      </c>
      <c r="H254" s="101" t="s">
        <v>2993</v>
      </c>
      <c r="I254" s="101" t="s">
        <v>2758</v>
      </c>
      <c r="J254" s="101" t="s">
        <v>3163</v>
      </c>
      <c r="K254" s="73" t="s">
        <v>3390</v>
      </c>
      <c r="L254" s="73" t="str">
        <f>_xlfn.CONCAT(tbl_Picklist_UniclassPM[[#This Row],[Code]]," : ",tbl_Picklist_UniclassPM[[#This Row],[Title]])</f>
        <v>PM_35_40_96 : WELL environment requirements</v>
      </c>
      <c r="M254" s="73"/>
      <c r="N254" s="73"/>
      <c r="O254" s="73"/>
      <c r="P254" s="73"/>
      <c r="Q254" s="73"/>
      <c r="R254" s="73" t="str">
        <f ca="1"/>
        <v>PM_35_70_94 : Ventilation performance requirements</v>
      </c>
      <c r="S254" s="73"/>
      <c r="T254" s="73"/>
      <c r="U254" s="73"/>
      <c r="V254" s="73"/>
      <c r="W254" s="73"/>
      <c r="X254" s="73"/>
      <c r="Y254" s="73"/>
      <c r="Z254" s="73"/>
      <c r="AA254" s="73"/>
      <c r="AB254" s="73"/>
      <c r="AC254" s="73"/>
      <c r="AD254" s="73"/>
      <c r="AE254" s="73"/>
      <c r="AF254" s="73"/>
      <c r="AG254" s="73"/>
      <c r="AH254" s="73"/>
      <c r="AI254" s="73"/>
      <c r="AJ254" s="73"/>
      <c r="AK254" s="73"/>
      <c r="AL254" s="73"/>
      <c r="AM254" s="73"/>
      <c r="AN254" s="73"/>
      <c r="AO254" s="73" t="str">
        <f ca="1"/>
        <v>40_60_87_002</v>
      </c>
      <c r="AP254" s="73" t="str">
        <f ca="1"/>
        <v>Task Information Delivery Plan (TIDP)</v>
      </c>
      <c r="AQ254" s="73" t="str">
        <f t="shared" ca="1" si="3"/>
        <v>40_60_87_002 : Task Information Delivery Plan (TIDP)</v>
      </c>
    </row>
    <row r="255" spans="2:43" x14ac:dyDescent="0.35">
      <c r="B255" s="6" t="s">
        <v>3391</v>
      </c>
      <c r="C255" s="73"/>
      <c r="D255" s="73"/>
      <c r="E255" s="73"/>
      <c r="F255" s="73"/>
      <c r="G25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PM_35_50</v>
      </c>
      <c r="H255" s="101" t="s">
        <v>2993</v>
      </c>
      <c r="I255" s="101" t="s">
        <v>2619</v>
      </c>
      <c r="J255" s="101"/>
      <c r="K255" s="73" t="s">
        <v>3392</v>
      </c>
      <c r="L255" s="73" t="str">
        <f>_xlfn.CONCAT(tbl_Picklist_UniclassPM[[#This Row],[Code]]," : ",tbl_Picklist_UniclassPM[[#This Row],[Title]])</f>
        <v>PM_35_50 : Safety performance requirements</v>
      </c>
      <c r="M255" s="73"/>
      <c r="N255" s="73"/>
      <c r="O255" s="73"/>
      <c r="P255" s="73"/>
      <c r="Q255" s="73"/>
      <c r="R255" s="73" t="str">
        <f ca="1"/>
        <v>PM_40_20_01 : Access and maintenance strategy</v>
      </c>
      <c r="S255" s="73"/>
      <c r="T255" s="73"/>
      <c r="U255" s="73"/>
      <c r="V255" s="73"/>
      <c r="W255" s="73"/>
      <c r="X255" s="73"/>
      <c r="Y255" s="73"/>
      <c r="Z255" s="73"/>
      <c r="AA255" s="73"/>
      <c r="AB255" s="73"/>
      <c r="AC255" s="73"/>
      <c r="AD255" s="73"/>
      <c r="AE255" s="73"/>
      <c r="AF255" s="73"/>
      <c r="AG255" s="73"/>
      <c r="AH255" s="73"/>
      <c r="AI255" s="73"/>
      <c r="AJ255" s="73"/>
      <c r="AK255" s="73"/>
      <c r="AL255" s="73"/>
      <c r="AM255" s="73"/>
      <c r="AN255" s="73"/>
      <c r="AO255" s="73" t="str">
        <f ca="1"/>
        <v>50_30_10_001</v>
      </c>
      <c r="AP255" s="73" t="str">
        <f ca="1"/>
        <v>Outline Business Case (OBC)</v>
      </c>
      <c r="AQ255" s="73" t="str">
        <f t="shared" ca="1" si="3"/>
        <v>50_30_10_001 : Outline Business Case (OBC)</v>
      </c>
    </row>
    <row r="256" spans="2:43" x14ac:dyDescent="0.35">
      <c r="B256" s="6" t="s">
        <v>3393</v>
      </c>
      <c r="C256" s="73"/>
      <c r="D256" s="73"/>
      <c r="E256" s="73"/>
      <c r="F256" s="73"/>
      <c r="G25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PM_35_50_01</v>
      </c>
      <c r="H256" s="101" t="s">
        <v>2993</v>
      </c>
      <c r="I256" s="101" t="s">
        <v>2619</v>
      </c>
      <c r="J256" s="101" t="s">
        <v>2536</v>
      </c>
      <c r="K256" s="73" t="s">
        <v>3394</v>
      </c>
      <c r="L256" s="73" t="str">
        <f>_xlfn.CONCAT(tbl_Picklist_UniclassPM[[#This Row],[Code]]," : ",tbl_Picklist_UniclassPM[[#This Row],[Title]])</f>
        <v>PM_35_50_01 : Accessibility performance requirements</v>
      </c>
      <c r="M256" s="73"/>
      <c r="N256" s="73"/>
      <c r="O256" s="73"/>
      <c r="P256" s="73"/>
      <c r="Q256" s="73"/>
      <c r="R256" s="73" t="str">
        <f ca="1"/>
        <v>PM_40_20_02 : Acoustic strategy</v>
      </c>
      <c r="S256" s="73"/>
      <c r="T256" s="73"/>
      <c r="U256" s="73"/>
      <c r="V256" s="73"/>
      <c r="W256" s="73"/>
      <c r="X256" s="73"/>
      <c r="Y256" s="73"/>
      <c r="Z256" s="73"/>
      <c r="AA256" s="73"/>
      <c r="AB256" s="73"/>
      <c r="AC256" s="73"/>
      <c r="AD256" s="73"/>
      <c r="AE256" s="73"/>
      <c r="AF256" s="73"/>
      <c r="AG256" s="73"/>
      <c r="AH256" s="73"/>
      <c r="AI256" s="73"/>
      <c r="AJ256" s="73"/>
      <c r="AK256" s="73"/>
      <c r="AL256" s="73"/>
      <c r="AM256" s="73"/>
      <c r="AN256" s="73"/>
      <c r="AO256" s="73" t="str">
        <f ca="1"/>
        <v>50_30_10_002</v>
      </c>
      <c r="AP256" s="73" t="str">
        <f ca="1"/>
        <v>Final Business Case (FBC)</v>
      </c>
      <c r="AQ256" s="73" t="str">
        <f t="shared" ca="1" si="3"/>
        <v>50_30_10_002 : Final Business Case (FBC)</v>
      </c>
    </row>
    <row r="257" spans="2:43" x14ac:dyDescent="0.35">
      <c r="B257" s="6" t="s">
        <v>3395</v>
      </c>
      <c r="C257" s="73"/>
      <c r="D257" s="73"/>
      <c r="E257" s="73"/>
      <c r="F257" s="73"/>
      <c r="G25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PM_35_50_08</v>
      </c>
      <c r="H257" s="101" t="s">
        <v>2993</v>
      </c>
      <c r="I257" s="101" t="s">
        <v>2619</v>
      </c>
      <c r="J257" s="101" t="s">
        <v>2783</v>
      </c>
      <c r="K257" s="73" t="s">
        <v>3396</v>
      </c>
      <c r="L257" s="73" t="str">
        <f>_xlfn.CONCAT(tbl_Picklist_UniclassPM[[#This Row],[Code]]," : ",tbl_Picklist_UniclassPM[[#This Row],[Title]])</f>
        <v>PM_35_50_08 : Biosecurity performance requirements</v>
      </c>
      <c r="M257" s="73"/>
      <c r="N257" s="73"/>
      <c r="O257" s="73"/>
      <c r="P257" s="73"/>
      <c r="Q257" s="73"/>
      <c r="R257" s="73" t="str">
        <f ca="1"/>
        <v>PM_40_20_05 : Air conditioning design strategy</v>
      </c>
      <c r="S257" s="73"/>
      <c r="T257" s="73"/>
      <c r="U257" s="73"/>
      <c r="V257" s="73"/>
      <c r="W257" s="73"/>
      <c r="X257" s="73"/>
      <c r="Y257" s="73"/>
      <c r="Z257" s="73"/>
      <c r="AA257" s="73"/>
      <c r="AB257" s="73"/>
      <c r="AC257" s="73"/>
      <c r="AD257" s="73"/>
      <c r="AE257" s="73"/>
      <c r="AF257" s="73"/>
      <c r="AG257" s="73"/>
      <c r="AH257" s="73"/>
      <c r="AI257" s="73"/>
      <c r="AJ257" s="73"/>
      <c r="AK257" s="73"/>
      <c r="AL257" s="73"/>
      <c r="AM257" s="73"/>
      <c r="AN257" s="73"/>
      <c r="AO257" s="73" t="str">
        <f ca="1"/>
        <v>50_30_11_001</v>
      </c>
      <c r="AP257" s="73" t="str">
        <f ca="1"/>
        <v>Responsible Body Capital Contributions Letter</v>
      </c>
      <c r="AQ257" s="73" t="str">
        <f t="shared" ca="1" si="3"/>
        <v>50_30_11_001 : Responsible Body Capital Contributions Letter</v>
      </c>
    </row>
    <row r="258" spans="2:43" x14ac:dyDescent="0.35">
      <c r="B258" s="6" t="s">
        <v>3397</v>
      </c>
      <c r="C258" s="73"/>
      <c r="D258" s="73"/>
      <c r="E258" s="73"/>
      <c r="F258" s="73"/>
      <c r="G25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PM_35_50_47</v>
      </c>
      <c r="H258" s="101" t="s">
        <v>2993</v>
      </c>
      <c r="I258" s="101" t="s">
        <v>2619</v>
      </c>
      <c r="J258" s="101" t="s">
        <v>2958</v>
      </c>
      <c r="K258" s="73" t="s">
        <v>3398</v>
      </c>
      <c r="L258" s="73" t="str">
        <f>_xlfn.CONCAT(tbl_Picklist_UniclassPM[[#This Row],[Code]]," : ",tbl_Picklist_UniclassPM[[#This Row],[Title]])</f>
        <v>PM_35_50_47 : Lightning protection performance requirements</v>
      </c>
      <c r="M258" s="73"/>
      <c r="N258" s="73"/>
      <c r="O258" s="73"/>
      <c r="P258" s="73"/>
      <c r="Q258" s="73"/>
      <c r="R258" s="73" t="str">
        <f ca="1"/>
        <v>PM_40_20_08 : Building fabric strategy</v>
      </c>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t="str">
        <f ca="1"/>
        <v>50_30_18_001</v>
      </c>
      <c r="AP258" s="73" t="str">
        <f ca="1"/>
        <v>Concept Options Cost Plan</v>
      </c>
      <c r="AQ258" s="73" t="str">
        <f t="shared" ca="1" si="3"/>
        <v>50_30_18_001 : Concept Options Cost Plan</v>
      </c>
    </row>
    <row r="259" spans="2:43" x14ac:dyDescent="0.35">
      <c r="B259" s="6" t="s">
        <v>3399</v>
      </c>
      <c r="C259" s="73"/>
      <c r="D259" s="73"/>
      <c r="E259" s="73"/>
      <c r="F259" s="73"/>
      <c r="G25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PM_35_50_65</v>
      </c>
      <c r="H259" s="101" t="s">
        <v>2993</v>
      </c>
      <c r="I259" s="101" t="s">
        <v>2619</v>
      </c>
      <c r="J259" s="101" t="s">
        <v>2670</v>
      </c>
      <c r="K259" s="73" t="s">
        <v>3400</v>
      </c>
      <c r="L259" s="73" t="str">
        <f>_xlfn.CONCAT(tbl_Picklist_UniclassPM[[#This Row],[Code]]," : ",tbl_Picklist_UniclassPM[[#This Row],[Title]])</f>
        <v>PM_35_50_65 : Project and site safety performance requirements</v>
      </c>
      <c r="M259" s="73"/>
      <c r="N259" s="73"/>
      <c r="O259" s="73"/>
      <c r="P259" s="73"/>
      <c r="Q259" s="73"/>
      <c r="R259" s="73" t="str">
        <f ca="1"/>
        <v>PM_40_20_10 : Building services strategy</v>
      </c>
      <c r="S259" s="73"/>
      <c r="T259" s="73"/>
      <c r="U259" s="73"/>
      <c r="V259" s="73"/>
      <c r="W259" s="73"/>
      <c r="X259" s="73"/>
      <c r="Y259" s="73"/>
      <c r="Z259" s="73"/>
      <c r="AA259" s="73"/>
      <c r="AB259" s="73"/>
      <c r="AC259" s="73"/>
      <c r="AD259" s="73"/>
      <c r="AE259" s="73"/>
      <c r="AF259" s="73"/>
      <c r="AG259" s="73"/>
      <c r="AH259" s="73"/>
      <c r="AI259" s="73"/>
      <c r="AJ259" s="73"/>
      <c r="AK259" s="73"/>
      <c r="AL259" s="73"/>
      <c r="AM259" s="73"/>
      <c r="AN259" s="73"/>
      <c r="AO259" s="73" t="str">
        <f ca="1"/>
        <v>50_30_18_002</v>
      </c>
      <c r="AP259" s="73" t="str">
        <f ca="1"/>
        <v>Technology Cost Plan</v>
      </c>
      <c r="AQ259" s="73" t="str">
        <f t="shared" ca="1" si="3"/>
        <v>50_30_18_002 : Technology Cost Plan</v>
      </c>
    </row>
    <row r="260" spans="2:43" x14ac:dyDescent="0.35">
      <c r="B260" s="6" t="s">
        <v>3401</v>
      </c>
      <c r="C260" s="73"/>
      <c r="D260" s="73"/>
      <c r="E260" s="73"/>
      <c r="F260" s="73"/>
      <c r="G26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PM_35_50_72</v>
      </c>
      <c r="H260" s="101" t="s">
        <v>2993</v>
      </c>
      <c r="I260" s="101" t="s">
        <v>2619</v>
      </c>
      <c r="J260" s="101" t="s">
        <v>2912</v>
      </c>
      <c r="K260" s="73" t="s">
        <v>3402</v>
      </c>
      <c r="L260" s="73" t="str">
        <f>_xlfn.CONCAT(tbl_Picklist_UniclassPM[[#This Row],[Code]]," : ",tbl_Picklist_UniclassPM[[#This Row],[Title]])</f>
        <v>PM_35_50_72 : Safety and protection performance requirements</v>
      </c>
      <c r="M260" s="73"/>
      <c r="N260" s="73"/>
      <c r="O260" s="73"/>
      <c r="P260" s="73"/>
      <c r="Q260" s="73"/>
      <c r="R260" s="73" t="str">
        <f ca="1"/>
        <v>PM_40_20_13 : Civil engineering design strategy</v>
      </c>
      <c r="S260" s="73"/>
      <c r="T260" s="73"/>
      <c r="U260" s="73"/>
      <c r="V260" s="73"/>
      <c r="W260" s="73"/>
      <c r="X260" s="73"/>
      <c r="Y260" s="73"/>
      <c r="Z260" s="73"/>
      <c r="AA260" s="73"/>
      <c r="AB260" s="73"/>
      <c r="AC260" s="73"/>
      <c r="AD260" s="73"/>
      <c r="AE260" s="73"/>
      <c r="AF260" s="73"/>
      <c r="AG260" s="73"/>
      <c r="AH260" s="73"/>
      <c r="AI260" s="73"/>
      <c r="AJ260" s="73"/>
      <c r="AK260" s="73"/>
      <c r="AL260" s="73"/>
      <c r="AM260" s="73"/>
      <c r="AN260" s="73"/>
      <c r="AO260" s="73" t="str">
        <f ca="1"/>
        <v>50_30_18_003</v>
      </c>
      <c r="AP260" s="73" t="str">
        <f ca="1"/>
        <v>Fittings, Furniture and Equipment (FF&amp;E) Cost Plan</v>
      </c>
      <c r="AQ260" s="73" t="str">
        <f t="shared" ref="AQ260:AQ323" ca="1" si="4">IF(OR(AO260="",AP260=""), "", _xlfn.CONCAT(AO260," : ",AP260))</f>
        <v>50_30_18_003 : Fittings, Furniture and Equipment (FF&amp;E) Cost Plan</v>
      </c>
    </row>
    <row r="261" spans="2:43" x14ac:dyDescent="0.35">
      <c r="B261" s="6" t="s">
        <v>3403</v>
      </c>
      <c r="C261" s="73"/>
      <c r="D261" s="73"/>
      <c r="E261" s="73"/>
      <c r="F261" s="73"/>
      <c r="G26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PM_35_50_74</v>
      </c>
      <c r="H261" s="101" t="s">
        <v>2993</v>
      </c>
      <c r="I261" s="101" t="s">
        <v>2619</v>
      </c>
      <c r="J261" s="101" t="s">
        <v>3404</v>
      </c>
      <c r="K261" s="73" t="s">
        <v>3405</v>
      </c>
      <c r="L261" s="73" t="str">
        <f>_xlfn.CONCAT(tbl_Picklist_UniclassPM[[#This Row],[Code]]," : ",tbl_Picklist_UniclassPM[[#This Row],[Title]])</f>
        <v>PM_35_50_74 : Security performance requirements</v>
      </c>
      <c r="M261" s="73"/>
      <c r="N261" s="73"/>
      <c r="O261" s="73"/>
      <c r="P261" s="73"/>
      <c r="Q261" s="73"/>
      <c r="R261" s="73" t="str">
        <f ca="1"/>
        <v>PM_40_20_14 : Comfort strategy</v>
      </c>
      <c r="S261" s="73"/>
      <c r="T261" s="73"/>
      <c r="U261" s="73"/>
      <c r="V261" s="73"/>
      <c r="W261" s="73"/>
      <c r="X261" s="73"/>
      <c r="Y261" s="73"/>
      <c r="Z261" s="73"/>
      <c r="AA261" s="73"/>
      <c r="AB261" s="73"/>
      <c r="AC261" s="73"/>
      <c r="AD261" s="73"/>
      <c r="AE261" s="73"/>
      <c r="AF261" s="73"/>
      <c r="AG261" s="73"/>
      <c r="AH261" s="73"/>
      <c r="AI261" s="73"/>
      <c r="AJ261" s="73"/>
      <c r="AK261" s="73"/>
      <c r="AL261" s="73"/>
      <c r="AM261" s="73"/>
      <c r="AN261" s="73"/>
      <c r="AO261" s="73" t="str">
        <f ca="1"/>
        <v>50_30_96_001</v>
      </c>
      <c r="AP261" s="73" t="str">
        <f ca="1"/>
        <v>Whole Life Cost Model</v>
      </c>
      <c r="AQ261" s="73" t="str">
        <f t="shared" ca="1" si="4"/>
        <v>50_30_96_001 : Whole Life Cost Model</v>
      </c>
    </row>
    <row r="262" spans="2:43" x14ac:dyDescent="0.35">
      <c r="B262" s="6" t="s">
        <v>3406</v>
      </c>
      <c r="C262" s="73"/>
      <c r="D262" s="73"/>
      <c r="E262" s="73"/>
      <c r="F262" s="73"/>
      <c r="G26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PM_35_60</v>
      </c>
      <c r="H262" s="101" t="s">
        <v>2993</v>
      </c>
      <c r="I262" s="101" t="s">
        <v>2521</v>
      </c>
      <c r="J262" s="101"/>
      <c r="K262" s="73" t="s">
        <v>3407</v>
      </c>
      <c r="L262" s="73" t="str">
        <f>_xlfn.CONCAT(tbl_Picklist_UniclassPM[[#This Row],[Code]]," : ",tbl_Picklist_UniclassPM[[#This Row],[Title]])</f>
        <v>PM_35_60 : Acoustic performance requirements</v>
      </c>
      <c r="M262" s="73"/>
      <c r="N262" s="73"/>
      <c r="O262" s="73"/>
      <c r="P262" s="73"/>
      <c r="Q262" s="73"/>
      <c r="R262" s="73" t="str">
        <f ca="1"/>
        <v>PM_40_20_15 : Commissioning strategy</v>
      </c>
      <c r="S262" s="73"/>
      <c r="T262" s="73"/>
      <c r="U262" s="73"/>
      <c r="V262" s="73"/>
      <c r="W262" s="73"/>
      <c r="X262" s="73"/>
      <c r="Y262" s="73"/>
      <c r="Z262" s="73"/>
      <c r="AA262" s="73"/>
      <c r="AB262" s="73"/>
      <c r="AC262" s="73"/>
      <c r="AD262" s="73"/>
      <c r="AE262" s="73"/>
      <c r="AF262" s="73"/>
      <c r="AG262" s="73"/>
      <c r="AH262" s="73"/>
      <c r="AI262" s="73"/>
      <c r="AJ262" s="73"/>
      <c r="AK262" s="73"/>
      <c r="AL262" s="73"/>
      <c r="AM262" s="73"/>
      <c r="AN262" s="73"/>
      <c r="AO262" s="73" t="str">
        <f ca="1"/>
        <v>50_50_03_001</v>
      </c>
      <c r="AP262" s="73" t="str">
        <f ca="1"/>
        <v>Scheme Notification Form</v>
      </c>
      <c r="AQ262" s="73" t="str">
        <f t="shared" ca="1" si="4"/>
        <v>50_50_03_001 : Scheme Notification Form</v>
      </c>
    </row>
    <row r="263" spans="2:43" x14ac:dyDescent="0.35">
      <c r="B263" s="6" t="s">
        <v>3408</v>
      </c>
      <c r="C263" s="73"/>
      <c r="D263" s="73"/>
      <c r="E263" s="73"/>
      <c r="F263" s="73"/>
      <c r="G26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PM_35_60_01</v>
      </c>
      <c r="H263" s="101" t="s">
        <v>2993</v>
      </c>
      <c r="I263" s="101" t="s">
        <v>2521</v>
      </c>
      <c r="J263" s="101" t="s">
        <v>2536</v>
      </c>
      <c r="K263" s="73" t="s">
        <v>3409</v>
      </c>
      <c r="L263" s="73" t="str">
        <f>_xlfn.CONCAT(tbl_Picklist_UniclassPM[[#This Row],[Code]]," : ",tbl_Picklist_UniclassPM[[#This Row],[Title]])</f>
        <v>PM_35_60_01 : Acoustic attenuation performance requirements</v>
      </c>
      <c r="M263" s="73"/>
      <c r="N263" s="73"/>
      <c r="O263" s="73"/>
      <c r="P263" s="73"/>
      <c r="Q263" s="73"/>
      <c r="R263" s="73" t="str">
        <f ca="1"/>
        <v>PM_40_20_17 : Conservation strategy</v>
      </c>
      <c r="S263" s="73"/>
      <c r="T263" s="73"/>
      <c r="U263" s="73"/>
      <c r="V263" s="73"/>
      <c r="W263" s="73"/>
      <c r="X263" s="73"/>
      <c r="Y263" s="73"/>
      <c r="Z263" s="73"/>
      <c r="AA263" s="73"/>
      <c r="AB263" s="73"/>
      <c r="AC263" s="73"/>
      <c r="AD263" s="73"/>
      <c r="AE263" s="73"/>
      <c r="AF263" s="73"/>
      <c r="AG263" s="73"/>
      <c r="AH263" s="73"/>
      <c r="AI263" s="73"/>
      <c r="AJ263" s="73"/>
      <c r="AK263" s="73"/>
      <c r="AL263" s="73"/>
      <c r="AM263" s="73"/>
      <c r="AN263" s="73"/>
      <c r="AO263" s="73" t="str">
        <f ca="1"/>
        <v>50_50_10_001</v>
      </c>
      <c r="AP263" s="73" t="str">
        <f ca="1"/>
        <v>Tender Clarification Tracker</v>
      </c>
      <c r="AQ263" s="73" t="str">
        <f t="shared" ca="1" si="4"/>
        <v>50_50_10_001 : Tender Clarification Tracker</v>
      </c>
    </row>
    <row r="264" spans="2:43" x14ac:dyDescent="0.35">
      <c r="B264" s="6" t="s">
        <v>3410</v>
      </c>
      <c r="C264" s="73"/>
      <c r="D264" s="73"/>
      <c r="E264" s="73"/>
      <c r="F264" s="73"/>
      <c r="G26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PM_35_60_03</v>
      </c>
      <c r="H264" s="101" t="s">
        <v>2993</v>
      </c>
      <c r="I264" s="101" t="s">
        <v>2521</v>
      </c>
      <c r="J264" s="101" t="s">
        <v>2464</v>
      </c>
      <c r="K264" s="73" t="s">
        <v>3411</v>
      </c>
      <c r="L264" s="73" t="str">
        <f>_xlfn.CONCAT(tbl_Picklist_UniclassPM[[#This Row],[Code]]," : ",tbl_Picklist_UniclassPM[[#This Row],[Title]])</f>
        <v>PM_35_60_03 : Acoustic diffusion performance requirements</v>
      </c>
      <c r="M264" s="73"/>
      <c r="N264" s="73"/>
      <c r="O264" s="73"/>
      <c r="P264" s="73"/>
      <c r="Q264" s="73"/>
      <c r="R264" s="73" t="str">
        <f ca="1"/>
        <v>PM_40_20_19 : Cost plan strategy</v>
      </c>
      <c r="S264" s="73"/>
      <c r="T264" s="73"/>
      <c r="U264" s="73"/>
      <c r="V264" s="73"/>
      <c r="W264" s="73"/>
      <c r="X264" s="73"/>
      <c r="Y264" s="73"/>
      <c r="Z264" s="73"/>
      <c r="AA264" s="73"/>
      <c r="AB264" s="73"/>
      <c r="AC264" s="73"/>
      <c r="AD264" s="73"/>
      <c r="AE264" s="73"/>
      <c r="AF264" s="73"/>
      <c r="AG264" s="73"/>
      <c r="AH264" s="73"/>
      <c r="AI264" s="73"/>
      <c r="AJ264" s="73"/>
      <c r="AK264" s="73"/>
      <c r="AL264" s="73"/>
      <c r="AM264" s="73"/>
      <c r="AN264" s="73"/>
      <c r="AO264" s="73" t="str">
        <f ca="1"/>
        <v>50_50_15_001</v>
      </c>
      <c r="AP264" s="73" t="str">
        <f ca="1"/>
        <v>Procurement Notification</v>
      </c>
      <c r="AQ264" s="73" t="str">
        <f t="shared" ca="1" si="4"/>
        <v>50_50_15_001 : Procurement Notification</v>
      </c>
    </row>
    <row r="265" spans="2:43" x14ac:dyDescent="0.35">
      <c r="B265" s="6" t="s">
        <v>3412</v>
      </c>
      <c r="C265" s="73"/>
      <c r="D265" s="73"/>
      <c r="E265" s="73"/>
      <c r="F265" s="73"/>
      <c r="G26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PM_35_60_05</v>
      </c>
      <c r="H265" s="101" t="s">
        <v>2993</v>
      </c>
      <c r="I265" s="101" t="s">
        <v>2521</v>
      </c>
      <c r="J265" s="101" t="s">
        <v>2598</v>
      </c>
      <c r="K265" s="73" t="s">
        <v>3413</v>
      </c>
      <c r="L265" s="73" t="str">
        <f>_xlfn.CONCAT(tbl_Picklist_UniclassPM[[#This Row],[Code]]," : ",tbl_Picklist_UniclassPM[[#This Row],[Title]])</f>
        <v>PM_35_60_05 : Acoustic separation performance requirements</v>
      </c>
      <c r="M265" s="73"/>
      <c r="N265" s="73"/>
      <c r="O265" s="73"/>
      <c r="P265" s="73"/>
      <c r="Q265" s="73"/>
      <c r="R265" s="73" t="str">
        <f ca="1"/>
        <v>PM_40_20_21 : Daylight design strategy</v>
      </c>
      <c r="S265" s="73"/>
      <c r="T265" s="73"/>
      <c r="U265" s="73"/>
      <c r="V265" s="73"/>
      <c r="W265" s="73"/>
      <c r="X265" s="73"/>
      <c r="Y265" s="73"/>
      <c r="Z265" s="73"/>
      <c r="AA265" s="73"/>
      <c r="AB265" s="73"/>
      <c r="AC265" s="73"/>
      <c r="AD265" s="73"/>
      <c r="AE265" s="73"/>
      <c r="AF265" s="73"/>
      <c r="AG265" s="73"/>
      <c r="AH265" s="73"/>
      <c r="AI265" s="73"/>
      <c r="AJ265" s="73"/>
      <c r="AK265" s="73"/>
      <c r="AL265" s="73"/>
      <c r="AM265" s="73"/>
      <c r="AN265" s="73"/>
      <c r="AO265" s="73" t="str">
        <f ca="1"/>
        <v>50_50_20_001</v>
      </c>
      <c r="AP265" s="73" t="str">
        <f ca="1"/>
        <v>Notice to Proceed</v>
      </c>
      <c r="AQ265" s="73" t="str">
        <f t="shared" ca="1" si="4"/>
        <v>50_50_20_001 : Notice to Proceed</v>
      </c>
    </row>
    <row r="266" spans="2:43" x14ac:dyDescent="0.35">
      <c r="B266" s="6" t="s">
        <v>3414</v>
      </c>
      <c r="C266" s="73"/>
      <c r="D266" s="73"/>
      <c r="E266" s="73"/>
      <c r="F266" s="73"/>
      <c r="G26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PM_35_60_95</v>
      </c>
      <c r="H266" s="101" t="s">
        <v>2993</v>
      </c>
      <c r="I266" s="101" t="s">
        <v>2521</v>
      </c>
      <c r="J266" s="101" t="s">
        <v>2790</v>
      </c>
      <c r="K266" s="73" t="s">
        <v>3415</v>
      </c>
      <c r="L266" s="73" t="str">
        <f>_xlfn.CONCAT(tbl_Picklist_UniclassPM[[#This Row],[Code]]," : ",tbl_Picklist_UniclassPM[[#This Row],[Title]])</f>
        <v>PM_35_60_95 : Vibration control performance requirements</v>
      </c>
      <c r="M266" s="73"/>
      <c r="N266" s="73"/>
      <c r="O266" s="73"/>
      <c r="P266" s="73"/>
      <c r="Q266" s="73"/>
      <c r="R266" s="73" t="str">
        <f ca="1"/>
        <v>PM_40_20_24 : Drainage strategy</v>
      </c>
      <c r="S266" s="73"/>
      <c r="T266" s="73"/>
      <c r="U266" s="73"/>
      <c r="V266" s="73"/>
      <c r="W266" s="73"/>
      <c r="X266" s="73"/>
      <c r="Y266" s="73"/>
      <c r="Z266" s="73"/>
      <c r="AA266" s="73"/>
      <c r="AB266" s="73"/>
      <c r="AC266" s="73"/>
      <c r="AD266" s="73"/>
      <c r="AE266" s="73"/>
      <c r="AF266" s="73"/>
      <c r="AG266" s="73"/>
      <c r="AH266" s="73"/>
      <c r="AI266" s="73"/>
      <c r="AJ266" s="73"/>
      <c r="AK266" s="73"/>
      <c r="AL266" s="73"/>
      <c r="AM266" s="73"/>
      <c r="AN266" s="73"/>
      <c r="AO266" s="73" t="str">
        <f ca="1"/>
        <v>50_50_25_001</v>
      </c>
      <c r="AP266" s="73" t="str">
        <f ca="1"/>
        <v>Future Schools Notice</v>
      </c>
      <c r="AQ266" s="73" t="str">
        <f t="shared" ca="1" si="4"/>
        <v>50_50_25_001 : Future Schools Notice</v>
      </c>
    </row>
    <row r="267" spans="2:43" x14ac:dyDescent="0.35">
      <c r="B267" s="6" t="s">
        <v>3416</v>
      </c>
      <c r="C267" s="73"/>
      <c r="D267" s="73"/>
      <c r="E267" s="73"/>
      <c r="F267" s="73"/>
      <c r="G26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v>
      </c>
      <c r="H267" s="101" t="s">
        <v>2993</v>
      </c>
      <c r="I267" s="101" t="s">
        <v>2680</v>
      </c>
      <c r="J267" s="101"/>
      <c r="K267" s="73" t="s">
        <v>3417</v>
      </c>
      <c r="L267" s="73" t="str">
        <f>_xlfn.CONCAT(tbl_Picklist_UniclassPM[[#This Row],[Code]]," : ",tbl_Picklist_UniclassPM[[#This Row],[Title]])</f>
        <v>PM_35_70 : Energy performance requirements</v>
      </c>
      <c r="M267" s="73"/>
      <c r="N267" s="73"/>
      <c r="O267" s="73"/>
      <c r="P267" s="73"/>
      <c r="Q267" s="73"/>
      <c r="R267" s="73" t="str">
        <f ca="1"/>
        <v>PM_40_20_26 : Energy strategy</v>
      </c>
      <c r="S267" s="73"/>
      <c r="T267" s="73"/>
      <c r="U267" s="73"/>
      <c r="V267" s="73"/>
      <c r="W267" s="73"/>
      <c r="X267" s="73"/>
      <c r="Y267" s="73"/>
      <c r="Z267" s="73"/>
      <c r="AA267" s="73"/>
      <c r="AB267" s="73"/>
      <c r="AC267" s="73"/>
      <c r="AD267" s="73"/>
      <c r="AE267" s="73"/>
      <c r="AF267" s="73"/>
      <c r="AG267" s="73"/>
      <c r="AH267" s="73"/>
      <c r="AI267" s="73"/>
      <c r="AJ267" s="73"/>
      <c r="AK267" s="73"/>
      <c r="AL267" s="73"/>
      <c r="AM267" s="73"/>
      <c r="AN267" s="73"/>
      <c r="AO267" s="73" t="str">
        <f ca="1"/>
        <v>50_50_30_001</v>
      </c>
      <c r="AP267" s="73" t="str">
        <f ca="1"/>
        <v>Preliminary Invitation to Tender (PITT) Evaluation Criteria</v>
      </c>
      <c r="AQ267" s="73" t="str">
        <f t="shared" ca="1" si="4"/>
        <v>50_50_30_001 : Preliminary Invitation to Tender (PITT) Evaluation Criteria</v>
      </c>
    </row>
    <row r="268" spans="2:43" x14ac:dyDescent="0.35">
      <c r="B268" s="6" t="s">
        <v>3418</v>
      </c>
      <c r="C268" s="73"/>
      <c r="D268" s="73"/>
      <c r="E268" s="73"/>
      <c r="F268" s="73"/>
      <c r="G26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PM_35_70_03</v>
      </c>
      <c r="H268" s="101" t="s">
        <v>2993</v>
      </c>
      <c r="I268" s="101" t="s">
        <v>2680</v>
      </c>
      <c r="J268" s="101" t="s">
        <v>2464</v>
      </c>
      <c r="K268" s="73" t="s">
        <v>3419</v>
      </c>
      <c r="L268" s="73" t="str">
        <f>_xlfn.CONCAT(tbl_Picklist_UniclassPM[[#This Row],[Code]]," : ",tbl_Picklist_UniclassPM[[#This Row],[Title]])</f>
        <v>PM_35_70_03 : Airtightness performance requirements</v>
      </c>
      <c r="M268" s="73"/>
      <c r="N268" s="73"/>
      <c r="O268" s="73"/>
      <c r="P268" s="73"/>
      <c r="Q268" s="73"/>
      <c r="R268" s="73" t="str">
        <f ca="1"/>
        <v>PM_40_20_30 : Fire safety strategy</v>
      </c>
      <c r="S268" s="73"/>
      <c r="T268" s="73"/>
      <c r="U268" s="73"/>
      <c r="V268" s="73"/>
      <c r="W268" s="73"/>
      <c r="X268" s="73"/>
      <c r="Y268" s="73"/>
      <c r="Z268" s="73"/>
      <c r="AA268" s="73"/>
      <c r="AB268" s="73"/>
      <c r="AC268" s="73"/>
      <c r="AD268" s="73"/>
      <c r="AE268" s="73"/>
      <c r="AF268" s="73"/>
      <c r="AG268" s="73"/>
      <c r="AH268" s="73"/>
      <c r="AI268" s="73"/>
      <c r="AJ268" s="73"/>
      <c r="AK268" s="73"/>
      <c r="AL268" s="73"/>
      <c r="AM268" s="73"/>
      <c r="AN268" s="73"/>
      <c r="AO268" s="73" t="str">
        <f ca="1"/>
        <v>50_50_30_002</v>
      </c>
      <c r="AP268" s="73" t="str">
        <f ca="1"/>
        <v>Invitation to Tender (ITT) Evaluation Criteria</v>
      </c>
      <c r="AQ268" s="73" t="str">
        <f t="shared" ca="1" si="4"/>
        <v>50_50_30_002 : Invitation to Tender (ITT) Evaluation Criteria</v>
      </c>
    </row>
    <row r="269" spans="2:43" x14ac:dyDescent="0.35">
      <c r="B269" s="6" t="s">
        <v>3420</v>
      </c>
      <c r="C269" s="73"/>
      <c r="D269" s="73"/>
      <c r="E269" s="73"/>
      <c r="F269" s="73"/>
      <c r="G26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PM_35_70_05</v>
      </c>
      <c r="H269" s="101" t="s">
        <v>2993</v>
      </c>
      <c r="I269" s="101" t="s">
        <v>2680</v>
      </c>
      <c r="J269" s="101" t="s">
        <v>2598</v>
      </c>
      <c r="K269" s="73" t="s">
        <v>3421</v>
      </c>
      <c r="L269" s="73" t="str">
        <f>_xlfn.CONCAT(tbl_Picklist_UniclassPM[[#This Row],[Code]]," : ",tbl_Picklist_UniclassPM[[#This Row],[Title]])</f>
        <v>PM_35_70_05 : Air conditioning performance requirement</v>
      </c>
      <c r="M269" s="73"/>
      <c r="N269" s="73"/>
      <c r="O269" s="73"/>
      <c r="P269" s="73"/>
      <c r="Q269" s="73"/>
      <c r="R269" s="73" t="str">
        <f ca="1"/>
        <v>PM_40_20_36 : Health and safety strategy</v>
      </c>
      <c r="S269" s="73"/>
      <c r="T269" s="73"/>
      <c r="U269" s="73"/>
      <c r="V269" s="73"/>
      <c r="W269" s="73"/>
      <c r="X269" s="73"/>
      <c r="Y269" s="73"/>
      <c r="Z269" s="73"/>
      <c r="AA269" s="73"/>
      <c r="AB269" s="73"/>
      <c r="AC269" s="73"/>
      <c r="AD269" s="73"/>
      <c r="AE269" s="73"/>
      <c r="AF269" s="73"/>
      <c r="AG269" s="73"/>
      <c r="AH269" s="73"/>
      <c r="AI269" s="73"/>
      <c r="AJ269" s="73"/>
      <c r="AK269" s="73"/>
      <c r="AL269" s="73"/>
      <c r="AM269" s="73"/>
      <c r="AN269" s="73"/>
      <c r="AO269" s="73" t="str">
        <f ca="1"/>
        <v>50_50_30_003</v>
      </c>
      <c r="AP269" s="73" t="str">
        <f ca="1"/>
        <v>Invitation to Submit Proposal (ISP) Evaluation Criteria</v>
      </c>
      <c r="AQ269" s="73" t="str">
        <f t="shared" ca="1" si="4"/>
        <v>50_50_30_003 : Invitation to Submit Proposal (ISP) Evaluation Criteria</v>
      </c>
    </row>
    <row r="270" spans="2:43" x14ac:dyDescent="0.35">
      <c r="B270" s="6" t="s">
        <v>3422</v>
      </c>
      <c r="C270" s="73"/>
      <c r="D270" s="73"/>
      <c r="E270" s="73"/>
      <c r="F270" s="73"/>
      <c r="G27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PM_35_70_15</v>
      </c>
      <c r="H270" s="101" t="s">
        <v>2993</v>
      </c>
      <c r="I270" s="101" t="s">
        <v>2680</v>
      </c>
      <c r="J270" s="101" t="s">
        <v>2505</v>
      </c>
      <c r="K270" s="73" t="s">
        <v>3423</v>
      </c>
      <c r="L270" s="73" t="str">
        <f>_xlfn.CONCAT(tbl_Picklist_UniclassPM[[#This Row],[Code]]," : ",tbl_Picklist_UniclassPM[[#This Row],[Title]])</f>
        <v>PM_35_70_15 : Chilled water performance requirements</v>
      </c>
      <c r="M270" s="73"/>
      <c r="N270" s="73"/>
      <c r="O270" s="73"/>
      <c r="P270" s="73"/>
      <c r="Q270" s="73"/>
      <c r="R270" s="73" t="str">
        <f ca="1"/>
        <v>PM_40_20_38 : Heating and cooling design strategy</v>
      </c>
      <c r="S270" s="73"/>
      <c r="T270" s="73"/>
      <c r="U270" s="73"/>
      <c r="V270" s="73"/>
      <c r="W270" s="73"/>
      <c r="X270" s="73"/>
      <c r="Y270" s="73"/>
      <c r="Z270" s="73"/>
      <c r="AA270" s="73"/>
      <c r="AB270" s="73"/>
      <c r="AC270" s="73"/>
      <c r="AD270" s="73"/>
      <c r="AE270" s="73"/>
      <c r="AF270" s="73"/>
      <c r="AG270" s="73"/>
      <c r="AH270" s="73"/>
      <c r="AI270" s="73"/>
      <c r="AJ270" s="73"/>
      <c r="AK270" s="73"/>
      <c r="AL270" s="73"/>
      <c r="AM270" s="73"/>
      <c r="AN270" s="73"/>
      <c r="AO270" s="73" t="str">
        <f ca="1"/>
        <v>50_50_35_001</v>
      </c>
      <c r="AP270" s="73" t="str">
        <f ca="1"/>
        <v>Preliminary Invitation to Tender (PITT) Document</v>
      </c>
      <c r="AQ270" s="73" t="str">
        <f t="shared" ca="1" si="4"/>
        <v>50_50_35_001 : Preliminary Invitation to Tender (PITT) Document</v>
      </c>
    </row>
    <row r="271" spans="2:43" x14ac:dyDescent="0.35">
      <c r="B271" s="6" t="s">
        <v>3424</v>
      </c>
      <c r="C271" s="73"/>
      <c r="D271" s="73"/>
      <c r="E271" s="73"/>
      <c r="F271" s="73"/>
      <c r="G27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PM_35_70_17</v>
      </c>
      <c r="H271" s="101" t="s">
        <v>2993</v>
      </c>
      <c r="I271" s="101" t="s">
        <v>2680</v>
      </c>
      <c r="J271" s="101" t="s">
        <v>2525</v>
      </c>
      <c r="K271" s="73" t="s">
        <v>3425</v>
      </c>
      <c r="L271" s="73" t="str">
        <f>_xlfn.CONCAT(tbl_Picklist_UniclassPM[[#This Row],[Code]]," : ",tbl_Picklist_UniclassPM[[#This Row],[Title]])</f>
        <v>PM_35_70_17 : Combustion appliance performance requirements</v>
      </c>
      <c r="M271" s="73"/>
      <c r="N271" s="73"/>
      <c r="O271" s="73"/>
      <c r="P271" s="73"/>
      <c r="Q271" s="73"/>
      <c r="R271" s="73" t="str">
        <f ca="1"/>
        <v>PM_40_20_39 : High-voltage power supply strategy</v>
      </c>
      <c r="S271" s="73"/>
      <c r="T271" s="73"/>
      <c r="U271" s="73"/>
      <c r="V271" s="73"/>
      <c r="W271" s="73"/>
      <c r="X271" s="73"/>
      <c r="Y271" s="73"/>
      <c r="Z271" s="73"/>
      <c r="AA271" s="73"/>
      <c r="AB271" s="73"/>
      <c r="AC271" s="73"/>
      <c r="AD271" s="73"/>
      <c r="AE271" s="73"/>
      <c r="AF271" s="73"/>
      <c r="AG271" s="73"/>
      <c r="AH271" s="73"/>
      <c r="AI271" s="73"/>
      <c r="AJ271" s="73"/>
      <c r="AK271" s="73"/>
      <c r="AL271" s="73"/>
      <c r="AM271" s="73"/>
      <c r="AN271" s="73"/>
      <c r="AO271" s="73" t="str">
        <f ca="1"/>
        <v>50_50_35_002</v>
      </c>
      <c r="AP271" s="73" t="str">
        <f ca="1"/>
        <v>Invitation to Tender (ITT) Document</v>
      </c>
      <c r="AQ271" s="73" t="str">
        <f t="shared" ca="1" si="4"/>
        <v>50_50_35_002 : Invitation to Tender (ITT) Document</v>
      </c>
    </row>
    <row r="272" spans="2:43" x14ac:dyDescent="0.35">
      <c r="B272" s="6" t="s">
        <v>3426</v>
      </c>
      <c r="C272" s="73"/>
      <c r="D272" s="73"/>
      <c r="E272" s="73"/>
      <c r="F272" s="73"/>
      <c r="G27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PM_35_70_20</v>
      </c>
      <c r="H272" s="101" t="s">
        <v>2993</v>
      </c>
      <c r="I272" s="101" t="s">
        <v>2680</v>
      </c>
      <c r="J272" s="101" t="s">
        <v>2500</v>
      </c>
      <c r="K272" s="73" t="s">
        <v>3427</v>
      </c>
      <c r="L272" s="73" t="str">
        <f>_xlfn.CONCAT(tbl_Picklist_UniclassPM[[#This Row],[Code]]," : ",tbl_Picklist_UniclassPM[[#This Row],[Title]])</f>
        <v>PM_35_70_20 : Daylight and shading performance requirements</v>
      </c>
      <c r="M272" s="73"/>
      <c r="N272" s="73"/>
      <c r="O272" s="73"/>
      <c r="P272" s="73"/>
      <c r="Q272" s="73"/>
      <c r="R272" s="73" t="str">
        <f ca="1"/>
        <v>PM_40_20_40 : Hot and cold water supply design strategy</v>
      </c>
      <c r="S272" s="73"/>
      <c r="T272" s="73"/>
      <c r="U272" s="73"/>
      <c r="V272" s="73"/>
      <c r="W272" s="73"/>
      <c r="X272" s="73"/>
      <c r="Y272" s="73"/>
      <c r="Z272" s="73"/>
      <c r="AA272" s="73"/>
      <c r="AB272" s="73"/>
      <c r="AC272" s="73"/>
      <c r="AD272" s="73"/>
      <c r="AE272" s="73"/>
      <c r="AF272" s="73"/>
      <c r="AG272" s="73"/>
      <c r="AH272" s="73"/>
      <c r="AI272" s="73"/>
      <c r="AJ272" s="73"/>
      <c r="AK272" s="73"/>
      <c r="AL272" s="73"/>
      <c r="AM272" s="73"/>
      <c r="AN272" s="73"/>
      <c r="AO272" s="73" t="str">
        <f ca="1"/>
        <v>50_50_35_003</v>
      </c>
      <c r="AP272" s="73" t="str">
        <f ca="1"/>
        <v>Invitation to Submit Proposal (ISP) Document</v>
      </c>
      <c r="AQ272" s="73" t="str">
        <f t="shared" ca="1" si="4"/>
        <v>50_50_35_003 : Invitation to Submit Proposal (ISP) Document</v>
      </c>
    </row>
    <row r="273" spans="2:43" x14ac:dyDescent="0.35">
      <c r="B273" s="6" t="s">
        <v>3428</v>
      </c>
      <c r="C273" s="73"/>
      <c r="D273" s="73"/>
      <c r="E273" s="73"/>
      <c r="F273" s="73"/>
      <c r="G27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PM_35_70_27</v>
      </c>
      <c r="H273" s="101" t="s">
        <v>2993</v>
      </c>
      <c r="I273" s="101" t="s">
        <v>2680</v>
      </c>
      <c r="J273" s="101" t="s">
        <v>2561</v>
      </c>
      <c r="K273" s="73" t="s">
        <v>3429</v>
      </c>
      <c r="L273" s="73" t="str">
        <f>_xlfn.CONCAT(tbl_Picklist_UniclassPM[[#This Row],[Code]]," : ",tbl_Picklist_UniclassPM[[#This Row],[Title]])</f>
        <v>PM_35_70_27 : Energy metering requirements</v>
      </c>
      <c r="M273" s="73"/>
      <c r="N273" s="73"/>
      <c r="O273" s="73"/>
      <c r="P273" s="73"/>
      <c r="Q273" s="73"/>
      <c r="R273" s="73" t="str">
        <f ca="1"/>
        <v>PM_40_20_42 : Inclusive design strategy</v>
      </c>
      <c r="S273" s="73"/>
      <c r="T273" s="73"/>
      <c r="U273" s="73"/>
      <c r="V273" s="73"/>
      <c r="W273" s="73"/>
      <c r="X273" s="73"/>
      <c r="Y273" s="73"/>
      <c r="Z273" s="73"/>
      <c r="AA273" s="73"/>
      <c r="AB273" s="73"/>
      <c r="AC273" s="73"/>
      <c r="AD273" s="73"/>
      <c r="AE273" s="73"/>
      <c r="AF273" s="73"/>
      <c r="AG273" s="73"/>
      <c r="AH273" s="73"/>
      <c r="AI273" s="73"/>
      <c r="AJ273" s="73"/>
      <c r="AK273" s="73"/>
      <c r="AL273" s="73"/>
      <c r="AM273" s="73"/>
      <c r="AN273" s="73"/>
      <c r="AO273" s="73" t="str">
        <f ca="1"/>
        <v>50_50_35_004</v>
      </c>
      <c r="AP273" s="73" t="str">
        <f ca="1"/>
        <v>Early Supplier Involvement Proposals Request (ESI-PR) Document</v>
      </c>
      <c r="AQ273" s="73" t="str">
        <f t="shared" ca="1" si="4"/>
        <v>50_50_35_004 : Early Supplier Involvement Proposals Request (ESI-PR) Document</v>
      </c>
    </row>
    <row r="274" spans="2:43" x14ac:dyDescent="0.35">
      <c r="B274" s="6" t="s">
        <v>3430</v>
      </c>
      <c r="C274" s="73"/>
      <c r="D274" s="73"/>
      <c r="E274" s="73"/>
      <c r="F274" s="73"/>
      <c r="G27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PM_35_70_36</v>
      </c>
      <c r="H274" s="101" t="s">
        <v>2993</v>
      </c>
      <c r="I274" s="101" t="s">
        <v>2680</v>
      </c>
      <c r="J274" s="101" t="s">
        <v>2941</v>
      </c>
      <c r="K274" s="73" t="s">
        <v>3431</v>
      </c>
      <c r="L274" s="73" t="str">
        <f>_xlfn.CONCAT(tbl_Picklist_UniclassPM[[#This Row],[Code]]," : ",tbl_Picklist_UniclassPM[[#This Row],[Title]])</f>
        <v>PM_35_70_36 : Heating performance requirements</v>
      </c>
      <c r="M274" s="73"/>
      <c r="N274" s="73"/>
      <c r="O274" s="73"/>
      <c r="P274" s="73"/>
      <c r="Q274" s="73"/>
      <c r="R274" s="73" t="str">
        <f ca="1"/>
        <v>PM_40_20_43 : Information and communications technology (ICT) strategy</v>
      </c>
      <c r="S274" s="73"/>
      <c r="T274" s="73"/>
      <c r="U274" s="73"/>
      <c r="V274" s="73"/>
      <c r="W274" s="73"/>
      <c r="X274" s="73"/>
      <c r="Y274" s="73"/>
      <c r="Z274" s="73"/>
      <c r="AA274" s="73"/>
      <c r="AB274" s="73"/>
      <c r="AC274" s="73"/>
      <c r="AD274" s="73"/>
      <c r="AE274" s="73"/>
      <c r="AF274" s="73"/>
      <c r="AG274" s="73"/>
      <c r="AH274" s="73"/>
      <c r="AI274" s="73"/>
      <c r="AJ274" s="73"/>
      <c r="AK274" s="73"/>
      <c r="AL274" s="73"/>
      <c r="AM274" s="73"/>
      <c r="AN274" s="73"/>
      <c r="AO274" s="73" t="str">
        <f ca="1"/>
        <v>50_50_60_001</v>
      </c>
      <c r="AP274" s="73" t="str">
        <f ca="1"/>
        <v>PCSA Compliance Statement</v>
      </c>
      <c r="AQ274" s="73" t="str">
        <f t="shared" ca="1" si="4"/>
        <v>50_50_60_001 : PCSA Compliance Statement</v>
      </c>
    </row>
    <row r="275" spans="2:43" x14ac:dyDescent="0.35">
      <c r="B275" s="6" t="s">
        <v>3432</v>
      </c>
      <c r="C275" s="73"/>
      <c r="D275" s="73"/>
      <c r="E275" s="73"/>
      <c r="F275" s="73"/>
      <c r="G27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PM_35_70_38</v>
      </c>
      <c r="H275" s="101" t="s">
        <v>2993</v>
      </c>
      <c r="I275" s="101" t="s">
        <v>2680</v>
      </c>
      <c r="J275" s="101" t="s">
        <v>2949</v>
      </c>
      <c r="K275" s="73" t="s">
        <v>3433</v>
      </c>
      <c r="L275" s="73" t="str">
        <f>_xlfn.CONCAT(tbl_Picklist_UniclassPM[[#This Row],[Code]]," : ",tbl_Picklist_UniclassPM[[#This Row],[Title]])</f>
        <v>PM_35_70_38 : Hot and cold water supply performance requirements</v>
      </c>
      <c r="M275" s="73"/>
      <c r="N275" s="73"/>
      <c r="O275" s="73"/>
      <c r="P275" s="73"/>
      <c r="Q275" s="73"/>
      <c r="R275" s="73" t="str">
        <f ca="1"/>
        <v>PM_40_20_46 : Landscape design strategy</v>
      </c>
      <c r="S275" s="73"/>
      <c r="T275" s="73"/>
      <c r="U275" s="73"/>
      <c r="V275" s="73"/>
      <c r="W275" s="73"/>
      <c r="X275" s="73"/>
      <c r="Y275" s="73"/>
      <c r="Z275" s="73"/>
      <c r="AA275" s="73"/>
      <c r="AB275" s="73"/>
      <c r="AC275" s="73"/>
      <c r="AD275" s="73"/>
      <c r="AE275" s="73"/>
      <c r="AF275" s="73"/>
      <c r="AG275" s="73"/>
      <c r="AH275" s="73"/>
      <c r="AI275" s="73"/>
      <c r="AJ275" s="73"/>
      <c r="AK275" s="73"/>
      <c r="AL275" s="73"/>
      <c r="AM275" s="73"/>
      <c r="AN275" s="73"/>
      <c r="AO275" s="73" t="str">
        <f ca="1"/>
        <v>50_50_65_001</v>
      </c>
      <c r="AP275" s="73" t="str">
        <f ca="1"/>
        <v>Tender Report</v>
      </c>
      <c r="AQ275" s="73" t="str">
        <f t="shared" ca="1" si="4"/>
        <v>50_50_65_001 : Tender Report</v>
      </c>
    </row>
    <row r="276" spans="2:43" x14ac:dyDescent="0.35">
      <c r="B276" s="6" t="s">
        <v>3434</v>
      </c>
      <c r="C276" s="73"/>
      <c r="D276" s="73"/>
      <c r="E276" s="73"/>
      <c r="F276" s="73"/>
      <c r="G27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PM_35_70_46</v>
      </c>
      <c r="H276" s="101" t="s">
        <v>2993</v>
      </c>
      <c r="I276" s="101" t="s">
        <v>2680</v>
      </c>
      <c r="J276" s="101" t="s">
        <v>2607</v>
      </c>
      <c r="K276" s="73" t="s">
        <v>3435</v>
      </c>
      <c r="L276" s="73" t="str">
        <f>_xlfn.CONCAT(tbl_Picklist_UniclassPM[[#This Row],[Code]]," : ",tbl_Picklist_UniclassPM[[#This Row],[Title]])</f>
        <v>PM_35_70_46 : Lighting performance requirements</v>
      </c>
      <c r="M276" s="73"/>
      <c r="N276" s="73"/>
      <c r="O276" s="73"/>
      <c r="P276" s="73"/>
      <c r="Q276" s="73"/>
      <c r="R276" s="73" t="str">
        <f ca="1"/>
        <v>PM_40_20_47 : Lighting strategy</v>
      </c>
      <c r="S276" s="73"/>
      <c r="T276" s="73"/>
      <c r="U276" s="73"/>
      <c r="V276" s="73"/>
      <c r="W276" s="73"/>
      <c r="X276" s="73"/>
      <c r="Y276" s="73"/>
      <c r="Z276" s="73"/>
      <c r="AA276" s="73"/>
      <c r="AB276" s="73"/>
      <c r="AC276" s="73"/>
      <c r="AD276" s="73"/>
      <c r="AE276" s="73"/>
      <c r="AF276" s="73"/>
      <c r="AG276" s="73"/>
      <c r="AH276" s="73"/>
      <c r="AI276" s="73"/>
      <c r="AJ276" s="73"/>
      <c r="AK276" s="73"/>
      <c r="AL276" s="73"/>
      <c r="AM276" s="73"/>
      <c r="AN276" s="73"/>
      <c r="AO276" s="73" t="str">
        <f ca="1"/>
        <v>50_50_90_001</v>
      </c>
      <c r="AP276" s="73" t="str">
        <f ca="1"/>
        <v>PITT Successful Letter</v>
      </c>
      <c r="AQ276" s="73" t="str">
        <f t="shared" ca="1" si="4"/>
        <v>50_50_90_001 : PITT Successful Letter</v>
      </c>
    </row>
    <row r="277" spans="2:43" x14ac:dyDescent="0.35">
      <c r="B277" s="6" t="s">
        <v>3436</v>
      </c>
      <c r="C277" s="73"/>
      <c r="D277" s="73"/>
      <c r="E277" s="73"/>
      <c r="F277" s="73"/>
      <c r="G27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PM_35_70_92</v>
      </c>
      <c r="H277" s="101" t="s">
        <v>2993</v>
      </c>
      <c r="I277" s="101" t="s">
        <v>2680</v>
      </c>
      <c r="J277" s="101" t="s">
        <v>2826</v>
      </c>
      <c r="K277" s="73" t="s">
        <v>3437</v>
      </c>
      <c r="L277" s="73" t="str">
        <f>_xlfn.CONCAT(tbl_Picklist_UniclassPM[[#This Row],[Code]]," : ",tbl_Picklist_UniclassPM[[#This Row],[Title]])</f>
        <v>PM_35_70_92 : Thermal performance requirements</v>
      </c>
      <c r="M277" s="73"/>
      <c r="N277" s="73"/>
      <c r="O277" s="73"/>
      <c r="P277" s="73"/>
      <c r="Q277" s="73"/>
      <c r="R277" s="73" t="str">
        <f ca="1"/>
        <v>PM_40_20_49 : Low-voltage power supply strategy</v>
      </c>
      <c r="S277" s="73"/>
      <c r="T277" s="73"/>
      <c r="U277" s="73"/>
      <c r="V277" s="73"/>
      <c r="W277" s="73"/>
      <c r="X277" s="73"/>
      <c r="Y277" s="73"/>
      <c r="Z277" s="73"/>
      <c r="AA277" s="73"/>
      <c r="AB277" s="73"/>
      <c r="AC277" s="73"/>
      <c r="AD277" s="73"/>
      <c r="AE277" s="73"/>
      <c r="AF277" s="73"/>
      <c r="AG277" s="73"/>
      <c r="AH277" s="73"/>
      <c r="AI277" s="73"/>
      <c r="AJ277" s="73"/>
      <c r="AK277" s="73"/>
      <c r="AL277" s="73"/>
      <c r="AM277" s="73"/>
      <c r="AN277" s="73"/>
      <c r="AO277" s="73" t="str">
        <f ca="1"/>
        <v>50_50_90_002</v>
      </c>
      <c r="AP277" s="73" t="str">
        <f ca="1"/>
        <v>PITT Unsuccessful Letter</v>
      </c>
      <c r="AQ277" s="73" t="str">
        <f t="shared" ca="1" si="4"/>
        <v>50_50_90_002 : PITT Unsuccessful Letter</v>
      </c>
    </row>
    <row r="278" spans="2:43" x14ac:dyDescent="0.35">
      <c r="B278" s="6" t="s">
        <v>3438</v>
      </c>
      <c r="C278" s="73"/>
      <c r="D278" s="73"/>
      <c r="E278" s="73"/>
      <c r="F278" s="73"/>
      <c r="G27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PM_35_70_94</v>
      </c>
      <c r="H278" s="101" t="s">
        <v>2993</v>
      </c>
      <c r="I278" s="101" t="s">
        <v>2680</v>
      </c>
      <c r="J278" s="101" t="s">
        <v>3057</v>
      </c>
      <c r="K278" s="73" t="s">
        <v>3439</v>
      </c>
      <c r="L278" s="73" t="str">
        <f>_xlfn.CONCAT(tbl_Picklist_UniclassPM[[#This Row],[Code]]," : ",tbl_Picklist_UniclassPM[[#This Row],[Title]])</f>
        <v>PM_35_70_94 : Ventilation performance requirements</v>
      </c>
      <c r="M278" s="73"/>
      <c r="N278" s="73"/>
      <c r="O278" s="73"/>
      <c r="P278" s="73"/>
      <c r="Q278" s="73"/>
      <c r="R278" s="73" t="str">
        <f ca="1"/>
        <v>PM_40_20_58 : Off-site construction strategy</v>
      </c>
      <c r="S278" s="73"/>
      <c r="T278" s="73"/>
      <c r="U278" s="73"/>
      <c r="V278" s="73"/>
      <c r="W278" s="73"/>
      <c r="X278" s="73"/>
      <c r="Y278" s="73"/>
      <c r="Z278" s="73"/>
      <c r="AA278" s="73"/>
      <c r="AB278" s="73"/>
      <c r="AC278" s="73"/>
      <c r="AD278" s="73"/>
      <c r="AE278" s="73"/>
      <c r="AF278" s="73"/>
      <c r="AG278" s="73"/>
      <c r="AH278" s="73"/>
      <c r="AI278" s="73"/>
      <c r="AJ278" s="73"/>
      <c r="AK278" s="73"/>
      <c r="AL278" s="73"/>
      <c r="AM278" s="73"/>
      <c r="AN278" s="73"/>
      <c r="AO278" s="73" t="str">
        <f ca="1"/>
        <v>50_50_90_003</v>
      </c>
      <c r="AP278" s="73" t="str">
        <f ca="1"/>
        <v>Selected Panel Member Letter</v>
      </c>
      <c r="AQ278" s="73" t="str">
        <f t="shared" ca="1" si="4"/>
        <v>50_50_90_003 : Selected Panel Member Letter</v>
      </c>
    </row>
    <row r="279" spans="2:43" x14ac:dyDescent="0.35">
      <c r="B279" s="6" t="s">
        <v>3440</v>
      </c>
      <c r="C279" s="73"/>
      <c r="D279" s="73"/>
      <c r="E279" s="73"/>
      <c r="F279" s="73"/>
      <c r="G27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v>
      </c>
      <c r="H279" s="101" t="s">
        <v>2758</v>
      </c>
      <c r="I279" s="101"/>
      <c r="J279" s="101"/>
      <c r="K279" s="73" t="s">
        <v>3441</v>
      </c>
      <c r="L279" s="73" t="str">
        <f>_xlfn.CONCAT(tbl_Picklist_UniclassPM[[#This Row],[Code]]," : ",tbl_Picklist_UniclassPM[[#This Row],[Title]])</f>
        <v>PM_40 : Design and approvals information</v>
      </c>
      <c r="M279" s="73"/>
      <c r="N279" s="73"/>
      <c r="O279" s="73"/>
      <c r="P279" s="73"/>
      <c r="Q279" s="73"/>
      <c r="R279" s="73" t="str">
        <f ca="1"/>
        <v>PM_40_20_59 : Operational energy use strategy</v>
      </c>
      <c r="S279" s="73"/>
      <c r="T279" s="73"/>
      <c r="U279" s="73"/>
      <c r="V279" s="73"/>
      <c r="W279" s="73"/>
      <c r="X279" s="73"/>
      <c r="Y279" s="73"/>
      <c r="Z279" s="73"/>
      <c r="AA279" s="73"/>
      <c r="AB279" s="73"/>
      <c r="AC279" s="73"/>
      <c r="AD279" s="73"/>
      <c r="AE279" s="73"/>
      <c r="AF279" s="73"/>
      <c r="AG279" s="73"/>
      <c r="AH279" s="73"/>
      <c r="AI279" s="73"/>
      <c r="AJ279" s="73"/>
      <c r="AK279" s="73"/>
      <c r="AL279" s="73"/>
      <c r="AM279" s="73"/>
      <c r="AN279" s="73"/>
      <c r="AO279" s="73" t="str">
        <f ca="1"/>
        <v>50_50_90_004</v>
      </c>
      <c r="AP279" s="73" t="str">
        <f ca="1"/>
        <v>ITT Unsuccessful Letter</v>
      </c>
      <c r="AQ279" s="73" t="str">
        <f t="shared" ca="1" si="4"/>
        <v>50_50_90_004 : ITT Unsuccessful Letter</v>
      </c>
    </row>
    <row r="280" spans="2:43" x14ac:dyDescent="0.35">
      <c r="B280" s="6" t="s">
        <v>3442</v>
      </c>
      <c r="C280" s="73"/>
      <c r="D280" s="73"/>
      <c r="E280" s="73"/>
      <c r="F280" s="73"/>
      <c r="G28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v>
      </c>
      <c r="H280" s="101" t="s">
        <v>2758</v>
      </c>
      <c r="I280" s="101" t="s">
        <v>2500</v>
      </c>
      <c r="J280" s="101"/>
      <c r="K280" s="73" t="s">
        <v>3443</v>
      </c>
      <c r="L280" s="73" t="str">
        <f>_xlfn.CONCAT(tbl_Picklist_UniclassPM[[#This Row],[Code]]," : ",tbl_Picklist_UniclassPM[[#This Row],[Title]])</f>
        <v>PM_40_20 : Design strategies</v>
      </c>
      <c r="M280" s="73"/>
      <c r="N280" s="73"/>
      <c r="O280" s="73"/>
      <c r="P280" s="73"/>
      <c r="Q280" s="73"/>
      <c r="R280" s="73" t="str">
        <f ca="1"/>
        <v>PM_40_20_61 : Overheating mitigation strategy</v>
      </c>
      <c r="S280" s="73"/>
      <c r="T280" s="73"/>
      <c r="U280" s="73"/>
      <c r="V280" s="73"/>
      <c r="W280" s="73"/>
      <c r="X280" s="73"/>
      <c r="Y280" s="73"/>
      <c r="Z280" s="73"/>
      <c r="AA280" s="73"/>
      <c r="AB280" s="73"/>
      <c r="AC280" s="73"/>
      <c r="AD280" s="73"/>
      <c r="AE280" s="73"/>
      <c r="AF280" s="73"/>
      <c r="AG280" s="73"/>
      <c r="AH280" s="73"/>
      <c r="AI280" s="73"/>
      <c r="AJ280" s="73"/>
      <c r="AK280" s="73"/>
      <c r="AL280" s="73"/>
      <c r="AM280" s="73"/>
      <c r="AN280" s="73"/>
      <c r="AO280" s="73" t="str">
        <f ca="1"/>
        <v>55_15_17_001</v>
      </c>
      <c r="AP280" s="73" t="str">
        <f ca="1"/>
        <v>Contract Notice</v>
      </c>
      <c r="AQ280" s="73" t="str">
        <f t="shared" ca="1" si="4"/>
        <v>55_15_17_001 : Contract Notice</v>
      </c>
    </row>
    <row r="281" spans="2:43" x14ac:dyDescent="0.35">
      <c r="B281" s="6" t="s">
        <v>3444</v>
      </c>
      <c r="C281" s="73"/>
      <c r="D281" s="73"/>
      <c r="E281" s="73"/>
      <c r="F281" s="73"/>
      <c r="G28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PM_40_20_01</v>
      </c>
      <c r="H281" s="101" t="s">
        <v>2758</v>
      </c>
      <c r="I281" s="101" t="s">
        <v>2500</v>
      </c>
      <c r="J281" s="101" t="s">
        <v>2536</v>
      </c>
      <c r="K281" s="73" t="s">
        <v>3445</v>
      </c>
      <c r="L281" s="73" t="str">
        <f>_xlfn.CONCAT(tbl_Picklist_UniclassPM[[#This Row],[Code]]," : ",tbl_Picklist_UniclassPM[[#This Row],[Title]])</f>
        <v>PM_40_20_01 : Access and maintenance strategy</v>
      </c>
      <c r="M281" s="73"/>
      <c r="N281" s="73"/>
      <c r="O281" s="73"/>
      <c r="P281" s="73"/>
      <c r="Q281" s="73"/>
      <c r="R281" s="73" t="str">
        <f ca="1"/>
        <v>PM_40_20_63 : Planning strategy</v>
      </c>
      <c r="S281" s="73"/>
      <c r="T281" s="73"/>
      <c r="U281" s="73"/>
      <c r="V281" s="73"/>
      <c r="W281" s="73"/>
      <c r="X281" s="73"/>
      <c r="Y281" s="73"/>
      <c r="Z281" s="73"/>
      <c r="AA281" s="73"/>
      <c r="AB281" s="73"/>
      <c r="AC281" s="73"/>
      <c r="AD281" s="73"/>
      <c r="AE281" s="73"/>
      <c r="AF281" s="73"/>
      <c r="AG281" s="73"/>
      <c r="AH281" s="73"/>
      <c r="AI281" s="73"/>
      <c r="AJ281" s="73"/>
      <c r="AK281" s="73"/>
      <c r="AL281" s="73"/>
      <c r="AM281" s="73"/>
      <c r="AN281" s="73"/>
      <c r="AO281" s="73" t="str">
        <f ca="1"/>
        <v>55_15_17_002</v>
      </c>
      <c r="AP281" s="73" t="str">
        <f ca="1"/>
        <v>Contract Notice Register</v>
      </c>
      <c r="AQ281" s="73" t="str">
        <f t="shared" ca="1" si="4"/>
        <v>55_15_17_002 : Contract Notice Register</v>
      </c>
    </row>
    <row r="282" spans="2:43" x14ac:dyDescent="0.35">
      <c r="B282" s="6" t="s">
        <v>3446</v>
      </c>
      <c r="C282" s="73"/>
      <c r="D282" s="73"/>
      <c r="E282" s="73"/>
      <c r="F282" s="73"/>
      <c r="G28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PM_40_20_02</v>
      </c>
      <c r="H282" s="101" t="s">
        <v>2758</v>
      </c>
      <c r="I282" s="101" t="s">
        <v>2500</v>
      </c>
      <c r="J282" s="101" t="s">
        <v>2553</v>
      </c>
      <c r="K282" s="73" t="s">
        <v>3447</v>
      </c>
      <c r="L282" s="73" t="str">
        <f>_xlfn.CONCAT(tbl_Picklist_UniclassPM[[#This Row],[Code]]," : ",tbl_Picklist_UniclassPM[[#This Row],[Title]])</f>
        <v>PM_40_20_02 : Acoustic strategy</v>
      </c>
      <c r="M282" s="73"/>
      <c r="N282" s="73"/>
      <c r="O282" s="73"/>
      <c r="P282" s="73"/>
      <c r="Q282" s="73"/>
      <c r="R282" s="73" t="str">
        <f ca="1"/>
        <v>PM_40_20_64 : Plant and equipment replacement strategy</v>
      </c>
      <c r="S282" s="73"/>
      <c r="T282" s="73"/>
      <c r="U282" s="73"/>
      <c r="V282" s="73"/>
      <c r="W282" s="73"/>
      <c r="X282" s="73"/>
      <c r="Y282" s="73"/>
      <c r="Z282" s="73"/>
      <c r="AA282" s="73"/>
      <c r="AB282" s="73"/>
      <c r="AC282" s="73"/>
      <c r="AD282" s="73"/>
      <c r="AE282" s="73"/>
      <c r="AF282" s="73"/>
      <c r="AG282" s="73"/>
      <c r="AH282" s="73"/>
      <c r="AI282" s="73"/>
      <c r="AJ282" s="73"/>
      <c r="AK282" s="73"/>
      <c r="AL282" s="73"/>
      <c r="AM282" s="73"/>
      <c r="AN282" s="73"/>
      <c r="AO282" s="73" t="str">
        <f ca="1"/>
        <v>55_15_17_003</v>
      </c>
      <c r="AP282" s="73" t="str">
        <f ca="1"/>
        <v>Additional Service Instruction</v>
      </c>
      <c r="AQ282" s="73" t="str">
        <f t="shared" ca="1" si="4"/>
        <v>55_15_17_003 : Additional Service Instruction</v>
      </c>
    </row>
    <row r="283" spans="2:43" x14ac:dyDescent="0.35">
      <c r="B283" s="6" t="s">
        <v>3448</v>
      </c>
      <c r="C283" s="73"/>
      <c r="D283" s="73"/>
      <c r="E283" s="73"/>
      <c r="F283" s="73"/>
      <c r="G28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PM_40_20_05</v>
      </c>
      <c r="H283" s="101" t="s">
        <v>2758</v>
      </c>
      <c r="I283" s="101" t="s">
        <v>2500</v>
      </c>
      <c r="J283" s="101" t="s">
        <v>2598</v>
      </c>
      <c r="K283" s="73" t="s">
        <v>3449</v>
      </c>
      <c r="L283" s="73" t="str">
        <f>_xlfn.CONCAT(tbl_Picklist_UniclassPM[[#This Row],[Code]]," : ",tbl_Picklist_UniclassPM[[#This Row],[Title]])</f>
        <v>PM_40_20_05 : Air conditioning design strategy</v>
      </c>
      <c r="M283" s="73"/>
      <c r="N283" s="73"/>
      <c r="O283" s="73"/>
      <c r="P283" s="73"/>
      <c r="Q283" s="73"/>
      <c r="R283" s="73" t="str">
        <f ca="1"/>
        <v>PM_40_20_65 : Plan for use strategy</v>
      </c>
      <c r="S283" s="73"/>
      <c r="T283" s="73"/>
      <c r="U283" s="73"/>
      <c r="V283" s="73"/>
      <c r="W283" s="73"/>
      <c r="X283" s="73"/>
      <c r="Y283" s="73"/>
      <c r="Z283" s="73"/>
      <c r="AA283" s="73"/>
      <c r="AB283" s="73"/>
      <c r="AC283" s="73"/>
      <c r="AD283" s="73"/>
      <c r="AE283" s="73"/>
      <c r="AF283" s="73"/>
      <c r="AG283" s="73"/>
      <c r="AH283" s="73"/>
      <c r="AI283" s="73"/>
      <c r="AJ283" s="73"/>
      <c r="AK283" s="73"/>
      <c r="AL283" s="73"/>
      <c r="AM283" s="73"/>
      <c r="AN283" s="73"/>
      <c r="AO283" s="73" t="str">
        <f ca="1"/>
        <v>55_15_17_004</v>
      </c>
      <c r="AP283" s="73" t="str">
        <f ca="1"/>
        <v>Early Works Instruction</v>
      </c>
      <c r="AQ283" s="73" t="str">
        <f t="shared" ca="1" si="4"/>
        <v>55_15_17_004 : Early Works Instruction</v>
      </c>
    </row>
    <row r="284" spans="2:43" x14ac:dyDescent="0.35">
      <c r="B284" s="6" t="s">
        <v>3450</v>
      </c>
      <c r="C284" s="73"/>
      <c r="D284" s="73"/>
      <c r="E284" s="73"/>
      <c r="F284" s="73"/>
      <c r="G28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PM_40_20_08</v>
      </c>
      <c r="H284" s="101" t="s">
        <v>2758</v>
      </c>
      <c r="I284" s="101" t="s">
        <v>2500</v>
      </c>
      <c r="J284" s="101" t="s">
        <v>2783</v>
      </c>
      <c r="K284" s="73" t="s">
        <v>3451</v>
      </c>
      <c r="L284" s="73" t="str">
        <f>_xlfn.CONCAT(tbl_Picklist_UniclassPM[[#This Row],[Code]]," : ",tbl_Picklist_UniclassPM[[#This Row],[Title]])</f>
        <v>PM_40_20_08 : Building fabric strategy</v>
      </c>
      <c r="M284" s="73"/>
      <c r="N284" s="73"/>
      <c r="O284" s="73"/>
      <c r="P284" s="73"/>
      <c r="Q284" s="73"/>
      <c r="R284" s="73" t="str">
        <f ca="1"/>
        <v>PM_40_20_67 : Regulatory approval</v>
      </c>
      <c r="S284" s="73"/>
      <c r="T284" s="73"/>
      <c r="U284" s="73"/>
      <c r="V284" s="73"/>
      <c r="W284" s="73"/>
      <c r="X284" s="73"/>
      <c r="Y284" s="73"/>
      <c r="Z284" s="73"/>
      <c r="AA284" s="73"/>
      <c r="AB284" s="73"/>
      <c r="AC284" s="73"/>
      <c r="AD284" s="73"/>
      <c r="AE284" s="73"/>
      <c r="AF284" s="73"/>
      <c r="AG284" s="73"/>
      <c r="AH284" s="73"/>
      <c r="AI284" s="73"/>
      <c r="AJ284" s="73"/>
      <c r="AK284" s="73"/>
      <c r="AL284" s="73"/>
      <c r="AM284" s="73"/>
      <c r="AN284" s="73"/>
      <c r="AO284" s="73" t="str">
        <f ca="1"/>
        <v>55_15_17_005</v>
      </c>
      <c r="AP284" s="73" t="str">
        <f ca="1"/>
        <v>Non Conformance and Observation Register</v>
      </c>
      <c r="AQ284" s="73" t="str">
        <f t="shared" ca="1" si="4"/>
        <v>55_15_17_005 : Non Conformance and Observation Register</v>
      </c>
    </row>
    <row r="285" spans="2:43" x14ac:dyDescent="0.35">
      <c r="B285" s="6" t="s">
        <v>3452</v>
      </c>
      <c r="C285" s="73"/>
      <c r="D285" s="73"/>
      <c r="E285" s="73"/>
      <c r="F285" s="73"/>
      <c r="G28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PM_40_20_10</v>
      </c>
      <c r="H285" s="101" t="s">
        <v>2758</v>
      </c>
      <c r="I285" s="101" t="s">
        <v>2500</v>
      </c>
      <c r="J285" s="101" t="s">
        <v>2448</v>
      </c>
      <c r="K285" s="73" t="s">
        <v>3453</v>
      </c>
      <c r="L285" s="73" t="str">
        <f>_xlfn.CONCAT(tbl_Picklist_UniclassPM[[#This Row],[Code]]," : ",tbl_Picklist_UniclassPM[[#This Row],[Title]])</f>
        <v>PM_40_20_10 : Building services strategy</v>
      </c>
      <c r="M285" s="73"/>
      <c r="N285" s="73"/>
      <c r="O285" s="73"/>
      <c r="P285" s="73"/>
      <c r="Q285" s="73"/>
      <c r="R285" s="73" t="str">
        <f ca="1"/>
        <v>PM_40_20_70 : Renewable energy strategy</v>
      </c>
      <c r="S285" s="73"/>
      <c r="T285" s="73"/>
      <c r="U285" s="73"/>
      <c r="V285" s="73"/>
      <c r="W285" s="73"/>
      <c r="X285" s="73"/>
      <c r="Y285" s="73"/>
      <c r="Z285" s="73"/>
      <c r="AA285" s="73"/>
      <c r="AB285" s="73"/>
      <c r="AC285" s="73"/>
      <c r="AD285" s="73"/>
      <c r="AE285" s="73"/>
      <c r="AF285" s="73"/>
      <c r="AG285" s="73"/>
      <c r="AH285" s="73"/>
      <c r="AI285" s="73"/>
      <c r="AJ285" s="73"/>
      <c r="AK285" s="73"/>
      <c r="AL285" s="73"/>
      <c r="AM285" s="73"/>
      <c r="AN285" s="73"/>
      <c r="AO285" s="73" t="str">
        <f ca="1"/>
        <v>55_15_47_001</v>
      </c>
      <c r="AP285" s="73" t="str">
        <f ca="1"/>
        <v>Liquidated Damages Calculation</v>
      </c>
      <c r="AQ285" s="73" t="str">
        <f t="shared" ca="1" si="4"/>
        <v>55_15_47_001 : Liquidated Damages Calculation</v>
      </c>
    </row>
    <row r="286" spans="2:43" x14ac:dyDescent="0.35">
      <c r="B286" s="6" t="s">
        <v>3454</v>
      </c>
      <c r="C286" s="73"/>
      <c r="D286" s="73"/>
      <c r="E286" s="73"/>
      <c r="F286" s="73"/>
      <c r="G28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PM_40_20_13</v>
      </c>
      <c r="H286" s="101" t="s">
        <v>2758</v>
      </c>
      <c r="I286" s="101" t="s">
        <v>2500</v>
      </c>
      <c r="J286" s="101" t="s">
        <v>2654</v>
      </c>
      <c r="K286" s="73" t="s">
        <v>3455</v>
      </c>
      <c r="L286" s="73" t="str">
        <f>_xlfn.CONCAT(tbl_Picklist_UniclassPM[[#This Row],[Code]]," : ",tbl_Picklist_UniclassPM[[#This Row],[Title]])</f>
        <v>PM_40_20_13 : Civil engineering design strategy</v>
      </c>
      <c r="M286" s="73"/>
      <c r="N286" s="73"/>
      <c r="O286" s="73"/>
      <c r="P286" s="73"/>
      <c r="Q286" s="73"/>
      <c r="R286" s="73" t="str">
        <f ca="1"/>
        <v>PM_40_20_77 : Security design strategy</v>
      </c>
      <c r="S286" s="73"/>
      <c r="T286" s="73"/>
      <c r="U286" s="73"/>
      <c r="V286" s="73"/>
      <c r="W286" s="73"/>
      <c r="X286" s="73"/>
      <c r="Y286" s="73"/>
      <c r="Z286" s="73"/>
      <c r="AA286" s="73"/>
      <c r="AB286" s="73"/>
      <c r="AC286" s="73"/>
      <c r="AD286" s="73"/>
      <c r="AE286" s="73"/>
      <c r="AF286" s="73"/>
      <c r="AG286" s="73"/>
      <c r="AH286" s="73"/>
      <c r="AI286" s="73"/>
      <c r="AJ286" s="73"/>
      <c r="AK286" s="73"/>
      <c r="AL286" s="73"/>
      <c r="AM286" s="73"/>
      <c r="AN286" s="73"/>
      <c r="AO286" s="73" t="str">
        <f ca="1"/>
        <v>55_55_90_001</v>
      </c>
      <c r="AP286" s="73" t="str">
        <f ca="1"/>
        <v>Pre-Construction Services Agreement (PCSA)</v>
      </c>
      <c r="AQ286" s="73" t="str">
        <f t="shared" ca="1" si="4"/>
        <v>55_55_90_001 : Pre-Construction Services Agreement (PCSA)</v>
      </c>
    </row>
    <row r="287" spans="2:43" x14ac:dyDescent="0.35">
      <c r="B287" s="6" t="s">
        <v>3456</v>
      </c>
      <c r="C287" s="73"/>
      <c r="D287" s="73"/>
      <c r="E287" s="73"/>
      <c r="F287" s="73"/>
      <c r="G28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PM_40_20_14</v>
      </c>
      <c r="H287" s="101" t="s">
        <v>2758</v>
      </c>
      <c r="I287" s="101" t="s">
        <v>2500</v>
      </c>
      <c r="J287" s="101" t="s">
        <v>2665</v>
      </c>
      <c r="K287" s="73" t="s">
        <v>3457</v>
      </c>
      <c r="L287" s="73" t="str">
        <f>_xlfn.CONCAT(tbl_Picklist_UniclassPM[[#This Row],[Code]]," : ",tbl_Picklist_UniclassPM[[#This Row],[Title]])</f>
        <v>PM_40_20_14 : Comfort strategy</v>
      </c>
      <c r="M287" s="73"/>
      <c r="N287" s="73"/>
      <c r="O287" s="73"/>
      <c r="P287" s="73"/>
      <c r="Q287" s="73"/>
      <c r="R287" s="73" t="str">
        <f ca="1"/>
        <v>PM_40_20_83 : Structural engineering design strategy</v>
      </c>
      <c r="S287" s="73"/>
      <c r="T287" s="73"/>
      <c r="U287" s="73"/>
      <c r="V287" s="73"/>
      <c r="W287" s="73"/>
      <c r="X287" s="73"/>
      <c r="Y287" s="73"/>
      <c r="Z287" s="73"/>
      <c r="AA287" s="73"/>
      <c r="AB287" s="73"/>
      <c r="AC287" s="73"/>
      <c r="AD287" s="73"/>
      <c r="AE287" s="73"/>
      <c r="AF287" s="73"/>
      <c r="AG287" s="73"/>
      <c r="AH287" s="73"/>
      <c r="AI287" s="73"/>
      <c r="AJ287" s="73"/>
      <c r="AK287" s="73"/>
      <c r="AL287" s="73"/>
      <c r="AM287" s="73"/>
      <c r="AN287" s="73"/>
      <c r="AO287" s="73" t="str">
        <f ca="1"/>
        <v>55_55_90_002</v>
      </c>
      <c r="AP287" s="73" t="str">
        <f ca="1"/>
        <v>Works Contract</v>
      </c>
      <c r="AQ287" s="73" t="str">
        <f t="shared" ca="1" si="4"/>
        <v>55_55_90_002 : Works Contract</v>
      </c>
    </row>
    <row r="288" spans="2:43" x14ac:dyDescent="0.35">
      <c r="B288" s="6" t="s">
        <v>3458</v>
      </c>
      <c r="C288" s="73"/>
      <c r="D288" s="73"/>
      <c r="E288" s="73"/>
      <c r="F288" s="73"/>
      <c r="G28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PM_40_20_15</v>
      </c>
      <c r="H288" s="101" t="s">
        <v>2758</v>
      </c>
      <c r="I288" s="101" t="s">
        <v>2500</v>
      </c>
      <c r="J288" s="101" t="s">
        <v>2505</v>
      </c>
      <c r="K288" s="73" t="s">
        <v>3459</v>
      </c>
      <c r="L288" s="73" t="str">
        <f>_xlfn.CONCAT(tbl_Picklist_UniclassPM[[#This Row],[Code]]," : ",tbl_Picklist_UniclassPM[[#This Row],[Title]])</f>
        <v>PM_40_20_15 : Commissioning strategy</v>
      </c>
      <c r="M288" s="73"/>
      <c r="N288" s="73"/>
      <c r="O288" s="73"/>
      <c r="P288" s="73"/>
      <c r="Q288" s="73"/>
      <c r="R288" s="73" t="str">
        <f ca="1"/>
        <v>PM_40_20_85 : Sustainability strategy</v>
      </c>
      <c r="S288" s="73"/>
      <c r="T288" s="73"/>
      <c r="U288" s="73"/>
      <c r="V288" s="73"/>
      <c r="W288" s="73"/>
      <c r="X288" s="73"/>
      <c r="Y288" s="73"/>
      <c r="Z288" s="73"/>
      <c r="AA288" s="73"/>
      <c r="AB288" s="73"/>
      <c r="AC288" s="73"/>
      <c r="AD288" s="73"/>
      <c r="AE288" s="73"/>
      <c r="AF288" s="73"/>
      <c r="AG288" s="73"/>
      <c r="AH288" s="73"/>
      <c r="AI288" s="73"/>
      <c r="AJ288" s="73"/>
      <c r="AK288" s="73"/>
      <c r="AL288" s="73"/>
      <c r="AM288" s="73"/>
      <c r="AN288" s="73"/>
      <c r="AO288" s="73" t="str">
        <f ca="1"/>
        <v>55_55_90_003</v>
      </c>
      <c r="AP288" s="73" t="str">
        <f ca="1"/>
        <v>Derogations Schedule</v>
      </c>
      <c r="AQ288" s="73" t="str">
        <f t="shared" ca="1" si="4"/>
        <v>55_55_90_003 : Derogations Schedule</v>
      </c>
    </row>
    <row r="289" spans="2:43" x14ac:dyDescent="0.35">
      <c r="B289" s="6" t="s">
        <v>3460</v>
      </c>
      <c r="C289" s="73"/>
      <c r="D289" s="73"/>
      <c r="E289" s="73"/>
      <c r="F289" s="73"/>
      <c r="G28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PM_40_20_17</v>
      </c>
      <c r="H289" s="101" t="s">
        <v>2758</v>
      </c>
      <c r="I289" s="101" t="s">
        <v>2500</v>
      </c>
      <c r="J289" s="101" t="s">
        <v>2525</v>
      </c>
      <c r="K289" s="73" t="s">
        <v>3461</v>
      </c>
      <c r="L289" s="73" t="str">
        <f>_xlfn.CONCAT(tbl_Picklist_UniclassPM[[#This Row],[Code]]," : ",tbl_Picklist_UniclassPM[[#This Row],[Title]])</f>
        <v>PM_40_20_17 : Conservation strategy</v>
      </c>
      <c r="M289" s="73"/>
      <c r="N289" s="73"/>
      <c r="O289" s="73"/>
      <c r="P289" s="73"/>
      <c r="Q289" s="73"/>
      <c r="R289" s="73" t="str">
        <f ca="1"/>
        <v>PM_40_20_92 : Thermal performance strategy</v>
      </c>
      <c r="S289" s="73"/>
      <c r="T289" s="73"/>
      <c r="U289" s="73"/>
      <c r="V289" s="73"/>
      <c r="W289" s="73"/>
      <c r="X289" s="73"/>
      <c r="Y289" s="73"/>
      <c r="Z289" s="73"/>
      <c r="AA289" s="73"/>
      <c r="AB289" s="73"/>
      <c r="AC289" s="73"/>
      <c r="AD289" s="73"/>
      <c r="AE289" s="73"/>
      <c r="AF289" s="73"/>
      <c r="AG289" s="73"/>
      <c r="AH289" s="73"/>
      <c r="AI289" s="73"/>
      <c r="AJ289" s="73"/>
      <c r="AK289" s="73"/>
      <c r="AL289" s="73"/>
      <c r="AM289" s="73"/>
      <c r="AN289" s="73"/>
      <c r="AO289" s="73" t="str">
        <f ca="1"/>
        <v>55_55_90_004</v>
      </c>
      <c r="AP289" s="73" t="str">
        <f ca="1"/>
        <v>Derogations Schedule</v>
      </c>
      <c r="AQ289" s="73" t="str">
        <f t="shared" ca="1" si="4"/>
        <v>55_55_90_004 : Derogations Schedule</v>
      </c>
    </row>
    <row r="290" spans="2:43" x14ac:dyDescent="0.35">
      <c r="B290" s="6" t="s">
        <v>3462</v>
      </c>
      <c r="C290" s="73"/>
      <c r="D290" s="73"/>
      <c r="E290" s="73"/>
      <c r="F290" s="73"/>
      <c r="G29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PM_40_20_19</v>
      </c>
      <c r="H290" s="101" t="s">
        <v>2758</v>
      </c>
      <c r="I290" s="101" t="s">
        <v>2500</v>
      </c>
      <c r="J290" s="101" t="s">
        <v>3463</v>
      </c>
      <c r="K290" s="73" t="s">
        <v>3464</v>
      </c>
      <c r="L290" s="73" t="str">
        <f>_xlfn.CONCAT(tbl_Picklist_UniclassPM[[#This Row],[Code]]," : ",tbl_Picklist_UniclassPM[[#This Row],[Title]])</f>
        <v>PM_40_20_19 : Cost plan strategy</v>
      </c>
      <c r="M290" s="73"/>
      <c r="N290" s="73"/>
      <c r="O290" s="73"/>
      <c r="P290" s="73"/>
      <c r="Q290" s="73"/>
      <c r="R290" s="73" t="str">
        <f ca="1"/>
        <v>PM_40_20_93 : Urban design strategy</v>
      </c>
      <c r="S290" s="73"/>
      <c r="T290" s="73"/>
      <c r="U290" s="73"/>
      <c r="V290" s="73"/>
      <c r="W290" s="73"/>
      <c r="X290" s="73"/>
      <c r="Y290" s="73"/>
      <c r="Z290" s="73"/>
      <c r="AA290" s="73"/>
      <c r="AB290" s="73"/>
      <c r="AC290" s="73"/>
      <c r="AD290" s="73"/>
      <c r="AE290" s="73"/>
      <c r="AF290" s="73"/>
      <c r="AG290" s="73"/>
      <c r="AH290" s="73"/>
      <c r="AI290" s="73"/>
      <c r="AJ290" s="73"/>
      <c r="AK290" s="73"/>
      <c r="AL290" s="73"/>
      <c r="AM290" s="73"/>
      <c r="AN290" s="73"/>
      <c r="AO290" s="73" t="str">
        <f ca="1"/>
        <v>55_55_90_005</v>
      </c>
      <c r="AP290" s="73" t="str">
        <f ca="1"/>
        <v>Clarifications Schedule</v>
      </c>
      <c r="AQ290" s="73" t="str">
        <f t="shared" ca="1" si="4"/>
        <v>55_55_90_005 : Clarifications Schedule</v>
      </c>
    </row>
    <row r="291" spans="2:43" x14ac:dyDescent="0.35">
      <c r="B291" s="6" t="s">
        <v>3465</v>
      </c>
      <c r="C291" s="73"/>
      <c r="D291" s="73"/>
      <c r="E291" s="73"/>
      <c r="F291" s="73"/>
      <c r="G29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PM_40_20_21</v>
      </c>
      <c r="H291" s="101" t="s">
        <v>2758</v>
      </c>
      <c r="I291" s="101" t="s">
        <v>2500</v>
      </c>
      <c r="J291" s="101" t="s">
        <v>2722</v>
      </c>
      <c r="K291" s="73" t="s">
        <v>3466</v>
      </c>
      <c r="L291" s="73" t="str">
        <f>_xlfn.CONCAT(tbl_Picklist_UniclassPM[[#This Row],[Code]]," : ",tbl_Picklist_UniclassPM[[#This Row],[Title]])</f>
        <v>PM_40_20_21 : Daylight design strategy</v>
      </c>
      <c r="M291" s="73"/>
      <c r="N291" s="73"/>
      <c r="O291" s="73"/>
      <c r="P291" s="73"/>
      <c r="Q291" s="73"/>
      <c r="R291" s="73" t="str">
        <f ca="1"/>
        <v>PM_40_20_94 : Ventilation design strategy</v>
      </c>
      <c r="S291" s="73"/>
      <c r="T291" s="73"/>
      <c r="U291" s="73"/>
      <c r="V291" s="73"/>
      <c r="W291" s="73"/>
      <c r="X291" s="73"/>
      <c r="Y291" s="73"/>
      <c r="Z291" s="73"/>
      <c r="AA291" s="73"/>
      <c r="AB291" s="73"/>
      <c r="AC291" s="73"/>
      <c r="AD291" s="73"/>
      <c r="AE291" s="73"/>
      <c r="AF291" s="73"/>
      <c r="AG291" s="73"/>
      <c r="AH291" s="73"/>
      <c r="AI291" s="73"/>
      <c r="AJ291" s="73"/>
      <c r="AK291" s="73"/>
      <c r="AL291" s="73"/>
      <c r="AM291" s="73"/>
      <c r="AN291" s="73"/>
      <c r="AO291" s="73" t="str">
        <f ca="1"/>
        <v>55_55_90_006</v>
      </c>
      <c r="AP291" s="73" t="str">
        <f ca="1"/>
        <v>Clarifications Schedule</v>
      </c>
      <c r="AQ291" s="73" t="str">
        <f t="shared" ca="1" si="4"/>
        <v>55_55_90_006 : Clarifications Schedule</v>
      </c>
    </row>
    <row r="292" spans="2:43" x14ac:dyDescent="0.35">
      <c r="B292" s="6" t="s">
        <v>3467</v>
      </c>
      <c r="C292" s="73"/>
      <c r="D292" s="73"/>
      <c r="E292" s="73"/>
      <c r="F292" s="73"/>
      <c r="G29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PM_40_20_24</v>
      </c>
      <c r="H292" s="101" t="s">
        <v>2758</v>
      </c>
      <c r="I292" s="101" t="s">
        <v>2500</v>
      </c>
      <c r="J292" s="101" t="s">
        <v>2985</v>
      </c>
      <c r="K292" s="73" t="s">
        <v>3468</v>
      </c>
      <c r="L292" s="73" t="str">
        <f>_xlfn.CONCAT(tbl_Picklist_UniclassPM[[#This Row],[Code]]," : ",tbl_Picklist_UniclassPM[[#This Row],[Title]])</f>
        <v>PM_40_20_24 : Drainage strategy</v>
      </c>
      <c r="M292" s="73"/>
      <c r="N292" s="73"/>
      <c r="O292" s="73"/>
      <c r="P292" s="73"/>
      <c r="Q292" s="73"/>
      <c r="R292" s="73" t="str">
        <f ca="1"/>
        <v>PM_40_25_02 : Above-ground drainage calculations</v>
      </c>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t="str">
        <f ca="1"/>
        <v>55_55_90_007</v>
      </c>
      <c r="AP292" s="73" t="str">
        <f ca="1"/>
        <v>Contract Gaps List</v>
      </c>
      <c r="AQ292" s="73" t="str">
        <f t="shared" ca="1" si="4"/>
        <v>55_55_90_007 : Contract Gaps List</v>
      </c>
    </row>
    <row r="293" spans="2:43" x14ac:dyDescent="0.35">
      <c r="B293" s="6" t="s">
        <v>3469</v>
      </c>
      <c r="C293" s="73"/>
      <c r="D293" s="73"/>
      <c r="E293" s="73"/>
      <c r="F293" s="73"/>
      <c r="G29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PM_40_20_26</v>
      </c>
      <c r="H293" s="101" t="s">
        <v>2758</v>
      </c>
      <c r="I293" s="101" t="s">
        <v>2500</v>
      </c>
      <c r="J293" s="101" t="s">
        <v>2740</v>
      </c>
      <c r="K293" s="73" t="s">
        <v>3470</v>
      </c>
      <c r="L293" s="73" t="str">
        <f>_xlfn.CONCAT(tbl_Picklist_UniclassPM[[#This Row],[Code]]," : ",tbl_Picklist_UniclassPM[[#This Row],[Title]])</f>
        <v>PM_40_20_26 : Energy strategy</v>
      </c>
      <c r="M293" s="73"/>
      <c r="N293" s="73"/>
      <c r="O293" s="73"/>
      <c r="P293" s="73"/>
      <c r="Q293" s="73"/>
      <c r="R293" s="73" t="str">
        <f ca="1"/>
        <v>PM_40_25_11 : Cable calculations</v>
      </c>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t="str">
        <f ca="1"/>
        <v>55_55_90_008</v>
      </c>
      <c r="AP293" s="73" t="str">
        <f ca="1"/>
        <v>Contract Gaps List</v>
      </c>
      <c r="AQ293" s="73" t="str">
        <f t="shared" ca="1" si="4"/>
        <v>55_55_90_008 : Contract Gaps List</v>
      </c>
    </row>
    <row r="294" spans="2:43" x14ac:dyDescent="0.35">
      <c r="B294" s="6" t="s">
        <v>3471</v>
      </c>
      <c r="C294" s="73"/>
      <c r="D294" s="73"/>
      <c r="E294" s="73"/>
      <c r="F294" s="73"/>
      <c r="G29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PM_40_20_30</v>
      </c>
      <c r="H294" s="101" t="s">
        <v>2758</v>
      </c>
      <c r="I294" s="101" t="s">
        <v>2500</v>
      </c>
      <c r="J294" s="101" t="s">
        <v>2579</v>
      </c>
      <c r="K294" s="73" t="s">
        <v>3472</v>
      </c>
      <c r="L294" s="73" t="str">
        <f>_xlfn.CONCAT(tbl_Picklist_UniclassPM[[#This Row],[Code]]," : ",tbl_Picklist_UniclassPM[[#This Row],[Title]])</f>
        <v>PM_40_20_30 : Fire safety strategy</v>
      </c>
      <c r="M294" s="73"/>
      <c r="N294" s="73"/>
      <c r="O294" s="73"/>
      <c r="P294" s="73"/>
      <c r="Q294" s="73"/>
      <c r="R294" s="73" t="str">
        <f ca="1"/>
        <v>PM_40_25_15 : Containment calculations</v>
      </c>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t="str">
        <f ca="1"/>
        <v>55_55_90_009</v>
      </c>
      <c r="AP294" s="73" t="str">
        <f ca="1"/>
        <v>Special Conditions Schedule</v>
      </c>
      <c r="AQ294" s="73" t="str">
        <f t="shared" ca="1" si="4"/>
        <v>55_55_90_009 : Special Conditions Schedule</v>
      </c>
    </row>
    <row r="295" spans="2:43" x14ac:dyDescent="0.35">
      <c r="B295" s="6" t="s">
        <v>3473</v>
      </c>
      <c r="C295" s="73"/>
      <c r="D295" s="73"/>
      <c r="E295" s="73"/>
      <c r="F295" s="73"/>
      <c r="G29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PM_40_20_36</v>
      </c>
      <c r="H295" s="101" t="s">
        <v>2758</v>
      </c>
      <c r="I295" s="101" t="s">
        <v>2500</v>
      </c>
      <c r="J295" s="101" t="s">
        <v>2941</v>
      </c>
      <c r="K295" s="73" t="s">
        <v>3474</v>
      </c>
      <c r="L295" s="73" t="str">
        <f>_xlfn.CONCAT(tbl_Picklist_UniclassPM[[#This Row],[Code]]," : ",tbl_Picklist_UniclassPM[[#This Row],[Title]])</f>
        <v>PM_40_20_36 : Health and safety strategy</v>
      </c>
      <c r="M295" s="73"/>
      <c r="N295" s="73"/>
      <c r="O295" s="73"/>
      <c r="P295" s="73"/>
      <c r="Q295" s="73"/>
      <c r="R295" s="73" t="str">
        <f ca="1"/>
        <v>PM_40_25_27 : Electrical load calculations</v>
      </c>
      <c r="S295" s="73"/>
      <c r="T295" s="73"/>
      <c r="U295" s="73"/>
      <c r="V295" s="73"/>
      <c r="W295" s="73"/>
      <c r="X295" s="73"/>
      <c r="Y295" s="73"/>
      <c r="Z295" s="73"/>
      <c r="AA295" s="73"/>
      <c r="AB295" s="73"/>
      <c r="AC295" s="73"/>
      <c r="AD295" s="73"/>
      <c r="AE295" s="73"/>
      <c r="AF295" s="73"/>
      <c r="AG295" s="73"/>
      <c r="AH295" s="73"/>
      <c r="AI295" s="73"/>
      <c r="AJ295" s="73"/>
      <c r="AK295" s="73"/>
      <c r="AL295" s="73"/>
      <c r="AM295" s="73"/>
      <c r="AN295" s="73"/>
      <c r="AO295" s="73" t="str">
        <f ca="1"/>
        <v>60_10_50_001</v>
      </c>
      <c r="AP295" s="73" t="str">
        <f ca="1"/>
        <v>Access Agreement</v>
      </c>
      <c r="AQ295" s="73" t="str">
        <f t="shared" ca="1" si="4"/>
        <v>60_10_50_001 : Access Agreement</v>
      </c>
    </row>
    <row r="296" spans="2:43" x14ac:dyDescent="0.35">
      <c r="B296" s="6" t="s">
        <v>3475</v>
      </c>
      <c r="C296" s="73"/>
      <c r="D296" s="73"/>
      <c r="E296" s="73"/>
      <c r="F296" s="73"/>
      <c r="G29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PM_40_20_38</v>
      </c>
      <c r="H296" s="101" t="s">
        <v>2758</v>
      </c>
      <c r="I296" s="101" t="s">
        <v>2500</v>
      </c>
      <c r="J296" s="101" t="s">
        <v>2949</v>
      </c>
      <c r="K296" s="73" t="s">
        <v>3476</v>
      </c>
      <c r="L296" s="73" t="str">
        <f>_xlfn.CONCAT(tbl_Picklist_UniclassPM[[#This Row],[Code]]," : ",tbl_Picklist_UniclassPM[[#This Row],[Title]])</f>
        <v>PM_40_20_38 : Heating and cooling design strategy</v>
      </c>
      <c r="M296" s="73"/>
      <c r="N296" s="73"/>
      <c r="O296" s="73"/>
      <c r="P296" s="73"/>
      <c r="Q296" s="73"/>
      <c r="R296" s="73" t="str">
        <f ca="1"/>
        <v>PM_40_25_37 : Heating and cooling load calculations</v>
      </c>
      <c r="S296" s="73"/>
      <c r="T296" s="73"/>
      <c r="U296" s="73"/>
      <c r="V296" s="73"/>
      <c r="W296" s="73"/>
      <c r="X296" s="73"/>
      <c r="Y296" s="73"/>
      <c r="Z296" s="73"/>
      <c r="AA296" s="73"/>
      <c r="AB296" s="73"/>
      <c r="AC296" s="73"/>
      <c r="AD296" s="73"/>
      <c r="AE296" s="73"/>
      <c r="AF296" s="73"/>
      <c r="AG296" s="73"/>
      <c r="AH296" s="73"/>
      <c r="AI296" s="73"/>
      <c r="AJ296" s="73"/>
      <c r="AK296" s="73"/>
      <c r="AL296" s="73"/>
      <c r="AM296" s="73"/>
      <c r="AN296" s="73"/>
      <c r="AO296" s="73" t="str">
        <f ca="1"/>
        <v>60_10_62_001</v>
      </c>
      <c r="AP296" s="73" t="str">
        <f ca="1"/>
        <v>Site Construction Plan</v>
      </c>
      <c r="AQ296" s="73" t="str">
        <f t="shared" ca="1" si="4"/>
        <v>60_10_62_001 : Site Construction Plan</v>
      </c>
    </row>
    <row r="297" spans="2:43" x14ac:dyDescent="0.35">
      <c r="B297" s="6" t="s">
        <v>3477</v>
      </c>
      <c r="C297" s="73"/>
      <c r="D297" s="73"/>
      <c r="E297" s="73"/>
      <c r="F297" s="73"/>
      <c r="G29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PM_40_20_39</v>
      </c>
      <c r="H297" s="101" t="s">
        <v>2758</v>
      </c>
      <c r="I297" s="101" t="s">
        <v>2500</v>
      </c>
      <c r="J297" s="101" t="s">
        <v>2953</v>
      </c>
      <c r="K297" s="73" t="s">
        <v>3478</v>
      </c>
      <c r="L297" s="73" t="str">
        <f>_xlfn.CONCAT(tbl_Picklist_UniclassPM[[#This Row],[Code]]," : ",tbl_Picklist_UniclassPM[[#This Row],[Title]])</f>
        <v>PM_40_20_39 : High-voltage power supply strategy</v>
      </c>
      <c r="M297" s="73"/>
      <c r="N297" s="73"/>
      <c r="O297" s="73"/>
      <c r="P297" s="73"/>
      <c r="Q297" s="73"/>
      <c r="R297" s="73" t="str">
        <f ca="1"/>
        <v>PM_40_25_39 : Heat loss calculations</v>
      </c>
      <c r="S297" s="73"/>
      <c r="T297" s="73"/>
      <c r="U297" s="73"/>
      <c r="V297" s="73"/>
      <c r="W297" s="73"/>
      <c r="X297" s="73"/>
      <c r="Y297" s="73"/>
      <c r="Z297" s="73"/>
      <c r="AA297" s="73"/>
      <c r="AB297" s="73"/>
      <c r="AC297" s="73"/>
      <c r="AD297" s="73"/>
      <c r="AE297" s="73"/>
      <c r="AF297" s="73"/>
      <c r="AG297" s="73"/>
      <c r="AH297" s="73"/>
      <c r="AI297" s="73"/>
      <c r="AJ297" s="73"/>
      <c r="AK297" s="73"/>
      <c r="AL297" s="73"/>
      <c r="AM297" s="73"/>
      <c r="AN297" s="73"/>
      <c r="AO297" s="73" t="str">
        <f ca="1"/>
        <v>60_20_22_001</v>
      </c>
      <c r="AP297" s="73" t="str">
        <f ca="1"/>
        <v>Construction Method Statement</v>
      </c>
      <c r="AQ297" s="73" t="str">
        <f t="shared" ca="1" si="4"/>
        <v>60_20_22_001 : Construction Method Statement</v>
      </c>
    </row>
    <row r="298" spans="2:43" x14ac:dyDescent="0.35">
      <c r="B298" s="6" t="s">
        <v>3479</v>
      </c>
      <c r="C298" s="73"/>
      <c r="D298" s="73"/>
      <c r="E298" s="73"/>
      <c r="F298" s="73"/>
      <c r="G29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PM_40_20_40</v>
      </c>
      <c r="H298" s="101" t="s">
        <v>2758</v>
      </c>
      <c r="I298" s="101" t="s">
        <v>2500</v>
      </c>
      <c r="J298" s="101" t="s">
        <v>2758</v>
      </c>
      <c r="K298" s="73" t="s">
        <v>3480</v>
      </c>
      <c r="L298" s="73" t="str">
        <f>_xlfn.CONCAT(tbl_Picklist_UniclassPM[[#This Row],[Code]]," : ",tbl_Picklist_UniclassPM[[#This Row],[Title]])</f>
        <v>PM_40_20_40 : Hot and cold water supply design strategy</v>
      </c>
      <c r="M298" s="73"/>
      <c r="N298" s="73"/>
      <c r="O298" s="73"/>
      <c r="P298" s="73"/>
      <c r="Q298" s="73"/>
      <c r="R298" s="73" t="str">
        <f ca="1"/>
        <v>PM_40_25_47 : Lighting calculations</v>
      </c>
      <c r="S298" s="73"/>
      <c r="T298" s="73"/>
      <c r="U298" s="73"/>
      <c r="V298" s="73"/>
      <c r="W298" s="73"/>
      <c r="X298" s="73"/>
      <c r="Y298" s="73"/>
      <c r="Z298" s="73"/>
      <c r="AA298" s="73"/>
      <c r="AB298" s="73"/>
      <c r="AC298" s="73"/>
      <c r="AD298" s="73"/>
      <c r="AE298" s="73"/>
      <c r="AF298" s="73"/>
      <c r="AG298" s="73"/>
      <c r="AH298" s="73"/>
      <c r="AI298" s="73"/>
      <c r="AJ298" s="73"/>
      <c r="AK298" s="73"/>
      <c r="AL298" s="73"/>
      <c r="AM298" s="73"/>
      <c r="AN298" s="73"/>
      <c r="AO298" s="73" t="str">
        <f ca="1"/>
        <v>60_20_28_001</v>
      </c>
      <c r="AP298" s="73" t="str">
        <f ca="1"/>
        <v>Carbon Report</v>
      </c>
      <c r="AQ298" s="73" t="str">
        <f t="shared" ca="1" si="4"/>
        <v>60_20_28_001 : Carbon Report</v>
      </c>
    </row>
    <row r="299" spans="2:43" x14ac:dyDescent="0.35">
      <c r="B299" s="6" t="s">
        <v>3481</v>
      </c>
      <c r="C299" s="73"/>
      <c r="D299" s="73"/>
      <c r="E299" s="73"/>
      <c r="F299" s="73"/>
      <c r="G29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PM_40_20_42</v>
      </c>
      <c r="H299" s="101" t="s">
        <v>2758</v>
      </c>
      <c r="I299" s="101" t="s">
        <v>2500</v>
      </c>
      <c r="J299" s="101" t="s">
        <v>3318</v>
      </c>
      <c r="K299" s="73" t="s">
        <v>3482</v>
      </c>
      <c r="L299" s="73" t="str">
        <f>_xlfn.CONCAT(tbl_Picklist_UniclassPM[[#This Row],[Code]]," : ",tbl_Picklist_UniclassPM[[#This Row],[Title]])</f>
        <v>PM_40_20_42 : Inclusive design strategy</v>
      </c>
      <c r="M299" s="73"/>
      <c r="N299" s="73"/>
      <c r="O299" s="73"/>
      <c r="P299" s="73"/>
      <c r="Q299" s="73"/>
      <c r="R299" s="73" t="str">
        <f ca="1"/>
        <v>PM_40_25_50 : Maintenance factor calculations</v>
      </c>
      <c r="S299" s="73"/>
      <c r="T299" s="73"/>
      <c r="U299" s="73"/>
      <c r="V299" s="73"/>
      <c r="W299" s="73"/>
      <c r="X299" s="73"/>
      <c r="Y299" s="73"/>
      <c r="Z299" s="73"/>
      <c r="AA299" s="73"/>
      <c r="AB299" s="73"/>
      <c r="AC299" s="73"/>
      <c r="AD299" s="73"/>
      <c r="AE299" s="73"/>
      <c r="AF299" s="73"/>
      <c r="AG299" s="73"/>
      <c r="AH299" s="73"/>
      <c r="AI299" s="73"/>
      <c r="AJ299" s="73"/>
      <c r="AK299" s="73"/>
      <c r="AL299" s="73"/>
      <c r="AM299" s="73"/>
      <c r="AN299" s="73"/>
      <c r="AO299" s="73" t="str">
        <f ca="1"/>
        <v>60_20_60_001</v>
      </c>
      <c r="AP299" s="73" t="str">
        <f ca="1"/>
        <v>Pre-Construction Information (PCI)</v>
      </c>
      <c r="AQ299" s="73" t="str">
        <f t="shared" ca="1" si="4"/>
        <v>60_20_60_001 : Pre-Construction Information (PCI)</v>
      </c>
    </row>
    <row r="300" spans="2:43" x14ac:dyDescent="0.35">
      <c r="B300" s="6" t="s">
        <v>3483</v>
      </c>
      <c r="C300" s="73"/>
      <c r="D300" s="73"/>
      <c r="E300" s="73"/>
      <c r="F300" s="73"/>
      <c r="G30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PM_40_20_43</v>
      </c>
      <c r="H300" s="101" t="s">
        <v>2758</v>
      </c>
      <c r="I300" s="101" t="s">
        <v>2500</v>
      </c>
      <c r="J300" s="101" t="s">
        <v>3484</v>
      </c>
      <c r="K300" s="73" t="s">
        <v>3485</v>
      </c>
      <c r="L300" s="73" t="str">
        <f>_xlfn.CONCAT(tbl_Picklist_UniclassPM[[#This Row],[Code]]," : ",tbl_Picklist_UniclassPM[[#This Row],[Title]])</f>
        <v>PM_40_20_43 : Information and communications technology (ICT) strategy</v>
      </c>
      <c r="M300" s="73"/>
      <c r="N300" s="73"/>
      <c r="O300" s="73"/>
      <c r="P300" s="73"/>
      <c r="Q300" s="73"/>
      <c r="R300" s="73" t="str">
        <f ca="1"/>
        <v>PM_40_25_52 : Mechanical services calculations</v>
      </c>
      <c r="S300" s="73"/>
      <c r="T300" s="73"/>
      <c r="U300" s="73"/>
      <c r="V300" s="73"/>
      <c r="W300" s="73"/>
      <c r="X300" s="73"/>
      <c r="Y300" s="73"/>
      <c r="Z300" s="73"/>
      <c r="AA300" s="73"/>
      <c r="AB300" s="73"/>
      <c r="AC300" s="73"/>
      <c r="AD300" s="73"/>
      <c r="AE300" s="73"/>
      <c r="AF300" s="73"/>
      <c r="AG300" s="73"/>
      <c r="AH300" s="73"/>
      <c r="AI300" s="73"/>
      <c r="AJ300" s="73"/>
      <c r="AK300" s="73"/>
      <c r="AL300" s="73"/>
      <c r="AM300" s="73"/>
      <c r="AN300" s="73"/>
      <c r="AO300" s="73" t="str">
        <f ca="1"/>
        <v>60_20_60_002</v>
      </c>
      <c r="AP300" s="73" t="str">
        <f ca="1"/>
        <v>Pre-Construction Information (PCI)</v>
      </c>
      <c r="AQ300" s="73" t="str">
        <f t="shared" ca="1" si="4"/>
        <v>60_20_60_002 : Pre-Construction Information (PCI)</v>
      </c>
    </row>
    <row r="301" spans="2:43" x14ac:dyDescent="0.35">
      <c r="B301" s="6" t="s">
        <v>3486</v>
      </c>
      <c r="C301" s="73"/>
      <c r="D301" s="73"/>
      <c r="E301" s="73"/>
      <c r="F301" s="73"/>
      <c r="G30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PM_40_20_46</v>
      </c>
      <c r="H301" s="101" t="s">
        <v>2758</v>
      </c>
      <c r="I301" s="101" t="s">
        <v>2500</v>
      </c>
      <c r="J301" s="101" t="s">
        <v>2607</v>
      </c>
      <c r="K301" s="73" t="s">
        <v>3487</v>
      </c>
      <c r="L301" s="73" t="str">
        <f>_xlfn.CONCAT(tbl_Picklist_UniclassPM[[#This Row],[Code]]," : ",tbl_Picklist_UniclassPM[[#This Row],[Title]])</f>
        <v>PM_40_20_46 : Landscape design strategy</v>
      </c>
      <c r="M301" s="73"/>
      <c r="N301" s="73"/>
      <c r="O301" s="73"/>
      <c r="P301" s="73"/>
      <c r="Q301" s="73"/>
      <c r="R301" s="73" t="str">
        <f ca="1"/>
        <v>PM_40_25_63 : Pipework calculations</v>
      </c>
      <c r="S301" s="73"/>
      <c r="T301" s="73"/>
      <c r="U301" s="73"/>
      <c r="V301" s="73"/>
      <c r="W301" s="73"/>
      <c r="X301" s="73"/>
      <c r="Y301" s="73"/>
      <c r="Z301" s="73"/>
      <c r="AA301" s="73"/>
      <c r="AB301" s="73"/>
      <c r="AC301" s="73"/>
      <c r="AD301" s="73"/>
      <c r="AE301" s="73"/>
      <c r="AF301" s="73"/>
      <c r="AG301" s="73"/>
      <c r="AH301" s="73"/>
      <c r="AI301" s="73"/>
      <c r="AJ301" s="73"/>
      <c r="AK301" s="73"/>
      <c r="AL301" s="73"/>
      <c r="AM301" s="73"/>
      <c r="AN301" s="73"/>
      <c r="AO301" s="73" t="str">
        <f ca="1"/>
        <v>60_30_20_001</v>
      </c>
      <c r="AP301" s="73" t="str">
        <f ca="1"/>
        <v>Project Programme</v>
      </c>
      <c r="AQ301" s="73" t="str">
        <f t="shared" ca="1" si="4"/>
        <v>60_30_20_001 : Project Programme</v>
      </c>
    </row>
    <row r="302" spans="2:43" x14ac:dyDescent="0.35">
      <c r="B302" s="6" t="s">
        <v>3488</v>
      </c>
      <c r="C302" s="73"/>
      <c r="D302" s="73"/>
      <c r="E302" s="73"/>
      <c r="F302" s="73"/>
      <c r="G30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PM_40_20_47</v>
      </c>
      <c r="H302" s="101" t="s">
        <v>2758</v>
      </c>
      <c r="I302" s="101" t="s">
        <v>2500</v>
      </c>
      <c r="J302" s="101" t="s">
        <v>2958</v>
      </c>
      <c r="K302" s="73" t="s">
        <v>3489</v>
      </c>
      <c r="L302" s="73" t="str">
        <f>_xlfn.CONCAT(tbl_Picklist_UniclassPM[[#This Row],[Code]]," : ",tbl_Picklist_UniclassPM[[#This Row],[Title]])</f>
        <v>PM_40_20_47 : Lighting strategy</v>
      </c>
      <c r="M302" s="73"/>
      <c r="N302" s="73"/>
      <c r="O302" s="73"/>
      <c r="P302" s="73"/>
      <c r="Q302" s="73"/>
      <c r="R302" s="73" t="str">
        <f ca="1"/>
        <v>PM_40_25_68 : Public health calculations</v>
      </c>
      <c r="S302" s="73"/>
      <c r="T302" s="73"/>
      <c r="U302" s="73"/>
      <c r="V302" s="73"/>
      <c r="W302" s="73"/>
      <c r="X302" s="73"/>
      <c r="Y302" s="73"/>
      <c r="Z302" s="73"/>
      <c r="AA302" s="73"/>
      <c r="AB302" s="73"/>
      <c r="AC302" s="73"/>
      <c r="AD302" s="73"/>
      <c r="AE302" s="73"/>
      <c r="AF302" s="73"/>
      <c r="AG302" s="73"/>
      <c r="AH302" s="73"/>
      <c r="AI302" s="73"/>
      <c r="AJ302" s="73"/>
      <c r="AK302" s="73"/>
      <c r="AL302" s="73"/>
      <c r="AM302" s="73"/>
      <c r="AN302" s="73"/>
      <c r="AO302" s="73" t="str">
        <f ca="1"/>
        <v>60_30_20_002</v>
      </c>
      <c r="AP302" s="73" t="str">
        <f ca="1"/>
        <v>Master Programme</v>
      </c>
      <c r="AQ302" s="73" t="str">
        <f t="shared" ca="1" si="4"/>
        <v>60_30_20_002 : Master Programme</v>
      </c>
    </row>
    <row r="303" spans="2:43" x14ac:dyDescent="0.35">
      <c r="B303" s="6" t="s">
        <v>3490</v>
      </c>
      <c r="C303" s="73"/>
      <c r="D303" s="73"/>
      <c r="E303" s="73"/>
      <c r="F303" s="73"/>
      <c r="G30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PM_40_20_49</v>
      </c>
      <c r="H303" s="101" t="s">
        <v>2758</v>
      </c>
      <c r="I303" s="101" t="s">
        <v>2500</v>
      </c>
      <c r="J303" s="101" t="s">
        <v>2962</v>
      </c>
      <c r="K303" s="73" t="s">
        <v>3491</v>
      </c>
      <c r="L303" s="73" t="str">
        <f>_xlfn.CONCAT(tbl_Picklist_UniclassPM[[#This Row],[Code]]," : ",tbl_Picklist_UniclassPM[[#This Row],[Title]])</f>
        <v>PM_40_20_49 : Low-voltage power supply strategy</v>
      </c>
      <c r="M303" s="73"/>
      <c r="N303" s="73"/>
      <c r="O303" s="73"/>
      <c r="P303" s="73"/>
      <c r="Q303" s="73"/>
      <c r="R303" s="73" t="str">
        <f ca="1"/>
        <v>PM_40_25_83 : Structural engineering calculations</v>
      </c>
      <c r="S303" s="73"/>
      <c r="T303" s="73"/>
      <c r="U303" s="73"/>
      <c r="V303" s="73"/>
      <c r="W303" s="73"/>
      <c r="X303" s="73"/>
      <c r="Y303" s="73"/>
      <c r="Z303" s="73"/>
      <c r="AA303" s="73"/>
      <c r="AB303" s="73"/>
      <c r="AC303" s="73"/>
      <c r="AD303" s="73"/>
      <c r="AE303" s="73"/>
      <c r="AF303" s="73"/>
      <c r="AG303" s="73"/>
      <c r="AH303" s="73"/>
      <c r="AI303" s="73"/>
      <c r="AJ303" s="73"/>
      <c r="AK303" s="73"/>
      <c r="AL303" s="73"/>
      <c r="AM303" s="73"/>
      <c r="AN303" s="73"/>
      <c r="AO303" s="73" t="str">
        <f ca="1"/>
        <v>60_30_20_003</v>
      </c>
      <c r="AP303" s="73" t="str">
        <f ca="1"/>
        <v>Technology Programme</v>
      </c>
      <c r="AQ303" s="73" t="str">
        <f t="shared" ca="1" si="4"/>
        <v>60_30_20_003 : Technology Programme</v>
      </c>
    </row>
    <row r="304" spans="2:43" x14ac:dyDescent="0.35">
      <c r="B304" s="6" t="s">
        <v>3492</v>
      </c>
      <c r="C304" s="73"/>
      <c r="D304" s="73"/>
      <c r="E304" s="73"/>
      <c r="F304" s="73"/>
      <c r="G30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PM_40_20_58</v>
      </c>
      <c r="H304" s="101" t="s">
        <v>2758</v>
      </c>
      <c r="I304" s="101" t="s">
        <v>2500</v>
      </c>
      <c r="J304" s="101" t="s">
        <v>2966</v>
      </c>
      <c r="K304" s="73" t="s">
        <v>3493</v>
      </c>
      <c r="L304" s="73" t="str">
        <f>_xlfn.CONCAT(tbl_Picklist_UniclassPM[[#This Row],[Code]]," : ",tbl_Picklist_UniclassPM[[#This Row],[Title]])</f>
        <v>PM_40_20_58 : Off-site construction strategy</v>
      </c>
      <c r="M304" s="73"/>
      <c r="N304" s="73"/>
      <c r="O304" s="73"/>
      <c r="P304" s="73"/>
      <c r="Q304" s="73"/>
      <c r="R304" s="73" t="str">
        <f ca="1"/>
        <v>PM_40_25_86 : Surface water calculations</v>
      </c>
      <c r="S304" s="73"/>
      <c r="T304" s="73"/>
      <c r="U304" s="73"/>
      <c r="V304" s="73"/>
      <c r="W304" s="73"/>
      <c r="X304" s="73"/>
      <c r="Y304" s="73"/>
      <c r="Z304" s="73"/>
      <c r="AA304" s="73"/>
      <c r="AB304" s="73"/>
      <c r="AC304" s="73"/>
      <c r="AD304" s="73"/>
      <c r="AE304" s="73"/>
      <c r="AF304" s="73"/>
      <c r="AG304" s="73"/>
      <c r="AH304" s="73"/>
      <c r="AI304" s="73"/>
      <c r="AJ304" s="73"/>
      <c r="AK304" s="73"/>
      <c r="AL304" s="73"/>
      <c r="AM304" s="73"/>
      <c r="AN304" s="73"/>
      <c r="AO304" s="73" t="str">
        <f ca="1"/>
        <v>60_30_66_001</v>
      </c>
      <c r="AP304" s="73" t="str">
        <f ca="1"/>
        <v>Progress Report</v>
      </c>
      <c r="AQ304" s="73" t="str">
        <f t="shared" ca="1" si="4"/>
        <v>60_30_66_001 : Progress Report</v>
      </c>
    </row>
    <row r="305" spans="2:43" x14ac:dyDescent="0.35">
      <c r="B305" s="6" t="s">
        <v>3494</v>
      </c>
      <c r="C305" s="73"/>
      <c r="D305" s="73"/>
      <c r="E305" s="73"/>
      <c r="F305" s="73"/>
      <c r="G30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PM_40_20_59</v>
      </c>
      <c r="H305" s="101" t="s">
        <v>2758</v>
      </c>
      <c r="I305" s="101" t="s">
        <v>2500</v>
      </c>
      <c r="J305" s="101" t="s">
        <v>2646</v>
      </c>
      <c r="K305" s="73" t="s">
        <v>3495</v>
      </c>
      <c r="L305" s="73" t="str">
        <f>_xlfn.CONCAT(tbl_Picklist_UniclassPM[[#This Row],[Code]]," : ",tbl_Picklist_UniclassPM[[#This Row],[Title]])</f>
        <v>PM_40_20_59 : Operational energy use strategy</v>
      </c>
      <c r="M305" s="73"/>
      <c r="N305" s="73"/>
      <c r="O305" s="73"/>
      <c r="P305" s="73"/>
      <c r="Q305" s="73"/>
      <c r="R305" s="73" t="str">
        <f ca="1"/>
        <v>PM_40_25_94 : Ventilation calculations</v>
      </c>
      <c r="S305" s="73"/>
      <c r="T305" s="73"/>
      <c r="U305" s="73"/>
      <c r="V305" s="73"/>
      <c r="W305" s="73"/>
      <c r="X305" s="73"/>
      <c r="Y305" s="73"/>
      <c r="Z305" s="73"/>
      <c r="AA305" s="73"/>
      <c r="AB305" s="73"/>
      <c r="AC305" s="73"/>
      <c r="AD305" s="73"/>
      <c r="AE305" s="73"/>
      <c r="AF305" s="73"/>
      <c r="AG305" s="73"/>
      <c r="AH305" s="73"/>
      <c r="AI305" s="73"/>
      <c r="AJ305" s="73"/>
      <c r="AK305" s="73"/>
      <c r="AL305" s="73"/>
      <c r="AM305" s="73"/>
      <c r="AN305" s="73"/>
      <c r="AO305" s="73" t="str">
        <f ca="1"/>
        <v>60_30_66_002</v>
      </c>
      <c r="AP305" s="73" t="str">
        <f ca="1"/>
        <v>Project Progress Report</v>
      </c>
      <c r="AQ305" s="73" t="str">
        <f t="shared" ca="1" si="4"/>
        <v>60_30_66_002 : Project Progress Report</v>
      </c>
    </row>
    <row r="306" spans="2:43" x14ac:dyDescent="0.35">
      <c r="B306" s="6" t="s">
        <v>3496</v>
      </c>
      <c r="C306" s="73"/>
      <c r="D306" s="73"/>
      <c r="E306" s="73"/>
      <c r="F306" s="73"/>
      <c r="G30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PM_40_20_61</v>
      </c>
      <c r="H306" s="101" t="s">
        <v>2758</v>
      </c>
      <c r="I306" s="101" t="s">
        <v>2500</v>
      </c>
      <c r="J306" s="101" t="s">
        <v>3497</v>
      </c>
      <c r="K306" s="73" t="s">
        <v>3498</v>
      </c>
      <c r="L306" s="73" t="str">
        <f>_xlfn.CONCAT(tbl_Picklist_UniclassPM[[#This Row],[Code]]," : ",tbl_Picklist_UniclassPM[[#This Row],[Title]])</f>
        <v>PM_40_20_61 : Overheating mitigation strategy</v>
      </c>
      <c r="M306" s="73"/>
      <c r="N306" s="73"/>
      <c r="O306" s="73"/>
      <c r="P306" s="73"/>
      <c r="Q306" s="73"/>
      <c r="R306" s="73" t="str">
        <f ca="1"/>
        <v>PM_40_25_96 : Wastewater drainage calculations</v>
      </c>
      <c r="S306" s="73"/>
      <c r="T306" s="73"/>
      <c r="U306" s="73"/>
      <c r="V306" s="73"/>
      <c r="W306" s="73"/>
      <c r="X306" s="73"/>
      <c r="Y306" s="73"/>
      <c r="Z306" s="73"/>
      <c r="AA306" s="73"/>
      <c r="AB306" s="73"/>
      <c r="AC306" s="73"/>
      <c r="AD306" s="73"/>
      <c r="AE306" s="73"/>
      <c r="AF306" s="73"/>
      <c r="AG306" s="73"/>
      <c r="AH306" s="73"/>
      <c r="AI306" s="73"/>
      <c r="AJ306" s="73"/>
      <c r="AK306" s="73"/>
      <c r="AL306" s="73"/>
      <c r="AM306" s="73"/>
      <c r="AN306" s="73"/>
      <c r="AO306" s="73" t="str">
        <f ca="1"/>
        <v>60_30_66_003</v>
      </c>
      <c r="AP306" s="73" t="str">
        <f ca="1"/>
        <v>Technical Assurance Programme and Cost Report</v>
      </c>
      <c r="AQ306" s="73" t="str">
        <f t="shared" ca="1" si="4"/>
        <v>60_30_66_003 : Technical Assurance Programme and Cost Report</v>
      </c>
    </row>
    <row r="307" spans="2:43" x14ac:dyDescent="0.35">
      <c r="B307" s="6" t="s">
        <v>3499</v>
      </c>
      <c r="C307" s="73"/>
      <c r="D307" s="73"/>
      <c r="E307" s="73"/>
      <c r="F307" s="73"/>
      <c r="G30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PM_40_20_63</v>
      </c>
      <c r="H307" s="101" t="s">
        <v>2758</v>
      </c>
      <c r="I307" s="101" t="s">
        <v>2500</v>
      </c>
      <c r="J307" s="101" t="s">
        <v>2955</v>
      </c>
      <c r="K307" s="73" t="s">
        <v>3500</v>
      </c>
      <c r="L307" s="73" t="str">
        <f>_xlfn.CONCAT(tbl_Picklist_UniclassPM[[#This Row],[Code]]," : ",tbl_Picklist_UniclassPM[[#This Row],[Title]])</f>
        <v>PM_40_20_63 : Planning strategy</v>
      </c>
      <c r="M307" s="73"/>
      <c r="N307" s="73"/>
      <c r="O307" s="73"/>
      <c r="P307" s="73"/>
      <c r="Q307" s="73"/>
      <c r="R307" s="73" t="str">
        <f ca="1"/>
        <v>PM_40_30_04 : Architectural design</v>
      </c>
      <c r="S307" s="73"/>
      <c r="T307" s="73"/>
      <c r="U307" s="73"/>
      <c r="V307" s="73"/>
      <c r="W307" s="73"/>
      <c r="X307" s="73"/>
      <c r="Y307" s="73"/>
      <c r="Z307" s="73"/>
      <c r="AA307" s="73"/>
      <c r="AB307" s="73"/>
      <c r="AC307" s="73"/>
      <c r="AD307" s="73"/>
      <c r="AE307" s="73"/>
      <c r="AF307" s="73"/>
      <c r="AG307" s="73"/>
      <c r="AH307" s="73"/>
      <c r="AI307" s="73"/>
      <c r="AJ307" s="73"/>
      <c r="AK307" s="73"/>
      <c r="AL307" s="73"/>
      <c r="AM307" s="73"/>
      <c r="AN307" s="73"/>
      <c r="AO307" s="73" t="str">
        <f ca="1"/>
        <v>60_30_73_001</v>
      </c>
      <c r="AP307" s="73" t="str">
        <f ca="1"/>
        <v>Policies and Procedures Responsibility Matrix</v>
      </c>
      <c r="AQ307" s="73" t="str">
        <f t="shared" ca="1" si="4"/>
        <v>60_30_73_001 : Policies and Procedures Responsibility Matrix</v>
      </c>
    </row>
    <row r="308" spans="2:43" x14ac:dyDescent="0.35">
      <c r="B308" s="6" t="s">
        <v>3501</v>
      </c>
      <c r="C308" s="73"/>
      <c r="D308" s="73"/>
      <c r="E308" s="73"/>
      <c r="F308" s="73"/>
      <c r="G30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PM_40_20_64</v>
      </c>
      <c r="H308" s="101" t="s">
        <v>2758</v>
      </c>
      <c r="I308" s="101" t="s">
        <v>2500</v>
      </c>
      <c r="J308" s="101" t="s">
        <v>2976</v>
      </c>
      <c r="K308" s="73" t="s">
        <v>3502</v>
      </c>
      <c r="L308" s="73" t="str">
        <f>_xlfn.CONCAT(tbl_Picklist_UniclassPM[[#This Row],[Code]]," : ",tbl_Picklist_UniclassPM[[#This Row],[Title]])</f>
        <v>PM_40_20_64 : Plant and equipment replacement strategy</v>
      </c>
      <c r="M308" s="73"/>
      <c r="N308" s="73"/>
      <c r="O308" s="73"/>
      <c r="P308" s="73"/>
      <c r="Q308" s="73"/>
      <c r="R308" s="73" t="str">
        <f ca="1"/>
        <v>PM_40_30_17 : Concept analysis</v>
      </c>
      <c r="S308" s="73"/>
      <c r="T308" s="73"/>
      <c r="U308" s="73"/>
      <c r="V308" s="73"/>
      <c r="W308" s="73"/>
      <c r="X308" s="73"/>
      <c r="Y308" s="73"/>
      <c r="Z308" s="73"/>
      <c r="AA308" s="73"/>
      <c r="AB308" s="73"/>
      <c r="AC308" s="73"/>
      <c r="AD308" s="73"/>
      <c r="AE308" s="73"/>
      <c r="AF308" s="73"/>
      <c r="AG308" s="73"/>
      <c r="AH308" s="73"/>
      <c r="AI308" s="73"/>
      <c r="AJ308" s="73"/>
      <c r="AK308" s="73"/>
      <c r="AL308" s="73"/>
      <c r="AM308" s="73"/>
      <c r="AN308" s="73"/>
      <c r="AO308" s="73" t="str">
        <f ca="1"/>
        <v>60_30_80_001</v>
      </c>
      <c r="AP308" s="73" t="str">
        <f ca="1"/>
        <v>RIBA Stage Report</v>
      </c>
      <c r="AQ308" s="73" t="str">
        <f t="shared" ca="1" si="4"/>
        <v>60_30_80_001 : RIBA Stage Report</v>
      </c>
    </row>
    <row r="309" spans="2:43" x14ac:dyDescent="0.35">
      <c r="B309" s="6" t="s">
        <v>3503</v>
      </c>
      <c r="C309" s="73"/>
      <c r="D309" s="73"/>
      <c r="E309" s="73"/>
      <c r="F309" s="73"/>
      <c r="G30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PM_40_20_65</v>
      </c>
      <c r="H309" s="101" t="s">
        <v>2758</v>
      </c>
      <c r="I309" s="101" t="s">
        <v>2500</v>
      </c>
      <c r="J309" s="101" t="s">
        <v>2670</v>
      </c>
      <c r="K309" s="73" t="s">
        <v>3504</v>
      </c>
      <c r="L309" s="73" t="str">
        <f>_xlfn.CONCAT(tbl_Picklist_UniclassPM[[#This Row],[Code]]," : ",tbl_Picklist_UniclassPM[[#This Row],[Title]])</f>
        <v>PM_40_20_65 : Plan for use strategy</v>
      </c>
      <c r="M309" s="73"/>
      <c r="N309" s="73"/>
      <c r="O309" s="73"/>
      <c r="P309" s="73"/>
      <c r="Q309" s="73"/>
      <c r="R309" s="73" t="str">
        <f ca="1"/>
        <v>PM_40_30_21 : Design development register information</v>
      </c>
      <c r="S309" s="73"/>
      <c r="T309" s="73"/>
      <c r="U309" s="73"/>
      <c r="V309" s="73"/>
      <c r="W309" s="73"/>
      <c r="X309" s="73"/>
      <c r="Y309" s="73"/>
      <c r="Z309" s="73"/>
      <c r="AA309" s="73"/>
      <c r="AB309" s="73"/>
      <c r="AC309" s="73"/>
      <c r="AD309" s="73"/>
      <c r="AE309" s="73"/>
      <c r="AF309" s="73"/>
      <c r="AG309" s="73"/>
      <c r="AH309" s="73"/>
      <c r="AI309" s="73"/>
      <c r="AJ309" s="73"/>
      <c r="AK309" s="73"/>
      <c r="AL309" s="73"/>
      <c r="AM309" s="73"/>
      <c r="AN309" s="73"/>
      <c r="AO309" s="73" t="str">
        <f ca="1"/>
        <v>60_40_50_001</v>
      </c>
      <c r="AP309" s="73" t="str">
        <f ca="1"/>
        <v>Project Meeting Agenda</v>
      </c>
      <c r="AQ309" s="73" t="str">
        <f t="shared" ca="1" si="4"/>
        <v>60_40_50_001 : Project Meeting Agenda</v>
      </c>
    </row>
    <row r="310" spans="2:43" x14ac:dyDescent="0.35">
      <c r="B310" s="6" t="s">
        <v>3505</v>
      </c>
      <c r="C310" s="73"/>
      <c r="D310" s="73"/>
      <c r="E310" s="73"/>
      <c r="F310" s="73"/>
      <c r="G31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PM_40_20_67</v>
      </c>
      <c r="H310" s="101">
        <v>40</v>
      </c>
      <c r="I310" s="101">
        <v>20</v>
      </c>
      <c r="J310" s="101">
        <v>67</v>
      </c>
      <c r="K310" s="73" t="s">
        <v>3506</v>
      </c>
      <c r="L310" s="73" t="str">
        <f>_xlfn.CONCAT(tbl_Picklist_UniclassPM[[#This Row],[Code]]," : ",tbl_Picklist_UniclassPM[[#This Row],[Title]])</f>
        <v>PM_40_20_67 : Regulatory approval</v>
      </c>
      <c r="M310" s="73"/>
      <c r="N310" s="73"/>
      <c r="O310" s="73"/>
      <c r="P310" s="73"/>
      <c r="Q310" s="73"/>
      <c r="R310" s="73" t="str">
        <f ca="1"/>
        <v>PM_40_30_22 : Designer health and safety risk assessment</v>
      </c>
      <c r="S310" s="73"/>
      <c r="T310" s="73"/>
      <c r="U310" s="73"/>
      <c r="V310" s="73"/>
      <c r="W310" s="73"/>
      <c r="X310" s="73"/>
      <c r="Y310" s="73"/>
      <c r="Z310" s="73"/>
      <c r="AA310" s="73"/>
      <c r="AB310" s="73"/>
      <c r="AC310" s="73"/>
      <c r="AD310" s="73"/>
      <c r="AE310" s="73"/>
      <c r="AF310" s="73"/>
      <c r="AG310" s="73"/>
      <c r="AH310" s="73"/>
      <c r="AI310" s="73"/>
      <c r="AJ310" s="73"/>
      <c r="AK310" s="73"/>
      <c r="AL310" s="73"/>
      <c r="AM310" s="73"/>
      <c r="AN310" s="73"/>
      <c r="AO310" s="73" t="str">
        <f ca="1"/>
        <v>60_40_50_002</v>
      </c>
      <c r="AP310" s="73" t="str">
        <f ca="1"/>
        <v>Progress Meeting Agenda</v>
      </c>
      <c r="AQ310" s="73" t="str">
        <f t="shared" ca="1" si="4"/>
        <v>60_40_50_002 : Progress Meeting Agenda</v>
      </c>
    </row>
    <row r="311" spans="2:43" x14ac:dyDescent="0.35">
      <c r="B311" s="6" t="s">
        <v>3507</v>
      </c>
      <c r="C311" s="73"/>
      <c r="D311" s="73"/>
      <c r="E311" s="73"/>
      <c r="F311" s="73"/>
      <c r="G31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PM_40_20_70</v>
      </c>
      <c r="H311" s="101" t="s">
        <v>2758</v>
      </c>
      <c r="I311" s="101" t="s">
        <v>2500</v>
      </c>
      <c r="J311" s="101" t="s">
        <v>2680</v>
      </c>
      <c r="K311" s="73" t="s">
        <v>3508</v>
      </c>
      <c r="L311" s="73" t="str">
        <f>_xlfn.CONCAT(tbl_Picklist_UniclassPM[[#This Row],[Code]]," : ",tbl_Picklist_UniclassPM[[#This Row],[Title]])</f>
        <v>PM_40_20_70 : Renewable energy strategy</v>
      </c>
      <c r="M311" s="73"/>
      <c r="N311" s="73"/>
      <c r="O311" s="73"/>
      <c r="P311" s="73"/>
      <c r="Q311" s="73"/>
      <c r="R311" s="73" t="str">
        <f ca="1"/>
        <v>PM_40_30_23 : Design philosophy statement</v>
      </c>
      <c r="S311" s="73"/>
      <c r="T311" s="73"/>
      <c r="U311" s="73"/>
      <c r="V311" s="73"/>
      <c r="W311" s="73"/>
      <c r="X311" s="73"/>
      <c r="Y311" s="73"/>
      <c r="Z311" s="73"/>
      <c r="AA311" s="73"/>
      <c r="AB311" s="73"/>
      <c r="AC311" s="73"/>
      <c r="AD311" s="73"/>
      <c r="AE311" s="73"/>
      <c r="AF311" s="73"/>
      <c r="AG311" s="73"/>
      <c r="AH311" s="73"/>
      <c r="AI311" s="73"/>
      <c r="AJ311" s="73"/>
      <c r="AK311" s="73"/>
      <c r="AL311" s="73"/>
      <c r="AM311" s="73"/>
      <c r="AN311" s="73"/>
      <c r="AO311" s="73" t="str">
        <f ca="1"/>
        <v>60_40_50_003</v>
      </c>
      <c r="AP311" s="73" t="str">
        <f ca="1"/>
        <v>Lessons Learned Workshop Meeting Agenda</v>
      </c>
      <c r="AQ311" s="73" t="str">
        <f t="shared" ca="1" si="4"/>
        <v>60_40_50_003 : Lessons Learned Workshop Meeting Agenda</v>
      </c>
    </row>
    <row r="312" spans="2:43" x14ac:dyDescent="0.35">
      <c r="B312" s="6" t="s">
        <v>3509</v>
      </c>
      <c r="C312" s="73"/>
      <c r="D312" s="73"/>
      <c r="E312" s="73"/>
      <c r="F312" s="73"/>
      <c r="G31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PM_40_20_77</v>
      </c>
      <c r="H312" s="101" t="s">
        <v>2758</v>
      </c>
      <c r="I312" s="101" t="s">
        <v>2500</v>
      </c>
      <c r="J312" s="101" t="s">
        <v>2991</v>
      </c>
      <c r="K312" s="73" t="s">
        <v>3510</v>
      </c>
      <c r="L312" s="73" t="str">
        <f>_xlfn.CONCAT(tbl_Picklist_UniclassPM[[#This Row],[Code]]," : ",tbl_Picklist_UniclassPM[[#This Row],[Title]])</f>
        <v>PM_40_20_77 : Security design strategy</v>
      </c>
      <c r="M312" s="73"/>
      <c r="N312" s="73"/>
      <c r="O312" s="73"/>
      <c r="P312" s="73"/>
      <c r="Q312" s="73"/>
      <c r="R312" s="73" t="str">
        <f ca="1"/>
        <v>PM_40_30_24 : Design responsibility matrix</v>
      </c>
      <c r="S312" s="73"/>
      <c r="T312" s="73"/>
      <c r="U312" s="73"/>
      <c r="V312" s="73"/>
      <c r="W312" s="73"/>
      <c r="X312" s="73"/>
      <c r="Y312" s="73"/>
      <c r="Z312" s="73"/>
      <c r="AA312" s="73"/>
      <c r="AB312" s="73"/>
      <c r="AC312" s="73"/>
      <c r="AD312" s="73"/>
      <c r="AE312" s="73"/>
      <c r="AF312" s="73"/>
      <c r="AG312" s="73"/>
      <c r="AH312" s="73"/>
      <c r="AI312" s="73"/>
      <c r="AJ312" s="73"/>
      <c r="AK312" s="73"/>
      <c r="AL312" s="73"/>
      <c r="AM312" s="73"/>
      <c r="AN312" s="73"/>
      <c r="AO312" s="73" t="str">
        <f ca="1"/>
        <v>60_40_50_004</v>
      </c>
      <c r="AP312" s="73" t="str">
        <f ca="1"/>
        <v>Aftercare Meeting Agenda</v>
      </c>
      <c r="AQ312" s="73" t="str">
        <f t="shared" ca="1" si="4"/>
        <v>60_40_50_004 : Aftercare Meeting Agenda</v>
      </c>
    </row>
    <row r="313" spans="2:43" x14ac:dyDescent="0.35">
      <c r="B313" s="6" t="s">
        <v>3511</v>
      </c>
      <c r="C313" s="73"/>
      <c r="D313" s="73"/>
      <c r="E313" s="73"/>
      <c r="F313" s="73"/>
      <c r="G31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PM_40_20_83</v>
      </c>
      <c r="H313" s="101" t="s">
        <v>2758</v>
      </c>
      <c r="I313" s="101" t="s">
        <v>2500</v>
      </c>
      <c r="J313" s="101" t="s">
        <v>3036</v>
      </c>
      <c r="K313" s="73" t="s">
        <v>3512</v>
      </c>
      <c r="L313" s="73" t="str">
        <f>_xlfn.CONCAT(tbl_Picklist_UniclassPM[[#This Row],[Code]]," : ",tbl_Picklist_UniclassPM[[#This Row],[Title]])</f>
        <v>PM_40_20_83 : Structural engineering design strategy</v>
      </c>
      <c r="M313" s="73"/>
      <c r="N313" s="73"/>
      <c r="O313" s="73"/>
      <c r="P313" s="73"/>
      <c r="Q313" s="73"/>
      <c r="R313" s="73" t="str">
        <f ca="1"/>
        <v>PM_40_30_25 : Developmental control plan</v>
      </c>
      <c r="S313" s="73"/>
      <c r="T313" s="73"/>
      <c r="U313" s="73"/>
      <c r="V313" s="73"/>
      <c r="W313" s="73"/>
      <c r="X313" s="73"/>
      <c r="Y313" s="73"/>
      <c r="Z313" s="73"/>
      <c r="AA313" s="73"/>
      <c r="AB313" s="73"/>
      <c r="AC313" s="73"/>
      <c r="AD313" s="73"/>
      <c r="AE313" s="73"/>
      <c r="AF313" s="73"/>
      <c r="AG313" s="73"/>
      <c r="AH313" s="73"/>
      <c r="AI313" s="73"/>
      <c r="AJ313" s="73"/>
      <c r="AK313" s="73"/>
      <c r="AL313" s="73"/>
      <c r="AM313" s="73"/>
      <c r="AN313" s="73"/>
      <c r="AO313" s="73" t="str">
        <f ca="1"/>
        <v>60_40_55_001</v>
      </c>
      <c r="AP313" s="73" t="str">
        <f ca="1"/>
        <v>Project Meeting Minutes</v>
      </c>
      <c r="AQ313" s="73" t="str">
        <f t="shared" ca="1" si="4"/>
        <v>60_40_55_001 : Project Meeting Minutes</v>
      </c>
    </row>
    <row r="314" spans="2:43" x14ac:dyDescent="0.35">
      <c r="B314" s="6" t="s">
        <v>3513</v>
      </c>
      <c r="C314" s="73"/>
      <c r="D314" s="73"/>
      <c r="E314" s="73"/>
      <c r="F314" s="73"/>
      <c r="G31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PM_40_20_85</v>
      </c>
      <c r="H314" s="101" t="s">
        <v>2758</v>
      </c>
      <c r="I314" s="101" t="s">
        <v>2500</v>
      </c>
      <c r="J314" s="101" t="s">
        <v>2781</v>
      </c>
      <c r="K314" s="73" t="s">
        <v>3514</v>
      </c>
      <c r="L314" s="73" t="str">
        <f>_xlfn.CONCAT(tbl_Picklist_UniclassPM[[#This Row],[Code]]," : ",tbl_Picklist_UniclassPM[[#This Row],[Title]])</f>
        <v>PM_40_20_85 : Sustainability strategy</v>
      </c>
      <c r="M314" s="73"/>
      <c r="N314" s="73"/>
      <c r="O314" s="73"/>
      <c r="P314" s="73"/>
      <c r="Q314" s="73"/>
      <c r="R314" s="73" t="str">
        <f ca="1"/>
        <v>PM_40_30_27 : Energy target</v>
      </c>
      <c r="S314" s="73"/>
      <c r="T314" s="73"/>
      <c r="U314" s="73"/>
      <c r="V314" s="73"/>
      <c r="W314" s="73"/>
      <c r="X314" s="73"/>
      <c r="Y314" s="73"/>
      <c r="Z314" s="73"/>
      <c r="AA314" s="73"/>
      <c r="AB314" s="73"/>
      <c r="AC314" s="73"/>
      <c r="AD314" s="73"/>
      <c r="AE314" s="73"/>
      <c r="AF314" s="73"/>
      <c r="AG314" s="73"/>
      <c r="AH314" s="73"/>
      <c r="AI314" s="73"/>
      <c r="AJ314" s="73"/>
      <c r="AK314" s="73"/>
      <c r="AL314" s="73"/>
      <c r="AM314" s="73"/>
      <c r="AN314" s="73"/>
      <c r="AO314" s="73" t="str">
        <f ca="1"/>
        <v>60_40_55_002</v>
      </c>
      <c r="AP314" s="73" t="str">
        <f ca="1"/>
        <v>Progress Meeting Minutes</v>
      </c>
      <c r="AQ314" s="73" t="str">
        <f t="shared" ca="1" si="4"/>
        <v>60_40_55_002 : Progress Meeting Minutes</v>
      </c>
    </row>
    <row r="315" spans="2:43" x14ac:dyDescent="0.35">
      <c r="B315" s="6" t="s">
        <v>3515</v>
      </c>
      <c r="C315" s="73"/>
      <c r="D315" s="73"/>
      <c r="E315" s="73"/>
      <c r="F315" s="73"/>
      <c r="G31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PM_40_20_92</v>
      </c>
      <c r="H315" s="101" t="s">
        <v>2758</v>
      </c>
      <c r="I315" s="101" t="s">
        <v>2500</v>
      </c>
      <c r="J315" s="101" t="s">
        <v>2826</v>
      </c>
      <c r="K315" s="73" t="s">
        <v>3516</v>
      </c>
      <c r="L315" s="73" t="str">
        <f>_xlfn.CONCAT(tbl_Picklist_UniclassPM[[#This Row],[Code]]," : ",tbl_Picklist_UniclassPM[[#This Row],[Title]])</f>
        <v>PM_40_20_92 : Thermal performance strategy</v>
      </c>
      <c r="M315" s="73"/>
      <c r="N315" s="73"/>
      <c r="O315" s="73"/>
      <c r="P315" s="73"/>
      <c r="Q315" s="73"/>
      <c r="R315" s="73" t="str">
        <f ca="1"/>
        <v>PM_40_30_28 : Energy and comfort design calculations</v>
      </c>
      <c r="S315" s="73"/>
      <c r="T315" s="73"/>
      <c r="U315" s="73"/>
      <c r="V315" s="73"/>
      <c r="W315" s="73"/>
      <c r="X315" s="73"/>
      <c r="Y315" s="73"/>
      <c r="Z315" s="73"/>
      <c r="AA315" s="73"/>
      <c r="AB315" s="73"/>
      <c r="AC315" s="73"/>
      <c r="AD315" s="73"/>
      <c r="AE315" s="73"/>
      <c r="AF315" s="73"/>
      <c r="AG315" s="73"/>
      <c r="AH315" s="73"/>
      <c r="AI315" s="73"/>
      <c r="AJ315" s="73"/>
      <c r="AK315" s="73"/>
      <c r="AL315" s="73"/>
      <c r="AM315" s="73"/>
      <c r="AN315" s="73"/>
      <c r="AO315" s="73" t="str">
        <f ca="1"/>
        <v>60_40_55_003</v>
      </c>
      <c r="AP315" s="73" t="str">
        <f ca="1"/>
        <v>Lessons Learned Workshop Meeting Minutes</v>
      </c>
      <c r="AQ315" s="73" t="str">
        <f t="shared" ca="1" si="4"/>
        <v>60_40_55_003 : Lessons Learned Workshop Meeting Minutes</v>
      </c>
    </row>
    <row r="316" spans="2:43" x14ac:dyDescent="0.35">
      <c r="B316" s="6" t="s">
        <v>3517</v>
      </c>
      <c r="C316" s="73"/>
      <c r="D316" s="73"/>
      <c r="E316" s="73"/>
      <c r="F316" s="73"/>
      <c r="G31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PM_40_20_93</v>
      </c>
      <c r="H316" s="101" t="s">
        <v>2758</v>
      </c>
      <c r="I316" s="101" t="s">
        <v>2500</v>
      </c>
      <c r="J316" s="101" t="s">
        <v>3012</v>
      </c>
      <c r="K316" s="73" t="s">
        <v>3518</v>
      </c>
      <c r="L316" s="73" t="str">
        <f>_xlfn.CONCAT(tbl_Picklist_UniclassPM[[#This Row],[Code]]," : ",tbl_Picklist_UniclassPM[[#This Row],[Title]])</f>
        <v>PM_40_20_93 : Urban design strategy</v>
      </c>
      <c r="M316" s="73"/>
      <c r="N316" s="73"/>
      <c r="O316" s="73"/>
      <c r="P316" s="73"/>
      <c r="Q316" s="73"/>
      <c r="R316" s="73" t="str">
        <f ca="1"/>
        <v>PM_40_30_30 : Fire-rated doorset design and installation drawings</v>
      </c>
      <c r="S316" s="73"/>
      <c r="T316" s="73"/>
      <c r="U316" s="73"/>
      <c r="V316" s="73"/>
      <c r="W316" s="73"/>
      <c r="X316" s="73"/>
      <c r="Y316" s="73"/>
      <c r="Z316" s="73"/>
      <c r="AA316" s="73"/>
      <c r="AB316" s="73"/>
      <c r="AC316" s="73"/>
      <c r="AD316" s="73"/>
      <c r="AE316" s="73"/>
      <c r="AF316" s="73"/>
      <c r="AG316" s="73"/>
      <c r="AH316" s="73"/>
      <c r="AI316" s="73"/>
      <c r="AJ316" s="73"/>
      <c r="AK316" s="73"/>
      <c r="AL316" s="73"/>
      <c r="AM316" s="73"/>
      <c r="AN316" s="73"/>
      <c r="AO316" s="73" t="str">
        <f ca="1"/>
        <v>60_40_55_004</v>
      </c>
      <c r="AP316" s="73" t="str">
        <f ca="1"/>
        <v>Aftercare Meeting Minutes</v>
      </c>
      <c r="AQ316" s="73" t="str">
        <f t="shared" ca="1" si="4"/>
        <v>60_40_55_004 : Aftercare Meeting Minutes</v>
      </c>
    </row>
    <row r="317" spans="2:43" x14ac:dyDescent="0.35">
      <c r="B317" s="6" t="s">
        <v>3519</v>
      </c>
      <c r="C317" s="73"/>
      <c r="D317" s="73"/>
      <c r="E317" s="73"/>
      <c r="F317" s="73"/>
      <c r="G31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PM_40_20_94</v>
      </c>
      <c r="H317" s="101" t="s">
        <v>2758</v>
      </c>
      <c r="I317" s="101" t="s">
        <v>2500</v>
      </c>
      <c r="J317" s="101" t="s">
        <v>3057</v>
      </c>
      <c r="K317" s="73" t="s">
        <v>3520</v>
      </c>
      <c r="L317" s="73" t="str">
        <f>_xlfn.CONCAT(tbl_Picklist_UniclassPM[[#This Row],[Code]]," : ",tbl_Picklist_UniclassPM[[#This Row],[Title]])</f>
        <v>PM_40_20_94 : Ventilation design strategy</v>
      </c>
      <c r="M317" s="73"/>
      <c r="N317" s="73"/>
      <c r="O317" s="73"/>
      <c r="P317" s="73"/>
      <c r="Q317" s="73"/>
      <c r="R317" s="73" t="str">
        <f ca="1"/>
        <v>PM_40_30_32 : Geotechnical engineering information</v>
      </c>
      <c r="S317" s="73"/>
      <c r="T317" s="73"/>
      <c r="U317" s="73"/>
      <c r="V317" s="73"/>
      <c r="W317" s="73"/>
      <c r="X317" s="73"/>
      <c r="Y317" s="73"/>
      <c r="Z317" s="73"/>
      <c r="AA317" s="73"/>
      <c r="AB317" s="73"/>
      <c r="AC317" s="73"/>
      <c r="AD317" s="73"/>
      <c r="AE317" s="73"/>
      <c r="AF317" s="73"/>
      <c r="AG317" s="73"/>
      <c r="AH317" s="73"/>
      <c r="AI317" s="73"/>
      <c r="AJ317" s="73"/>
      <c r="AK317" s="73"/>
      <c r="AL317" s="73"/>
      <c r="AM317" s="73"/>
      <c r="AN317" s="73"/>
      <c r="AO317" s="73" t="str">
        <f ca="1"/>
        <v>60_40_58_001</v>
      </c>
      <c r="AP317" s="73" t="str">
        <f ca="1"/>
        <v>Progress Photographs</v>
      </c>
      <c r="AQ317" s="73" t="str">
        <f t="shared" ca="1" si="4"/>
        <v>60_40_58_001 : Progress Photographs</v>
      </c>
    </row>
    <row r="318" spans="2:43" x14ac:dyDescent="0.35">
      <c r="B318" s="6" t="s">
        <v>3521</v>
      </c>
      <c r="C318" s="73"/>
      <c r="D318" s="73"/>
      <c r="E318" s="73"/>
      <c r="F318" s="73"/>
      <c r="G31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v>
      </c>
      <c r="H318" s="101" t="s">
        <v>2758</v>
      </c>
      <c r="I318" s="101" t="s">
        <v>2733</v>
      </c>
      <c r="J318" s="101"/>
      <c r="K318" s="73" t="s">
        <v>3522</v>
      </c>
      <c r="L318" s="73" t="str">
        <f>_xlfn.CONCAT(tbl_Picklist_UniclassPM[[#This Row],[Code]]," : ",tbl_Picklist_UniclassPM[[#This Row],[Title]])</f>
        <v>PM_40_25 : Design calculations</v>
      </c>
      <c r="M318" s="73"/>
      <c r="N318" s="73"/>
      <c r="O318" s="73"/>
      <c r="P318" s="73"/>
      <c r="Q318" s="73"/>
      <c r="R318" s="73" t="str">
        <f ca="1"/>
        <v>PM_40_30_34 : Graphical information</v>
      </c>
      <c r="S318" s="73"/>
      <c r="T318" s="73"/>
      <c r="U318" s="73"/>
      <c r="V318" s="73"/>
      <c r="W318" s="73"/>
      <c r="X318" s="73"/>
      <c r="Y318" s="73"/>
      <c r="Z318" s="73"/>
      <c r="AA318" s="73"/>
      <c r="AB318" s="73"/>
      <c r="AC318" s="73"/>
      <c r="AD318" s="73"/>
      <c r="AE318" s="73"/>
      <c r="AF318" s="73"/>
      <c r="AG318" s="73"/>
      <c r="AH318" s="73"/>
      <c r="AI318" s="73"/>
      <c r="AJ318" s="73"/>
      <c r="AK318" s="73"/>
      <c r="AL318" s="73"/>
      <c r="AM318" s="73"/>
      <c r="AN318" s="73"/>
      <c r="AO318" s="73" t="str">
        <f ca="1"/>
        <v>60_40_60_001</v>
      </c>
      <c r="AP318" s="73" t="str">
        <f ca="1"/>
        <v>Construction Quality Monitoring Team (CQM) Site Inspection Report</v>
      </c>
      <c r="AQ318" s="73" t="str">
        <f t="shared" ca="1" si="4"/>
        <v>60_40_60_001 : Construction Quality Monitoring Team (CQM) Site Inspection Report</v>
      </c>
    </row>
    <row r="319" spans="2:43" x14ac:dyDescent="0.35">
      <c r="B319" s="6" t="s">
        <v>3523</v>
      </c>
      <c r="C319" s="73"/>
      <c r="D319" s="73"/>
      <c r="E319" s="73"/>
      <c r="F319" s="73"/>
      <c r="G31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PM_40_25_02</v>
      </c>
      <c r="H319" s="101" t="s">
        <v>2758</v>
      </c>
      <c r="I319" s="101" t="s">
        <v>2733</v>
      </c>
      <c r="J319" s="101" t="s">
        <v>2553</v>
      </c>
      <c r="K319" s="73" t="s">
        <v>3524</v>
      </c>
      <c r="L319" s="73" t="str">
        <f>_xlfn.CONCAT(tbl_Picklist_UniclassPM[[#This Row],[Code]]," : ",tbl_Picklist_UniclassPM[[#This Row],[Title]])</f>
        <v>PM_40_25_02 : Above-ground drainage calculations</v>
      </c>
      <c r="M319" s="73"/>
      <c r="N319" s="73"/>
      <c r="O319" s="73"/>
      <c r="P319" s="73"/>
      <c r="Q319" s="73"/>
      <c r="R319" s="73" t="str">
        <f ca="1"/>
        <v>PM_40_30_50 : Management control plan</v>
      </c>
      <c r="S319" s="73"/>
      <c r="T319" s="73"/>
      <c r="U319" s="73"/>
      <c r="V319" s="73"/>
      <c r="W319" s="73"/>
      <c r="X319" s="73"/>
      <c r="Y319" s="73"/>
      <c r="Z319" s="73"/>
      <c r="AA319" s="73"/>
      <c r="AB319" s="73"/>
      <c r="AC319" s="73"/>
      <c r="AD319" s="73"/>
      <c r="AE319" s="73"/>
      <c r="AF319" s="73"/>
      <c r="AG319" s="73"/>
      <c r="AH319" s="73"/>
      <c r="AI319" s="73"/>
      <c r="AJ319" s="73"/>
      <c r="AK319" s="73"/>
      <c r="AL319" s="73"/>
      <c r="AM319" s="73"/>
      <c r="AN319" s="73"/>
      <c r="AO319" s="73" t="str">
        <f ca="1"/>
        <v>60_40_60_002</v>
      </c>
      <c r="AP319" s="73" t="str">
        <f ca="1"/>
        <v>Construction Quality Monitoring Team (CQM) Report</v>
      </c>
      <c r="AQ319" s="73" t="str">
        <f t="shared" ca="1" si="4"/>
        <v>60_40_60_002 : Construction Quality Monitoring Team (CQM) Report</v>
      </c>
    </row>
    <row r="320" spans="2:43" x14ac:dyDescent="0.35">
      <c r="B320" s="6" t="s">
        <v>3525</v>
      </c>
      <c r="C320" s="73"/>
      <c r="D320" s="73"/>
      <c r="E320" s="73"/>
      <c r="F320" s="73"/>
      <c r="G32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PM_40_25_11</v>
      </c>
      <c r="H320" s="101" t="s">
        <v>2758</v>
      </c>
      <c r="I320" s="101" t="s">
        <v>2733</v>
      </c>
      <c r="J320" s="101" t="s">
        <v>2628</v>
      </c>
      <c r="K320" s="73" t="s">
        <v>3526</v>
      </c>
      <c r="L320" s="73" t="str">
        <f>_xlfn.CONCAT(tbl_Picklist_UniclassPM[[#This Row],[Code]]," : ",tbl_Picklist_UniclassPM[[#This Row],[Title]])</f>
        <v>PM_40_25_11 : Cable calculations</v>
      </c>
      <c r="M320" s="73"/>
      <c r="N320" s="73"/>
      <c r="O320" s="73"/>
      <c r="P320" s="73"/>
      <c r="Q320" s="73"/>
      <c r="R320" s="73" t="str">
        <f ca="1"/>
        <v>PM_40_30_52 : Mechanical, electrical, instrumentation, controls and automation (MEICA) design</v>
      </c>
      <c r="S320" s="73"/>
      <c r="T320" s="73"/>
      <c r="U320" s="73"/>
      <c r="V320" s="73"/>
      <c r="W320" s="73"/>
      <c r="X320" s="73"/>
      <c r="Y320" s="73"/>
      <c r="Z320" s="73"/>
      <c r="AA320" s="73"/>
      <c r="AB320" s="73"/>
      <c r="AC320" s="73"/>
      <c r="AD320" s="73"/>
      <c r="AE320" s="73"/>
      <c r="AF320" s="73"/>
      <c r="AG320" s="73"/>
      <c r="AH320" s="73"/>
      <c r="AI320" s="73"/>
      <c r="AJ320" s="73"/>
      <c r="AK320" s="73"/>
      <c r="AL320" s="73"/>
      <c r="AM320" s="73"/>
      <c r="AN320" s="73"/>
      <c r="AO320" s="73" t="str">
        <f ca="1"/>
        <v>60_40_70_001</v>
      </c>
      <c r="AP320" s="73" t="str">
        <f ca="1"/>
        <v>Photographic Schedule of Condition</v>
      </c>
      <c r="AQ320" s="73" t="str">
        <f t="shared" ca="1" si="4"/>
        <v>60_40_70_001 : Photographic Schedule of Condition</v>
      </c>
    </row>
    <row r="321" spans="2:43" x14ac:dyDescent="0.35">
      <c r="B321" s="6" t="s">
        <v>3527</v>
      </c>
      <c r="C321" s="73"/>
      <c r="D321" s="73"/>
      <c r="E321" s="73"/>
      <c r="F321" s="73"/>
      <c r="G32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PM_40_25_15</v>
      </c>
      <c r="H321" s="101" t="s">
        <v>2758</v>
      </c>
      <c r="I321" s="101" t="s">
        <v>2733</v>
      </c>
      <c r="J321" s="101" t="s">
        <v>2505</v>
      </c>
      <c r="K321" s="73" t="s">
        <v>3528</v>
      </c>
      <c r="L321" s="73" t="str">
        <f>_xlfn.CONCAT(tbl_Picklist_UniclassPM[[#This Row],[Code]]," : ",tbl_Picklist_UniclassPM[[#This Row],[Title]])</f>
        <v>PM_40_25_15 : Containment calculations</v>
      </c>
      <c r="M321" s="73"/>
      <c r="N321" s="73"/>
      <c r="O321" s="73"/>
      <c r="P321" s="73"/>
      <c r="Q321" s="73"/>
      <c r="R321" s="73" t="str">
        <f ca="1"/>
        <v>PM_40_30_54 : Modelling production and delivery table</v>
      </c>
      <c r="S321" s="73"/>
      <c r="T321" s="73"/>
      <c r="U321" s="73"/>
      <c r="V321" s="73"/>
      <c r="W321" s="73"/>
      <c r="X321" s="73"/>
      <c r="Y321" s="73"/>
      <c r="Z321" s="73"/>
      <c r="AA321" s="73"/>
      <c r="AB321" s="73"/>
      <c r="AC321" s="73"/>
      <c r="AD321" s="73"/>
      <c r="AE321" s="73"/>
      <c r="AF321" s="73"/>
      <c r="AG321" s="73"/>
      <c r="AH321" s="73"/>
      <c r="AI321" s="73"/>
      <c r="AJ321" s="73"/>
      <c r="AK321" s="73"/>
      <c r="AL321" s="73"/>
      <c r="AM321" s="73"/>
      <c r="AN321" s="73"/>
      <c r="AO321" s="73" t="str">
        <f ca="1"/>
        <v>60_40_70_002</v>
      </c>
      <c r="AP321" s="73" t="str">
        <f ca="1"/>
        <v>Studwork Record Photographs</v>
      </c>
      <c r="AQ321" s="73" t="str">
        <f t="shared" ca="1" si="4"/>
        <v>60_40_70_002 : Studwork Record Photographs</v>
      </c>
    </row>
    <row r="322" spans="2:43" x14ac:dyDescent="0.35">
      <c r="B322" s="6" t="s">
        <v>3529</v>
      </c>
      <c r="C322" s="73"/>
      <c r="D322" s="73"/>
      <c r="E322" s="73"/>
      <c r="F322" s="73"/>
      <c r="G32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PM_40_25_27</v>
      </c>
      <c r="H322" s="101" t="s">
        <v>2758</v>
      </c>
      <c r="I322" s="101" t="s">
        <v>2733</v>
      </c>
      <c r="J322" s="101" t="s">
        <v>2561</v>
      </c>
      <c r="K322" s="73" t="s">
        <v>3530</v>
      </c>
      <c r="L322" s="73" t="str">
        <f>_xlfn.CONCAT(tbl_Picklist_UniclassPM[[#This Row],[Code]]," : ",tbl_Picklist_UniclassPM[[#This Row],[Title]])</f>
        <v>PM_40_25_27 : Electrical load calculations</v>
      </c>
      <c r="M322" s="73"/>
      <c r="N322" s="73"/>
      <c r="O322" s="73"/>
      <c r="P322" s="73"/>
      <c r="Q322" s="73"/>
      <c r="R322" s="73" t="str">
        <f ca="1"/>
        <v>PM_40_30_55 : Modelling specification</v>
      </c>
      <c r="S322" s="73"/>
      <c r="T322" s="73"/>
      <c r="U322" s="73"/>
      <c r="V322" s="73"/>
      <c r="W322" s="73"/>
      <c r="X322" s="73"/>
      <c r="Y322" s="73"/>
      <c r="Z322" s="73"/>
      <c r="AA322" s="73"/>
      <c r="AB322" s="73"/>
      <c r="AC322" s="73"/>
      <c r="AD322" s="73"/>
      <c r="AE322" s="73"/>
      <c r="AF322" s="73"/>
      <c r="AG322" s="73"/>
      <c r="AH322" s="73"/>
      <c r="AI322" s="73"/>
      <c r="AJ322" s="73"/>
      <c r="AK322" s="73"/>
      <c r="AL322" s="73"/>
      <c r="AM322" s="73"/>
      <c r="AN322" s="73"/>
      <c r="AO322" s="73" t="str">
        <f ca="1"/>
        <v>60_40_70_003</v>
      </c>
      <c r="AP322" s="73" t="str">
        <f ca="1"/>
        <v>Fire-stopping Record Photographs</v>
      </c>
      <c r="AQ322" s="73" t="str">
        <f t="shared" ca="1" si="4"/>
        <v>60_40_70_003 : Fire-stopping Record Photographs</v>
      </c>
    </row>
    <row r="323" spans="2:43" x14ac:dyDescent="0.35">
      <c r="B323" s="6" t="s">
        <v>3531</v>
      </c>
      <c r="C323" s="73"/>
      <c r="D323" s="73"/>
      <c r="E323" s="73"/>
      <c r="F323" s="73"/>
      <c r="G32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PM_40_25_37</v>
      </c>
      <c r="H323" s="101" t="s">
        <v>2758</v>
      </c>
      <c r="I323" s="101" t="s">
        <v>2733</v>
      </c>
      <c r="J323" s="101" t="s">
        <v>2945</v>
      </c>
      <c r="K323" s="73" t="s">
        <v>3532</v>
      </c>
      <c r="L323" s="73" t="str">
        <f>_xlfn.CONCAT(tbl_Picklist_UniclassPM[[#This Row],[Code]]," : ",tbl_Picklist_UniclassPM[[#This Row],[Title]])</f>
        <v>PM_40_25_37 : Heating and cooling load calculations</v>
      </c>
      <c r="M323" s="73"/>
      <c r="N323" s="73"/>
      <c r="O323" s="73"/>
      <c r="P323" s="73"/>
      <c r="Q323" s="73"/>
      <c r="R323" s="73" t="str">
        <f ca="1"/>
        <v>PM_40_30_60 : Parametric information</v>
      </c>
      <c r="S323" s="73"/>
      <c r="T323" s="73"/>
      <c r="U323" s="73"/>
      <c r="V323" s="73"/>
      <c r="W323" s="73"/>
      <c r="X323" s="73"/>
      <c r="Y323" s="73"/>
      <c r="Z323" s="73"/>
      <c r="AA323" s="73"/>
      <c r="AB323" s="73"/>
      <c r="AC323" s="73"/>
      <c r="AD323" s="73"/>
      <c r="AE323" s="73"/>
      <c r="AF323" s="73"/>
      <c r="AG323" s="73"/>
      <c r="AH323" s="73"/>
      <c r="AI323" s="73"/>
      <c r="AJ323" s="73"/>
      <c r="AK323" s="73"/>
      <c r="AL323" s="73"/>
      <c r="AM323" s="73"/>
      <c r="AN323" s="73"/>
      <c r="AO323" s="73" t="str">
        <f ca="1"/>
        <v>60_40_70_004</v>
      </c>
      <c r="AP323" s="73" t="str">
        <f ca="1"/>
        <v>Fire Door Record Photographs</v>
      </c>
      <c r="AQ323" s="73" t="str">
        <f t="shared" ca="1" si="4"/>
        <v>60_40_70_004 : Fire Door Record Photographs</v>
      </c>
    </row>
    <row r="324" spans="2:43" x14ac:dyDescent="0.35">
      <c r="B324" s="6" t="s">
        <v>3533</v>
      </c>
      <c r="C324" s="73"/>
      <c r="D324" s="73"/>
      <c r="E324" s="73"/>
      <c r="F324" s="73"/>
      <c r="G32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PM_40_25_39</v>
      </c>
      <c r="H324" s="101" t="s">
        <v>2758</v>
      </c>
      <c r="I324" s="101" t="s">
        <v>2733</v>
      </c>
      <c r="J324" s="101" t="s">
        <v>2953</v>
      </c>
      <c r="K324" s="73" t="s">
        <v>3534</v>
      </c>
      <c r="L324" s="73" t="str">
        <f>_xlfn.CONCAT(tbl_Picklist_UniclassPM[[#This Row],[Code]]," : ",tbl_Picklist_UniclassPM[[#This Row],[Title]])</f>
        <v>PM_40_25_39 : Heat loss calculations</v>
      </c>
      <c r="M324" s="73"/>
      <c r="N324" s="73"/>
      <c r="O324" s="73"/>
      <c r="P324" s="73"/>
      <c r="Q324" s="73"/>
      <c r="R324" s="73" t="str">
        <f ca="1"/>
        <v>PM_40_30_62 : Photorealistic visualization images</v>
      </c>
      <c r="S324" s="73"/>
      <c r="T324" s="73"/>
      <c r="U324" s="73"/>
      <c r="V324" s="73"/>
      <c r="W324" s="73"/>
      <c r="X324" s="73"/>
      <c r="Y324" s="73"/>
      <c r="Z324" s="73"/>
      <c r="AA324" s="73"/>
      <c r="AB324" s="73"/>
      <c r="AC324" s="73"/>
      <c r="AD324" s="73"/>
      <c r="AE324" s="73"/>
      <c r="AF324" s="73"/>
      <c r="AG324" s="73"/>
      <c r="AH324" s="73"/>
      <c r="AI324" s="73"/>
      <c r="AJ324" s="73"/>
      <c r="AK324" s="73"/>
      <c r="AL324" s="73"/>
      <c r="AM324" s="73"/>
      <c r="AN324" s="73"/>
      <c r="AO324" s="73" t="str">
        <f ca="1"/>
        <v>60_40_70_005</v>
      </c>
      <c r="AP324" s="73" t="str">
        <f ca="1"/>
        <v>Flat Roof Waterproofing Record Photographs</v>
      </c>
      <c r="AQ324" s="73" t="str">
        <f t="shared" ref="AQ324:AQ387" ca="1" si="5">IF(OR(AO324="",AP324=""), "", _xlfn.CONCAT(AO324," : ",AP324))</f>
        <v>60_40_70_005 : Flat Roof Waterproofing Record Photographs</v>
      </c>
    </row>
    <row r="325" spans="2:43" x14ac:dyDescent="0.35">
      <c r="B325" s="6" t="s">
        <v>3535</v>
      </c>
      <c r="C325" s="73"/>
      <c r="D325" s="73"/>
      <c r="E325" s="73"/>
      <c r="F325" s="73"/>
      <c r="G32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PM_40_25_47</v>
      </c>
      <c r="H325" s="101" t="s">
        <v>2758</v>
      </c>
      <c r="I325" s="101" t="s">
        <v>2733</v>
      </c>
      <c r="J325" s="101" t="s">
        <v>2958</v>
      </c>
      <c r="K325" s="73" t="s">
        <v>3536</v>
      </c>
      <c r="L325" s="73" t="str">
        <f>_xlfn.CONCAT(tbl_Picklist_UniclassPM[[#This Row],[Code]]," : ",tbl_Picklist_UniclassPM[[#This Row],[Title]])</f>
        <v>PM_40_25_47 : Lighting calculations</v>
      </c>
      <c r="M325" s="73"/>
      <c r="N325" s="73"/>
      <c r="O325" s="73"/>
      <c r="P325" s="73"/>
      <c r="Q325" s="73"/>
      <c r="R325" s="73" t="str">
        <f ca="1"/>
        <v>PM_40_30_63 : Photorealistic visualization model</v>
      </c>
      <c r="S325" s="73"/>
      <c r="T325" s="73"/>
      <c r="U325" s="73"/>
      <c r="V325" s="73"/>
      <c r="W325" s="73"/>
      <c r="X325" s="73"/>
      <c r="Y325" s="73"/>
      <c r="Z325" s="73"/>
      <c r="AA325" s="73"/>
      <c r="AB325" s="73"/>
      <c r="AC325" s="73"/>
      <c r="AD325" s="73"/>
      <c r="AE325" s="73"/>
      <c r="AF325" s="73"/>
      <c r="AG325" s="73"/>
      <c r="AH325" s="73"/>
      <c r="AI325" s="73"/>
      <c r="AJ325" s="73"/>
      <c r="AK325" s="73"/>
      <c r="AL325" s="73"/>
      <c r="AM325" s="73"/>
      <c r="AN325" s="73"/>
      <c r="AO325" s="73" t="str">
        <f ca="1"/>
        <v>60_40_70_006</v>
      </c>
      <c r="AP325" s="73" t="str">
        <f ca="1"/>
        <v>Stair and Guarding Record Photographs</v>
      </c>
      <c r="AQ325" s="73" t="str">
        <f t="shared" ca="1" si="5"/>
        <v>60_40_70_006 : Stair and Guarding Record Photographs</v>
      </c>
    </row>
    <row r="326" spans="2:43" x14ac:dyDescent="0.35">
      <c r="B326" s="6" t="s">
        <v>3537</v>
      </c>
      <c r="C326" s="73"/>
      <c r="D326" s="73"/>
      <c r="E326" s="73"/>
      <c r="F326" s="73"/>
      <c r="G32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PM_40_25_50</v>
      </c>
      <c r="H326" s="101" t="s">
        <v>2758</v>
      </c>
      <c r="I326" s="101" t="s">
        <v>2733</v>
      </c>
      <c r="J326" s="101" t="s">
        <v>2619</v>
      </c>
      <c r="K326" s="73" t="s">
        <v>3538</v>
      </c>
      <c r="L326" s="73" t="str">
        <f>_xlfn.CONCAT(tbl_Picklist_UniclassPM[[#This Row],[Code]]," : ",tbl_Picklist_UniclassPM[[#This Row],[Title]])</f>
        <v>PM_40_25_50 : Maintenance factor calculations</v>
      </c>
      <c r="M326" s="73"/>
      <c r="N326" s="73"/>
      <c r="O326" s="73"/>
      <c r="P326" s="73"/>
      <c r="Q326" s="73"/>
      <c r="R326" s="73" t="str">
        <f ca="1"/>
        <v>PM_40_30_67 : Prohibited materials information</v>
      </c>
      <c r="S326" s="73"/>
      <c r="T326" s="73"/>
      <c r="U326" s="73"/>
      <c r="V326" s="73"/>
      <c r="W326" s="73"/>
      <c r="X326" s="73"/>
      <c r="Y326" s="73"/>
      <c r="Z326" s="73"/>
      <c r="AA326" s="73"/>
      <c r="AB326" s="73"/>
      <c r="AC326" s="73"/>
      <c r="AD326" s="73"/>
      <c r="AE326" s="73"/>
      <c r="AF326" s="73"/>
      <c r="AG326" s="73"/>
      <c r="AH326" s="73"/>
      <c r="AI326" s="73"/>
      <c r="AJ326" s="73"/>
      <c r="AK326" s="73"/>
      <c r="AL326" s="73"/>
      <c r="AM326" s="73"/>
      <c r="AN326" s="73"/>
      <c r="AO326" s="73" t="str">
        <f ca="1"/>
        <v>60_40_70_007</v>
      </c>
      <c r="AP326" s="73" t="str">
        <f ca="1"/>
        <v>Offsite Insultation Installation Record Photographs</v>
      </c>
      <c r="AQ326" s="73" t="str">
        <f t="shared" ca="1" si="5"/>
        <v>60_40_70_007 : Offsite Insultation Installation Record Photographs</v>
      </c>
    </row>
    <row r="327" spans="2:43" x14ac:dyDescent="0.35">
      <c r="B327" s="6" t="s">
        <v>3539</v>
      </c>
      <c r="C327" s="73"/>
      <c r="D327" s="73"/>
      <c r="E327" s="73"/>
      <c r="F327" s="73"/>
      <c r="G32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PM_40_25_52</v>
      </c>
      <c r="H327" s="101" t="s">
        <v>2758</v>
      </c>
      <c r="I327" s="101" t="s">
        <v>2733</v>
      </c>
      <c r="J327" s="101" t="s">
        <v>3009</v>
      </c>
      <c r="K327" s="73" t="s">
        <v>3540</v>
      </c>
      <c r="L327" s="73" t="str">
        <f>_xlfn.CONCAT(tbl_Picklist_UniclassPM[[#This Row],[Code]]," : ",tbl_Picklist_UniclassPM[[#This Row],[Title]])</f>
        <v>PM_40_25_52 : Mechanical services calculations</v>
      </c>
      <c r="M327" s="73"/>
      <c r="N327" s="73"/>
      <c r="O327" s="73"/>
      <c r="P327" s="73"/>
      <c r="Q327" s="73"/>
      <c r="R327" s="73" t="str">
        <f ca="1"/>
        <v>PM_40_30_70 : Room data</v>
      </c>
      <c r="S327" s="73"/>
      <c r="T327" s="73"/>
      <c r="U327" s="73"/>
      <c r="V327" s="73"/>
      <c r="W327" s="73"/>
      <c r="X327" s="73"/>
      <c r="Y327" s="73"/>
      <c r="Z327" s="73"/>
      <c r="AA327" s="73"/>
      <c r="AB327" s="73"/>
      <c r="AC327" s="73"/>
      <c r="AD327" s="73"/>
      <c r="AE327" s="73"/>
      <c r="AF327" s="73"/>
      <c r="AG327" s="73"/>
      <c r="AH327" s="73"/>
      <c r="AI327" s="73"/>
      <c r="AJ327" s="73"/>
      <c r="AK327" s="73"/>
      <c r="AL327" s="73"/>
      <c r="AM327" s="73"/>
      <c r="AN327" s="73"/>
      <c r="AO327" s="73" t="str">
        <f ca="1"/>
        <v>60_50_23_002</v>
      </c>
      <c r="AP327" s="73" t="str">
        <f ca="1"/>
        <v>Technology Cost Plan</v>
      </c>
      <c r="AQ327" s="73" t="str">
        <f t="shared" ca="1" si="5"/>
        <v>60_50_23_002 : Technology Cost Plan</v>
      </c>
    </row>
    <row r="328" spans="2:43" x14ac:dyDescent="0.35">
      <c r="B328" s="6" t="s">
        <v>3541</v>
      </c>
      <c r="C328" s="73"/>
      <c r="D328" s="73"/>
      <c r="E328" s="73"/>
      <c r="F328" s="73"/>
      <c r="G32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PM_40_25_63</v>
      </c>
      <c r="H328" s="101" t="s">
        <v>2758</v>
      </c>
      <c r="I328" s="101" t="s">
        <v>2733</v>
      </c>
      <c r="J328" s="101" t="s">
        <v>2955</v>
      </c>
      <c r="K328" s="73" t="s">
        <v>3542</v>
      </c>
      <c r="L328" s="73" t="str">
        <f>_xlfn.CONCAT(tbl_Picklist_UniclassPM[[#This Row],[Code]]," : ",tbl_Picklist_UniclassPM[[#This Row],[Title]])</f>
        <v>PM_40_25_63 : Pipework calculations</v>
      </c>
      <c r="M328" s="73"/>
      <c r="N328" s="73"/>
      <c r="O328" s="73"/>
      <c r="P328" s="73"/>
      <c r="Q328" s="73"/>
      <c r="R328" s="73" t="str">
        <f ca="1"/>
        <v>PM_40_30_77 : Schedule of works</v>
      </c>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t="str">
        <f ca="1"/>
        <v>60_50_25_001</v>
      </c>
      <c r="AP328" s="73" t="str">
        <f ca="1"/>
        <v>Cashflow Forecast</v>
      </c>
      <c r="AQ328" s="73" t="str">
        <f t="shared" ca="1" si="5"/>
        <v>60_50_25_001 : Cashflow Forecast</v>
      </c>
    </row>
    <row r="329" spans="2:43" x14ac:dyDescent="0.35">
      <c r="B329" s="6" t="s">
        <v>3543</v>
      </c>
      <c r="C329" s="73"/>
      <c r="D329" s="73"/>
      <c r="E329" s="73"/>
      <c r="F329" s="73"/>
      <c r="G32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PM_40_25_68</v>
      </c>
      <c r="H329" s="101" t="s">
        <v>2758</v>
      </c>
      <c r="I329" s="101" t="s">
        <v>2733</v>
      </c>
      <c r="J329" s="101" t="s">
        <v>3544</v>
      </c>
      <c r="K329" s="73" t="s">
        <v>3545</v>
      </c>
      <c r="L329" s="73" t="str">
        <f>_xlfn.CONCAT(tbl_Picklist_UniclassPM[[#This Row],[Code]]," : ",tbl_Picklist_UniclassPM[[#This Row],[Title]])</f>
        <v>PM_40_25_68 : Public health calculations</v>
      </c>
      <c r="M329" s="73"/>
      <c r="N329" s="73"/>
      <c r="O329" s="73"/>
      <c r="P329" s="73"/>
      <c r="Q329" s="73"/>
      <c r="R329" s="73" t="str">
        <f ca="1"/>
        <v>PM_40_30_80 : Site orientation</v>
      </c>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t="str">
        <f ca="1"/>
        <v>60_50_27_001</v>
      </c>
      <c r="AP329" s="73" t="str">
        <f ca="1"/>
        <v>Credit Schedule</v>
      </c>
      <c r="AQ329" s="73" t="str">
        <f t="shared" ca="1" si="5"/>
        <v>60_50_27_001 : Credit Schedule</v>
      </c>
    </row>
    <row r="330" spans="2:43" x14ac:dyDescent="0.35">
      <c r="B330" s="6" t="s">
        <v>3546</v>
      </c>
      <c r="C330" s="73"/>
      <c r="D330" s="73"/>
      <c r="E330" s="73"/>
      <c r="F330" s="73"/>
      <c r="G33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PM_40_25_83</v>
      </c>
      <c r="H330" s="101" t="s">
        <v>2758</v>
      </c>
      <c r="I330" s="101" t="s">
        <v>2733</v>
      </c>
      <c r="J330" s="101" t="s">
        <v>3036</v>
      </c>
      <c r="K330" s="73" t="s">
        <v>3547</v>
      </c>
      <c r="L330" s="73" t="str">
        <f>_xlfn.CONCAT(tbl_Picklist_UniclassPM[[#This Row],[Code]]," : ",tbl_Picklist_UniclassPM[[#This Row],[Title]])</f>
        <v>PM_40_25_83 : Structural engineering calculations</v>
      </c>
      <c r="M330" s="73"/>
      <c r="N330" s="73"/>
      <c r="O330" s="73"/>
      <c r="P330" s="73"/>
      <c r="Q330" s="73"/>
      <c r="R330" s="73" t="str">
        <f ca="1"/>
        <v>PM_40_30_85 : Sun path diagrams</v>
      </c>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t="str">
        <f ca="1"/>
        <v>60_50_50_001</v>
      </c>
      <c r="AP330" s="73" t="str">
        <f ca="1"/>
        <v>Payment Certificate</v>
      </c>
      <c r="AQ330" s="73" t="str">
        <f t="shared" ca="1" si="5"/>
        <v>60_50_50_001 : Payment Certificate</v>
      </c>
    </row>
    <row r="331" spans="2:43" x14ac:dyDescent="0.35">
      <c r="B331" s="6" t="s">
        <v>3548</v>
      </c>
      <c r="C331" s="73"/>
      <c r="D331" s="73"/>
      <c r="E331" s="73"/>
      <c r="F331" s="73"/>
      <c r="G33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PM_40_25_86</v>
      </c>
      <c r="H331" s="101" t="s">
        <v>2758</v>
      </c>
      <c r="I331" s="101" t="s">
        <v>2733</v>
      </c>
      <c r="J331" s="101" t="s">
        <v>2692</v>
      </c>
      <c r="K331" s="73" t="s">
        <v>3549</v>
      </c>
      <c r="L331" s="73" t="str">
        <f>_xlfn.CONCAT(tbl_Picklist_UniclassPM[[#This Row],[Code]]," : ",tbl_Picklist_UniclassPM[[#This Row],[Title]])</f>
        <v>PM_40_25_86 : Surface water calculations</v>
      </c>
      <c r="M331" s="73"/>
      <c r="N331" s="73"/>
      <c r="O331" s="73"/>
      <c r="P331" s="73"/>
      <c r="Q331" s="73"/>
      <c r="R331" s="73" t="str">
        <f ca="1"/>
        <v>PM_40_30_89 : Technical information</v>
      </c>
      <c r="S331" s="73"/>
      <c r="T331" s="73"/>
      <c r="U331" s="73"/>
      <c r="V331" s="73"/>
      <c r="W331" s="73"/>
      <c r="X331" s="73"/>
      <c r="Y331" s="73"/>
      <c r="Z331" s="73"/>
      <c r="AA331" s="73"/>
      <c r="AB331" s="73"/>
      <c r="AC331" s="73"/>
      <c r="AD331" s="73"/>
      <c r="AE331" s="73"/>
      <c r="AF331" s="73"/>
      <c r="AG331" s="73"/>
      <c r="AH331" s="73"/>
      <c r="AI331" s="73"/>
      <c r="AJ331" s="73"/>
      <c r="AK331" s="73"/>
      <c r="AL331" s="73"/>
      <c r="AM331" s="73"/>
      <c r="AN331" s="73"/>
      <c r="AO331" s="73" t="str">
        <f ca="1"/>
        <v>60_50_62_001</v>
      </c>
      <c r="AP331" s="73" t="str">
        <f ca="1"/>
        <v>Vesting Certificate</v>
      </c>
      <c r="AQ331" s="73" t="str">
        <f t="shared" ca="1" si="5"/>
        <v>60_50_62_001 : Vesting Certificate</v>
      </c>
    </row>
    <row r="332" spans="2:43" x14ac:dyDescent="0.35">
      <c r="B332" s="6" t="s">
        <v>3550</v>
      </c>
      <c r="C332" s="73"/>
      <c r="D332" s="73"/>
      <c r="E332" s="73"/>
      <c r="F332" s="73"/>
      <c r="G33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PM_40_25_94</v>
      </c>
      <c r="H332" s="101" t="s">
        <v>2758</v>
      </c>
      <c r="I332" s="101" t="s">
        <v>2733</v>
      </c>
      <c r="J332" s="101" t="s">
        <v>3057</v>
      </c>
      <c r="K332" s="73" t="s">
        <v>3551</v>
      </c>
      <c r="L332" s="73" t="str">
        <f>_xlfn.CONCAT(tbl_Picklist_UniclassPM[[#This Row],[Code]]," : ",tbl_Picklist_UniclassPM[[#This Row],[Title]])</f>
        <v>PM_40_25_94 : Ventilation calculations</v>
      </c>
      <c r="M332" s="73"/>
      <c r="N332" s="73"/>
      <c r="O332" s="73"/>
      <c r="P332" s="73"/>
      <c r="Q332" s="73"/>
      <c r="R332" s="73" t="str">
        <f ca="1"/>
        <v>PM_40_30_91 : Thermal bridging calculations</v>
      </c>
      <c r="S332" s="73"/>
      <c r="T332" s="73"/>
      <c r="U332" s="73"/>
      <c r="V332" s="73"/>
      <c r="W332" s="73"/>
      <c r="X332" s="73"/>
      <c r="Y332" s="73"/>
      <c r="Z332" s="73"/>
      <c r="AA332" s="73"/>
      <c r="AB332" s="73"/>
      <c r="AC332" s="73"/>
      <c r="AD332" s="73"/>
      <c r="AE332" s="73"/>
      <c r="AF332" s="73"/>
      <c r="AG332" s="73"/>
      <c r="AH332" s="73"/>
      <c r="AI332" s="73"/>
      <c r="AJ332" s="73"/>
      <c r="AK332" s="73"/>
      <c r="AL332" s="73"/>
      <c r="AM332" s="73"/>
      <c r="AN332" s="73"/>
      <c r="AO332" s="73" t="str">
        <f ca="1"/>
        <v>60_50_63_001</v>
      </c>
      <c r="AP332" s="73" t="str">
        <f ca="1"/>
        <v>Framework Pricing Schedule</v>
      </c>
      <c r="AQ332" s="73" t="str">
        <f t="shared" ca="1" si="5"/>
        <v>60_50_63_001 : Framework Pricing Schedule</v>
      </c>
    </row>
    <row r="333" spans="2:43" x14ac:dyDescent="0.35">
      <c r="B333" s="6" t="s">
        <v>3552</v>
      </c>
      <c r="C333" s="73"/>
      <c r="D333" s="73"/>
      <c r="E333" s="73"/>
      <c r="F333" s="73"/>
      <c r="G33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PM_40_25_96</v>
      </c>
      <c r="H333" s="101" t="s">
        <v>2758</v>
      </c>
      <c r="I333" s="101" t="s">
        <v>2733</v>
      </c>
      <c r="J333" s="101" t="s">
        <v>3163</v>
      </c>
      <c r="K333" s="73" t="s">
        <v>3553</v>
      </c>
      <c r="L333" s="73" t="str">
        <f>_xlfn.CONCAT(tbl_Picklist_UniclassPM[[#This Row],[Code]]," : ",tbl_Picklist_UniclassPM[[#This Row],[Title]])</f>
        <v>PM_40_25_96 : Wastewater drainage calculations</v>
      </c>
      <c r="M333" s="73"/>
      <c r="N333" s="73"/>
      <c r="O333" s="73"/>
      <c r="P333" s="73"/>
      <c r="Q333" s="73"/>
      <c r="R333" s="73" t="str">
        <f ca="1"/>
        <v>PM_40_30_95 : Video survey information</v>
      </c>
      <c r="S333" s="73"/>
      <c r="T333" s="73"/>
      <c r="U333" s="73"/>
      <c r="V333" s="73"/>
      <c r="W333" s="73"/>
      <c r="X333" s="73"/>
      <c r="Y333" s="73"/>
      <c r="Z333" s="73"/>
      <c r="AA333" s="73"/>
      <c r="AB333" s="73"/>
      <c r="AC333" s="73"/>
      <c r="AD333" s="73"/>
      <c r="AE333" s="73"/>
      <c r="AF333" s="73"/>
      <c r="AG333" s="73"/>
      <c r="AH333" s="73"/>
      <c r="AI333" s="73"/>
      <c r="AJ333" s="73"/>
      <c r="AK333" s="73"/>
      <c r="AL333" s="73"/>
      <c r="AM333" s="73"/>
      <c r="AN333" s="73"/>
      <c r="AO333" s="73" t="str">
        <f ca="1"/>
        <v>60_50_63_002</v>
      </c>
      <c r="AP333" s="73" t="str">
        <f ca="1"/>
        <v>Framework Pricing Schedule</v>
      </c>
      <c r="AQ333" s="73" t="str">
        <f t="shared" ca="1" si="5"/>
        <v>60_50_63_002 : Framework Pricing Schedule</v>
      </c>
    </row>
    <row r="334" spans="2:43" x14ac:dyDescent="0.35">
      <c r="B334" s="6" t="s">
        <v>3554</v>
      </c>
      <c r="C334" s="73"/>
      <c r="D334" s="73"/>
      <c r="E334" s="73"/>
      <c r="F334" s="73"/>
      <c r="G33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v>
      </c>
      <c r="H334" s="101" t="s">
        <v>2758</v>
      </c>
      <c r="I334" s="101" t="s">
        <v>2579</v>
      </c>
      <c r="J334" s="101"/>
      <c r="K334" s="73" t="s">
        <v>3555</v>
      </c>
      <c r="L334" s="73" t="str">
        <f>_xlfn.CONCAT(tbl_Picklist_UniclassPM[[#This Row],[Code]]," : ",tbl_Picklist_UniclassPM[[#This Row],[Title]])</f>
        <v>PM_40_30 : Design information</v>
      </c>
      <c r="M334" s="73"/>
      <c r="N334" s="73"/>
      <c r="O334" s="73"/>
      <c r="P334" s="73"/>
      <c r="Q334" s="73"/>
      <c r="R334" s="73" t="str">
        <f ca="1"/>
        <v>PM_40_30_96 : Water hardness test report</v>
      </c>
      <c r="S334" s="73"/>
      <c r="T334" s="73"/>
      <c r="U334" s="73"/>
      <c r="V334" s="73"/>
      <c r="W334" s="73"/>
      <c r="X334" s="73"/>
      <c r="Y334" s="73"/>
      <c r="Z334" s="73"/>
      <c r="AA334" s="73"/>
      <c r="AB334" s="73"/>
      <c r="AC334" s="73"/>
      <c r="AD334" s="73"/>
      <c r="AE334" s="73"/>
      <c r="AF334" s="73"/>
      <c r="AG334" s="73"/>
      <c r="AH334" s="73"/>
      <c r="AI334" s="73"/>
      <c r="AJ334" s="73"/>
      <c r="AK334" s="73"/>
      <c r="AL334" s="73"/>
      <c r="AM334" s="73"/>
      <c r="AN334" s="73"/>
      <c r="AO334" s="73" t="str">
        <f ca="1"/>
        <v>60_50_63_003</v>
      </c>
      <c r="AP334" s="73" t="str">
        <f ca="1"/>
        <v>Asbestos Blue Book</v>
      </c>
      <c r="AQ334" s="73" t="str">
        <f t="shared" ca="1" si="5"/>
        <v>60_50_63_003 : Asbestos Blue Book</v>
      </c>
    </row>
    <row r="335" spans="2:43" x14ac:dyDescent="0.35">
      <c r="B335" s="6" t="s">
        <v>3556</v>
      </c>
      <c r="C335" s="73"/>
      <c r="D335" s="73"/>
      <c r="E335" s="73"/>
      <c r="F335" s="73"/>
      <c r="G33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PM_40_30_04</v>
      </c>
      <c r="H335" s="101" t="s">
        <v>2758</v>
      </c>
      <c r="I335" s="101" t="s">
        <v>2579</v>
      </c>
      <c r="J335" s="101" t="s">
        <v>2586</v>
      </c>
      <c r="K335" s="73" t="s">
        <v>3557</v>
      </c>
      <c r="L335" s="73" t="str">
        <f>_xlfn.CONCAT(tbl_Picklist_UniclassPM[[#This Row],[Code]]," : ",tbl_Picklist_UniclassPM[[#This Row],[Title]])</f>
        <v>PM_40_30_04 : Architectural design</v>
      </c>
      <c r="M335" s="73"/>
      <c r="N335" s="73"/>
      <c r="O335" s="73"/>
      <c r="P335" s="73"/>
      <c r="Q335" s="73"/>
      <c r="R335" s="73" t="str">
        <f ca="1"/>
        <v>PM_40_30_97 : Water analysis report</v>
      </c>
      <c r="S335" s="73"/>
      <c r="T335" s="73"/>
      <c r="U335" s="73"/>
      <c r="V335" s="73"/>
      <c r="W335" s="73"/>
      <c r="X335" s="73"/>
      <c r="Y335" s="73"/>
      <c r="Z335" s="73"/>
      <c r="AA335" s="73"/>
      <c r="AB335" s="73"/>
      <c r="AC335" s="73"/>
      <c r="AD335" s="73"/>
      <c r="AE335" s="73"/>
      <c r="AF335" s="73"/>
      <c r="AG335" s="73"/>
      <c r="AH335" s="73"/>
      <c r="AI335" s="73"/>
      <c r="AJ335" s="73"/>
      <c r="AK335" s="73"/>
      <c r="AL335" s="73"/>
      <c r="AM335" s="73"/>
      <c r="AN335" s="73"/>
      <c r="AO335" s="73" t="str">
        <f ca="1"/>
        <v>60_50_63_004</v>
      </c>
      <c r="AP335" s="73" t="str">
        <f ca="1"/>
        <v>Asbestos Blue Book</v>
      </c>
      <c r="AQ335" s="73" t="str">
        <f t="shared" ca="1" si="5"/>
        <v>60_50_63_004 : Asbestos Blue Book</v>
      </c>
    </row>
    <row r="336" spans="2:43" x14ac:dyDescent="0.35">
      <c r="B336" s="6" t="s">
        <v>3558</v>
      </c>
      <c r="C336" s="73"/>
      <c r="D336" s="73"/>
      <c r="E336" s="73"/>
      <c r="F336" s="73"/>
      <c r="G33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PM_40_30_17</v>
      </c>
      <c r="H336" s="101" t="s">
        <v>2758</v>
      </c>
      <c r="I336" s="101" t="s">
        <v>2579</v>
      </c>
      <c r="J336" s="101" t="s">
        <v>2525</v>
      </c>
      <c r="K336" s="73" t="s">
        <v>3559</v>
      </c>
      <c r="L336" s="73" t="str">
        <f>_xlfn.CONCAT(tbl_Picklist_UniclassPM[[#This Row],[Code]]," : ",tbl_Picklist_UniclassPM[[#This Row],[Title]])</f>
        <v>PM_40_30_17 : Concept analysis</v>
      </c>
      <c r="M336" s="73"/>
      <c r="N336" s="73"/>
      <c r="O336" s="73"/>
      <c r="P336" s="73"/>
      <c r="Q336" s="73"/>
      <c r="R336" s="73" t="str">
        <f ca="1"/>
        <v>PM_40_35_04 : Architects models</v>
      </c>
      <c r="S336" s="73"/>
      <c r="T336" s="73"/>
      <c r="U336" s="73"/>
      <c r="V336" s="73"/>
      <c r="W336" s="73"/>
      <c r="X336" s="73"/>
      <c r="Y336" s="73"/>
      <c r="Z336" s="73"/>
      <c r="AA336" s="73"/>
      <c r="AB336" s="73"/>
      <c r="AC336" s="73"/>
      <c r="AD336" s="73"/>
      <c r="AE336" s="73"/>
      <c r="AF336" s="73"/>
      <c r="AG336" s="73"/>
      <c r="AH336" s="73"/>
      <c r="AI336" s="73"/>
      <c r="AJ336" s="73"/>
      <c r="AK336" s="73"/>
      <c r="AL336" s="73"/>
      <c r="AM336" s="73"/>
      <c r="AN336" s="73"/>
      <c r="AO336" s="73" t="str">
        <f ca="1"/>
        <v>60_60_17_001</v>
      </c>
      <c r="AP336" s="73" t="str">
        <f ca="1"/>
        <v>Inspection and Test Plan</v>
      </c>
      <c r="AQ336" s="73" t="str">
        <f t="shared" ca="1" si="5"/>
        <v>60_60_17_001 : Inspection and Test Plan</v>
      </c>
    </row>
    <row r="337" spans="2:43" x14ac:dyDescent="0.35">
      <c r="B337" s="6" t="s">
        <v>3560</v>
      </c>
      <c r="C337" s="73"/>
      <c r="D337" s="73"/>
      <c r="E337" s="73"/>
      <c r="F337" s="73"/>
      <c r="G33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PM_40_30_21</v>
      </c>
      <c r="H337" s="101" t="s">
        <v>2758</v>
      </c>
      <c r="I337" s="101" t="s">
        <v>2579</v>
      </c>
      <c r="J337" s="101" t="s">
        <v>2722</v>
      </c>
      <c r="K337" s="73" t="s">
        <v>3561</v>
      </c>
      <c r="L337" s="73" t="str">
        <f>_xlfn.CONCAT(tbl_Picklist_UniclassPM[[#This Row],[Code]]," : ",tbl_Picklist_UniclassPM[[#This Row],[Title]])</f>
        <v>PM_40_30_21 : Design development register information</v>
      </c>
      <c r="M337" s="73"/>
      <c r="N337" s="73"/>
      <c r="O337" s="73"/>
      <c r="P337" s="73"/>
      <c r="Q337" s="73"/>
      <c r="R337" s="73" t="str">
        <f ca="1"/>
        <v>PM_40_35_10 : Building services models</v>
      </c>
      <c r="S337" s="73"/>
      <c r="T337" s="73"/>
      <c r="U337" s="73"/>
      <c r="V337" s="73"/>
      <c r="W337" s="73"/>
      <c r="X337" s="73"/>
      <c r="Y337" s="73"/>
      <c r="Z337" s="73"/>
      <c r="AA337" s="73"/>
      <c r="AB337" s="73"/>
      <c r="AC337" s="73"/>
      <c r="AD337" s="73"/>
      <c r="AE337" s="73"/>
      <c r="AF337" s="73"/>
      <c r="AG337" s="73"/>
      <c r="AH337" s="73"/>
      <c r="AI337" s="73"/>
      <c r="AJ337" s="73"/>
      <c r="AK337" s="73"/>
      <c r="AL337" s="73"/>
      <c r="AM337" s="73"/>
      <c r="AN337" s="73"/>
      <c r="AO337" s="73" t="str">
        <f ca="1"/>
        <v>60_60_17_002</v>
      </c>
      <c r="AP337" s="73" t="str">
        <f ca="1"/>
        <v>Construction Quality Monitoring Team (CQM) Attendance Plan</v>
      </c>
      <c r="AQ337" s="73" t="str">
        <f t="shared" ca="1" si="5"/>
        <v>60_60_17_002 : Construction Quality Monitoring Team (CQM) Attendance Plan</v>
      </c>
    </row>
    <row r="338" spans="2:43" x14ac:dyDescent="0.35">
      <c r="B338" s="6" t="s">
        <v>3562</v>
      </c>
      <c r="C338" s="73"/>
      <c r="D338" s="73"/>
      <c r="E338" s="73"/>
      <c r="F338" s="73"/>
      <c r="G33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PM_40_30_22</v>
      </c>
      <c r="H338" s="101" t="s">
        <v>2758</v>
      </c>
      <c r="I338" s="101" t="s">
        <v>2579</v>
      </c>
      <c r="J338" s="101" t="s">
        <v>2813</v>
      </c>
      <c r="K338" s="73" t="s">
        <v>3563</v>
      </c>
      <c r="L338" s="73" t="str">
        <f>_xlfn.CONCAT(tbl_Picklist_UniclassPM[[#This Row],[Code]]," : ",tbl_Picklist_UniclassPM[[#This Row],[Title]])</f>
        <v>PM_40_30_22 : Designer health and safety risk assessment</v>
      </c>
      <c r="M338" s="73"/>
      <c r="N338" s="73"/>
      <c r="O338" s="73"/>
      <c r="P338" s="73"/>
      <c r="Q338" s="73"/>
      <c r="R338" s="73" t="str">
        <f ca="1"/>
        <v>PM_40_35_11 : Catering models</v>
      </c>
      <c r="S338" s="73"/>
      <c r="T338" s="73"/>
      <c r="U338" s="73"/>
      <c r="V338" s="73"/>
      <c r="W338" s="73"/>
      <c r="X338" s="73"/>
      <c r="Y338" s="73"/>
      <c r="Z338" s="73"/>
      <c r="AA338" s="73"/>
      <c r="AB338" s="73"/>
      <c r="AC338" s="73"/>
      <c r="AD338" s="73"/>
      <c r="AE338" s="73"/>
      <c r="AF338" s="73"/>
      <c r="AG338" s="73"/>
      <c r="AH338" s="73"/>
      <c r="AI338" s="73"/>
      <c r="AJ338" s="73"/>
      <c r="AK338" s="73"/>
      <c r="AL338" s="73"/>
      <c r="AM338" s="73"/>
      <c r="AN338" s="73"/>
      <c r="AO338" s="73" t="str">
        <f ca="1"/>
        <v>60_60_60_001</v>
      </c>
      <c r="AP338" s="73" t="str">
        <f ca="1"/>
        <v>Project Key Information</v>
      </c>
      <c r="AQ338" s="73" t="str">
        <f t="shared" ca="1" si="5"/>
        <v>60_60_60_001 : Project Key Information</v>
      </c>
    </row>
    <row r="339" spans="2:43" x14ac:dyDescent="0.35">
      <c r="B339" s="6" t="s">
        <v>3564</v>
      </c>
      <c r="C339" s="73"/>
      <c r="D339" s="73"/>
      <c r="E339" s="73"/>
      <c r="F339" s="73"/>
      <c r="G33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PM_40_30_23</v>
      </c>
      <c r="H339" s="101" t="s">
        <v>2758</v>
      </c>
      <c r="I339" s="101" t="s">
        <v>2579</v>
      </c>
      <c r="J339" s="101" t="s">
        <v>2981</v>
      </c>
      <c r="K339" s="73" t="s">
        <v>3565</v>
      </c>
      <c r="L339" s="73" t="str">
        <f>_xlfn.CONCAT(tbl_Picklist_UniclassPM[[#This Row],[Code]]," : ",tbl_Picklist_UniclassPM[[#This Row],[Title]])</f>
        <v>PM_40_30_23 : Design philosophy statement</v>
      </c>
      <c r="M339" s="73"/>
      <c r="N339" s="73"/>
      <c r="O339" s="73"/>
      <c r="P339" s="73"/>
      <c r="Q339" s="73"/>
      <c r="R339" s="73" t="str">
        <f ca="1"/>
        <v>PM_40_35_15 : Civil engineering models</v>
      </c>
      <c r="S339" s="73"/>
      <c r="T339" s="73"/>
      <c r="U339" s="73"/>
      <c r="V339" s="73"/>
      <c r="W339" s="73"/>
      <c r="X339" s="73"/>
      <c r="Y339" s="73"/>
      <c r="Z339" s="73"/>
      <c r="AA339" s="73"/>
      <c r="AB339" s="73"/>
      <c r="AC339" s="73"/>
      <c r="AD339" s="73"/>
      <c r="AE339" s="73"/>
      <c r="AF339" s="73"/>
      <c r="AG339" s="73"/>
      <c r="AH339" s="73"/>
      <c r="AI339" s="73"/>
      <c r="AJ339" s="73"/>
      <c r="AK339" s="73"/>
      <c r="AL339" s="73"/>
      <c r="AM339" s="73"/>
      <c r="AN339" s="73"/>
      <c r="AO339" s="73" t="str">
        <f ca="1"/>
        <v>60_60_63_001</v>
      </c>
      <c r="AP339" s="73" t="str">
        <f ca="1"/>
        <v>Project Organogram</v>
      </c>
      <c r="AQ339" s="73" t="str">
        <f t="shared" ca="1" si="5"/>
        <v>60_60_63_001 : Project Organogram</v>
      </c>
    </row>
    <row r="340" spans="2:43" x14ac:dyDescent="0.35">
      <c r="B340" s="6" t="s">
        <v>3566</v>
      </c>
      <c r="C340" s="73"/>
      <c r="D340" s="73"/>
      <c r="E340" s="73"/>
      <c r="F340" s="73"/>
      <c r="G34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PM_40_30_24</v>
      </c>
      <c r="H340" s="101" t="s">
        <v>2758</v>
      </c>
      <c r="I340" s="101" t="s">
        <v>2579</v>
      </c>
      <c r="J340" s="101" t="s">
        <v>2985</v>
      </c>
      <c r="K340" s="73" t="s">
        <v>3567</v>
      </c>
      <c r="L340" s="73" t="str">
        <f>_xlfn.CONCAT(tbl_Picklist_UniclassPM[[#This Row],[Code]]," : ",tbl_Picklist_UniclassPM[[#This Row],[Title]])</f>
        <v>PM_40_30_24 : Design responsibility matrix</v>
      </c>
      <c r="M340" s="73"/>
      <c r="N340" s="73"/>
      <c r="O340" s="73"/>
      <c r="P340" s="73"/>
      <c r="Q340" s="73"/>
      <c r="R340" s="73" t="str">
        <f ca="1"/>
        <v>PM_40_35_18 : Combined discipline models</v>
      </c>
      <c r="S340" s="73"/>
      <c r="T340" s="73"/>
      <c r="U340" s="73"/>
      <c r="V340" s="73"/>
      <c r="W340" s="73"/>
      <c r="X340" s="73"/>
      <c r="Y340" s="73"/>
      <c r="Z340" s="73"/>
      <c r="AA340" s="73"/>
      <c r="AB340" s="73"/>
      <c r="AC340" s="73"/>
      <c r="AD340" s="73"/>
      <c r="AE340" s="73"/>
      <c r="AF340" s="73"/>
      <c r="AG340" s="73"/>
      <c r="AH340" s="73"/>
      <c r="AI340" s="73"/>
      <c r="AJ340" s="73"/>
      <c r="AK340" s="73"/>
      <c r="AL340" s="73"/>
      <c r="AM340" s="73"/>
      <c r="AN340" s="73"/>
      <c r="AO340" s="73" t="str">
        <f ca="1"/>
        <v>60_70_03_001</v>
      </c>
      <c r="AP340" s="73" t="str">
        <f ca="1"/>
        <v>Special Conditions Recommendation Report</v>
      </c>
      <c r="AQ340" s="73" t="str">
        <f t="shared" ca="1" si="5"/>
        <v>60_70_03_001 : Special Conditions Recommendation Report</v>
      </c>
    </row>
    <row r="341" spans="2:43" x14ac:dyDescent="0.35">
      <c r="B341" s="6" t="s">
        <v>3568</v>
      </c>
      <c r="C341" s="73"/>
      <c r="D341" s="73"/>
      <c r="E341" s="73"/>
      <c r="F341" s="73"/>
      <c r="G34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PM_40_30_25</v>
      </c>
      <c r="H341" s="101" t="s">
        <v>2758</v>
      </c>
      <c r="I341" s="101" t="s">
        <v>2579</v>
      </c>
      <c r="J341" s="101" t="s">
        <v>2733</v>
      </c>
      <c r="K341" s="73" t="s">
        <v>3569</v>
      </c>
      <c r="L341" s="73" t="str">
        <f>_xlfn.CONCAT(tbl_Picklist_UniclassPM[[#This Row],[Code]]," : ",tbl_Picklist_UniclassPM[[#This Row],[Title]])</f>
        <v>PM_40_30_25 : Developmental control plan</v>
      </c>
      <c r="M341" s="73"/>
      <c r="N341" s="73"/>
      <c r="O341" s="73"/>
      <c r="P341" s="73"/>
      <c r="Q341" s="73"/>
      <c r="R341" s="73" t="str">
        <f ca="1"/>
        <v>PM_40_35_24 : Drainage models</v>
      </c>
      <c r="S341" s="73"/>
      <c r="T341" s="73"/>
      <c r="U341" s="73"/>
      <c r="V341" s="73"/>
      <c r="W341" s="73"/>
      <c r="X341" s="73"/>
      <c r="Y341" s="73"/>
      <c r="Z341" s="73"/>
      <c r="AA341" s="73"/>
      <c r="AB341" s="73"/>
      <c r="AC341" s="73"/>
      <c r="AD341" s="73"/>
      <c r="AE341" s="73"/>
      <c r="AF341" s="73"/>
      <c r="AG341" s="73"/>
      <c r="AH341" s="73"/>
      <c r="AI341" s="73"/>
      <c r="AJ341" s="73"/>
      <c r="AK341" s="73"/>
      <c r="AL341" s="73"/>
      <c r="AM341" s="73"/>
      <c r="AN341" s="73"/>
      <c r="AO341" s="73" t="str">
        <f ca="1"/>
        <v>60_70_15_001</v>
      </c>
      <c r="AP341" s="73" t="str">
        <f ca="1"/>
        <v>Notification of Construction Project (F10)</v>
      </c>
      <c r="AQ341" s="73" t="str">
        <f t="shared" ca="1" si="5"/>
        <v>60_70_15_001 : Notification of Construction Project (F10)</v>
      </c>
    </row>
    <row r="342" spans="2:43" x14ac:dyDescent="0.35">
      <c r="B342" s="6" t="s">
        <v>3570</v>
      </c>
      <c r="C342" s="73"/>
      <c r="D342" s="73"/>
      <c r="E342" s="73"/>
      <c r="F342" s="73"/>
      <c r="G34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PM_40_30_27</v>
      </c>
      <c r="H342" s="101" t="s">
        <v>2758</v>
      </c>
      <c r="I342" s="101" t="s">
        <v>2579</v>
      </c>
      <c r="J342" s="101" t="s">
        <v>2561</v>
      </c>
      <c r="K342" s="73" t="s">
        <v>3571</v>
      </c>
      <c r="L342" s="73" t="str">
        <f>_xlfn.CONCAT(tbl_Picklist_UniclassPM[[#This Row],[Code]]," : ",tbl_Picklist_UniclassPM[[#This Row],[Title]])</f>
        <v>PM_40_30_27 : Energy target</v>
      </c>
      <c r="M342" s="73"/>
      <c r="N342" s="73"/>
      <c r="O342" s="73"/>
      <c r="P342" s="73"/>
      <c r="Q342" s="73"/>
      <c r="R342" s="73" t="str">
        <f ca="1"/>
        <v>PM_40_35_27 : Electrical models</v>
      </c>
      <c r="S342" s="73"/>
      <c r="T342" s="73"/>
      <c r="U342" s="73"/>
      <c r="V342" s="73"/>
      <c r="W342" s="73"/>
      <c r="X342" s="73"/>
      <c r="Y342" s="73"/>
      <c r="Z342" s="73"/>
      <c r="AA342" s="73"/>
      <c r="AB342" s="73"/>
      <c r="AC342" s="73"/>
      <c r="AD342" s="73"/>
      <c r="AE342" s="73"/>
      <c r="AF342" s="73"/>
      <c r="AG342" s="73"/>
      <c r="AH342" s="73"/>
      <c r="AI342" s="73"/>
      <c r="AJ342" s="73"/>
      <c r="AK342" s="73"/>
      <c r="AL342" s="73"/>
      <c r="AM342" s="73"/>
      <c r="AN342" s="73"/>
      <c r="AO342" s="73" t="str">
        <f ca="1"/>
        <v>60_70_15_002</v>
      </c>
      <c r="AP342" s="73" t="str">
        <f ca="1"/>
        <v>Notification of Construction Project (F10) Update</v>
      </c>
      <c r="AQ342" s="73" t="str">
        <f t="shared" ca="1" si="5"/>
        <v>60_70_15_002 : Notification of Construction Project (F10) Update</v>
      </c>
    </row>
    <row r="343" spans="2:43" x14ac:dyDescent="0.35">
      <c r="B343" s="6" t="s">
        <v>3572</v>
      </c>
      <c r="C343" s="73"/>
      <c r="D343" s="73"/>
      <c r="E343" s="73"/>
      <c r="F343" s="73"/>
      <c r="G34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PM_40_30_28</v>
      </c>
      <c r="H343" s="101" t="s">
        <v>2758</v>
      </c>
      <c r="I343" s="101" t="s">
        <v>2579</v>
      </c>
      <c r="J343" s="101" t="s">
        <v>2753</v>
      </c>
      <c r="K343" s="73" t="s">
        <v>3573</v>
      </c>
      <c r="L343" s="73" t="str">
        <f>_xlfn.CONCAT(tbl_Picklist_UniclassPM[[#This Row],[Code]]," : ",tbl_Picklist_UniclassPM[[#This Row],[Title]])</f>
        <v>PM_40_30_28 : Energy and comfort design calculations</v>
      </c>
      <c r="M343" s="73"/>
      <c r="N343" s="73"/>
      <c r="O343" s="73"/>
      <c r="P343" s="73"/>
      <c r="Q343" s="73"/>
      <c r="R343" s="73" t="str">
        <f ca="1"/>
        <v>PM_40_35_29 : Fittings, furnishings and equipment (FF&amp;E) models</v>
      </c>
      <c r="S343" s="73"/>
      <c r="T343" s="73"/>
      <c r="U343" s="73"/>
      <c r="V343" s="73"/>
      <c r="W343" s="73"/>
      <c r="X343" s="73"/>
      <c r="Y343" s="73"/>
      <c r="Z343" s="73"/>
      <c r="AA343" s="73"/>
      <c r="AB343" s="73"/>
      <c r="AC343" s="73"/>
      <c r="AD343" s="73"/>
      <c r="AE343" s="73"/>
      <c r="AF343" s="73"/>
      <c r="AG343" s="73"/>
      <c r="AH343" s="73"/>
      <c r="AI343" s="73"/>
      <c r="AJ343" s="73"/>
      <c r="AK343" s="73"/>
      <c r="AL343" s="73"/>
      <c r="AM343" s="73"/>
      <c r="AN343" s="73"/>
      <c r="AO343" s="73" t="str">
        <f ca="1"/>
        <v>60_70_38_001</v>
      </c>
      <c r="AP343" s="73" t="str">
        <f ca="1"/>
        <v>Principal Designer (BSA/CDM) Competency Evidence</v>
      </c>
      <c r="AQ343" s="73" t="str">
        <f t="shared" ca="1" si="5"/>
        <v>60_70_38_001 : Principal Designer (BSA/CDM) Competency Evidence</v>
      </c>
    </row>
    <row r="344" spans="2:43" x14ac:dyDescent="0.35">
      <c r="B344" s="6" t="s">
        <v>3574</v>
      </c>
      <c r="C344" s="73"/>
      <c r="D344" s="73"/>
      <c r="E344" s="73"/>
      <c r="F344" s="73"/>
      <c r="G34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PM_40_30_30</v>
      </c>
      <c r="H344" s="101" t="s">
        <v>2758</v>
      </c>
      <c r="I344" s="101" t="s">
        <v>2579</v>
      </c>
      <c r="J344" s="101" t="s">
        <v>2579</v>
      </c>
      <c r="K344" s="73" t="s">
        <v>3575</v>
      </c>
      <c r="L344" s="73" t="str">
        <f>_xlfn.CONCAT(tbl_Picklist_UniclassPM[[#This Row],[Code]]," : ",tbl_Picklist_UniclassPM[[#This Row],[Title]])</f>
        <v>PM_40_30_30 : Fire-rated doorset design and installation drawings</v>
      </c>
      <c r="M344" s="73"/>
      <c r="N344" s="73"/>
      <c r="O344" s="73"/>
      <c r="P344" s="73"/>
      <c r="Q344" s="73"/>
      <c r="R344" s="73" t="str">
        <f ca="1"/>
        <v>PM_40_35_33 : Geotechnical models</v>
      </c>
      <c r="S344" s="73"/>
      <c r="T344" s="73"/>
      <c r="U344" s="73"/>
      <c r="V344" s="73"/>
      <c r="W344" s="73"/>
      <c r="X344" s="73"/>
      <c r="Y344" s="73"/>
      <c r="Z344" s="73"/>
      <c r="AA344" s="73"/>
      <c r="AB344" s="73"/>
      <c r="AC344" s="73"/>
      <c r="AD344" s="73"/>
      <c r="AE344" s="73"/>
      <c r="AF344" s="73"/>
      <c r="AG344" s="73"/>
      <c r="AH344" s="73"/>
      <c r="AI344" s="73"/>
      <c r="AJ344" s="73"/>
      <c r="AK344" s="73"/>
      <c r="AL344" s="73"/>
      <c r="AM344" s="73"/>
      <c r="AN344" s="73"/>
      <c r="AO344" s="73" t="str">
        <f ca="1"/>
        <v>60_70_38_002</v>
      </c>
      <c r="AP344" s="73" t="str">
        <f ca="1"/>
        <v>Principal Designer (BSA/CDM) Competency Letter</v>
      </c>
      <c r="AQ344" s="73" t="str">
        <f t="shared" ca="1" si="5"/>
        <v>60_70_38_002 : Principal Designer (BSA/CDM) Competency Letter</v>
      </c>
    </row>
    <row r="345" spans="2:43" x14ac:dyDescent="0.35">
      <c r="B345" s="6" t="s">
        <v>3576</v>
      </c>
      <c r="C345" s="73"/>
      <c r="D345" s="73"/>
      <c r="E345" s="73"/>
      <c r="F345" s="73"/>
      <c r="G34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PM_40_30_32</v>
      </c>
      <c r="H345" s="101" t="s">
        <v>2758</v>
      </c>
      <c r="I345" s="101" t="s">
        <v>2579</v>
      </c>
      <c r="J345" s="101" t="s">
        <v>3117</v>
      </c>
      <c r="K345" s="73" t="s">
        <v>3577</v>
      </c>
      <c r="L345" s="73" t="str">
        <f>_xlfn.CONCAT(tbl_Picklist_UniclassPM[[#This Row],[Code]]," : ",tbl_Picklist_UniclassPM[[#This Row],[Title]])</f>
        <v>PM_40_30_32 : Geotechnical engineering information</v>
      </c>
      <c r="M345" s="73"/>
      <c r="N345" s="73"/>
      <c r="O345" s="73"/>
      <c r="P345" s="73"/>
      <c r="Q345" s="73"/>
      <c r="R345" s="73" t="str">
        <f ca="1"/>
        <v>PM_40_35_45 : Landscape models</v>
      </c>
      <c r="S345" s="73"/>
      <c r="T345" s="73"/>
      <c r="U345" s="73"/>
      <c r="V345" s="73"/>
      <c r="W345" s="73"/>
      <c r="X345" s="73"/>
      <c r="Y345" s="73"/>
      <c r="Z345" s="73"/>
      <c r="AA345" s="73"/>
      <c r="AB345" s="73"/>
      <c r="AC345" s="73"/>
      <c r="AD345" s="73"/>
      <c r="AE345" s="73"/>
      <c r="AF345" s="73"/>
      <c r="AG345" s="73"/>
      <c r="AH345" s="73"/>
      <c r="AI345" s="73"/>
      <c r="AJ345" s="73"/>
      <c r="AK345" s="73"/>
      <c r="AL345" s="73"/>
      <c r="AM345" s="73"/>
      <c r="AN345" s="73"/>
      <c r="AO345" s="73" t="str">
        <f ca="1"/>
        <v>60_70_38_003</v>
      </c>
      <c r="AP345" s="73" t="str">
        <f ca="1"/>
        <v>Principal Designer (BSA/CDM) Competency Evidence</v>
      </c>
      <c r="AQ345" s="73" t="str">
        <f t="shared" ca="1" si="5"/>
        <v>60_70_38_003 : Principal Designer (BSA/CDM) Competency Evidence</v>
      </c>
    </row>
    <row r="346" spans="2:43" x14ac:dyDescent="0.35">
      <c r="B346" s="6" t="s">
        <v>3578</v>
      </c>
      <c r="C346" s="73"/>
      <c r="D346" s="73"/>
      <c r="E346" s="73"/>
      <c r="F346" s="73"/>
      <c r="G34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PM_40_30_34</v>
      </c>
      <c r="H346" s="101" t="s">
        <v>2758</v>
      </c>
      <c r="I346" s="101" t="s">
        <v>2579</v>
      </c>
      <c r="J346" s="101" t="s">
        <v>3060</v>
      </c>
      <c r="K346" s="73" t="s">
        <v>3579</v>
      </c>
      <c r="L346" s="73" t="str">
        <f>_xlfn.CONCAT(tbl_Picklist_UniclassPM[[#This Row],[Code]]," : ",tbl_Picklist_UniclassPM[[#This Row],[Title]])</f>
        <v>PM_40_30_34 : Graphical information</v>
      </c>
      <c r="M346" s="73"/>
      <c r="N346" s="73"/>
      <c r="O346" s="73"/>
      <c r="P346" s="73"/>
      <c r="Q346" s="73"/>
      <c r="R346" s="73" t="str">
        <f ca="1"/>
        <v>PM_40_35_51 : Mechanical models</v>
      </c>
      <c r="S346" s="73"/>
      <c r="T346" s="73"/>
      <c r="U346" s="73"/>
      <c r="V346" s="73"/>
      <c r="W346" s="73"/>
      <c r="X346" s="73"/>
      <c r="Y346" s="73"/>
      <c r="Z346" s="73"/>
      <c r="AA346" s="73"/>
      <c r="AB346" s="73"/>
      <c r="AC346" s="73"/>
      <c r="AD346" s="73"/>
      <c r="AE346" s="73"/>
      <c r="AF346" s="73"/>
      <c r="AG346" s="73"/>
      <c r="AH346" s="73"/>
      <c r="AI346" s="73"/>
      <c r="AJ346" s="73"/>
      <c r="AK346" s="73"/>
      <c r="AL346" s="73"/>
      <c r="AM346" s="73"/>
      <c r="AN346" s="73"/>
      <c r="AO346" s="73" t="str">
        <f ca="1"/>
        <v>60_70_38_004</v>
      </c>
      <c r="AP346" s="73" t="str">
        <f ca="1"/>
        <v>Principal Designer (BSA/CDM) Competency Letter</v>
      </c>
      <c r="AQ346" s="73" t="str">
        <f t="shared" ca="1" si="5"/>
        <v>60_70_38_004 : Principal Designer (BSA/CDM) Competency Letter</v>
      </c>
    </row>
    <row r="347" spans="2:43" x14ac:dyDescent="0.35">
      <c r="B347" s="6" t="s">
        <v>3580</v>
      </c>
      <c r="C347" s="73"/>
      <c r="D347" s="73"/>
      <c r="E347" s="73"/>
      <c r="F347" s="73"/>
      <c r="G34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PM_40_30_50</v>
      </c>
      <c r="H347" s="101" t="s">
        <v>2758</v>
      </c>
      <c r="I347" s="101" t="s">
        <v>2579</v>
      </c>
      <c r="J347" s="101" t="s">
        <v>2619</v>
      </c>
      <c r="K347" s="73" t="s">
        <v>3581</v>
      </c>
      <c r="L347" s="73" t="str">
        <f>_xlfn.CONCAT(tbl_Picklist_UniclassPM[[#This Row],[Code]]," : ",tbl_Picklist_UniclassPM[[#This Row],[Title]])</f>
        <v>PM_40_30_50 : Management control plan</v>
      </c>
      <c r="M347" s="73"/>
      <c r="N347" s="73"/>
      <c r="O347" s="73"/>
      <c r="P347" s="73"/>
      <c r="Q347" s="73"/>
      <c r="R347" s="73" t="str">
        <f ca="1"/>
        <v>PM_40_35_65 : Process models</v>
      </c>
      <c r="S347" s="73"/>
      <c r="T347" s="73"/>
      <c r="U347" s="73"/>
      <c r="V347" s="73"/>
      <c r="W347" s="73"/>
      <c r="X347" s="73"/>
      <c r="Y347" s="73"/>
      <c r="Z347" s="73"/>
      <c r="AA347" s="73"/>
      <c r="AB347" s="73"/>
      <c r="AC347" s="73"/>
      <c r="AD347" s="73"/>
      <c r="AE347" s="73"/>
      <c r="AF347" s="73"/>
      <c r="AG347" s="73"/>
      <c r="AH347" s="73"/>
      <c r="AI347" s="73"/>
      <c r="AJ347" s="73"/>
      <c r="AK347" s="73"/>
      <c r="AL347" s="73"/>
      <c r="AM347" s="73"/>
      <c r="AN347" s="73"/>
      <c r="AO347" s="73" t="str">
        <f ca="1"/>
        <v>60_70_38_005</v>
      </c>
      <c r="AP347" s="73" t="str">
        <f ca="1"/>
        <v>Health and Safety Report</v>
      </c>
      <c r="AQ347" s="73" t="str">
        <f t="shared" ca="1" si="5"/>
        <v>60_70_38_005 : Health and Safety Report</v>
      </c>
    </row>
    <row r="348" spans="2:43" x14ac:dyDescent="0.35">
      <c r="B348" s="6" t="s">
        <v>3582</v>
      </c>
      <c r="C348" s="73"/>
      <c r="D348" s="73"/>
      <c r="E348" s="73"/>
      <c r="F348" s="73"/>
      <c r="G34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PM_40_30_52</v>
      </c>
      <c r="H348" s="101" t="s">
        <v>2758</v>
      </c>
      <c r="I348" s="101" t="s">
        <v>2579</v>
      </c>
      <c r="J348" s="101" t="s">
        <v>3009</v>
      </c>
      <c r="K348" s="73" t="s">
        <v>3583</v>
      </c>
      <c r="L348" s="73" t="str">
        <f>_xlfn.CONCAT(tbl_Picklist_UniclassPM[[#This Row],[Code]]," : ",tbl_Picklist_UniclassPM[[#This Row],[Title]])</f>
        <v>PM_40_30_52 : Mechanical, electrical, instrumentation, controls and automation (MEICA) design</v>
      </c>
      <c r="M348" s="73"/>
      <c r="N348" s="73"/>
      <c r="O348" s="73"/>
      <c r="P348" s="73"/>
      <c r="Q348" s="73"/>
      <c r="R348" s="73" t="str">
        <f ca="1"/>
        <v>PM_40_35_68 : Public health models</v>
      </c>
      <c r="S348" s="73"/>
      <c r="T348" s="73"/>
      <c r="U348" s="73"/>
      <c r="V348" s="73"/>
      <c r="W348" s="73"/>
      <c r="X348" s="73"/>
      <c r="Y348" s="73"/>
      <c r="Z348" s="73"/>
      <c r="AA348" s="73"/>
      <c r="AB348" s="73"/>
      <c r="AC348" s="73"/>
      <c r="AD348" s="73"/>
      <c r="AE348" s="73"/>
      <c r="AF348" s="73"/>
      <c r="AG348" s="73"/>
      <c r="AH348" s="73"/>
      <c r="AI348" s="73"/>
      <c r="AJ348" s="73"/>
      <c r="AK348" s="73"/>
      <c r="AL348" s="73"/>
      <c r="AM348" s="73"/>
      <c r="AN348" s="73"/>
      <c r="AO348" s="73" t="str">
        <f ca="1"/>
        <v>60_70_38_006</v>
      </c>
      <c r="AP348" s="73" t="str">
        <f ca="1"/>
        <v>Health Safety Quality and Workmanship (HSQW) Report</v>
      </c>
      <c r="AQ348" s="73" t="str">
        <f t="shared" ca="1" si="5"/>
        <v>60_70_38_006 : Health Safety Quality and Workmanship (HSQW) Report</v>
      </c>
    </row>
    <row r="349" spans="2:43" x14ac:dyDescent="0.35">
      <c r="B349" s="6" t="s">
        <v>3584</v>
      </c>
      <c r="C349" s="73"/>
      <c r="D349" s="73"/>
      <c r="E349" s="73"/>
      <c r="F349" s="73"/>
      <c r="G34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PM_40_30_54</v>
      </c>
      <c r="H349" s="101" t="s">
        <v>2758</v>
      </c>
      <c r="I349" s="101" t="s">
        <v>2579</v>
      </c>
      <c r="J349" s="101" t="s">
        <v>3585</v>
      </c>
      <c r="K349" s="73" t="s">
        <v>3586</v>
      </c>
      <c r="L349" s="73" t="str">
        <f>_xlfn.CONCAT(tbl_Picklist_UniclassPM[[#This Row],[Code]]," : ",tbl_Picklist_UniclassPM[[#This Row],[Title]])</f>
        <v>PM_40_30_54 : Modelling production and delivery table</v>
      </c>
      <c r="M349" s="73"/>
      <c r="N349" s="73"/>
      <c r="O349" s="73"/>
      <c r="P349" s="73"/>
      <c r="Q349" s="73"/>
      <c r="R349" s="73" t="str">
        <f ca="1"/>
        <v>PM_40_35_83 : Structural engineering models</v>
      </c>
      <c r="S349" s="73"/>
      <c r="T349" s="73"/>
      <c r="U349" s="73"/>
      <c r="V349" s="73"/>
      <c r="W349" s="73"/>
      <c r="X349" s="73"/>
      <c r="Y349" s="73"/>
      <c r="Z349" s="73"/>
      <c r="AA349" s="73"/>
      <c r="AB349" s="73"/>
      <c r="AC349" s="73"/>
      <c r="AD349" s="73"/>
      <c r="AE349" s="73"/>
      <c r="AF349" s="73"/>
      <c r="AG349" s="73"/>
      <c r="AH349" s="73"/>
      <c r="AI349" s="73"/>
      <c r="AJ349" s="73"/>
      <c r="AK349" s="73"/>
      <c r="AL349" s="73"/>
      <c r="AM349" s="73"/>
      <c r="AN349" s="73"/>
      <c r="AO349" s="73" t="str">
        <f ca="1"/>
        <v>60_90_46_001</v>
      </c>
      <c r="AP349" s="73" t="str">
        <f ca="1"/>
        <v>Lessons Learned Register</v>
      </c>
      <c r="AQ349" s="73" t="str">
        <f t="shared" ca="1" si="5"/>
        <v>60_90_46_001 : Lessons Learned Register</v>
      </c>
    </row>
    <row r="350" spans="2:43" x14ac:dyDescent="0.35">
      <c r="B350" s="6" t="s">
        <v>3587</v>
      </c>
      <c r="C350" s="73"/>
      <c r="D350" s="73"/>
      <c r="E350" s="73"/>
      <c r="F350" s="73"/>
      <c r="G35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PM_40_30_55</v>
      </c>
      <c r="H350" s="101" t="s">
        <v>2758</v>
      </c>
      <c r="I350" s="101" t="s">
        <v>2579</v>
      </c>
      <c r="J350" s="101" t="s">
        <v>2633</v>
      </c>
      <c r="K350" s="73" t="s">
        <v>3588</v>
      </c>
      <c r="L350" s="73" t="str">
        <f>_xlfn.CONCAT(tbl_Picklist_UniclassPM[[#This Row],[Code]]," : ",tbl_Picklist_UniclassPM[[#This Row],[Title]])</f>
        <v>PM_40_30_55 : Modelling specification</v>
      </c>
      <c r="M350" s="73"/>
      <c r="N350" s="73"/>
      <c r="O350" s="73"/>
      <c r="P350" s="73"/>
      <c r="Q350" s="73"/>
      <c r="R350" s="73" t="str">
        <f ca="1"/>
        <v>PM_40_40_01 : 2D plan drawings</v>
      </c>
      <c r="S350" s="73"/>
      <c r="T350" s="73"/>
      <c r="U350" s="73"/>
      <c r="V350" s="73"/>
      <c r="W350" s="73"/>
      <c r="X350" s="73"/>
      <c r="Y350" s="73"/>
      <c r="Z350" s="73"/>
      <c r="AA350" s="73"/>
      <c r="AB350" s="73"/>
      <c r="AC350" s="73"/>
      <c r="AD350" s="73"/>
      <c r="AE350" s="73"/>
      <c r="AF350" s="73"/>
      <c r="AG350" s="73"/>
      <c r="AH350" s="73"/>
      <c r="AI350" s="73"/>
      <c r="AJ350" s="73"/>
      <c r="AK350" s="73"/>
      <c r="AL350" s="73"/>
      <c r="AM350" s="73"/>
      <c r="AN350" s="73"/>
      <c r="AO350" s="73" t="str">
        <f ca="1"/>
        <v>60_90_70_001</v>
      </c>
      <c r="AP350" s="73" t="str">
        <f ca="1"/>
        <v>COBie Quality Control Report (Design)</v>
      </c>
      <c r="AQ350" s="73" t="str">
        <f t="shared" ca="1" si="5"/>
        <v>60_90_70_001 : COBie Quality Control Report (Design)</v>
      </c>
    </row>
    <row r="351" spans="2:43" x14ac:dyDescent="0.35">
      <c r="B351" s="6" t="s">
        <v>3589</v>
      </c>
      <c r="C351" s="73"/>
      <c r="D351" s="73"/>
      <c r="E351" s="73"/>
      <c r="F351" s="73"/>
      <c r="G35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PM_40_30_60</v>
      </c>
      <c r="H351" s="101" t="s">
        <v>2758</v>
      </c>
      <c r="I351" s="101" t="s">
        <v>2579</v>
      </c>
      <c r="J351" s="101" t="s">
        <v>2521</v>
      </c>
      <c r="K351" s="73" t="s">
        <v>3590</v>
      </c>
      <c r="L351" s="73" t="str">
        <f>_xlfn.CONCAT(tbl_Picklist_UniclassPM[[#This Row],[Code]]," : ",tbl_Picklist_UniclassPM[[#This Row],[Title]])</f>
        <v>PM_40_30_60 : Parametric information</v>
      </c>
      <c r="M351" s="73"/>
      <c r="N351" s="73"/>
      <c r="O351" s="73"/>
      <c r="P351" s="73"/>
      <c r="Q351" s="73"/>
      <c r="R351" s="73" t="str">
        <f ca="1"/>
        <v>PM_40_40_02 : 3D plan drawings</v>
      </c>
      <c r="S351" s="73"/>
      <c r="T351" s="73"/>
      <c r="U351" s="73"/>
      <c r="V351" s="73"/>
      <c r="W351" s="73"/>
      <c r="X351" s="73"/>
      <c r="Y351" s="73"/>
      <c r="Z351" s="73"/>
      <c r="AA351" s="73"/>
      <c r="AB351" s="73"/>
      <c r="AC351" s="73"/>
      <c r="AD351" s="73"/>
      <c r="AE351" s="73"/>
      <c r="AF351" s="73"/>
      <c r="AG351" s="73"/>
      <c r="AH351" s="73"/>
      <c r="AI351" s="73"/>
      <c r="AJ351" s="73"/>
      <c r="AK351" s="73"/>
      <c r="AL351" s="73"/>
      <c r="AM351" s="73"/>
      <c r="AN351" s="73"/>
      <c r="AO351" s="73" t="str">
        <f ca="1"/>
        <v>60_90_70_002</v>
      </c>
      <c r="AP351" s="73" t="str">
        <f ca="1"/>
        <v>COBie Quality Control Report (Construction)</v>
      </c>
      <c r="AQ351" s="73" t="str">
        <f t="shared" ca="1" si="5"/>
        <v>60_90_70_002 : COBie Quality Control Report (Construction)</v>
      </c>
    </row>
    <row r="352" spans="2:43" x14ac:dyDescent="0.35">
      <c r="B352" s="6" t="s">
        <v>3591</v>
      </c>
      <c r="C352" s="73"/>
      <c r="D352" s="73"/>
      <c r="E352" s="73"/>
      <c r="F352" s="73"/>
      <c r="G35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PM_40_30_62</v>
      </c>
      <c r="H352" s="101" t="s">
        <v>2758</v>
      </c>
      <c r="I352" s="101" t="s">
        <v>2579</v>
      </c>
      <c r="J352" s="101" t="s">
        <v>2972</v>
      </c>
      <c r="K352" s="73" t="s">
        <v>3592</v>
      </c>
      <c r="L352" s="73" t="str">
        <f>_xlfn.CONCAT(tbl_Picklist_UniclassPM[[#This Row],[Code]]," : ",tbl_Picklist_UniclassPM[[#This Row],[Title]])</f>
        <v>PM_40_30_62 : Photorealistic visualization images</v>
      </c>
      <c r="M352" s="73"/>
      <c r="N352" s="73"/>
      <c r="O352" s="73"/>
      <c r="P352" s="73"/>
      <c r="Q352" s="73"/>
      <c r="R352" s="73" t="str">
        <f ca="1"/>
        <v>PM_40_40_10 : Builders' work drawings</v>
      </c>
      <c r="S352" s="73"/>
      <c r="T352" s="73"/>
      <c r="U352" s="73"/>
      <c r="V352" s="73"/>
      <c r="W352" s="73"/>
      <c r="X352" s="73"/>
      <c r="Y352" s="73"/>
      <c r="Z352" s="73"/>
      <c r="AA352" s="73"/>
      <c r="AB352" s="73"/>
      <c r="AC352" s="73"/>
      <c r="AD352" s="73"/>
      <c r="AE352" s="73"/>
      <c r="AF352" s="73"/>
      <c r="AG352" s="73"/>
      <c r="AH352" s="73"/>
      <c r="AI352" s="73"/>
      <c r="AJ352" s="73"/>
      <c r="AK352" s="73"/>
      <c r="AL352" s="73"/>
      <c r="AM352" s="73"/>
      <c r="AN352" s="73"/>
      <c r="AO352" s="73" t="str">
        <f ca="1"/>
        <v>70_15_01_001</v>
      </c>
      <c r="AP352" s="73" t="str">
        <f ca="1"/>
        <v>Acoustic Test Certificate</v>
      </c>
      <c r="AQ352" s="73" t="str">
        <f t="shared" ca="1" si="5"/>
        <v>70_15_01_001 : Acoustic Test Certificate</v>
      </c>
    </row>
    <row r="353" spans="2:43" x14ac:dyDescent="0.35">
      <c r="B353" s="6" t="s">
        <v>3593</v>
      </c>
      <c r="C353" s="73"/>
      <c r="D353" s="73"/>
      <c r="E353" s="73"/>
      <c r="F353" s="73"/>
      <c r="G35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PM_40_30_63</v>
      </c>
      <c r="H353" s="101" t="s">
        <v>2758</v>
      </c>
      <c r="I353" s="101" t="s">
        <v>2579</v>
      </c>
      <c r="J353" s="101" t="s">
        <v>2955</v>
      </c>
      <c r="K353" s="73" t="s">
        <v>3594</v>
      </c>
      <c r="L353" s="73" t="str">
        <f>_xlfn.CONCAT(tbl_Picklist_UniclassPM[[#This Row],[Code]]," : ",tbl_Picklist_UniclassPM[[#This Row],[Title]])</f>
        <v>PM_40_30_63 : Photorealistic visualization model</v>
      </c>
      <c r="M353" s="73"/>
      <c r="N353" s="73"/>
      <c r="O353" s="73"/>
      <c r="P353" s="73"/>
      <c r="Q353" s="73"/>
      <c r="R353" s="73" t="str">
        <f ca="1"/>
        <v>PM_40_40_15 : Coordination drawings</v>
      </c>
      <c r="S353" s="73"/>
      <c r="T353" s="73"/>
      <c r="U353" s="73"/>
      <c r="V353" s="73"/>
      <c r="W353" s="73"/>
      <c r="X353" s="73"/>
      <c r="Y353" s="73"/>
      <c r="Z353" s="73"/>
      <c r="AA353" s="73"/>
      <c r="AB353" s="73"/>
      <c r="AC353" s="73"/>
      <c r="AD353" s="73"/>
      <c r="AE353" s="73"/>
      <c r="AF353" s="73"/>
      <c r="AG353" s="73"/>
      <c r="AH353" s="73"/>
      <c r="AI353" s="73"/>
      <c r="AJ353" s="73"/>
      <c r="AK353" s="73"/>
      <c r="AL353" s="73"/>
      <c r="AM353" s="73"/>
      <c r="AN353" s="73"/>
      <c r="AO353" s="73" t="str">
        <f ca="1"/>
        <v>70_15_04_001</v>
      </c>
      <c r="AP353" s="73" t="str">
        <f ca="1"/>
        <v>Asbestos Clearance Certificate</v>
      </c>
      <c r="AQ353" s="73" t="str">
        <f t="shared" ca="1" si="5"/>
        <v>70_15_04_001 : Asbestos Clearance Certificate</v>
      </c>
    </row>
    <row r="354" spans="2:43" x14ac:dyDescent="0.35">
      <c r="B354" s="6" t="s">
        <v>3595</v>
      </c>
      <c r="C354" s="73"/>
      <c r="D354" s="73"/>
      <c r="E354" s="73"/>
      <c r="F354" s="73"/>
      <c r="G35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PM_40_30_67</v>
      </c>
      <c r="H354" s="101" t="s">
        <v>2758</v>
      </c>
      <c r="I354" s="101" t="s">
        <v>2579</v>
      </c>
      <c r="J354" s="101" t="s">
        <v>3142</v>
      </c>
      <c r="K354" s="73" t="s">
        <v>3596</v>
      </c>
      <c r="L354" s="73" t="str">
        <f>_xlfn.CONCAT(tbl_Picklist_UniclassPM[[#This Row],[Code]]," : ",tbl_Picklist_UniclassPM[[#This Row],[Title]])</f>
        <v>PM_40_30_67 : Prohibited materials information</v>
      </c>
      <c r="M354" s="73"/>
      <c r="N354" s="73"/>
      <c r="O354" s="73"/>
      <c r="P354" s="73"/>
      <c r="Q354" s="73"/>
      <c r="R354" s="73" t="str">
        <f ca="1"/>
        <v>PM_40_40_18 : Cross-section drawings</v>
      </c>
      <c r="S354" s="73"/>
      <c r="T354" s="73"/>
      <c r="U354" s="73"/>
      <c r="V354" s="73"/>
      <c r="W354" s="73"/>
      <c r="X354" s="73"/>
      <c r="Y354" s="73"/>
      <c r="Z354" s="73"/>
      <c r="AA354" s="73"/>
      <c r="AB354" s="73"/>
      <c r="AC354" s="73"/>
      <c r="AD354" s="73"/>
      <c r="AE354" s="73"/>
      <c r="AF354" s="73"/>
      <c r="AG354" s="73"/>
      <c r="AH354" s="73"/>
      <c r="AI354" s="73"/>
      <c r="AJ354" s="73"/>
      <c r="AK354" s="73"/>
      <c r="AL354" s="73"/>
      <c r="AM354" s="73"/>
      <c r="AN354" s="73"/>
      <c r="AO354" s="73" t="str">
        <f ca="1"/>
        <v>70_15_07_001</v>
      </c>
      <c r="AP354" s="73" t="str">
        <f ca="1"/>
        <v>Building Control Completion Certificate</v>
      </c>
      <c r="AQ354" s="73" t="str">
        <f t="shared" ca="1" si="5"/>
        <v>70_15_07_001 : Building Control Completion Certificate</v>
      </c>
    </row>
    <row r="355" spans="2:43" x14ac:dyDescent="0.35">
      <c r="B355" s="6" t="s">
        <v>3597</v>
      </c>
      <c r="C355" s="73"/>
      <c r="D355" s="73"/>
      <c r="E355" s="73"/>
      <c r="F355" s="73"/>
      <c r="G35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PM_40_30_70</v>
      </c>
      <c r="H355" s="101" t="s">
        <v>2758</v>
      </c>
      <c r="I355" s="101" t="s">
        <v>2579</v>
      </c>
      <c r="J355" s="101" t="s">
        <v>2680</v>
      </c>
      <c r="K355" s="73" t="s">
        <v>3598</v>
      </c>
      <c r="L355" s="73" t="str">
        <f>_xlfn.CONCAT(tbl_Picklist_UniclassPM[[#This Row],[Code]]," : ",tbl_Picklist_UniclassPM[[#This Row],[Title]])</f>
        <v>PM_40_30_70 : Room data</v>
      </c>
      <c r="M355" s="73"/>
      <c r="N355" s="73"/>
      <c r="O355" s="73"/>
      <c r="P355" s="73"/>
      <c r="Q355" s="73"/>
      <c r="R355" s="73" t="str">
        <f ca="1"/>
        <v>PM_40_40_20 : Decant drawings</v>
      </c>
      <c r="S355" s="73"/>
      <c r="T355" s="73"/>
      <c r="U355" s="73"/>
      <c r="V355" s="73"/>
      <c r="W355" s="73"/>
      <c r="X355" s="73"/>
      <c r="Y355" s="73"/>
      <c r="Z355" s="73"/>
      <c r="AA355" s="73"/>
      <c r="AB355" s="73"/>
      <c r="AC355" s="73"/>
      <c r="AD355" s="73"/>
      <c r="AE355" s="73"/>
      <c r="AF355" s="73"/>
      <c r="AG355" s="73"/>
      <c r="AH355" s="73"/>
      <c r="AI355" s="73"/>
      <c r="AJ355" s="73"/>
      <c r="AK355" s="73"/>
      <c r="AL355" s="73"/>
      <c r="AM355" s="73"/>
      <c r="AN355" s="73"/>
      <c r="AO355" s="73" t="str">
        <f ca="1"/>
        <v>70_15_08_001</v>
      </c>
      <c r="AP355" s="73" t="str">
        <f ca="1"/>
        <v>Building Control Occupation Certificate</v>
      </c>
      <c r="AQ355" s="73" t="str">
        <f t="shared" ca="1" si="5"/>
        <v>70_15_08_001 : Building Control Occupation Certificate</v>
      </c>
    </row>
    <row r="356" spans="2:43" x14ac:dyDescent="0.35">
      <c r="B356" s="6" t="s">
        <v>3599</v>
      </c>
      <c r="C356" s="73"/>
      <c r="D356" s="73"/>
      <c r="E356" s="73"/>
      <c r="F356" s="73"/>
      <c r="G35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PM_40_30_77</v>
      </c>
      <c r="H356" s="101" t="s">
        <v>2758</v>
      </c>
      <c r="I356" s="101" t="s">
        <v>2579</v>
      </c>
      <c r="J356" s="101" t="s">
        <v>2991</v>
      </c>
      <c r="K356" s="73" t="s">
        <v>3600</v>
      </c>
      <c r="L356" s="73" t="str">
        <f>_xlfn.CONCAT(tbl_Picklist_UniclassPM[[#This Row],[Code]]," : ",tbl_Picklist_UniclassPM[[#This Row],[Title]])</f>
        <v>PM_40_30_77 : Schedule of works</v>
      </c>
      <c r="M356" s="73"/>
      <c r="N356" s="73"/>
      <c r="O356" s="73"/>
      <c r="P356" s="73"/>
      <c r="Q356" s="73"/>
      <c r="R356" s="73" t="str">
        <f ca="1"/>
        <v>PM_40_40_22 : Diagrammatical drawings</v>
      </c>
      <c r="S356" s="73"/>
      <c r="T356" s="73"/>
      <c r="U356" s="73"/>
      <c r="V356" s="73"/>
      <c r="W356" s="73"/>
      <c r="X356" s="73"/>
      <c r="Y356" s="73"/>
      <c r="Z356" s="73"/>
      <c r="AA356" s="73"/>
      <c r="AB356" s="73"/>
      <c r="AC356" s="73"/>
      <c r="AD356" s="73"/>
      <c r="AE356" s="73"/>
      <c r="AF356" s="73"/>
      <c r="AG356" s="73"/>
      <c r="AH356" s="73"/>
      <c r="AI356" s="73"/>
      <c r="AJ356" s="73"/>
      <c r="AK356" s="73"/>
      <c r="AL356" s="73"/>
      <c r="AM356" s="73"/>
      <c r="AN356" s="73"/>
      <c r="AO356" s="73" t="str">
        <f ca="1"/>
        <v>70_15_11_001</v>
      </c>
      <c r="AP356" s="73" t="str">
        <f ca="1"/>
        <v>Cabling Test Certificate (Copper and Fibre)</v>
      </c>
      <c r="AQ356" s="73" t="str">
        <f t="shared" ca="1" si="5"/>
        <v>70_15_11_001 : Cabling Test Certificate (Copper and Fibre)</v>
      </c>
    </row>
    <row r="357" spans="2:43" x14ac:dyDescent="0.35">
      <c r="B357" s="6" t="s">
        <v>3601</v>
      </c>
      <c r="C357" s="73"/>
      <c r="D357" s="73"/>
      <c r="E357" s="73"/>
      <c r="F357" s="73"/>
      <c r="G35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PM_40_30_80</v>
      </c>
      <c r="H357" s="101" t="s">
        <v>2758</v>
      </c>
      <c r="I357" s="101" t="s">
        <v>2579</v>
      </c>
      <c r="J357" s="101" t="s">
        <v>2829</v>
      </c>
      <c r="K357" s="73" t="s">
        <v>3602</v>
      </c>
      <c r="L357" s="73" t="str">
        <f>_xlfn.CONCAT(tbl_Picklist_UniclassPM[[#This Row],[Code]]," : ",tbl_Picklist_UniclassPM[[#This Row],[Title]])</f>
        <v>PM_40_30_80 : Site orientation</v>
      </c>
      <c r="M357" s="73"/>
      <c r="N357" s="73"/>
      <c r="O357" s="73"/>
      <c r="P357" s="73"/>
      <c r="Q357" s="73"/>
      <c r="R357" s="73" t="str">
        <f ca="1"/>
        <v>PM_40_40_27 : Elevation drawings</v>
      </c>
      <c r="S357" s="73"/>
      <c r="T357" s="73"/>
      <c r="U357" s="73"/>
      <c r="V357" s="73"/>
      <c r="W357" s="73"/>
      <c r="X357" s="73"/>
      <c r="Y357" s="73"/>
      <c r="Z357" s="73"/>
      <c r="AA357" s="73"/>
      <c r="AB357" s="73"/>
      <c r="AC357" s="73"/>
      <c r="AD357" s="73"/>
      <c r="AE357" s="73"/>
      <c r="AF357" s="73"/>
      <c r="AG357" s="73"/>
      <c r="AH357" s="73"/>
      <c r="AI357" s="73"/>
      <c r="AJ357" s="73"/>
      <c r="AK357" s="73"/>
      <c r="AL357" s="73"/>
      <c r="AM357" s="73"/>
      <c r="AN357" s="73"/>
      <c r="AO357" s="73" t="str">
        <f ca="1"/>
        <v>70_15_11_002</v>
      </c>
      <c r="AP357" s="73" t="str">
        <f ca="1"/>
        <v>Cabling Manufacturer Warranty Certificate (Copper and Fibre)</v>
      </c>
      <c r="AQ357" s="73" t="str">
        <f t="shared" ca="1" si="5"/>
        <v>70_15_11_002 : Cabling Manufacturer Warranty Certificate (Copper and Fibre)</v>
      </c>
    </row>
    <row r="358" spans="2:43" x14ac:dyDescent="0.35">
      <c r="B358" s="6" t="s">
        <v>3603</v>
      </c>
      <c r="C358" s="73"/>
      <c r="D358" s="73"/>
      <c r="E358" s="73"/>
      <c r="F358" s="73"/>
      <c r="G35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PM_40_30_85</v>
      </c>
      <c r="H358" s="101" t="s">
        <v>2758</v>
      </c>
      <c r="I358" s="101" t="s">
        <v>2579</v>
      </c>
      <c r="J358" s="101" t="s">
        <v>2781</v>
      </c>
      <c r="K358" s="73" t="s">
        <v>3604</v>
      </c>
      <c r="L358" s="73" t="str">
        <f>_xlfn.CONCAT(tbl_Picklist_UniclassPM[[#This Row],[Code]]," : ",tbl_Picklist_UniclassPM[[#This Row],[Title]])</f>
        <v>PM_40_30_85 : Sun path diagrams</v>
      </c>
      <c r="M358" s="73"/>
      <c r="N358" s="73"/>
      <c r="O358" s="73"/>
      <c r="P358" s="73"/>
      <c r="Q358" s="73"/>
      <c r="R358" s="73" t="str">
        <f ca="1"/>
        <v>PM_40_40_34 : General arrangement drawings</v>
      </c>
      <c r="S358" s="73"/>
      <c r="T358" s="73"/>
      <c r="U358" s="73"/>
      <c r="V358" s="73"/>
      <c r="W358" s="73"/>
      <c r="X358" s="73"/>
      <c r="Y358" s="73"/>
      <c r="Z358" s="73"/>
      <c r="AA358" s="73"/>
      <c r="AB358" s="73"/>
      <c r="AC358" s="73"/>
      <c r="AD358" s="73"/>
      <c r="AE358" s="73"/>
      <c r="AF358" s="73"/>
      <c r="AG358" s="73"/>
      <c r="AH358" s="73"/>
      <c r="AI358" s="73"/>
      <c r="AJ358" s="73"/>
      <c r="AK358" s="73"/>
      <c r="AL358" s="73"/>
      <c r="AM358" s="73"/>
      <c r="AN358" s="73"/>
      <c r="AO358" s="73" t="str">
        <f ca="1"/>
        <v>70_15_12_001</v>
      </c>
      <c r="AP358" s="73" t="str">
        <f ca="1"/>
        <v>Notice of Completion of Making Good</v>
      </c>
      <c r="AQ358" s="73" t="str">
        <f t="shared" ca="1" si="5"/>
        <v>70_15_12_001 : Notice of Completion of Making Good</v>
      </c>
    </row>
    <row r="359" spans="2:43" x14ac:dyDescent="0.35">
      <c r="B359" s="6" t="s">
        <v>3605</v>
      </c>
      <c r="C359" s="73"/>
      <c r="D359" s="73"/>
      <c r="E359" s="73"/>
      <c r="F359" s="73"/>
      <c r="G35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PM_40_30_89</v>
      </c>
      <c r="H359" s="101" t="s">
        <v>2758</v>
      </c>
      <c r="I359" s="101" t="s">
        <v>2579</v>
      </c>
      <c r="J359" s="101" t="s">
        <v>3075</v>
      </c>
      <c r="K359" s="73" t="s">
        <v>3606</v>
      </c>
      <c r="L359" s="73" t="str">
        <f>_xlfn.CONCAT(tbl_Picklist_UniclassPM[[#This Row],[Code]]," : ",tbl_Picklist_UniclassPM[[#This Row],[Title]])</f>
        <v>PM_40_30_89 : Technical information</v>
      </c>
      <c r="M359" s="73"/>
      <c r="N359" s="73"/>
      <c r="O359" s="73"/>
      <c r="P359" s="73"/>
      <c r="Q359" s="73"/>
      <c r="R359" s="73" t="str">
        <f ca="1"/>
        <v>PM_40_40_42 : Isometric drawings</v>
      </c>
      <c r="S359" s="73"/>
      <c r="T359" s="73"/>
      <c r="U359" s="73"/>
      <c r="V359" s="73"/>
      <c r="W359" s="73"/>
      <c r="X359" s="73"/>
      <c r="Y359" s="73"/>
      <c r="Z359" s="73"/>
      <c r="AA359" s="73"/>
      <c r="AB359" s="73"/>
      <c r="AC359" s="73"/>
      <c r="AD359" s="73"/>
      <c r="AE359" s="73"/>
      <c r="AF359" s="73"/>
      <c r="AG359" s="73"/>
      <c r="AH359" s="73"/>
      <c r="AI359" s="73"/>
      <c r="AJ359" s="73"/>
      <c r="AK359" s="73"/>
      <c r="AL359" s="73"/>
      <c r="AM359" s="73"/>
      <c r="AN359" s="73"/>
      <c r="AO359" s="73" t="str">
        <f ca="1"/>
        <v>70_15_24_001</v>
      </c>
      <c r="AP359" s="73" t="str">
        <f ca="1"/>
        <v>Photovoltaic Panel Distribution Network Operator (DNO) Notification Certificate</v>
      </c>
      <c r="AQ359" s="73" t="str">
        <f t="shared" ca="1" si="5"/>
        <v>70_15_24_001 : Photovoltaic Panel Distribution Network Operator (DNO) Notification Certificate</v>
      </c>
    </row>
    <row r="360" spans="2:43" x14ac:dyDescent="0.35">
      <c r="B360" s="6" t="s">
        <v>3607</v>
      </c>
      <c r="C360" s="73"/>
      <c r="D360" s="73"/>
      <c r="E360" s="73"/>
      <c r="F360" s="73"/>
      <c r="G36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PM_40_30_91</v>
      </c>
      <c r="H360" s="101" t="s">
        <v>2758</v>
      </c>
      <c r="I360" s="101" t="s">
        <v>2579</v>
      </c>
      <c r="J360" s="101" t="s">
        <v>3608</v>
      </c>
      <c r="K360" s="73" t="s">
        <v>3609</v>
      </c>
      <c r="L360" s="73" t="str">
        <f>_xlfn.CONCAT(tbl_Picklist_UniclassPM[[#This Row],[Code]]," : ",tbl_Picklist_UniclassPM[[#This Row],[Title]])</f>
        <v>PM_40_30_91 : Thermal bridging calculations</v>
      </c>
      <c r="M360" s="73"/>
      <c r="N360" s="73"/>
      <c r="O360" s="73"/>
      <c r="P360" s="73"/>
      <c r="Q360" s="73"/>
      <c r="R360" s="73" t="str">
        <f ca="1"/>
        <v>PM_40_40_50 : Manufacturer's drawings</v>
      </c>
      <c r="S360" s="73"/>
      <c r="T360" s="73"/>
      <c r="U360" s="73"/>
      <c r="V360" s="73"/>
      <c r="W360" s="73"/>
      <c r="X360" s="73"/>
      <c r="Y360" s="73"/>
      <c r="Z360" s="73"/>
      <c r="AA360" s="73"/>
      <c r="AB360" s="73"/>
      <c r="AC360" s="73"/>
      <c r="AD360" s="73"/>
      <c r="AE360" s="73"/>
      <c r="AF360" s="73"/>
      <c r="AG360" s="73"/>
      <c r="AH360" s="73"/>
      <c r="AI360" s="73"/>
      <c r="AJ360" s="73"/>
      <c r="AK360" s="73"/>
      <c r="AL360" s="73"/>
      <c r="AM360" s="73"/>
      <c r="AN360" s="73"/>
      <c r="AO360" s="73" t="str">
        <f ca="1"/>
        <v>70_15_25_001</v>
      </c>
      <c r="AP360" s="73" t="str">
        <f ca="1"/>
        <v>Emergency Lighting Certificate</v>
      </c>
      <c r="AQ360" s="73" t="str">
        <f t="shared" ca="1" si="5"/>
        <v>70_15_25_001 : Emergency Lighting Certificate</v>
      </c>
    </row>
    <row r="361" spans="2:43" x14ac:dyDescent="0.35">
      <c r="B361" s="6" t="s">
        <v>3610</v>
      </c>
      <c r="C361" s="73"/>
      <c r="D361" s="73"/>
      <c r="E361" s="73"/>
      <c r="F361" s="73"/>
      <c r="G36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PM_40_30_95</v>
      </c>
      <c r="H361" s="101" t="s">
        <v>2758</v>
      </c>
      <c r="I361" s="101" t="s">
        <v>2579</v>
      </c>
      <c r="J361" s="101" t="s">
        <v>2790</v>
      </c>
      <c r="K361" s="73" t="s">
        <v>3611</v>
      </c>
      <c r="L361" s="73" t="str">
        <f>_xlfn.CONCAT(tbl_Picklist_UniclassPM[[#This Row],[Code]]," : ",tbl_Picklist_UniclassPM[[#This Row],[Title]])</f>
        <v>PM_40_30_95 : Video survey information</v>
      </c>
      <c r="M361" s="73"/>
      <c r="N361" s="73"/>
      <c r="O361" s="73"/>
      <c r="P361" s="73"/>
      <c r="Q361" s="73"/>
      <c r="R361" s="73" t="str">
        <f ca="1"/>
        <v>PM_40_40_54 : Multi-view drawings</v>
      </c>
      <c r="S361" s="73"/>
      <c r="T361" s="73"/>
      <c r="U361" s="73"/>
      <c r="V361" s="73"/>
      <c r="W361" s="73"/>
      <c r="X361" s="73"/>
      <c r="Y361" s="73"/>
      <c r="Z361" s="73"/>
      <c r="AA361" s="73"/>
      <c r="AB361" s="73"/>
      <c r="AC361" s="73"/>
      <c r="AD361" s="73"/>
      <c r="AE361" s="73"/>
      <c r="AF361" s="73"/>
      <c r="AG361" s="73"/>
      <c r="AH361" s="73"/>
      <c r="AI361" s="73"/>
      <c r="AJ361" s="73"/>
      <c r="AK361" s="73"/>
      <c r="AL361" s="73"/>
      <c r="AM361" s="73"/>
      <c r="AN361" s="73"/>
      <c r="AO361" s="73" t="str">
        <f ca="1"/>
        <v>70_15_26_001</v>
      </c>
      <c r="AP361" s="73" t="str">
        <f ca="1"/>
        <v>BREEAM Completion Certificates</v>
      </c>
      <c r="AQ361" s="73" t="str">
        <f t="shared" ca="1" si="5"/>
        <v>70_15_26_001 : BREEAM Completion Certificates</v>
      </c>
    </row>
    <row r="362" spans="2:43" x14ac:dyDescent="0.35">
      <c r="B362" s="6" t="s">
        <v>3612</v>
      </c>
      <c r="C362" s="73"/>
      <c r="D362" s="73"/>
      <c r="E362" s="73"/>
      <c r="F362" s="73"/>
      <c r="G36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PM_40_30_96</v>
      </c>
      <c r="H362" s="101" t="s">
        <v>2758</v>
      </c>
      <c r="I362" s="101" t="s">
        <v>2579</v>
      </c>
      <c r="J362" s="101" t="s">
        <v>3163</v>
      </c>
      <c r="K362" s="73" t="s">
        <v>3613</v>
      </c>
      <c r="L362" s="73" t="str">
        <f>_xlfn.CONCAT(tbl_Picklist_UniclassPM[[#This Row],[Code]]," : ",tbl_Picklist_UniclassPM[[#This Row],[Title]])</f>
        <v>PM_40_30_96 : Water hardness test report</v>
      </c>
      <c r="M362" s="73"/>
      <c r="N362" s="73"/>
      <c r="O362" s="73"/>
      <c r="P362" s="73"/>
      <c r="Q362" s="73"/>
      <c r="R362" s="73" t="str">
        <f ca="1"/>
        <v>PM_40_40_63 : Phasing drawings</v>
      </c>
      <c r="S362" s="73"/>
      <c r="T362" s="73"/>
      <c r="U362" s="73"/>
      <c r="V362" s="73"/>
      <c r="W362" s="73"/>
      <c r="X362" s="73"/>
      <c r="Y362" s="73"/>
      <c r="Z362" s="73"/>
      <c r="AA362" s="73"/>
      <c r="AB362" s="73"/>
      <c r="AC362" s="73"/>
      <c r="AD362" s="73"/>
      <c r="AE362" s="73"/>
      <c r="AF362" s="73"/>
      <c r="AG362" s="73"/>
      <c r="AH362" s="73"/>
      <c r="AI362" s="73"/>
      <c r="AJ362" s="73"/>
      <c r="AK362" s="73"/>
      <c r="AL362" s="73"/>
      <c r="AM362" s="73"/>
      <c r="AN362" s="73"/>
      <c r="AO362" s="73" t="str">
        <f ca="1"/>
        <v>70_15_27_001</v>
      </c>
      <c r="AP362" s="73" t="str">
        <f ca="1"/>
        <v>Electrical Systems Commissioning Information</v>
      </c>
      <c r="AQ362" s="73" t="str">
        <f t="shared" ca="1" si="5"/>
        <v>70_15_27_001 : Electrical Systems Commissioning Information</v>
      </c>
    </row>
    <row r="363" spans="2:43" x14ac:dyDescent="0.35">
      <c r="B363" s="6" t="s">
        <v>3614</v>
      </c>
      <c r="C363" s="73"/>
      <c r="D363" s="73"/>
      <c r="E363" s="73"/>
      <c r="F363" s="73"/>
      <c r="G36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PM_40_30_97</v>
      </c>
      <c r="H363" s="101" t="s">
        <v>2758</v>
      </c>
      <c r="I363" s="101" t="s">
        <v>2579</v>
      </c>
      <c r="J363" s="101" t="s">
        <v>3166</v>
      </c>
      <c r="K363" s="73" t="s">
        <v>3615</v>
      </c>
      <c r="L363" s="73" t="str">
        <f>_xlfn.CONCAT(tbl_Picklist_UniclassPM[[#This Row],[Code]]," : ",tbl_Picklist_UniclassPM[[#This Row],[Title]])</f>
        <v>PM_40_30_97 : Water analysis report</v>
      </c>
      <c r="M363" s="73"/>
      <c r="N363" s="73"/>
      <c r="O363" s="73"/>
      <c r="P363" s="73"/>
      <c r="Q363" s="73"/>
      <c r="R363" s="73" t="str">
        <f ca="1"/>
        <v>PM_40_40_75 : Schematic drawings</v>
      </c>
      <c r="S363" s="73"/>
      <c r="T363" s="73"/>
      <c r="U363" s="73"/>
      <c r="V363" s="73"/>
      <c r="W363" s="73"/>
      <c r="X363" s="73"/>
      <c r="Y363" s="73"/>
      <c r="Z363" s="73"/>
      <c r="AA363" s="73"/>
      <c r="AB363" s="73"/>
      <c r="AC363" s="73"/>
      <c r="AD363" s="73"/>
      <c r="AE363" s="73"/>
      <c r="AF363" s="73"/>
      <c r="AG363" s="73"/>
      <c r="AH363" s="73"/>
      <c r="AI363" s="73"/>
      <c r="AJ363" s="73"/>
      <c r="AK363" s="73"/>
      <c r="AL363" s="73"/>
      <c r="AM363" s="73"/>
      <c r="AN363" s="73"/>
      <c r="AO363" s="73" t="str">
        <f ca="1"/>
        <v>70_15_28_001</v>
      </c>
      <c r="AP363" s="73" t="str">
        <f ca="1"/>
        <v>Fire Alarm Electrical Supply Test Certificate</v>
      </c>
      <c r="AQ363" s="73" t="str">
        <f t="shared" ca="1" si="5"/>
        <v>70_15_28_001 : Fire Alarm Electrical Supply Test Certificate</v>
      </c>
    </row>
    <row r="364" spans="2:43" x14ac:dyDescent="0.35">
      <c r="B364" s="6" t="s">
        <v>3616</v>
      </c>
      <c r="C364" s="73"/>
      <c r="D364" s="73"/>
      <c r="E364" s="73"/>
      <c r="F364" s="73"/>
      <c r="G36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v>
      </c>
      <c r="H364" s="101" t="s">
        <v>2758</v>
      </c>
      <c r="I364" s="101" t="s">
        <v>2993</v>
      </c>
      <c r="J364" s="101"/>
      <c r="K364" s="73" t="s">
        <v>3617</v>
      </c>
      <c r="L364" s="73" t="str">
        <f>_xlfn.CONCAT(tbl_Picklist_UniclassPM[[#This Row],[Code]]," : ",tbl_Picklist_UniclassPM[[#This Row],[Title]])</f>
        <v>PM_40_35 : Design models</v>
      </c>
      <c r="M364" s="73"/>
      <c r="N364" s="73"/>
      <c r="O364" s="73"/>
      <c r="P364" s="73"/>
      <c r="Q364" s="73"/>
      <c r="R364" s="73" t="str">
        <f ca="1"/>
        <v>PM_40_40_79 : Sketch drawings</v>
      </c>
      <c r="S364" s="73"/>
      <c r="T364" s="73"/>
      <c r="U364" s="73"/>
      <c r="V364" s="73"/>
      <c r="W364" s="73"/>
      <c r="X364" s="73"/>
      <c r="Y364" s="73"/>
      <c r="Z364" s="73"/>
      <c r="AA364" s="73"/>
      <c r="AB364" s="73"/>
      <c r="AC364" s="73"/>
      <c r="AD364" s="73"/>
      <c r="AE364" s="73"/>
      <c r="AF364" s="73"/>
      <c r="AG364" s="73"/>
      <c r="AH364" s="73"/>
      <c r="AI364" s="73"/>
      <c r="AJ364" s="73"/>
      <c r="AK364" s="73"/>
      <c r="AL364" s="73"/>
      <c r="AM364" s="73"/>
      <c r="AN364" s="73"/>
      <c r="AO364" s="73" t="str">
        <f ca="1"/>
        <v>70_15_30_001</v>
      </c>
      <c r="AP364" s="73" t="str">
        <f ca="1"/>
        <v>Fire-stopping Protection Certificate</v>
      </c>
      <c r="AQ364" s="73" t="str">
        <f t="shared" ca="1" si="5"/>
        <v>70_15_30_001 : Fire-stopping Protection Certificate</v>
      </c>
    </row>
    <row r="365" spans="2:43" x14ac:dyDescent="0.35">
      <c r="B365" s="6" t="s">
        <v>3618</v>
      </c>
      <c r="C365" s="73"/>
      <c r="D365" s="73"/>
      <c r="E365" s="73"/>
      <c r="F365" s="73"/>
      <c r="G36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PM_40_35_04</v>
      </c>
      <c r="H365" s="101" t="s">
        <v>2758</v>
      </c>
      <c r="I365" s="101" t="s">
        <v>2993</v>
      </c>
      <c r="J365" s="101" t="s">
        <v>2586</v>
      </c>
      <c r="K365" s="73" t="s">
        <v>3619</v>
      </c>
      <c r="L365" s="73" t="str">
        <f>_xlfn.CONCAT(tbl_Picklist_UniclassPM[[#This Row],[Code]]," : ",tbl_Picklist_UniclassPM[[#This Row],[Title]])</f>
        <v>PM_40_35_04 : Architects models</v>
      </c>
      <c r="M365" s="73"/>
      <c r="N365" s="73"/>
      <c r="O365" s="73"/>
      <c r="P365" s="73"/>
      <c r="Q365" s="73"/>
      <c r="R365" s="73" t="str">
        <f ca="1"/>
        <v>PM_40_40_88 : Technical design drawings</v>
      </c>
      <c r="S365" s="73"/>
      <c r="T365" s="73"/>
      <c r="U365" s="73"/>
      <c r="V365" s="73"/>
      <c r="W365" s="73"/>
      <c r="X365" s="73"/>
      <c r="Y365" s="73"/>
      <c r="Z365" s="73"/>
      <c r="AA365" s="73"/>
      <c r="AB365" s="73"/>
      <c r="AC365" s="73"/>
      <c r="AD365" s="73"/>
      <c r="AE365" s="73"/>
      <c r="AF365" s="73"/>
      <c r="AG365" s="73"/>
      <c r="AH365" s="73"/>
      <c r="AI365" s="73"/>
      <c r="AJ365" s="73"/>
      <c r="AK365" s="73"/>
      <c r="AL365" s="73"/>
      <c r="AM365" s="73"/>
      <c r="AN365" s="73"/>
      <c r="AO365" s="73" t="str">
        <f ca="1"/>
        <v>70_15_31_001</v>
      </c>
      <c r="AP365" s="73" t="str">
        <f ca="1"/>
        <v>Fire-stopping Protection Schedule</v>
      </c>
      <c r="AQ365" s="73" t="str">
        <f t="shared" ca="1" si="5"/>
        <v>70_15_31_001 : Fire-stopping Protection Schedule</v>
      </c>
    </row>
    <row r="366" spans="2:43" x14ac:dyDescent="0.35">
      <c r="B366" s="6" t="s">
        <v>3620</v>
      </c>
      <c r="C366" s="73"/>
      <c r="D366" s="73"/>
      <c r="E366" s="73"/>
      <c r="F366" s="73"/>
      <c r="G36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PM_40_35_10</v>
      </c>
      <c r="H366" s="101" t="s">
        <v>2758</v>
      </c>
      <c r="I366" s="101" t="s">
        <v>2993</v>
      </c>
      <c r="J366" s="101" t="s">
        <v>2448</v>
      </c>
      <c r="K366" s="73" t="s">
        <v>3621</v>
      </c>
      <c r="L366" s="73" t="str">
        <f>_xlfn.CONCAT(tbl_Picklist_UniclassPM[[#This Row],[Code]]," : ",tbl_Picklist_UniclassPM[[#This Row],[Title]])</f>
        <v>PM_40_35_10 : Building services models</v>
      </c>
      <c r="M366" s="73"/>
      <c r="N366" s="73"/>
      <c r="O366" s="73"/>
      <c r="P366" s="73"/>
      <c r="Q366" s="73"/>
      <c r="R366" s="73" t="str">
        <f ca="1"/>
        <v>PM_40_45_03 : Architectural construction specification</v>
      </c>
      <c r="S366" s="73"/>
      <c r="T366" s="73"/>
      <c r="U366" s="73"/>
      <c r="V366" s="73"/>
      <c r="W366" s="73"/>
      <c r="X366" s="73"/>
      <c r="Y366" s="73"/>
      <c r="Z366" s="73"/>
      <c r="AA366" s="73"/>
      <c r="AB366" s="73"/>
      <c r="AC366" s="73"/>
      <c r="AD366" s="73"/>
      <c r="AE366" s="73"/>
      <c r="AF366" s="73"/>
      <c r="AG366" s="73"/>
      <c r="AH366" s="73"/>
      <c r="AI366" s="73"/>
      <c r="AJ366" s="73"/>
      <c r="AK366" s="73"/>
      <c r="AL366" s="73"/>
      <c r="AM366" s="73"/>
      <c r="AN366" s="73"/>
      <c r="AO366" s="73" t="str">
        <f ca="1"/>
        <v>70_15_32_001</v>
      </c>
      <c r="AP366" s="73" t="str">
        <f ca="1"/>
        <v>Flat Roof Electronic Integrity Test Results</v>
      </c>
      <c r="AQ366" s="73" t="str">
        <f t="shared" ca="1" si="5"/>
        <v>70_15_32_001 : Flat Roof Electronic Integrity Test Results</v>
      </c>
    </row>
    <row r="367" spans="2:43" x14ac:dyDescent="0.35">
      <c r="B367" s="6" t="s">
        <v>3622</v>
      </c>
      <c r="C367" s="73"/>
      <c r="D367" s="73"/>
      <c r="E367" s="73"/>
      <c r="F367" s="73"/>
      <c r="G36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PM_40_35_11</v>
      </c>
      <c r="H367" s="101" t="s">
        <v>2758</v>
      </c>
      <c r="I367" s="101" t="s">
        <v>2993</v>
      </c>
      <c r="J367" s="101" t="s">
        <v>2628</v>
      </c>
      <c r="K367" s="73" t="s">
        <v>3623</v>
      </c>
      <c r="L367" s="73" t="str">
        <f>_xlfn.CONCAT(tbl_Picklist_UniclassPM[[#This Row],[Code]]," : ",tbl_Picklist_UniclassPM[[#This Row],[Title]])</f>
        <v>PM_40_35_11 : Catering models</v>
      </c>
      <c r="M367" s="73"/>
      <c r="N367" s="73"/>
      <c r="O367" s="73"/>
      <c r="P367" s="73"/>
      <c r="Q367" s="73"/>
      <c r="R367" s="73" t="str">
        <f ca="1"/>
        <v>PM_40_45_04 : Architectural outline specification</v>
      </c>
      <c r="S367" s="73"/>
      <c r="T367" s="73"/>
      <c r="U367" s="73"/>
      <c r="V367" s="73"/>
      <c r="W367" s="73"/>
      <c r="X367" s="73"/>
      <c r="Y367" s="73"/>
      <c r="Z367" s="73"/>
      <c r="AA367" s="73"/>
      <c r="AB367" s="73"/>
      <c r="AC367" s="73"/>
      <c r="AD367" s="73"/>
      <c r="AE367" s="73"/>
      <c r="AF367" s="73"/>
      <c r="AG367" s="73"/>
      <c r="AH367" s="73"/>
      <c r="AI367" s="73"/>
      <c r="AJ367" s="73"/>
      <c r="AK367" s="73"/>
      <c r="AL367" s="73"/>
      <c r="AM367" s="73"/>
      <c r="AN367" s="73"/>
      <c r="AO367" s="73" t="str">
        <f ca="1"/>
        <v>70_15_34_003</v>
      </c>
      <c r="AP367" s="73" t="str">
        <f ca="1"/>
        <v>Gas Systems Commissioning Information</v>
      </c>
      <c r="AQ367" s="73" t="str">
        <f t="shared" ca="1" si="5"/>
        <v>70_15_34_003 : Gas Systems Commissioning Information</v>
      </c>
    </row>
    <row r="368" spans="2:43" x14ac:dyDescent="0.35">
      <c r="B368" s="6" t="s">
        <v>3624</v>
      </c>
      <c r="C368" s="73"/>
      <c r="D368" s="73"/>
      <c r="E368" s="73"/>
      <c r="F368" s="73"/>
      <c r="G36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PM_40_35_15</v>
      </c>
      <c r="H368" s="101" t="s">
        <v>2758</v>
      </c>
      <c r="I368" s="101" t="s">
        <v>2993</v>
      </c>
      <c r="J368" s="101" t="s">
        <v>2505</v>
      </c>
      <c r="K368" s="73" t="s">
        <v>3625</v>
      </c>
      <c r="L368" s="73" t="str">
        <f>_xlfn.CONCAT(tbl_Picklist_UniclassPM[[#This Row],[Code]]," : ",tbl_Picklist_UniclassPM[[#This Row],[Title]])</f>
        <v>PM_40_35_15 : Civil engineering models</v>
      </c>
      <c r="M368" s="73"/>
      <c r="N368" s="73"/>
      <c r="O368" s="73"/>
      <c r="P368" s="73"/>
      <c r="Q368" s="73"/>
      <c r="R368" s="73" t="str">
        <f ca="1"/>
        <v>PM_40_45_05 : Architectural performance specification</v>
      </c>
      <c r="S368" s="73"/>
      <c r="T368" s="73"/>
      <c r="U368" s="73"/>
      <c r="V368" s="73"/>
      <c r="W368" s="73"/>
      <c r="X368" s="73"/>
      <c r="Y368" s="73"/>
      <c r="Z368" s="73"/>
      <c r="AA368" s="73"/>
      <c r="AB368" s="73"/>
      <c r="AC368" s="73"/>
      <c r="AD368" s="73"/>
      <c r="AE368" s="73"/>
      <c r="AF368" s="73"/>
      <c r="AG368" s="73"/>
      <c r="AH368" s="73"/>
      <c r="AI368" s="73"/>
      <c r="AJ368" s="73"/>
      <c r="AK368" s="73"/>
      <c r="AL368" s="73"/>
      <c r="AM368" s="73"/>
      <c r="AN368" s="73"/>
      <c r="AO368" s="73" t="str">
        <f ca="1"/>
        <v>70_15_42_001</v>
      </c>
      <c r="AP368" s="73" t="str">
        <f ca="1"/>
        <v>Insurance Certificate</v>
      </c>
      <c r="AQ368" s="73" t="str">
        <f t="shared" ca="1" si="5"/>
        <v>70_15_42_001 : Insurance Certificate</v>
      </c>
    </row>
    <row r="369" spans="2:43" x14ac:dyDescent="0.35">
      <c r="B369" s="6" t="s">
        <v>3626</v>
      </c>
      <c r="C369" s="73"/>
      <c r="D369" s="73"/>
      <c r="E369" s="73"/>
      <c r="F369" s="73"/>
      <c r="G36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PM_40_35_18</v>
      </c>
      <c r="H369" s="101" t="s">
        <v>2758</v>
      </c>
      <c r="I369" s="101" t="s">
        <v>2993</v>
      </c>
      <c r="J369" s="101" t="s">
        <v>2710</v>
      </c>
      <c r="K369" s="73" t="s">
        <v>3627</v>
      </c>
      <c r="L369" s="73" t="str">
        <f>_xlfn.CONCAT(tbl_Picklist_UniclassPM[[#This Row],[Code]]," : ",tbl_Picklist_UniclassPM[[#This Row],[Title]])</f>
        <v>PM_40_35_18 : Combined discipline models</v>
      </c>
      <c r="M369" s="73"/>
      <c r="N369" s="73"/>
      <c r="O369" s="73"/>
      <c r="P369" s="73"/>
      <c r="Q369" s="73"/>
      <c r="R369" s="73" t="str">
        <f ca="1"/>
        <v>PM_40_45_10 : Building services construction specification</v>
      </c>
      <c r="S369" s="73"/>
      <c r="T369" s="73"/>
      <c r="U369" s="73"/>
      <c r="V369" s="73"/>
      <c r="W369" s="73"/>
      <c r="X369" s="73"/>
      <c r="Y369" s="73"/>
      <c r="Z369" s="73"/>
      <c r="AA369" s="73"/>
      <c r="AB369" s="73"/>
      <c r="AC369" s="73"/>
      <c r="AD369" s="73"/>
      <c r="AE369" s="73"/>
      <c r="AF369" s="73"/>
      <c r="AG369" s="73"/>
      <c r="AH369" s="73"/>
      <c r="AI369" s="73"/>
      <c r="AJ369" s="73"/>
      <c r="AK369" s="73"/>
      <c r="AL369" s="73"/>
      <c r="AM369" s="73"/>
      <c r="AN369" s="73"/>
      <c r="AO369" s="73" t="str">
        <f ca="1"/>
        <v>70_15_42_002</v>
      </c>
      <c r="AP369" s="73" t="str">
        <f ca="1"/>
        <v>Building Insurance Certificate</v>
      </c>
      <c r="AQ369" s="73" t="str">
        <f t="shared" ca="1" si="5"/>
        <v>70_15_42_002 : Building Insurance Certificate</v>
      </c>
    </row>
    <row r="370" spans="2:43" x14ac:dyDescent="0.35">
      <c r="B370" s="6" t="s">
        <v>3628</v>
      </c>
      <c r="C370" s="73"/>
      <c r="D370" s="73"/>
      <c r="E370" s="73"/>
      <c r="F370" s="73"/>
      <c r="G37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PM_40_35_24</v>
      </c>
      <c r="H370" s="101" t="s">
        <v>2758</v>
      </c>
      <c r="I370" s="101" t="s">
        <v>2993</v>
      </c>
      <c r="J370" s="101" t="s">
        <v>2985</v>
      </c>
      <c r="K370" s="73" t="s">
        <v>3629</v>
      </c>
      <c r="L370" s="73" t="str">
        <f>_xlfn.CONCAT(tbl_Picklist_UniclassPM[[#This Row],[Code]]," : ",tbl_Picklist_UniclassPM[[#This Row],[Title]])</f>
        <v>PM_40_35_24 : Drainage models</v>
      </c>
      <c r="M370" s="73"/>
      <c r="N370" s="73"/>
      <c r="O370" s="73"/>
      <c r="P370" s="73"/>
      <c r="Q370" s="73"/>
      <c r="R370" s="73" t="str">
        <f ca="1"/>
        <v>PM_40_45_11 : Building services outline specification</v>
      </c>
      <c r="S370" s="73"/>
      <c r="T370" s="73"/>
      <c r="U370" s="73"/>
      <c r="V370" s="73"/>
      <c r="W370" s="73"/>
      <c r="X370" s="73"/>
      <c r="Y370" s="73"/>
      <c r="Z370" s="73"/>
      <c r="AA370" s="73"/>
      <c r="AB370" s="73"/>
      <c r="AC370" s="73"/>
      <c r="AD370" s="73"/>
      <c r="AE370" s="73"/>
      <c r="AF370" s="73"/>
      <c r="AG370" s="73"/>
      <c r="AH370" s="73"/>
      <c r="AI370" s="73"/>
      <c r="AJ370" s="73"/>
      <c r="AK370" s="73"/>
      <c r="AL370" s="73"/>
      <c r="AM370" s="73"/>
      <c r="AN370" s="73"/>
      <c r="AO370" s="73" t="str">
        <f ca="1"/>
        <v>70_15_42_003</v>
      </c>
      <c r="AP370" s="73" t="str">
        <f ca="1"/>
        <v>Professional Indemnity Insurance Certificate</v>
      </c>
      <c r="AQ370" s="73" t="str">
        <f t="shared" ca="1" si="5"/>
        <v>70_15_42_003 : Professional Indemnity Insurance Certificate</v>
      </c>
    </row>
    <row r="371" spans="2:43" x14ac:dyDescent="0.35">
      <c r="B371" s="6" t="s">
        <v>3630</v>
      </c>
      <c r="C371" s="73"/>
      <c r="D371" s="73"/>
      <c r="E371" s="73"/>
      <c r="F371" s="73"/>
      <c r="G37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PM_40_35_27</v>
      </c>
      <c r="H371" s="101" t="s">
        <v>2758</v>
      </c>
      <c r="I371" s="101" t="s">
        <v>2993</v>
      </c>
      <c r="J371" s="101" t="s">
        <v>2561</v>
      </c>
      <c r="K371" s="73" t="s">
        <v>3631</v>
      </c>
      <c r="L371" s="73" t="str">
        <f>_xlfn.CONCAT(tbl_Picklist_UniclassPM[[#This Row],[Code]]," : ",tbl_Picklist_UniclassPM[[#This Row],[Title]])</f>
        <v>PM_40_35_27 : Electrical models</v>
      </c>
      <c r="M371" s="73"/>
      <c r="N371" s="73"/>
      <c r="O371" s="73"/>
      <c r="P371" s="73"/>
      <c r="Q371" s="73"/>
      <c r="R371" s="73" t="str">
        <f ca="1"/>
        <v>PM_40_45_12 : Building services performance specification</v>
      </c>
      <c r="S371" s="73"/>
      <c r="T371" s="73"/>
      <c r="U371" s="73"/>
      <c r="V371" s="73"/>
      <c r="W371" s="73"/>
      <c r="X371" s="73"/>
      <c r="Y371" s="73"/>
      <c r="Z371" s="73"/>
      <c r="AA371" s="73"/>
      <c r="AB371" s="73"/>
      <c r="AC371" s="73"/>
      <c r="AD371" s="73"/>
      <c r="AE371" s="73"/>
      <c r="AF371" s="73"/>
      <c r="AG371" s="73"/>
      <c r="AH371" s="73"/>
      <c r="AI371" s="73"/>
      <c r="AJ371" s="73"/>
      <c r="AK371" s="73"/>
      <c r="AL371" s="73"/>
      <c r="AM371" s="73"/>
      <c r="AN371" s="73"/>
      <c r="AO371" s="73" t="str">
        <f ca="1"/>
        <v>70_15_50_001</v>
      </c>
      <c r="AP371" s="73" t="str">
        <f ca="1"/>
        <v>Fire Peformance Test Certificate - Third Party Test Certificate</v>
      </c>
      <c r="AQ371" s="73" t="str">
        <f t="shared" ca="1" si="5"/>
        <v>70_15_50_001 : Fire Peformance Test Certificate - Third Party Test Certificate</v>
      </c>
    </row>
    <row r="372" spans="2:43" x14ac:dyDescent="0.35">
      <c r="B372" s="6" t="s">
        <v>3632</v>
      </c>
      <c r="C372" s="73"/>
      <c r="D372" s="73"/>
      <c r="E372" s="73"/>
      <c r="F372" s="73"/>
      <c r="G37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PM_40_35_29</v>
      </c>
      <c r="H372" s="101" t="s">
        <v>2758</v>
      </c>
      <c r="I372" s="101" t="s">
        <v>2993</v>
      </c>
      <c r="J372" s="101" t="s">
        <v>3110</v>
      </c>
      <c r="K372" s="73" t="s">
        <v>3633</v>
      </c>
      <c r="L372" s="73" t="str">
        <f>_xlfn.CONCAT(tbl_Picklist_UniclassPM[[#This Row],[Code]]," : ",tbl_Picklist_UniclassPM[[#This Row],[Title]])</f>
        <v>PM_40_35_29 : Fittings, furnishings and equipment (FF&amp;E) models</v>
      </c>
      <c r="M372" s="73"/>
      <c r="N372" s="73"/>
      <c r="O372" s="73"/>
      <c r="P372" s="73"/>
      <c r="Q372" s="73"/>
      <c r="R372" s="73" t="str">
        <f ca="1"/>
        <v>PM_40_45_15 : Civil engineering construction specification</v>
      </c>
      <c r="S372" s="73"/>
      <c r="T372" s="73"/>
      <c r="U372" s="73"/>
      <c r="V372" s="73"/>
      <c r="W372" s="73"/>
      <c r="X372" s="73"/>
      <c r="Y372" s="73"/>
      <c r="Z372" s="73"/>
      <c r="AA372" s="73"/>
      <c r="AB372" s="73"/>
      <c r="AC372" s="73"/>
      <c r="AD372" s="73"/>
      <c r="AE372" s="73"/>
      <c r="AF372" s="73"/>
      <c r="AG372" s="73"/>
      <c r="AH372" s="73"/>
      <c r="AI372" s="73"/>
      <c r="AJ372" s="73"/>
      <c r="AK372" s="73"/>
      <c r="AL372" s="73"/>
      <c r="AM372" s="73"/>
      <c r="AN372" s="73"/>
      <c r="AO372" s="73" t="str">
        <f ca="1"/>
        <v>70_15_60_001</v>
      </c>
      <c r="AP372" s="73" t="str">
        <f ca="1"/>
        <v>Party Wall Certificate</v>
      </c>
      <c r="AQ372" s="73" t="str">
        <f t="shared" ca="1" si="5"/>
        <v>70_15_60_001 : Party Wall Certificate</v>
      </c>
    </row>
    <row r="373" spans="2:43" x14ac:dyDescent="0.35">
      <c r="B373" s="6" t="s">
        <v>3634</v>
      </c>
      <c r="C373" s="73"/>
      <c r="D373" s="73"/>
      <c r="E373" s="73"/>
      <c r="F373" s="73"/>
      <c r="G37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PM_40_35_33</v>
      </c>
      <c r="H373" s="101" t="s">
        <v>2758</v>
      </c>
      <c r="I373" s="101" t="s">
        <v>2993</v>
      </c>
      <c r="J373" s="101" t="s">
        <v>3055</v>
      </c>
      <c r="K373" s="73" t="s">
        <v>3635</v>
      </c>
      <c r="L373" s="73" t="str">
        <f>_xlfn.CONCAT(tbl_Picklist_UniclassPM[[#This Row],[Code]]," : ",tbl_Picklist_UniclassPM[[#This Row],[Title]])</f>
        <v>PM_40_35_33 : Geotechnical models</v>
      </c>
      <c r="M373" s="73"/>
      <c r="N373" s="73"/>
      <c r="O373" s="73"/>
      <c r="P373" s="73"/>
      <c r="Q373" s="73"/>
      <c r="R373" s="73" t="str">
        <f ca="1"/>
        <v>PM_40_45_16 : Civil engineering outline specification</v>
      </c>
      <c r="S373" s="73"/>
      <c r="T373" s="73"/>
      <c r="U373" s="73"/>
      <c r="V373" s="73"/>
      <c r="W373" s="73"/>
      <c r="X373" s="73"/>
      <c r="Y373" s="73"/>
      <c r="Z373" s="73"/>
      <c r="AA373" s="73"/>
      <c r="AB373" s="73"/>
      <c r="AC373" s="73"/>
      <c r="AD373" s="73"/>
      <c r="AE373" s="73"/>
      <c r="AF373" s="73"/>
      <c r="AG373" s="73"/>
      <c r="AH373" s="73"/>
      <c r="AI373" s="73"/>
      <c r="AJ373" s="73"/>
      <c r="AK373" s="73"/>
      <c r="AL373" s="73"/>
      <c r="AM373" s="73"/>
      <c r="AN373" s="73"/>
      <c r="AO373" s="73" t="str">
        <f ca="1"/>
        <v>70_15_63_001</v>
      </c>
      <c r="AP373" s="73" t="str">
        <f ca="1"/>
        <v>Power Metering Commissioning Certificate</v>
      </c>
      <c r="AQ373" s="73" t="str">
        <f t="shared" ca="1" si="5"/>
        <v>70_15_63_001 : Power Metering Commissioning Certificate</v>
      </c>
    </row>
    <row r="374" spans="2:43" x14ac:dyDescent="0.35">
      <c r="B374" s="6" t="s">
        <v>3636</v>
      </c>
      <c r="C374" s="73"/>
      <c r="D374" s="73"/>
      <c r="E374" s="73"/>
      <c r="F374" s="73"/>
      <c r="G37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PM_40_35_45</v>
      </c>
      <c r="H374" s="101" t="s">
        <v>2758</v>
      </c>
      <c r="I374" s="101" t="s">
        <v>2993</v>
      </c>
      <c r="J374" s="101" t="s">
        <v>2593</v>
      </c>
      <c r="K374" s="73" t="s">
        <v>3637</v>
      </c>
      <c r="L374" s="73" t="str">
        <f>_xlfn.CONCAT(tbl_Picklist_UniclassPM[[#This Row],[Code]]," : ",tbl_Picklist_UniclassPM[[#This Row],[Title]])</f>
        <v>PM_40_35_45 : Landscape models</v>
      </c>
      <c r="M374" s="73"/>
      <c r="N374" s="73"/>
      <c r="O374" s="73"/>
      <c r="P374" s="73"/>
      <c r="Q374" s="73"/>
      <c r="R374" s="73" t="str">
        <f ca="1"/>
        <v>PM_40_45_17 : Civil engineering performance specification</v>
      </c>
      <c r="S374" s="73"/>
      <c r="T374" s="73"/>
      <c r="U374" s="73"/>
      <c r="V374" s="73"/>
      <c r="W374" s="73"/>
      <c r="X374" s="73"/>
      <c r="Y374" s="73"/>
      <c r="Z374" s="73"/>
      <c r="AA374" s="73"/>
      <c r="AB374" s="73"/>
      <c r="AC374" s="73"/>
      <c r="AD374" s="73"/>
      <c r="AE374" s="73"/>
      <c r="AF374" s="73"/>
      <c r="AG374" s="73"/>
      <c r="AH374" s="73"/>
      <c r="AI374" s="73"/>
      <c r="AJ374" s="73"/>
      <c r="AK374" s="73"/>
      <c r="AL374" s="73"/>
      <c r="AM374" s="73"/>
      <c r="AN374" s="73"/>
      <c r="AO374" s="73" t="str">
        <f ca="1"/>
        <v>70_15_65_001</v>
      </c>
      <c r="AP374" s="73" t="str">
        <f ca="1"/>
        <v>Ventilation Systems Commissioning Information</v>
      </c>
      <c r="AQ374" s="73" t="str">
        <f t="shared" ca="1" si="5"/>
        <v>70_15_65_001 : Ventilation Systems Commissioning Information</v>
      </c>
    </row>
    <row r="375" spans="2:43" x14ac:dyDescent="0.35">
      <c r="B375" s="6" t="s">
        <v>3638</v>
      </c>
      <c r="C375" s="73"/>
      <c r="D375" s="73"/>
      <c r="E375" s="73"/>
      <c r="F375" s="73"/>
      <c r="G37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PM_40_35_51</v>
      </c>
      <c r="H375" s="101" t="s">
        <v>2758</v>
      </c>
      <c r="I375" s="101" t="s">
        <v>2993</v>
      </c>
      <c r="J375" s="101" t="s">
        <v>3131</v>
      </c>
      <c r="K375" s="73" t="s">
        <v>3639</v>
      </c>
      <c r="L375" s="73" t="str">
        <f>_xlfn.CONCAT(tbl_Picklist_UniclassPM[[#This Row],[Code]]," : ",tbl_Picklist_UniclassPM[[#This Row],[Title]])</f>
        <v>PM_40_35_51 : Mechanical models</v>
      </c>
      <c r="M375" s="73"/>
      <c r="N375" s="73"/>
      <c r="O375" s="73"/>
      <c r="P375" s="73"/>
      <c r="Q375" s="73"/>
      <c r="R375" s="73" t="str">
        <f ca="1"/>
        <v>PM_40_45_26 : Electrical services construction specification</v>
      </c>
      <c r="S375" s="73"/>
      <c r="T375" s="73"/>
      <c r="U375" s="73"/>
      <c r="V375" s="73"/>
      <c r="W375" s="73"/>
      <c r="X375" s="73"/>
      <c r="Y375" s="73"/>
      <c r="Z375" s="73"/>
      <c r="AA375" s="73"/>
      <c r="AB375" s="73"/>
      <c r="AC375" s="73"/>
      <c r="AD375" s="73"/>
      <c r="AE375" s="73"/>
      <c r="AF375" s="73"/>
      <c r="AG375" s="73"/>
      <c r="AH375" s="73"/>
      <c r="AI375" s="73"/>
      <c r="AJ375" s="73"/>
      <c r="AK375" s="73"/>
      <c r="AL375" s="73"/>
      <c r="AM375" s="73"/>
      <c r="AN375" s="73"/>
      <c r="AO375" s="73" t="str">
        <f ca="1"/>
        <v>70_15_76_001</v>
      </c>
      <c r="AP375" s="73" t="str">
        <f ca="1"/>
        <v>Secondary and Back Up Electricity Supplies Test Certificate</v>
      </c>
      <c r="AQ375" s="73" t="str">
        <f t="shared" ca="1" si="5"/>
        <v>70_15_76_001 : Secondary and Back Up Electricity Supplies Test Certificate</v>
      </c>
    </row>
    <row r="376" spans="2:43" x14ac:dyDescent="0.35">
      <c r="B376" s="6" t="s">
        <v>3640</v>
      </c>
      <c r="C376" s="73"/>
      <c r="D376" s="73"/>
      <c r="E376" s="73"/>
      <c r="F376" s="73"/>
      <c r="G37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PM_40_35_65</v>
      </c>
      <c r="H376" s="101" t="s">
        <v>2758</v>
      </c>
      <c r="I376" s="101" t="s">
        <v>2993</v>
      </c>
      <c r="J376" s="101" t="s">
        <v>2670</v>
      </c>
      <c r="K376" s="73" t="s">
        <v>3641</v>
      </c>
      <c r="L376" s="73" t="str">
        <f>_xlfn.CONCAT(tbl_Picklist_UniclassPM[[#This Row],[Code]]," : ",tbl_Picklist_UniclassPM[[#This Row],[Title]])</f>
        <v>PM_40_35_65 : Process models</v>
      </c>
      <c r="M376" s="73"/>
      <c r="N376" s="73"/>
      <c r="O376" s="73"/>
      <c r="P376" s="73"/>
      <c r="Q376" s="73"/>
      <c r="R376" s="73" t="str">
        <f ca="1"/>
        <v>PM_40_45_27 : Electrical services outline specification</v>
      </c>
      <c r="S376" s="73"/>
      <c r="T376" s="73"/>
      <c r="U376" s="73"/>
      <c r="V376" s="73"/>
      <c r="W376" s="73"/>
      <c r="X376" s="73"/>
      <c r="Y376" s="73"/>
      <c r="Z376" s="73"/>
      <c r="AA376" s="73"/>
      <c r="AB376" s="73"/>
      <c r="AC376" s="73"/>
      <c r="AD376" s="73"/>
      <c r="AE376" s="73"/>
      <c r="AF376" s="73"/>
      <c r="AG376" s="73"/>
      <c r="AH376" s="73"/>
      <c r="AI376" s="73"/>
      <c r="AJ376" s="73"/>
      <c r="AK376" s="73"/>
      <c r="AL376" s="73"/>
      <c r="AM376" s="73"/>
      <c r="AN376" s="73"/>
      <c r="AO376" s="73" t="str">
        <f ca="1"/>
        <v>70_15_80_001</v>
      </c>
      <c r="AP376" s="73" t="str">
        <f ca="1"/>
        <v>Emergency Telephone Lines Test Results</v>
      </c>
      <c r="AQ376" s="73" t="str">
        <f t="shared" ca="1" si="5"/>
        <v>70_15_80_001 : Emergency Telephone Lines Test Results</v>
      </c>
    </row>
    <row r="377" spans="2:43" x14ac:dyDescent="0.35">
      <c r="B377" s="6" t="s">
        <v>3642</v>
      </c>
      <c r="C377" s="73"/>
      <c r="D377" s="73"/>
      <c r="E377" s="73"/>
      <c r="F377" s="73"/>
      <c r="G37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PM_40_35_68</v>
      </c>
      <c r="H377" s="101">
        <v>40</v>
      </c>
      <c r="I377" s="101">
        <v>35</v>
      </c>
      <c r="J377" s="101">
        <v>68</v>
      </c>
      <c r="K377" s="73" t="s">
        <v>3643</v>
      </c>
      <c r="L377" s="73" t="str">
        <f>_xlfn.CONCAT(tbl_Picklist_UniclassPM[[#This Row],[Code]]," : ",tbl_Picklist_UniclassPM[[#This Row],[Title]])</f>
        <v>PM_40_35_68 : Public health models</v>
      </c>
      <c r="M377" s="73"/>
      <c r="N377" s="73"/>
      <c r="O377" s="73"/>
      <c r="P377" s="73"/>
      <c r="Q377" s="73"/>
      <c r="R377" s="73" t="str">
        <f ca="1"/>
        <v>PM_40_45_28 : Electrical services performance specification</v>
      </c>
      <c r="S377" s="73"/>
      <c r="T377" s="73"/>
      <c r="U377" s="73"/>
      <c r="V377" s="73"/>
      <c r="W377" s="73"/>
      <c r="X377" s="73"/>
      <c r="Y377" s="73"/>
      <c r="Z377" s="73"/>
      <c r="AA377" s="73"/>
      <c r="AB377" s="73"/>
      <c r="AC377" s="73"/>
      <c r="AD377" s="73"/>
      <c r="AE377" s="73"/>
      <c r="AF377" s="73"/>
      <c r="AG377" s="73"/>
      <c r="AH377" s="73"/>
      <c r="AI377" s="73"/>
      <c r="AJ377" s="73"/>
      <c r="AK377" s="73"/>
      <c r="AL377" s="73"/>
      <c r="AM377" s="73"/>
      <c r="AN377" s="73"/>
      <c r="AO377" s="73" t="str">
        <f ca="1"/>
        <v>70_15_82_001</v>
      </c>
      <c r="AP377" s="73" t="str">
        <f ca="1"/>
        <v>Soak Test Report</v>
      </c>
      <c r="AQ377" s="73" t="str">
        <f t="shared" ca="1" si="5"/>
        <v>70_15_82_001 : Soak Test Report</v>
      </c>
    </row>
    <row r="378" spans="2:43" x14ac:dyDescent="0.35">
      <c r="B378" s="6" t="s">
        <v>3644</v>
      </c>
      <c r="C378" s="73"/>
      <c r="D378" s="73"/>
      <c r="E378" s="73"/>
      <c r="F378" s="73"/>
      <c r="G37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PM_40_35_83</v>
      </c>
      <c r="H378" s="101" t="s">
        <v>2758</v>
      </c>
      <c r="I378" s="101" t="s">
        <v>2993</v>
      </c>
      <c r="J378" s="101" t="s">
        <v>3036</v>
      </c>
      <c r="K378" s="73" t="s">
        <v>3645</v>
      </c>
      <c r="L378" s="73" t="str">
        <f>_xlfn.CONCAT(tbl_Picklist_UniclassPM[[#This Row],[Code]]," : ",tbl_Picklist_UniclassPM[[#This Row],[Title]])</f>
        <v>PM_40_35_83 : Structural engineering models</v>
      </c>
      <c r="M378" s="73"/>
      <c r="N378" s="73"/>
      <c r="O378" s="73"/>
      <c r="P378" s="73"/>
      <c r="Q378" s="73"/>
      <c r="R378" s="73" t="str">
        <f ca="1"/>
        <v>PM_40_45_45 : Landscape architecture construction specification</v>
      </c>
      <c r="S378" s="73"/>
      <c r="T378" s="73"/>
      <c r="U378" s="73"/>
      <c r="V378" s="73"/>
      <c r="W378" s="73"/>
      <c r="X378" s="73"/>
      <c r="Y378" s="73"/>
      <c r="Z378" s="73"/>
      <c r="AA378" s="73"/>
      <c r="AB378" s="73"/>
      <c r="AC378" s="73"/>
      <c r="AD378" s="73"/>
      <c r="AE378" s="73"/>
      <c r="AF378" s="73"/>
      <c r="AG378" s="73"/>
      <c r="AH378" s="73"/>
      <c r="AI378" s="73"/>
      <c r="AJ378" s="73"/>
      <c r="AK378" s="73"/>
      <c r="AL378" s="73"/>
      <c r="AM378" s="73"/>
      <c r="AN378" s="73"/>
      <c r="AO378" s="73" t="str">
        <f ca="1"/>
        <v>70_15_85_001</v>
      </c>
      <c r="AP378" s="73" t="str">
        <f ca="1"/>
        <v>Sustainable Timber Certificate</v>
      </c>
      <c r="AQ378" s="73" t="str">
        <f t="shared" ca="1" si="5"/>
        <v>70_15_85_001 : Sustainable Timber Certificate</v>
      </c>
    </row>
    <row r="379" spans="2:43" x14ac:dyDescent="0.35">
      <c r="B379" s="6" t="s">
        <v>3646</v>
      </c>
      <c r="C379" s="73"/>
      <c r="D379" s="73"/>
      <c r="E379" s="73"/>
      <c r="F379" s="73"/>
      <c r="G37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v>
      </c>
      <c r="H379" s="101" t="s">
        <v>2758</v>
      </c>
      <c r="I379" s="101" t="s">
        <v>2758</v>
      </c>
      <c r="J379" s="101"/>
      <c r="K379" s="73" t="s">
        <v>3647</v>
      </c>
      <c r="L379" s="73" t="str">
        <f>_xlfn.CONCAT(tbl_Picklist_UniclassPM[[#This Row],[Code]]," : ",tbl_Picklist_UniclassPM[[#This Row],[Title]])</f>
        <v>PM_40_40 : Design drawings</v>
      </c>
      <c r="M379" s="73"/>
      <c r="N379" s="73"/>
      <c r="O379" s="73"/>
      <c r="P379" s="73"/>
      <c r="Q379" s="73"/>
      <c r="R379" s="73" t="str">
        <f ca="1"/>
        <v>PM_40_45_46 : Landscape architecture outline specification</v>
      </c>
      <c r="S379" s="73"/>
      <c r="T379" s="73"/>
      <c r="U379" s="73"/>
      <c r="V379" s="73"/>
      <c r="W379" s="73"/>
      <c r="X379" s="73"/>
      <c r="Y379" s="73"/>
      <c r="Z379" s="73"/>
      <c r="AA379" s="73"/>
      <c r="AB379" s="73"/>
      <c r="AC379" s="73"/>
      <c r="AD379" s="73"/>
      <c r="AE379" s="73"/>
      <c r="AF379" s="73"/>
      <c r="AG379" s="73"/>
      <c r="AH379" s="73"/>
      <c r="AI379" s="73"/>
      <c r="AJ379" s="73"/>
      <c r="AK379" s="73"/>
      <c r="AL379" s="73"/>
      <c r="AM379" s="73"/>
      <c r="AN379" s="73"/>
      <c r="AO379" s="73" t="str">
        <f ca="1"/>
        <v>70_30_10_001</v>
      </c>
      <c r="AP379" s="73" t="str">
        <f ca="1"/>
        <v>Building Management System (BMS) and Controls Information</v>
      </c>
      <c r="AQ379" s="73" t="str">
        <f t="shared" ca="1" si="5"/>
        <v>70_30_10_001 : Building Management System (BMS) and Controls Information</v>
      </c>
    </row>
    <row r="380" spans="2:43" x14ac:dyDescent="0.35">
      <c r="B380" s="6" t="s">
        <v>3648</v>
      </c>
      <c r="C380" s="73"/>
      <c r="D380" s="73"/>
      <c r="E380" s="73"/>
      <c r="F380" s="73"/>
      <c r="G38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PM_40_40_01</v>
      </c>
      <c r="H380" s="101" t="s">
        <v>2758</v>
      </c>
      <c r="I380" s="101" t="s">
        <v>2758</v>
      </c>
      <c r="J380" s="101" t="s">
        <v>2536</v>
      </c>
      <c r="K380" s="73" t="s">
        <v>3649</v>
      </c>
      <c r="L380" s="73" t="str">
        <f>_xlfn.CONCAT(tbl_Picklist_UniclassPM[[#This Row],[Code]]," : ",tbl_Picklist_UniclassPM[[#This Row],[Title]])</f>
        <v>PM_40_40_01 : 2D plan drawings</v>
      </c>
      <c r="M380" s="73"/>
      <c r="N380" s="73"/>
      <c r="O380" s="73"/>
      <c r="P380" s="73"/>
      <c r="Q380" s="73"/>
      <c r="R380" s="73" t="str">
        <f ca="1"/>
        <v>PM_40_45_47 : Landscape architecture performance specification</v>
      </c>
      <c r="S380" s="73"/>
      <c r="T380" s="73"/>
      <c r="U380" s="73"/>
      <c r="V380" s="73"/>
      <c r="W380" s="73"/>
      <c r="X380" s="73"/>
      <c r="Y380" s="73"/>
      <c r="Z380" s="73"/>
      <c r="AA380" s="73"/>
      <c r="AB380" s="73"/>
      <c r="AC380" s="73"/>
      <c r="AD380" s="73"/>
      <c r="AE380" s="73"/>
      <c r="AF380" s="73"/>
      <c r="AG380" s="73"/>
      <c r="AH380" s="73"/>
      <c r="AI380" s="73"/>
      <c r="AJ380" s="73"/>
      <c r="AK380" s="73"/>
      <c r="AL380" s="73"/>
      <c r="AM380" s="73"/>
      <c r="AN380" s="73"/>
      <c r="AO380" s="73" t="str">
        <f ca="1"/>
        <v>70_30_15_001</v>
      </c>
      <c r="AP380" s="73" t="str">
        <f ca="1"/>
        <v>Closed-circuit Television (CCTV) Commissioning Certificate</v>
      </c>
      <c r="AQ380" s="73" t="str">
        <f t="shared" ca="1" si="5"/>
        <v>70_30_15_001 : Closed-circuit Television (CCTV) Commissioning Certificate</v>
      </c>
    </row>
    <row r="381" spans="2:43" x14ac:dyDescent="0.35">
      <c r="B381" s="6" t="s">
        <v>3650</v>
      </c>
      <c r="C381" s="73"/>
      <c r="D381" s="73"/>
      <c r="E381" s="73"/>
      <c r="F381" s="73"/>
      <c r="G38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PM_40_40_02</v>
      </c>
      <c r="H381" s="101" t="s">
        <v>2758</v>
      </c>
      <c r="I381" s="101" t="s">
        <v>2758</v>
      </c>
      <c r="J381" s="101" t="s">
        <v>2553</v>
      </c>
      <c r="K381" s="73" t="s">
        <v>3651</v>
      </c>
      <c r="L381" s="73" t="str">
        <f>_xlfn.CONCAT(tbl_Picklist_UniclassPM[[#This Row],[Code]]," : ",tbl_Picklist_UniclassPM[[#This Row],[Title]])</f>
        <v>PM_40_40_02 : 3D plan drawings</v>
      </c>
      <c r="M381" s="73"/>
      <c r="N381" s="73"/>
      <c r="O381" s="73"/>
      <c r="P381" s="73"/>
      <c r="Q381" s="73"/>
      <c r="R381" s="73" t="str">
        <f ca="1"/>
        <v>PM_40_45_51 : Mechanical services construction specification</v>
      </c>
      <c r="S381" s="73"/>
      <c r="T381" s="73"/>
      <c r="U381" s="73"/>
      <c r="V381" s="73"/>
      <c r="W381" s="73"/>
      <c r="X381" s="73"/>
      <c r="Y381" s="73"/>
      <c r="Z381" s="73"/>
      <c r="AA381" s="73"/>
      <c r="AB381" s="73"/>
      <c r="AC381" s="73"/>
      <c r="AD381" s="73"/>
      <c r="AE381" s="73"/>
      <c r="AF381" s="73"/>
      <c r="AG381" s="73"/>
      <c r="AH381" s="73"/>
      <c r="AI381" s="73"/>
      <c r="AJ381" s="73"/>
      <c r="AK381" s="73"/>
      <c r="AL381" s="73"/>
      <c r="AM381" s="73"/>
      <c r="AN381" s="73"/>
      <c r="AO381" s="73" t="str">
        <f ca="1"/>
        <v>70_30_22_001</v>
      </c>
      <c r="AP381" s="73" t="str">
        <f ca="1"/>
        <v>Emergency Voice Communication System Commissioning Certificate</v>
      </c>
      <c r="AQ381" s="73" t="str">
        <f t="shared" ca="1" si="5"/>
        <v>70_30_22_001 : Emergency Voice Communication System Commissioning Certificate</v>
      </c>
    </row>
    <row r="382" spans="2:43" x14ac:dyDescent="0.35">
      <c r="B382" s="6" t="s">
        <v>3652</v>
      </c>
      <c r="C382" s="73"/>
      <c r="D382" s="73"/>
      <c r="E382" s="73"/>
      <c r="F382" s="73"/>
      <c r="G38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PM_40_40_10</v>
      </c>
      <c r="H382" s="101" t="s">
        <v>2758</v>
      </c>
      <c r="I382" s="101" t="s">
        <v>2758</v>
      </c>
      <c r="J382" s="101" t="s">
        <v>2448</v>
      </c>
      <c r="K382" s="73" t="s">
        <v>3653</v>
      </c>
      <c r="L382" s="73" t="str">
        <f>_xlfn.CONCAT(tbl_Picklist_UniclassPM[[#This Row],[Code]]," : ",tbl_Picklist_UniclassPM[[#This Row],[Title]])</f>
        <v>PM_40_40_10 : Builders' work drawings</v>
      </c>
      <c r="M382" s="73"/>
      <c r="N382" s="73"/>
      <c r="O382" s="73"/>
      <c r="P382" s="73"/>
      <c r="Q382" s="73"/>
      <c r="R382" s="73" t="str">
        <f ca="1"/>
        <v>PM_40_45_52 : Mechanical services outline specification</v>
      </c>
      <c r="S382" s="73"/>
      <c r="T382" s="73"/>
      <c r="U382" s="73"/>
      <c r="V382" s="73"/>
      <c r="W382" s="73"/>
      <c r="X382" s="73"/>
      <c r="Y382" s="73"/>
      <c r="Z382" s="73"/>
      <c r="AA382" s="73"/>
      <c r="AB382" s="73"/>
      <c r="AC382" s="73"/>
      <c r="AD382" s="73"/>
      <c r="AE382" s="73"/>
      <c r="AF382" s="73"/>
      <c r="AG382" s="73"/>
      <c r="AH382" s="73"/>
      <c r="AI382" s="73"/>
      <c r="AJ382" s="73"/>
      <c r="AK382" s="73"/>
      <c r="AL382" s="73"/>
      <c r="AM382" s="73"/>
      <c r="AN382" s="73"/>
      <c r="AO382" s="73" t="str">
        <f ca="1"/>
        <v>70_30_26_001</v>
      </c>
      <c r="AP382" s="73" t="str">
        <f ca="1"/>
        <v>Legacy Fittings, Furniture and Equipment (FF&amp;E) Safety Certificate</v>
      </c>
      <c r="AQ382" s="73" t="str">
        <f t="shared" ca="1" si="5"/>
        <v>70_30_26_001 : Legacy Fittings, Furniture and Equipment (FF&amp;E) Safety Certificate</v>
      </c>
    </row>
    <row r="383" spans="2:43" x14ac:dyDescent="0.35">
      <c r="B383" s="6" t="s">
        <v>3654</v>
      </c>
      <c r="C383" s="73"/>
      <c r="D383" s="73"/>
      <c r="E383" s="73"/>
      <c r="F383" s="73"/>
      <c r="G38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PM_40_40_15</v>
      </c>
      <c r="H383" s="101" t="s">
        <v>2758</v>
      </c>
      <c r="I383" s="101" t="s">
        <v>2758</v>
      </c>
      <c r="J383" s="101" t="s">
        <v>2505</v>
      </c>
      <c r="K383" s="73" t="s">
        <v>3655</v>
      </c>
      <c r="L383" s="73" t="str">
        <f>_xlfn.CONCAT(tbl_Picklist_UniclassPM[[#This Row],[Code]]," : ",tbl_Picklist_UniclassPM[[#This Row],[Title]])</f>
        <v>PM_40_40_15 : Coordination drawings</v>
      </c>
      <c r="M383" s="73"/>
      <c r="N383" s="73"/>
      <c r="O383" s="73"/>
      <c r="P383" s="73"/>
      <c r="Q383" s="73"/>
      <c r="R383" s="73" t="str">
        <f ca="1"/>
        <v>PM_40_45_53 : Mechanical services performance specification</v>
      </c>
      <c r="S383" s="73"/>
      <c r="T383" s="73"/>
      <c r="U383" s="73"/>
      <c r="V383" s="73"/>
      <c r="W383" s="73"/>
      <c r="X383" s="73"/>
      <c r="Y383" s="73"/>
      <c r="Z383" s="73"/>
      <c r="AA383" s="73"/>
      <c r="AB383" s="73"/>
      <c r="AC383" s="73"/>
      <c r="AD383" s="73"/>
      <c r="AE383" s="73"/>
      <c r="AF383" s="73"/>
      <c r="AG383" s="73"/>
      <c r="AH383" s="73"/>
      <c r="AI383" s="73"/>
      <c r="AJ383" s="73"/>
      <c r="AK383" s="73"/>
      <c r="AL383" s="73"/>
      <c r="AM383" s="73"/>
      <c r="AN383" s="73"/>
      <c r="AO383" s="73" t="str">
        <f ca="1"/>
        <v>70_30_26_002</v>
      </c>
      <c r="AP383" s="73" t="str">
        <f ca="1"/>
        <v>Play Equipment Certificate</v>
      </c>
      <c r="AQ383" s="73" t="str">
        <f t="shared" ca="1" si="5"/>
        <v>70_30_26_002 : Play Equipment Certificate</v>
      </c>
    </row>
    <row r="384" spans="2:43" x14ac:dyDescent="0.35">
      <c r="B384" s="6" t="s">
        <v>3656</v>
      </c>
      <c r="C384" s="73"/>
      <c r="D384" s="73"/>
      <c r="E384" s="73"/>
      <c r="F384" s="73"/>
      <c r="G38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PM_40_40_18</v>
      </c>
      <c r="H384" s="101" t="s">
        <v>2758</v>
      </c>
      <c r="I384" s="101" t="s">
        <v>2758</v>
      </c>
      <c r="J384" s="101" t="s">
        <v>2710</v>
      </c>
      <c r="K384" s="73" t="s">
        <v>3657</v>
      </c>
      <c r="L384" s="73" t="str">
        <f>_xlfn.CONCAT(tbl_Picklist_UniclassPM[[#This Row],[Code]]," : ",tbl_Picklist_UniclassPM[[#This Row],[Title]])</f>
        <v>PM_40_40_18 : Cross-section drawings</v>
      </c>
      <c r="M384" s="73"/>
      <c r="N384" s="73"/>
      <c r="O384" s="73"/>
      <c r="P384" s="73"/>
      <c r="Q384" s="73"/>
      <c r="R384" s="73" t="str">
        <f ca="1"/>
        <v>PM_40_45_83 : Structural engineering construction specification</v>
      </c>
      <c r="S384" s="73"/>
      <c r="T384" s="73"/>
      <c r="U384" s="73"/>
      <c r="V384" s="73"/>
      <c r="W384" s="73"/>
      <c r="X384" s="73"/>
      <c r="Y384" s="73"/>
      <c r="Z384" s="73"/>
      <c r="AA384" s="73"/>
      <c r="AB384" s="73"/>
      <c r="AC384" s="73"/>
      <c r="AD384" s="73"/>
      <c r="AE384" s="73"/>
      <c r="AF384" s="73"/>
      <c r="AG384" s="73"/>
      <c r="AH384" s="73"/>
      <c r="AI384" s="73"/>
      <c r="AJ384" s="73"/>
      <c r="AK384" s="73"/>
      <c r="AL384" s="73"/>
      <c r="AM384" s="73"/>
      <c r="AN384" s="73"/>
      <c r="AO384" s="73" t="str">
        <f ca="1"/>
        <v>70_30_26_003</v>
      </c>
      <c r="AP384" s="73" t="str">
        <f ca="1"/>
        <v>Fence and Gate Certificate</v>
      </c>
      <c r="AQ384" s="73" t="str">
        <f t="shared" ca="1" si="5"/>
        <v>70_30_26_003 : Fence and Gate Certificate</v>
      </c>
    </row>
    <row r="385" spans="2:43" x14ac:dyDescent="0.35">
      <c r="B385" s="6" t="s">
        <v>3658</v>
      </c>
      <c r="C385" s="73"/>
      <c r="D385" s="73"/>
      <c r="E385" s="73"/>
      <c r="F385" s="73"/>
      <c r="G38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PM_40_40_20</v>
      </c>
      <c r="H385" s="101" t="s">
        <v>2758</v>
      </c>
      <c r="I385" s="101" t="s">
        <v>2758</v>
      </c>
      <c r="J385" s="101" t="s">
        <v>2500</v>
      </c>
      <c r="K385" s="73" t="s">
        <v>3659</v>
      </c>
      <c r="L385" s="73" t="str">
        <f>_xlfn.CONCAT(tbl_Picklist_UniclassPM[[#This Row],[Code]]," : ",tbl_Picklist_UniclassPM[[#This Row],[Title]])</f>
        <v>PM_40_40_20 : Decant drawings</v>
      </c>
      <c r="M385" s="73"/>
      <c r="N385" s="73"/>
      <c r="O385" s="73"/>
      <c r="P385" s="73"/>
      <c r="Q385" s="73"/>
      <c r="R385" s="73" t="str">
        <f ca="1"/>
        <v>PM_40_45_84 : Structural engineering outline specification</v>
      </c>
      <c r="S385" s="73"/>
      <c r="T385" s="73"/>
      <c r="U385" s="73"/>
      <c r="V385" s="73"/>
      <c r="W385" s="73"/>
      <c r="X385" s="73"/>
      <c r="Y385" s="73"/>
      <c r="Z385" s="73"/>
      <c r="AA385" s="73"/>
      <c r="AB385" s="73"/>
      <c r="AC385" s="73"/>
      <c r="AD385" s="73"/>
      <c r="AE385" s="73"/>
      <c r="AF385" s="73"/>
      <c r="AG385" s="73"/>
      <c r="AH385" s="73"/>
      <c r="AI385" s="73"/>
      <c r="AJ385" s="73"/>
      <c r="AK385" s="73"/>
      <c r="AL385" s="73"/>
      <c r="AM385" s="73"/>
      <c r="AN385" s="73"/>
      <c r="AO385" s="73" t="str">
        <f ca="1"/>
        <v>70_30_27_001</v>
      </c>
      <c r="AP385" s="73" t="str">
        <f ca="1"/>
        <v>Fire Hydrant and Mains Commissioning Certificate</v>
      </c>
      <c r="AQ385" s="73" t="str">
        <f t="shared" ca="1" si="5"/>
        <v>70_30_27_001 : Fire Hydrant and Mains Commissioning Certificate</v>
      </c>
    </row>
    <row r="386" spans="2:43" x14ac:dyDescent="0.35">
      <c r="B386" s="6" t="s">
        <v>3660</v>
      </c>
      <c r="C386" s="73"/>
      <c r="D386" s="73"/>
      <c r="E386" s="73"/>
      <c r="F386" s="73"/>
      <c r="G38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PM_40_40_22</v>
      </c>
      <c r="H386" s="101" t="s">
        <v>2758</v>
      </c>
      <c r="I386" s="101" t="s">
        <v>2758</v>
      </c>
      <c r="J386" s="101" t="s">
        <v>2813</v>
      </c>
      <c r="K386" s="73" t="s">
        <v>3661</v>
      </c>
      <c r="L386" s="73" t="str">
        <f>_xlfn.CONCAT(tbl_Picklist_UniclassPM[[#This Row],[Code]]," : ",tbl_Picklist_UniclassPM[[#This Row],[Title]])</f>
        <v>PM_40_40_22 : Diagrammatical drawings</v>
      </c>
      <c r="M386" s="73"/>
      <c r="N386" s="73"/>
      <c r="O386" s="73"/>
      <c r="P386" s="73"/>
      <c r="Q386" s="73"/>
      <c r="R386" s="73" t="str">
        <f ca="1"/>
        <v>PM_40_45_85 : Structural engineering performance specification</v>
      </c>
      <c r="S386" s="73"/>
      <c r="T386" s="73"/>
      <c r="U386" s="73"/>
      <c r="V386" s="73"/>
      <c r="W386" s="73"/>
      <c r="X386" s="73"/>
      <c r="Y386" s="73"/>
      <c r="Z386" s="73"/>
      <c r="AA386" s="73"/>
      <c r="AB386" s="73"/>
      <c r="AC386" s="73"/>
      <c r="AD386" s="73"/>
      <c r="AE386" s="73"/>
      <c r="AF386" s="73"/>
      <c r="AG386" s="73"/>
      <c r="AH386" s="73"/>
      <c r="AI386" s="73"/>
      <c r="AJ386" s="73"/>
      <c r="AK386" s="73"/>
      <c r="AL386" s="73"/>
      <c r="AM386" s="73"/>
      <c r="AN386" s="73"/>
      <c r="AO386" s="73" t="str">
        <f ca="1"/>
        <v>70_30_28_001</v>
      </c>
      <c r="AP386" s="73" t="str">
        <f ca="1"/>
        <v>Fire Door Test Certificate</v>
      </c>
      <c r="AQ386" s="73" t="str">
        <f t="shared" ca="1" si="5"/>
        <v>70_30_28_001 : Fire Door Test Certificate</v>
      </c>
    </row>
    <row r="387" spans="2:43" x14ac:dyDescent="0.35">
      <c r="B387" s="6" t="s">
        <v>3662</v>
      </c>
      <c r="C387" s="73"/>
      <c r="D387" s="73"/>
      <c r="E387" s="73"/>
      <c r="F387" s="73"/>
      <c r="G38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PM_40_40_27</v>
      </c>
      <c r="H387" s="101" t="s">
        <v>2758</v>
      </c>
      <c r="I387" s="101" t="s">
        <v>2758</v>
      </c>
      <c r="J387" s="101" t="s">
        <v>2561</v>
      </c>
      <c r="K387" s="73" t="s">
        <v>3663</v>
      </c>
      <c r="L387" s="73" t="str">
        <f>_xlfn.CONCAT(tbl_Picklist_UniclassPM[[#This Row],[Code]]," : ",tbl_Picklist_UniclassPM[[#This Row],[Title]])</f>
        <v>PM_40_40_27 : Elevation drawings</v>
      </c>
      <c r="M387" s="73"/>
      <c r="N387" s="73"/>
      <c r="O387" s="73"/>
      <c r="P387" s="73"/>
      <c r="Q387" s="73"/>
      <c r="R387" s="73" t="str">
        <f ca="1"/>
        <v>PM_40_50_03 : Approvals and assurance plan</v>
      </c>
      <c r="S387" s="73"/>
      <c r="T387" s="73"/>
      <c r="U387" s="73"/>
      <c r="V387" s="73"/>
      <c r="W387" s="73"/>
      <c r="X387" s="73"/>
      <c r="Y387" s="73"/>
      <c r="Z387" s="73"/>
      <c r="AA387" s="73"/>
      <c r="AB387" s="73"/>
      <c r="AC387" s="73"/>
      <c r="AD387" s="73"/>
      <c r="AE387" s="73"/>
      <c r="AF387" s="73"/>
      <c r="AG387" s="73"/>
      <c r="AH387" s="73"/>
      <c r="AI387" s="73"/>
      <c r="AJ387" s="73"/>
      <c r="AK387" s="73"/>
      <c r="AL387" s="73"/>
      <c r="AM387" s="73"/>
      <c r="AN387" s="73"/>
      <c r="AO387" s="73" t="str">
        <f ca="1"/>
        <v>70_30_32_001</v>
      </c>
      <c r="AP387" s="73" t="str">
        <f ca="1"/>
        <v>Fume Cupboard Commissioning Certificate</v>
      </c>
      <c r="AQ387" s="73" t="str">
        <f t="shared" ca="1" si="5"/>
        <v>70_30_32_001 : Fume Cupboard Commissioning Certificate</v>
      </c>
    </row>
    <row r="388" spans="2:43" x14ac:dyDescent="0.35">
      <c r="B388" s="6" t="s">
        <v>3664</v>
      </c>
      <c r="C388" s="73"/>
      <c r="D388" s="73"/>
      <c r="E388" s="73"/>
      <c r="F388" s="73"/>
      <c r="G38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PM_40_40_34</v>
      </c>
      <c r="H388" s="101" t="s">
        <v>2758</v>
      </c>
      <c r="I388" s="101" t="s">
        <v>2758</v>
      </c>
      <c r="J388" s="101" t="s">
        <v>3060</v>
      </c>
      <c r="K388" s="73" t="s">
        <v>3665</v>
      </c>
      <c r="L388" s="73" t="str">
        <f>_xlfn.CONCAT(tbl_Picklist_UniclassPM[[#This Row],[Code]]," : ",tbl_Picklist_UniclassPM[[#This Row],[Title]])</f>
        <v>PM_40_40_34 : General arrangement drawings</v>
      </c>
      <c r="M388" s="73"/>
      <c r="N388" s="73"/>
      <c r="O388" s="73"/>
      <c r="P388" s="73"/>
      <c r="Q388" s="73"/>
      <c r="R388" s="73" t="str">
        <f ca="1"/>
        <v>PM_40_50_09 : Building control design approval</v>
      </c>
      <c r="S388" s="73"/>
      <c r="T388" s="73"/>
      <c r="U388" s="73"/>
      <c r="V388" s="73"/>
      <c r="W388" s="73"/>
      <c r="X388" s="73"/>
      <c r="Y388" s="73"/>
      <c r="Z388" s="73"/>
      <c r="AA388" s="73"/>
      <c r="AB388" s="73"/>
      <c r="AC388" s="73"/>
      <c r="AD388" s="73"/>
      <c r="AE388" s="73"/>
      <c r="AF388" s="73"/>
      <c r="AG388" s="73"/>
      <c r="AH388" s="73"/>
      <c r="AI388" s="73"/>
      <c r="AJ388" s="73"/>
      <c r="AK388" s="73"/>
      <c r="AL388" s="73"/>
      <c r="AM388" s="73"/>
      <c r="AN388" s="73"/>
      <c r="AO388" s="73" t="str">
        <f ca="1"/>
        <v>70_30_35_001</v>
      </c>
      <c r="AP388" s="73" t="str">
        <f ca="1"/>
        <v>Generator Commissioning Certificate</v>
      </c>
      <c r="AQ388" s="73" t="str">
        <f t="shared" ref="AQ388:AQ451" ca="1" si="6">IF(OR(AO388="",AP388=""), "", _xlfn.CONCAT(AO388," : ",AP388))</f>
        <v>70_30_35_001 : Generator Commissioning Certificate</v>
      </c>
    </row>
    <row r="389" spans="2:43" x14ac:dyDescent="0.35">
      <c r="B389" s="6" t="s">
        <v>3666</v>
      </c>
      <c r="C389" s="73"/>
      <c r="D389" s="73"/>
      <c r="E389" s="73"/>
      <c r="F389" s="73"/>
      <c r="G38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PM_40_40_42</v>
      </c>
      <c r="H389" s="101" t="s">
        <v>2758</v>
      </c>
      <c r="I389" s="101" t="s">
        <v>2758</v>
      </c>
      <c r="J389" s="101" t="s">
        <v>3318</v>
      </c>
      <c r="K389" s="73" t="s">
        <v>3667</v>
      </c>
      <c r="L389" s="73" t="str">
        <f>_xlfn.CONCAT(tbl_Picklist_UniclassPM[[#This Row],[Code]]," : ",tbl_Picklist_UniclassPM[[#This Row],[Title]])</f>
        <v>PM_40_40_42 : Isometric drawings</v>
      </c>
      <c r="M389" s="73"/>
      <c r="N389" s="73"/>
      <c r="O389" s="73"/>
      <c r="P389" s="73"/>
      <c r="Q389" s="73"/>
      <c r="R389" s="73" t="str">
        <f ca="1"/>
        <v>PM_40_50_10 : Building codes application</v>
      </c>
      <c r="S389" s="73"/>
      <c r="T389" s="73"/>
      <c r="U389" s="73"/>
      <c r="V389" s="73"/>
      <c r="W389" s="73"/>
      <c r="X389" s="73"/>
      <c r="Y389" s="73"/>
      <c r="Z389" s="73"/>
      <c r="AA389" s="73"/>
      <c r="AB389" s="73"/>
      <c r="AC389" s="73"/>
      <c r="AD389" s="73"/>
      <c r="AE389" s="73"/>
      <c r="AF389" s="73"/>
      <c r="AG389" s="73"/>
      <c r="AH389" s="73"/>
      <c r="AI389" s="73"/>
      <c r="AJ389" s="73"/>
      <c r="AK389" s="73"/>
      <c r="AL389" s="73"/>
      <c r="AM389" s="73"/>
      <c r="AN389" s="73"/>
      <c r="AO389" s="73" t="str">
        <f ca="1"/>
        <v>70_30_45_001</v>
      </c>
      <c r="AP389" s="73" t="str">
        <f ca="1"/>
        <v>Kitchen Equipment Certificate</v>
      </c>
      <c r="AQ389" s="73" t="str">
        <f t="shared" ca="1" si="6"/>
        <v>70_30_45_001 : Kitchen Equipment Certificate</v>
      </c>
    </row>
    <row r="390" spans="2:43" x14ac:dyDescent="0.35">
      <c r="B390" s="6" t="s">
        <v>3668</v>
      </c>
      <c r="C390" s="73"/>
      <c r="D390" s="73"/>
      <c r="E390" s="73"/>
      <c r="F390" s="73"/>
      <c r="G39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PM_40_40_50</v>
      </c>
      <c r="H390" s="101" t="s">
        <v>2758</v>
      </c>
      <c r="I390" s="101" t="s">
        <v>2758</v>
      </c>
      <c r="J390" s="101" t="s">
        <v>2619</v>
      </c>
      <c r="K390" s="73" t="s">
        <v>3669</v>
      </c>
      <c r="L390" s="73" t="str">
        <f>_xlfn.CONCAT(tbl_Picklist_UniclassPM[[#This Row],[Code]]," : ",tbl_Picklist_UniclassPM[[#This Row],[Title]])</f>
        <v>PM_40_40_50 : Manufacturer's drawings</v>
      </c>
      <c r="M390" s="73"/>
      <c r="N390" s="73"/>
      <c r="O390" s="73"/>
      <c r="P390" s="73"/>
      <c r="Q390" s="73"/>
      <c r="R390" s="73" t="str">
        <f ca="1"/>
        <v>PM_40_50_12 : Building codes approval</v>
      </c>
      <c r="S390" s="73"/>
      <c r="T390" s="73"/>
      <c r="U390" s="73"/>
      <c r="V390" s="73"/>
      <c r="W390" s="73"/>
      <c r="X390" s="73"/>
      <c r="Y390" s="73"/>
      <c r="Z390" s="73"/>
      <c r="AA390" s="73"/>
      <c r="AB390" s="73"/>
      <c r="AC390" s="73"/>
      <c r="AD390" s="73"/>
      <c r="AE390" s="73"/>
      <c r="AF390" s="73"/>
      <c r="AG390" s="73"/>
      <c r="AH390" s="73"/>
      <c r="AI390" s="73"/>
      <c r="AJ390" s="73"/>
      <c r="AK390" s="73"/>
      <c r="AL390" s="73"/>
      <c r="AM390" s="73"/>
      <c r="AN390" s="73"/>
      <c r="AO390" s="73" t="str">
        <f ca="1"/>
        <v>70_30_47_001</v>
      </c>
      <c r="AP390" s="73" t="str">
        <f ca="1"/>
        <v>Lightning Protection Certificate</v>
      </c>
      <c r="AQ390" s="73" t="str">
        <f t="shared" ca="1" si="6"/>
        <v>70_30_47_001 : Lightning Protection Certificate</v>
      </c>
    </row>
    <row r="391" spans="2:43" x14ac:dyDescent="0.35">
      <c r="B391" s="6" t="s">
        <v>3670</v>
      </c>
      <c r="C391" s="73"/>
      <c r="D391" s="73"/>
      <c r="E391" s="73"/>
      <c r="F391" s="73"/>
      <c r="G39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PM_40_40_54</v>
      </c>
      <c r="H391" s="101" t="s">
        <v>2758</v>
      </c>
      <c r="I391" s="101" t="s">
        <v>2758</v>
      </c>
      <c r="J391" s="101" t="s">
        <v>3585</v>
      </c>
      <c r="K391" s="73" t="s">
        <v>3671</v>
      </c>
      <c r="L391" s="73" t="str">
        <f>_xlfn.CONCAT(tbl_Picklist_UniclassPM[[#This Row],[Code]]," : ",tbl_Picklist_UniclassPM[[#This Row],[Title]])</f>
        <v>PM_40_40_54 : Multi-view drawings</v>
      </c>
      <c r="M391" s="73"/>
      <c r="N391" s="73"/>
      <c r="O391" s="73"/>
      <c r="P391" s="73"/>
      <c r="Q391" s="73"/>
      <c r="R391" s="73" t="str">
        <f ca="1"/>
        <v>PM_40_50_13 : Building safety approval application</v>
      </c>
      <c r="S391" s="73"/>
      <c r="T391" s="73"/>
      <c r="U391" s="73"/>
      <c r="V391" s="73"/>
      <c r="W391" s="73"/>
      <c r="X391" s="73"/>
      <c r="Y391" s="73"/>
      <c r="Z391" s="73"/>
      <c r="AA391" s="73"/>
      <c r="AB391" s="73"/>
      <c r="AC391" s="73"/>
      <c r="AD391" s="73"/>
      <c r="AE391" s="73"/>
      <c r="AF391" s="73"/>
      <c r="AG391" s="73"/>
      <c r="AH391" s="73"/>
      <c r="AI391" s="73"/>
      <c r="AJ391" s="73"/>
      <c r="AK391" s="73"/>
      <c r="AL391" s="73"/>
      <c r="AM391" s="73"/>
      <c r="AN391" s="73"/>
      <c r="AO391" s="73" t="str">
        <f ca="1"/>
        <v>70_30_64_001</v>
      </c>
      <c r="AP391" s="73" t="str">
        <f ca="1"/>
        <v>Photovoltatic Panels Commissioning Certificate</v>
      </c>
      <c r="AQ391" s="73" t="str">
        <f t="shared" ca="1" si="6"/>
        <v>70_30_64_001 : Photovoltatic Panels Commissioning Certificate</v>
      </c>
    </row>
    <row r="392" spans="2:43" x14ac:dyDescent="0.35">
      <c r="B392" s="6" t="s">
        <v>3672</v>
      </c>
      <c r="C392" s="73"/>
      <c r="D392" s="73"/>
      <c r="E392" s="73"/>
      <c r="F392" s="73"/>
      <c r="G39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PM_40_40_63</v>
      </c>
      <c r="H392" s="101" t="s">
        <v>2758</v>
      </c>
      <c r="I392" s="101" t="s">
        <v>2758</v>
      </c>
      <c r="J392" s="101" t="s">
        <v>2955</v>
      </c>
      <c r="K392" s="73" t="s">
        <v>3673</v>
      </c>
      <c r="L392" s="73" t="str">
        <f>_xlfn.CONCAT(tbl_Picklist_UniclassPM[[#This Row],[Code]]," : ",tbl_Picklist_UniclassPM[[#This Row],[Title]])</f>
        <v>PM_40_40_63 : Phasing drawings</v>
      </c>
      <c r="M392" s="73"/>
      <c r="N392" s="73"/>
      <c r="O392" s="73"/>
      <c r="P392" s="73"/>
      <c r="Q392" s="73"/>
      <c r="R392" s="73" t="str">
        <f ca="1"/>
        <v>PM_40_50_14 : Consent</v>
      </c>
      <c r="S392" s="73"/>
      <c r="T392" s="73"/>
      <c r="U392" s="73"/>
      <c r="V392" s="73"/>
      <c r="W392" s="73"/>
      <c r="X392" s="73"/>
      <c r="Y392" s="73"/>
      <c r="Z392" s="73"/>
      <c r="AA392" s="73"/>
      <c r="AB392" s="73"/>
      <c r="AC392" s="73"/>
      <c r="AD392" s="73"/>
      <c r="AE392" s="73"/>
      <c r="AF392" s="73"/>
      <c r="AG392" s="73"/>
      <c r="AH392" s="73"/>
      <c r="AI392" s="73"/>
      <c r="AJ392" s="73"/>
      <c r="AK392" s="73"/>
      <c r="AL392" s="73"/>
      <c r="AM392" s="73"/>
      <c r="AN392" s="73"/>
      <c r="AO392" s="73" t="str">
        <f ca="1"/>
        <v>70_30_70_001</v>
      </c>
      <c r="AP392" s="73" t="str">
        <f ca="1"/>
        <v>Retractable Seating Certificate</v>
      </c>
      <c r="AQ392" s="73" t="str">
        <f t="shared" ca="1" si="6"/>
        <v>70_30_70_001 : Retractable Seating Certificate</v>
      </c>
    </row>
    <row r="393" spans="2:43" x14ac:dyDescent="0.35">
      <c r="B393" s="6" t="s">
        <v>3674</v>
      </c>
      <c r="C393" s="73"/>
      <c r="D393" s="73"/>
      <c r="E393" s="73"/>
      <c r="F393" s="73"/>
      <c r="G39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PM_40_40_75</v>
      </c>
      <c r="H393" s="101" t="s">
        <v>2758</v>
      </c>
      <c r="I393" s="101" t="s">
        <v>2758</v>
      </c>
      <c r="J393" s="101" t="s">
        <v>2793</v>
      </c>
      <c r="K393" s="73" t="s">
        <v>3675</v>
      </c>
      <c r="L393" s="73" t="str">
        <f>_xlfn.CONCAT(tbl_Picklist_UniclassPM[[#This Row],[Code]]," : ",tbl_Picklist_UniclassPM[[#This Row],[Title]])</f>
        <v>PM_40_40_75 : Schematic drawings</v>
      </c>
      <c r="M393" s="73"/>
      <c r="N393" s="73"/>
      <c r="O393" s="73"/>
      <c r="P393" s="73"/>
      <c r="Q393" s="73"/>
      <c r="R393" s="73" t="str">
        <f ca="1"/>
        <v>PM_40_50_16 : Contribution agreement</v>
      </c>
      <c r="S393" s="73"/>
      <c r="T393" s="73"/>
      <c r="U393" s="73"/>
      <c r="V393" s="73"/>
      <c r="W393" s="73"/>
      <c r="X393" s="73"/>
      <c r="Y393" s="73"/>
      <c r="Z393" s="73"/>
      <c r="AA393" s="73"/>
      <c r="AB393" s="73"/>
      <c r="AC393" s="73"/>
      <c r="AD393" s="73"/>
      <c r="AE393" s="73"/>
      <c r="AF393" s="73"/>
      <c r="AG393" s="73"/>
      <c r="AH393" s="73"/>
      <c r="AI393" s="73"/>
      <c r="AJ393" s="73"/>
      <c r="AK393" s="73"/>
      <c r="AL393" s="73"/>
      <c r="AM393" s="73"/>
      <c r="AN393" s="73"/>
      <c r="AO393" s="73" t="str">
        <f ca="1"/>
        <v>70_30_73_001</v>
      </c>
      <c r="AP393" s="73" t="str">
        <f ca="1"/>
        <v>Roller Shutter Commissioning and Conformity Certificate</v>
      </c>
      <c r="AQ393" s="73" t="str">
        <f t="shared" ca="1" si="6"/>
        <v>70_30_73_001 : Roller Shutter Commissioning and Conformity Certificate</v>
      </c>
    </row>
    <row r="394" spans="2:43" x14ac:dyDescent="0.35">
      <c r="B394" s="6" t="s">
        <v>3676</v>
      </c>
      <c r="C394" s="73"/>
      <c r="D394" s="73"/>
      <c r="E394" s="73"/>
      <c r="F394" s="73"/>
      <c r="G39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PM_40_40_79</v>
      </c>
      <c r="H394" s="101" t="s">
        <v>2758</v>
      </c>
      <c r="I394" s="101" t="s">
        <v>2758</v>
      </c>
      <c r="J394" s="101" t="s">
        <v>3287</v>
      </c>
      <c r="K394" s="73" t="s">
        <v>3677</v>
      </c>
      <c r="L394" s="73" t="str">
        <f>_xlfn.CONCAT(tbl_Picklist_UniclassPM[[#This Row],[Code]]," : ",tbl_Picklist_UniclassPM[[#This Row],[Title]])</f>
        <v>PM_40_40_79 : Sketch drawings</v>
      </c>
      <c r="M394" s="73"/>
      <c r="N394" s="73"/>
      <c r="O394" s="73"/>
      <c r="P394" s="73"/>
      <c r="Q394" s="73"/>
      <c r="R394" s="73" t="str">
        <f ca="1"/>
        <v>PM_40_50_21 : Design submittals</v>
      </c>
      <c r="S394" s="73"/>
      <c r="T394" s="73"/>
      <c r="U394" s="73"/>
      <c r="V394" s="73"/>
      <c r="W394" s="73"/>
      <c r="X394" s="73"/>
      <c r="Y394" s="73"/>
      <c r="Z394" s="73"/>
      <c r="AA394" s="73"/>
      <c r="AB394" s="73"/>
      <c r="AC394" s="73"/>
      <c r="AD394" s="73"/>
      <c r="AE394" s="73"/>
      <c r="AF394" s="73"/>
      <c r="AG394" s="73"/>
      <c r="AH394" s="73"/>
      <c r="AI394" s="73"/>
      <c r="AJ394" s="73"/>
      <c r="AK394" s="73"/>
      <c r="AL394" s="73"/>
      <c r="AM394" s="73"/>
      <c r="AN394" s="73"/>
      <c r="AO394" s="73" t="str">
        <f ca="1"/>
        <v>70_30_78_001</v>
      </c>
      <c r="AP394" s="73" t="str">
        <f ca="1"/>
        <v>Intruder Alarm Commissioning Certificate</v>
      </c>
      <c r="AQ394" s="73" t="str">
        <f t="shared" ca="1" si="6"/>
        <v>70_30_78_001 : Intruder Alarm Commissioning Certificate</v>
      </c>
    </row>
    <row r="395" spans="2:43" x14ac:dyDescent="0.35">
      <c r="B395" s="6" t="s">
        <v>3678</v>
      </c>
      <c r="C395" s="73"/>
      <c r="D395" s="73"/>
      <c r="E395" s="73"/>
      <c r="F395" s="73"/>
      <c r="G39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PM_40_40_88</v>
      </c>
      <c r="H395" s="101" t="s">
        <v>2758</v>
      </c>
      <c r="I395" s="101" t="s">
        <v>2758</v>
      </c>
      <c r="J395" s="101" t="s">
        <v>2703</v>
      </c>
      <c r="K395" s="73" t="s">
        <v>3679</v>
      </c>
      <c r="L395" s="73" t="str">
        <f>_xlfn.CONCAT(tbl_Picklist_UniclassPM[[#This Row],[Code]]," : ",tbl_Picklist_UniclassPM[[#This Row],[Title]])</f>
        <v>PM_40_40_88 : Technical design drawings</v>
      </c>
      <c r="M395" s="73"/>
      <c r="N395" s="73"/>
      <c r="O395" s="73"/>
      <c r="P395" s="73"/>
      <c r="Q395" s="73"/>
      <c r="R395" s="73" t="str">
        <f ca="1"/>
        <v>PM_40_50_27 : Environmental health officer approval</v>
      </c>
      <c r="S395" s="73"/>
      <c r="T395" s="73"/>
      <c r="U395" s="73"/>
      <c r="V395" s="73"/>
      <c r="W395" s="73"/>
      <c r="X395" s="73"/>
      <c r="Y395" s="73"/>
      <c r="Z395" s="73"/>
      <c r="AA395" s="73"/>
      <c r="AB395" s="73"/>
      <c r="AC395" s="73"/>
      <c r="AD395" s="73"/>
      <c r="AE395" s="73"/>
      <c r="AF395" s="73"/>
      <c r="AG395" s="73"/>
      <c r="AH395" s="73"/>
      <c r="AI395" s="73"/>
      <c r="AJ395" s="73"/>
      <c r="AK395" s="73"/>
      <c r="AL395" s="73"/>
      <c r="AM395" s="73"/>
      <c r="AN395" s="73"/>
      <c r="AO395" s="73" t="str">
        <f ca="1"/>
        <v>70_30_83_001</v>
      </c>
      <c r="AP395" s="73" t="str">
        <f ca="1"/>
        <v>Fire Suppression System Installation Test Certificate</v>
      </c>
      <c r="AQ395" s="73" t="str">
        <f t="shared" ca="1" si="6"/>
        <v>70_30_83_001 : Fire Suppression System Installation Test Certificate</v>
      </c>
    </row>
    <row r="396" spans="2:43" x14ac:dyDescent="0.35">
      <c r="B396" s="6" t="s">
        <v>3680</v>
      </c>
      <c r="C396" s="73"/>
      <c r="D396" s="73"/>
      <c r="E396" s="73"/>
      <c r="F396" s="73"/>
      <c r="G39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v>
      </c>
      <c r="H396" s="101" t="s">
        <v>2758</v>
      </c>
      <c r="I396" s="101" t="s">
        <v>2593</v>
      </c>
      <c r="J396" s="101"/>
      <c r="K396" s="73" t="s">
        <v>3681</v>
      </c>
      <c r="L396" s="73" t="str">
        <f>_xlfn.CONCAT(tbl_Picklist_UniclassPM[[#This Row],[Code]]," : ",tbl_Picklist_UniclassPM[[#This Row],[Title]])</f>
        <v>PM_40_45 : Specifications</v>
      </c>
      <c r="M396" s="73"/>
      <c r="N396" s="73"/>
      <c r="O396" s="73"/>
      <c r="P396" s="73"/>
      <c r="Q396" s="73"/>
      <c r="R396" s="73" t="str">
        <f ca="1"/>
        <v>PM_40_50_30 : Fire officer approval</v>
      </c>
      <c r="S396" s="73"/>
      <c r="T396" s="73"/>
      <c r="U396" s="73"/>
      <c r="V396" s="73"/>
      <c r="W396" s="73"/>
      <c r="X396" s="73"/>
      <c r="Y396" s="73"/>
      <c r="Z396" s="73"/>
      <c r="AA396" s="73"/>
      <c r="AB396" s="73"/>
      <c r="AC396" s="73"/>
      <c r="AD396" s="73"/>
      <c r="AE396" s="73"/>
      <c r="AF396" s="73"/>
      <c r="AG396" s="73"/>
      <c r="AH396" s="73"/>
      <c r="AI396" s="73"/>
      <c r="AJ396" s="73"/>
      <c r="AK396" s="73"/>
      <c r="AL396" s="73"/>
      <c r="AM396" s="73"/>
      <c r="AN396" s="73"/>
      <c r="AO396" s="73" t="str">
        <f ca="1"/>
        <v>70_30_92_001</v>
      </c>
      <c r="AP396" s="73" t="str">
        <f ca="1"/>
        <v>Uninterruptible Power Supply (UPS) Commissioning Certificate</v>
      </c>
      <c r="AQ396" s="73" t="str">
        <f t="shared" ca="1" si="6"/>
        <v>70_30_92_001 : Uninterruptible Power Supply (UPS) Commissioning Certificate</v>
      </c>
    </row>
    <row r="397" spans="2:43" x14ac:dyDescent="0.35">
      <c r="B397" s="6" t="s">
        <v>3682</v>
      </c>
      <c r="C397" s="73"/>
      <c r="D397" s="73"/>
      <c r="E397" s="73"/>
      <c r="F397" s="73"/>
      <c r="G39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PM_40_45_03</v>
      </c>
      <c r="H397" s="101" t="s">
        <v>2758</v>
      </c>
      <c r="I397" s="101" t="s">
        <v>2593</v>
      </c>
      <c r="J397" s="101" t="s">
        <v>2464</v>
      </c>
      <c r="K397" s="73" t="s">
        <v>3683</v>
      </c>
      <c r="L397" s="73" t="str">
        <f>_xlfn.CONCAT(tbl_Picklist_UniclassPM[[#This Row],[Code]]," : ",tbl_Picklist_UniclassPM[[#This Row],[Title]])</f>
        <v>PM_40_45_03 : Architectural construction specification</v>
      </c>
      <c r="M397" s="73"/>
      <c r="N397" s="73"/>
      <c r="O397" s="73"/>
      <c r="P397" s="73"/>
      <c r="Q397" s="73"/>
      <c r="R397" s="73" t="str">
        <f ca="1"/>
        <v>PM_40_50_32 : Funding profile</v>
      </c>
      <c r="S397" s="73"/>
      <c r="T397" s="73"/>
      <c r="U397" s="73"/>
      <c r="V397" s="73"/>
      <c r="W397" s="73"/>
      <c r="X397" s="73"/>
      <c r="Y397" s="73"/>
      <c r="Z397" s="73"/>
      <c r="AA397" s="73"/>
      <c r="AB397" s="73"/>
      <c r="AC397" s="73"/>
      <c r="AD397" s="73"/>
      <c r="AE397" s="73"/>
      <c r="AF397" s="73"/>
      <c r="AG397" s="73"/>
      <c r="AH397" s="73"/>
      <c r="AI397" s="73"/>
      <c r="AJ397" s="73"/>
      <c r="AK397" s="73"/>
      <c r="AL397" s="73"/>
      <c r="AM397" s="73"/>
      <c r="AN397" s="73"/>
      <c r="AO397" s="73" t="str">
        <f ca="1"/>
        <v>70_75_01_001</v>
      </c>
      <c r="AP397" s="73" t="str">
        <f ca="1"/>
        <v>Acoustic Test Report</v>
      </c>
      <c r="AQ397" s="73" t="str">
        <f t="shared" ca="1" si="6"/>
        <v>70_75_01_001 : Acoustic Test Report</v>
      </c>
    </row>
    <row r="398" spans="2:43" x14ac:dyDescent="0.35">
      <c r="B398" s="6" t="s">
        <v>3684</v>
      </c>
      <c r="C398" s="73"/>
      <c r="D398" s="73"/>
      <c r="E398" s="73"/>
      <c r="F398" s="73"/>
      <c r="G39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PM_40_45_04</v>
      </c>
      <c r="H398" s="101" t="s">
        <v>2758</v>
      </c>
      <c r="I398" s="101" t="s">
        <v>2593</v>
      </c>
      <c r="J398" s="101" t="s">
        <v>2586</v>
      </c>
      <c r="K398" s="73" t="s">
        <v>3685</v>
      </c>
      <c r="L398" s="73" t="str">
        <f>_xlfn.CONCAT(tbl_Picklist_UniclassPM[[#This Row],[Code]]," : ",tbl_Picklist_UniclassPM[[#This Row],[Title]])</f>
        <v>PM_40_45_04 : Architectural outline specification</v>
      </c>
      <c r="M398" s="73"/>
      <c r="N398" s="73"/>
      <c r="O398" s="73"/>
      <c r="P398" s="73"/>
      <c r="Q398" s="73"/>
      <c r="R398" s="73" t="str">
        <f ca="1"/>
        <v>PM_40_50_37 : Heritage registration</v>
      </c>
      <c r="S398" s="73"/>
      <c r="T398" s="73"/>
      <c r="U398" s="73"/>
      <c r="V398" s="73"/>
      <c r="W398" s="73"/>
      <c r="X398" s="73"/>
      <c r="Y398" s="73"/>
      <c r="Z398" s="73"/>
      <c r="AA398" s="73"/>
      <c r="AB398" s="73"/>
      <c r="AC398" s="73"/>
      <c r="AD398" s="73"/>
      <c r="AE398" s="73"/>
      <c r="AF398" s="73"/>
      <c r="AG398" s="73"/>
      <c r="AH398" s="73"/>
      <c r="AI398" s="73"/>
      <c r="AJ398" s="73"/>
      <c r="AK398" s="73"/>
      <c r="AL398" s="73"/>
      <c r="AM398" s="73"/>
      <c r="AN398" s="73"/>
      <c r="AO398" s="73" t="str">
        <f ca="1"/>
        <v>70_75_03_001</v>
      </c>
      <c r="AP398" s="73" t="str">
        <f ca="1"/>
        <v>Access Equipment Test Report</v>
      </c>
      <c r="AQ398" s="73" t="str">
        <f t="shared" ca="1" si="6"/>
        <v>70_75_03_001 : Access Equipment Test Report</v>
      </c>
    </row>
    <row r="399" spans="2:43" x14ac:dyDescent="0.35">
      <c r="B399" s="6" t="s">
        <v>3686</v>
      </c>
      <c r="C399" s="73"/>
      <c r="D399" s="73"/>
      <c r="E399" s="73"/>
      <c r="F399" s="73"/>
      <c r="G39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PM_40_45_05</v>
      </c>
      <c r="H399" s="101" t="s">
        <v>2758</v>
      </c>
      <c r="I399" s="101" t="s">
        <v>2593</v>
      </c>
      <c r="J399" s="101" t="s">
        <v>2598</v>
      </c>
      <c r="K399" s="73" t="s">
        <v>3687</v>
      </c>
      <c r="L399" s="73" t="str">
        <f>_xlfn.CONCAT(tbl_Picklist_UniclassPM[[#This Row],[Code]]," : ",tbl_Picklist_UniclassPM[[#This Row],[Title]])</f>
        <v>PM_40_45_05 : Architectural performance specification</v>
      </c>
      <c r="M399" s="73"/>
      <c r="N399" s="73"/>
      <c r="O399" s="73"/>
      <c r="P399" s="73"/>
      <c r="Q399" s="73"/>
      <c r="R399" s="73" t="str">
        <f ca="1"/>
        <v>PM_40_50_41 : Internal approval</v>
      </c>
      <c r="S399" s="73"/>
      <c r="T399" s="73"/>
      <c r="U399" s="73"/>
      <c r="V399" s="73"/>
      <c r="W399" s="73"/>
      <c r="X399" s="73"/>
      <c r="Y399" s="73"/>
      <c r="Z399" s="73"/>
      <c r="AA399" s="73"/>
      <c r="AB399" s="73"/>
      <c r="AC399" s="73"/>
      <c r="AD399" s="73"/>
      <c r="AE399" s="73"/>
      <c r="AF399" s="73"/>
      <c r="AG399" s="73"/>
      <c r="AH399" s="73"/>
      <c r="AI399" s="73"/>
      <c r="AJ399" s="73"/>
      <c r="AK399" s="73"/>
      <c r="AL399" s="73"/>
      <c r="AM399" s="73"/>
      <c r="AN399" s="73"/>
      <c r="AO399" s="73" t="str">
        <f ca="1"/>
        <v>70_75_04_001</v>
      </c>
      <c r="AP399" s="73" t="str">
        <f ca="1"/>
        <v>Building Air Leakage Test Certificate</v>
      </c>
      <c r="AQ399" s="73" t="str">
        <f t="shared" ca="1" si="6"/>
        <v>70_75_04_001 : Building Air Leakage Test Certificate</v>
      </c>
    </row>
    <row r="400" spans="2:43" x14ac:dyDescent="0.35">
      <c r="B400" s="6" t="s">
        <v>3688</v>
      </c>
      <c r="C400" s="73"/>
      <c r="D400" s="73"/>
      <c r="E400" s="73"/>
      <c r="F400" s="73"/>
      <c r="G40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PM_40_45_10</v>
      </c>
      <c r="H400" s="101" t="s">
        <v>2758</v>
      </c>
      <c r="I400" s="101" t="s">
        <v>2593</v>
      </c>
      <c r="J400" s="101" t="s">
        <v>2448</v>
      </c>
      <c r="K400" s="73" t="s">
        <v>3689</v>
      </c>
      <c r="L400" s="73" t="str">
        <f>_xlfn.CONCAT(tbl_Picklist_UniclassPM[[#This Row],[Code]]," : ",tbl_Picklist_UniclassPM[[#This Row],[Title]])</f>
        <v>PM_40_45_10 : Building services construction specification</v>
      </c>
      <c r="M400" s="73"/>
      <c r="N400" s="73"/>
      <c r="O400" s="73"/>
      <c r="P400" s="73"/>
      <c r="Q400" s="73"/>
      <c r="R400" s="73" t="str">
        <f ca="1"/>
        <v>PM_40_50_47 : Landowner agreement</v>
      </c>
      <c r="S400" s="73"/>
      <c r="T400" s="73"/>
      <c r="U400" s="73"/>
      <c r="V400" s="73"/>
      <c r="W400" s="73"/>
      <c r="X400" s="73"/>
      <c r="Y400" s="73"/>
      <c r="Z400" s="73"/>
      <c r="AA400" s="73"/>
      <c r="AB400" s="73"/>
      <c r="AC400" s="73"/>
      <c r="AD400" s="73"/>
      <c r="AE400" s="73"/>
      <c r="AF400" s="73"/>
      <c r="AG400" s="73"/>
      <c r="AH400" s="73"/>
      <c r="AI400" s="73"/>
      <c r="AJ400" s="73"/>
      <c r="AK400" s="73"/>
      <c r="AL400" s="73"/>
      <c r="AM400" s="73"/>
      <c r="AN400" s="73"/>
      <c r="AO400" s="73" t="str">
        <f ca="1"/>
        <v>70_75_12_001</v>
      </c>
      <c r="AP400" s="73" t="str">
        <f ca="1"/>
        <v>Cladding and Curtain Walling Water Test Report</v>
      </c>
      <c r="AQ400" s="73" t="str">
        <f t="shared" ca="1" si="6"/>
        <v>70_75_12_001 : Cladding and Curtain Walling Water Test Report</v>
      </c>
    </row>
    <row r="401" spans="2:43" x14ac:dyDescent="0.35">
      <c r="B401" s="6" t="s">
        <v>3690</v>
      </c>
      <c r="C401" s="73"/>
      <c r="D401" s="73"/>
      <c r="E401" s="73"/>
      <c r="F401" s="73"/>
      <c r="G40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PM_40_45_11</v>
      </c>
      <c r="H401" s="101" t="s">
        <v>2758</v>
      </c>
      <c r="I401" s="101" t="s">
        <v>2593</v>
      </c>
      <c r="J401" s="101" t="s">
        <v>2628</v>
      </c>
      <c r="K401" s="73" t="s">
        <v>3691</v>
      </c>
      <c r="L401" s="73" t="str">
        <f>_xlfn.CONCAT(tbl_Picklist_UniclassPM[[#This Row],[Code]]," : ",tbl_Picklist_UniclassPM[[#This Row],[Title]])</f>
        <v>PM_40_45_11 : Building services outline specification</v>
      </c>
      <c r="M401" s="73"/>
      <c r="N401" s="73"/>
      <c r="O401" s="73"/>
      <c r="P401" s="73"/>
      <c r="Q401" s="73"/>
      <c r="R401" s="73" t="str">
        <f ca="1"/>
        <v>PM_40_50_49 : Letter of authority</v>
      </c>
      <c r="S401" s="73"/>
      <c r="T401" s="73"/>
      <c r="U401" s="73"/>
      <c r="V401" s="73"/>
      <c r="W401" s="73"/>
      <c r="X401" s="73"/>
      <c r="Y401" s="73"/>
      <c r="Z401" s="73"/>
      <c r="AA401" s="73"/>
      <c r="AB401" s="73"/>
      <c r="AC401" s="73"/>
      <c r="AD401" s="73"/>
      <c r="AE401" s="73"/>
      <c r="AF401" s="73"/>
      <c r="AG401" s="73"/>
      <c r="AH401" s="73"/>
      <c r="AI401" s="73"/>
      <c r="AJ401" s="73"/>
      <c r="AK401" s="73"/>
      <c r="AL401" s="73"/>
      <c r="AM401" s="73"/>
      <c r="AN401" s="73"/>
      <c r="AO401" s="73" t="str">
        <f ca="1"/>
        <v>70_75_17_001</v>
      </c>
      <c r="AP401" s="73" t="str">
        <f ca="1"/>
        <v>Coordinated Shut Down Interface Report</v>
      </c>
      <c r="AQ401" s="73" t="str">
        <f t="shared" ca="1" si="6"/>
        <v>70_75_17_001 : Coordinated Shut Down Interface Report</v>
      </c>
    </row>
    <row r="402" spans="2:43" x14ac:dyDescent="0.35">
      <c r="B402" s="6" t="s">
        <v>3692</v>
      </c>
      <c r="C402" s="73"/>
      <c r="D402" s="73"/>
      <c r="E402" s="73"/>
      <c r="F402" s="73"/>
      <c r="G40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PM_40_45_12</v>
      </c>
      <c r="H402" s="101" t="s">
        <v>2758</v>
      </c>
      <c r="I402" s="101" t="s">
        <v>2593</v>
      </c>
      <c r="J402" s="101" t="s">
        <v>2641</v>
      </c>
      <c r="K402" s="73" t="s">
        <v>3693</v>
      </c>
      <c r="L402" s="73" t="str">
        <f>_xlfn.CONCAT(tbl_Picklist_UniclassPM[[#This Row],[Code]]," : ",tbl_Picklist_UniclassPM[[#This Row],[Title]])</f>
        <v>PM_40_45_12 : Building services performance specification</v>
      </c>
      <c r="M402" s="73"/>
      <c r="N402" s="73"/>
      <c r="O402" s="73"/>
      <c r="P402" s="73"/>
      <c r="Q402" s="73"/>
      <c r="R402" s="73" t="str">
        <f ca="1"/>
        <v>PM_40_50_58 : Outline planning application</v>
      </c>
      <c r="S402" s="73"/>
      <c r="T402" s="73"/>
      <c r="U402" s="73"/>
      <c r="V402" s="73"/>
      <c r="W402" s="73"/>
      <c r="X402" s="73"/>
      <c r="Y402" s="73"/>
      <c r="Z402" s="73"/>
      <c r="AA402" s="73"/>
      <c r="AB402" s="73"/>
      <c r="AC402" s="73"/>
      <c r="AD402" s="73"/>
      <c r="AE402" s="73"/>
      <c r="AF402" s="73"/>
      <c r="AG402" s="73"/>
      <c r="AH402" s="73"/>
      <c r="AI402" s="73"/>
      <c r="AJ402" s="73"/>
      <c r="AK402" s="73"/>
      <c r="AL402" s="73"/>
      <c r="AM402" s="73"/>
      <c r="AN402" s="73"/>
      <c r="AO402" s="73" t="str">
        <f ca="1"/>
        <v>70_75_22_001</v>
      </c>
      <c r="AP402" s="73" t="str">
        <f ca="1"/>
        <v>Drainage Leakage Test Results</v>
      </c>
      <c r="AQ402" s="73" t="str">
        <f t="shared" ca="1" si="6"/>
        <v>70_75_22_001 : Drainage Leakage Test Results</v>
      </c>
    </row>
    <row r="403" spans="2:43" x14ac:dyDescent="0.35">
      <c r="B403" s="6" t="s">
        <v>3694</v>
      </c>
      <c r="C403" s="73"/>
      <c r="D403" s="73"/>
      <c r="E403" s="73"/>
      <c r="F403" s="73"/>
      <c r="G40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PM_40_45_15</v>
      </c>
      <c r="H403" s="101" t="s">
        <v>2758</v>
      </c>
      <c r="I403" s="101" t="s">
        <v>2593</v>
      </c>
      <c r="J403" s="101" t="s">
        <v>2505</v>
      </c>
      <c r="K403" s="73" t="s">
        <v>3695</v>
      </c>
      <c r="L403" s="73" t="str">
        <f>_xlfn.CONCAT(tbl_Picklist_UniclassPM[[#This Row],[Code]]," : ",tbl_Picklist_UniclassPM[[#This Row],[Title]])</f>
        <v>PM_40_45_15 : Civil engineering construction specification</v>
      </c>
      <c r="M403" s="73"/>
      <c r="N403" s="73"/>
      <c r="O403" s="73"/>
      <c r="P403" s="73"/>
      <c r="Q403" s="73"/>
      <c r="R403" s="73" t="str">
        <f ca="1"/>
        <v>PM_40_50_60 : Partnership agreement</v>
      </c>
      <c r="S403" s="73"/>
      <c r="T403" s="73"/>
      <c r="U403" s="73"/>
      <c r="V403" s="73"/>
      <c r="W403" s="73"/>
      <c r="X403" s="73"/>
      <c r="Y403" s="73"/>
      <c r="Z403" s="73"/>
      <c r="AA403" s="73"/>
      <c r="AB403" s="73"/>
      <c r="AC403" s="73"/>
      <c r="AD403" s="73"/>
      <c r="AE403" s="73"/>
      <c r="AF403" s="73"/>
      <c r="AG403" s="73"/>
      <c r="AH403" s="73"/>
      <c r="AI403" s="73"/>
      <c r="AJ403" s="73"/>
      <c r="AK403" s="73"/>
      <c r="AL403" s="73"/>
      <c r="AM403" s="73"/>
      <c r="AN403" s="73"/>
      <c r="AO403" s="73" t="str">
        <f ca="1"/>
        <v>70_75_28_001</v>
      </c>
      <c r="AP403" s="73" t="str">
        <f ca="1"/>
        <v>Emergency Lighting Commissioning Information</v>
      </c>
      <c r="AQ403" s="73" t="str">
        <f t="shared" ca="1" si="6"/>
        <v>70_75_28_001 : Emergency Lighting Commissioning Information</v>
      </c>
    </row>
    <row r="404" spans="2:43" x14ac:dyDescent="0.35">
      <c r="B404" s="6" t="s">
        <v>3696</v>
      </c>
      <c r="C404" s="73"/>
      <c r="D404" s="73"/>
      <c r="E404" s="73"/>
      <c r="F404" s="73"/>
      <c r="G40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PM_40_45_16</v>
      </c>
      <c r="H404" s="101" t="s">
        <v>2758</v>
      </c>
      <c r="I404" s="101" t="s">
        <v>2593</v>
      </c>
      <c r="J404" s="101" t="s">
        <v>2687</v>
      </c>
      <c r="K404" s="73" t="s">
        <v>3697</v>
      </c>
      <c r="L404" s="73" t="str">
        <f>_xlfn.CONCAT(tbl_Picklist_UniclassPM[[#This Row],[Code]]," : ",tbl_Picklist_UniclassPM[[#This Row],[Title]])</f>
        <v>PM_40_45_16 : Civil engineering outline specification</v>
      </c>
      <c r="M404" s="73"/>
      <c r="N404" s="73"/>
      <c r="O404" s="73"/>
      <c r="P404" s="73"/>
      <c r="Q404" s="73"/>
      <c r="R404" s="73" t="str">
        <f ca="1"/>
        <v>PM_40_50_63 : Planning application</v>
      </c>
      <c r="S404" s="73"/>
      <c r="T404" s="73"/>
      <c r="U404" s="73"/>
      <c r="V404" s="73"/>
      <c r="W404" s="73"/>
      <c r="X404" s="73"/>
      <c r="Y404" s="73"/>
      <c r="Z404" s="73"/>
      <c r="AA404" s="73"/>
      <c r="AB404" s="73"/>
      <c r="AC404" s="73"/>
      <c r="AD404" s="73"/>
      <c r="AE404" s="73"/>
      <c r="AF404" s="73"/>
      <c r="AG404" s="73"/>
      <c r="AH404" s="73"/>
      <c r="AI404" s="73"/>
      <c r="AJ404" s="73"/>
      <c r="AK404" s="73"/>
      <c r="AL404" s="73"/>
      <c r="AM404" s="73"/>
      <c r="AN404" s="73"/>
      <c r="AO404" s="73" t="str">
        <f ca="1"/>
        <v>70_75_29_001</v>
      </c>
      <c r="AP404" s="73" t="str">
        <f ca="1"/>
        <v>Energy Meter Calibration Test Report</v>
      </c>
      <c r="AQ404" s="73" t="str">
        <f t="shared" ca="1" si="6"/>
        <v>70_75_29_001 : Energy Meter Calibration Test Report</v>
      </c>
    </row>
    <row r="405" spans="2:43" x14ac:dyDescent="0.35">
      <c r="B405" s="6" t="s">
        <v>3698</v>
      </c>
      <c r="C405" s="73"/>
      <c r="D405" s="73"/>
      <c r="E405" s="73"/>
      <c r="F405" s="73"/>
      <c r="G40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PM_40_45_17</v>
      </c>
      <c r="H405" s="101" t="s">
        <v>2758</v>
      </c>
      <c r="I405" s="101" t="s">
        <v>2593</v>
      </c>
      <c r="J405" s="101" t="s">
        <v>2525</v>
      </c>
      <c r="K405" s="73" t="s">
        <v>3699</v>
      </c>
      <c r="L405" s="73" t="str">
        <f>_xlfn.CONCAT(tbl_Picklist_UniclassPM[[#This Row],[Code]]," : ",tbl_Picklist_UniclassPM[[#This Row],[Title]])</f>
        <v>PM_40_45_17 : Civil engineering performance specification</v>
      </c>
      <c r="M405" s="73"/>
      <c r="N405" s="73"/>
      <c r="O405" s="73"/>
      <c r="P405" s="73"/>
      <c r="Q405" s="73"/>
      <c r="R405" s="73" t="str">
        <f ca="1"/>
        <v>PM_40_50_64 : Planning conditions information</v>
      </c>
      <c r="S405" s="73"/>
      <c r="T405" s="73"/>
      <c r="U405" s="73"/>
      <c r="V405" s="73"/>
      <c r="W405" s="73"/>
      <c r="X405" s="73"/>
      <c r="Y405" s="73"/>
      <c r="Z405" s="73"/>
      <c r="AA405" s="73"/>
      <c r="AB405" s="73"/>
      <c r="AC405" s="73"/>
      <c r="AD405" s="73"/>
      <c r="AE405" s="73"/>
      <c r="AF405" s="73"/>
      <c r="AG405" s="73"/>
      <c r="AH405" s="73"/>
      <c r="AI405" s="73"/>
      <c r="AJ405" s="73"/>
      <c r="AK405" s="73"/>
      <c r="AL405" s="73"/>
      <c r="AM405" s="73"/>
      <c r="AN405" s="73"/>
      <c r="AO405" s="73" t="str">
        <f ca="1"/>
        <v>70_75_30_001</v>
      </c>
      <c r="AP405" s="73" t="str">
        <f ca="1"/>
        <v>Fire Protection Installation Report</v>
      </c>
      <c r="AQ405" s="73" t="str">
        <f t="shared" ca="1" si="6"/>
        <v>70_75_30_001 : Fire Protection Installation Report</v>
      </c>
    </row>
    <row r="406" spans="2:43" x14ac:dyDescent="0.35">
      <c r="B406" s="6" t="s">
        <v>3700</v>
      </c>
      <c r="C406" s="73"/>
      <c r="D406" s="73"/>
      <c r="E406" s="73"/>
      <c r="F406" s="73"/>
      <c r="G40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PM_40_45_26</v>
      </c>
      <c r="H406" s="101" t="s">
        <v>2758</v>
      </c>
      <c r="I406" s="101" t="s">
        <v>2593</v>
      </c>
      <c r="J406" s="101" t="s">
        <v>2740</v>
      </c>
      <c r="K406" s="73" t="s">
        <v>3701</v>
      </c>
      <c r="L406" s="73" t="str">
        <f>_xlfn.CONCAT(tbl_Picklist_UniclassPM[[#This Row],[Code]]," : ",tbl_Picklist_UniclassPM[[#This Row],[Title]])</f>
        <v>PM_40_45_26 : Electrical services construction specification</v>
      </c>
      <c r="M406" s="73"/>
      <c r="N406" s="73"/>
      <c r="O406" s="73"/>
      <c r="P406" s="73"/>
      <c r="Q406" s="73"/>
      <c r="R406" s="73" t="str">
        <f ca="1"/>
        <v>PM_40_50_65 : Planning permission</v>
      </c>
      <c r="S406" s="73"/>
      <c r="T406" s="73"/>
      <c r="U406" s="73"/>
      <c r="V406" s="73"/>
      <c r="W406" s="73"/>
      <c r="X406" s="73"/>
      <c r="Y406" s="73"/>
      <c r="Z406" s="73"/>
      <c r="AA406" s="73"/>
      <c r="AB406" s="73"/>
      <c r="AC406" s="73"/>
      <c r="AD406" s="73"/>
      <c r="AE406" s="73"/>
      <c r="AF406" s="73"/>
      <c r="AG406" s="73"/>
      <c r="AH406" s="73"/>
      <c r="AI406" s="73"/>
      <c r="AJ406" s="73"/>
      <c r="AK406" s="73"/>
      <c r="AL406" s="73"/>
      <c r="AM406" s="73"/>
      <c r="AN406" s="73"/>
      <c r="AO406" s="73" t="str">
        <f ca="1"/>
        <v>70_75_31_001</v>
      </c>
      <c r="AP406" s="73" t="str">
        <f ca="1"/>
        <v>Fire Alarm Test Certificate</v>
      </c>
      <c r="AQ406" s="73" t="str">
        <f t="shared" ca="1" si="6"/>
        <v>70_75_31_001 : Fire Alarm Test Certificate</v>
      </c>
    </row>
    <row r="407" spans="2:43" x14ac:dyDescent="0.35">
      <c r="B407" s="6" t="s">
        <v>3702</v>
      </c>
      <c r="C407" s="73"/>
      <c r="D407" s="73"/>
      <c r="E407" s="73"/>
      <c r="F407" s="73"/>
      <c r="G40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PM_40_45_27</v>
      </c>
      <c r="H407" s="101" t="s">
        <v>2758</v>
      </c>
      <c r="I407" s="101" t="s">
        <v>2593</v>
      </c>
      <c r="J407" s="101" t="s">
        <v>2561</v>
      </c>
      <c r="K407" s="73" t="s">
        <v>3703</v>
      </c>
      <c r="L407" s="73" t="str">
        <f>_xlfn.CONCAT(tbl_Picklist_UniclassPM[[#This Row],[Code]]," : ",tbl_Picklist_UniclassPM[[#This Row],[Title]])</f>
        <v>PM_40_45_27 : Electrical services outline specification</v>
      </c>
      <c r="M407" s="73"/>
      <c r="N407" s="73"/>
      <c r="O407" s="73"/>
      <c r="P407" s="73"/>
      <c r="Q407" s="73"/>
      <c r="R407" s="73" t="str">
        <f ca="1"/>
        <v>PM_40_50_66 : Principal designer compliance declaration</v>
      </c>
      <c r="S407" s="73"/>
      <c r="T407" s="73"/>
      <c r="U407" s="73"/>
      <c r="V407" s="73"/>
      <c r="W407" s="73"/>
      <c r="X407" s="73"/>
      <c r="Y407" s="73"/>
      <c r="Z407" s="73"/>
      <c r="AA407" s="73"/>
      <c r="AB407" s="73"/>
      <c r="AC407" s="73"/>
      <c r="AD407" s="73"/>
      <c r="AE407" s="73"/>
      <c r="AF407" s="73"/>
      <c r="AG407" s="73"/>
      <c r="AH407" s="73"/>
      <c r="AI407" s="73"/>
      <c r="AJ407" s="73"/>
      <c r="AK407" s="73"/>
      <c r="AL407" s="73"/>
      <c r="AM407" s="73"/>
      <c r="AN407" s="73"/>
      <c r="AO407" s="73" t="str">
        <f ca="1"/>
        <v>70_75_32_001</v>
      </c>
      <c r="AP407" s="73" t="str">
        <f ca="1"/>
        <v>Fire Alarm System Decibel Level Test Report</v>
      </c>
      <c r="AQ407" s="73" t="str">
        <f t="shared" ca="1" si="6"/>
        <v>70_75_32_001 : Fire Alarm System Decibel Level Test Report</v>
      </c>
    </row>
    <row r="408" spans="2:43" x14ac:dyDescent="0.35">
      <c r="B408" s="6" t="s">
        <v>3704</v>
      </c>
      <c r="C408" s="73"/>
      <c r="D408" s="73"/>
      <c r="E408" s="73"/>
      <c r="F408" s="73"/>
      <c r="G40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PM_40_45_28</v>
      </c>
      <c r="H408" s="101" t="s">
        <v>2758</v>
      </c>
      <c r="I408" s="101" t="s">
        <v>2593</v>
      </c>
      <c r="J408" s="101" t="s">
        <v>2753</v>
      </c>
      <c r="K408" s="73" t="s">
        <v>3705</v>
      </c>
      <c r="L408" s="73" t="str">
        <f>_xlfn.CONCAT(tbl_Picklist_UniclassPM[[#This Row],[Code]]," : ",tbl_Picklist_UniclassPM[[#This Row],[Title]])</f>
        <v>PM_40_45_28 : Electrical services performance specification</v>
      </c>
      <c r="M408" s="73"/>
      <c r="N408" s="73"/>
      <c r="O408" s="73"/>
      <c r="P408" s="73"/>
      <c r="Q408" s="73"/>
      <c r="R408" s="73" t="str">
        <f ca="1"/>
        <v>PM_40_50_67 : Project board agreement</v>
      </c>
      <c r="S408" s="73"/>
      <c r="T408" s="73"/>
      <c r="U408" s="73"/>
      <c r="V408" s="73"/>
      <c r="W408" s="73"/>
      <c r="X408" s="73"/>
      <c r="Y408" s="73"/>
      <c r="Z408" s="73"/>
      <c r="AA408" s="73"/>
      <c r="AB408" s="73"/>
      <c r="AC408" s="73"/>
      <c r="AD408" s="73"/>
      <c r="AE408" s="73"/>
      <c r="AF408" s="73"/>
      <c r="AG408" s="73"/>
      <c r="AH408" s="73"/>
      <c r="AI408" s="73"/>
      <c r="AJ408" s="73"/>
      <c r="AK408" s="73"/>
      <c r="AL408" s="73"/>
      <c r="AM408" s="73"/>
      <c r="AN408" s="73"/>
      <c r="AO408" s="73" t="str">
        <f ca="1"/>
        <v>70_75_35_001</v>
      </c>
      <c r="AP408" s="73" t="str">
        <f ca="1"/>
        <v>Generator Test Report</v>
      </c>
      <c r="AQ408" s="73" t="str">
        <f t="shared" ca="1" si="6"/>
        <v>70_75_35_001 : Generator Test Report</v>
      </c>
    </row>
    <row r="409" spans="2:43" x14ac:dyDescent="0.35">
      <c r="B409" s="6" t="s">
        <v>3706</v>
      </c>
      <c r="C409" s="73"/>
      <c r="D409" s="73"/>
      <c r="E409" s="73"/>
      <c r="F409" s="73"/>
      <c r="G40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PM_40_45_45</v>
      </c>
      <c r="H409" s="101" t="s">
        <v>2758</v>
      </c>
      <c r="I409" s="101" t="s">
        <v>2593</v>
      </c>
      <c r="J409" s="101" t="s">
        <v>2593</v>
      </c>
      <c r="K409" s="73" t="s">
        <v>3707</v>
      </c>
      <c r="L409" s="73" t="str">
        <f>_xlfn.CONCAT(tbl_Picklist_UniclassPM[[#This Row],[Code]]," : ",tbl_Picklist_UniclassPM[[#This Row],[Title]])</f>
        <v>PM_40_45_45 : Landscape architecture construction specification</v>
      </c>
      <c r="M409" s="73"/>
      <c r="N409" s="73"/>
      <c r="O409" s="73"/>
      <c r="P409" s="73"/>
      <c r="Q409" s="73"/>
      <c r="R409" s="73" t="str">
        <f ca="1"/>
        <v>PM_40_50_69 : Project team agreement</v>
      </c>
      <c r="S409" s="73"/>
      <c r="T409" s="73"/>
      <c r="U409" s="73"/>
      <c r="V409" s="73"/>
      <c r="W409" s="73"/>
      <c r="X409" s="73"/>
      <c r="Y409" s="73"/>
      <c r="Z409" s="73"/>
      <c r="AA409" s="73"/>
      <c r="AB409" s="73"/>
      <c r="AC409" s="73"/>
      <c r="AD409" s="73"/>
      <c r="AE409" s="73"/>
      <c r="AF409" s="73"/>
      <c r="AG409" s="73"/>
      <c r="AH409" s="73"/>
      <c r="AI409" s="73"/>
      <c r="AJ409" s="73"/>
      <c r="AK409" s="73"/>
      <c r="AL409" s="73"/>
      <c r="AM409" s="73"/>
      <c r="AN409" s="73"/>
      <c r="AO409" s="73" t="str">
        <f ca="1"/>
        <v>70_75_36_001</v>
      </c>
      <c r="AP409" s="73" t="str">
        <f ca="1"/>
        <v>Heating and Cooling Systems Commissioning Information</v>
      </c>
      <c r="AQ409" s="73" t="str">
        <f t="shared" ca="1" si="6"/>
        <v>70_75_36_001 : Heating and Cooling Systems Commissioning Information</v>
      </c>
    </row>
    <row r="410" spans="2:43" x14ac:dyDescent="0.35">
      <c r="B410" s="6" t="s">
        <v>3708</v>
      </c>
      <c r="C410" s="73"/>
      <c r="D410" s="73"/>
      <c r="E410" s="73"/>
      <c r="F410" s="73"/>
      <c r="G41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PM_40_45_46</v>
      </c>
      <c r="H410" s="101" t="s">
        <v>2758</v>
      </c>
      <c r="I410" s="101" t="s">
        <v>2593</v>
      </c>
      <c r="J410" s="101" t="s">
        <v>2607</v>
      </c>
      <c r="K410" s="73" t="s">
        <v>3709</v>
      </c>
      <c r="L410" s="73" t="str">
        <f>_xlfn.CONCAT(tbl_Picklist_UniclassPM[[#This Row],[Code]]," : ",tbl_Picklist_UniclassPM[[#This Row],[Title]])</f>
        <v>PM_40_45_46 : Landscape architecture outline specification</v>
      </c>
      <c r="M410" s="73"/>
      <c r="N410" s="73"/>
      <c r="O410" s="73"/>
      <c r="P410" s="73"/>
      <c r="Q410" s="73"/>
      <c r="R410" s="73" t="str">
        <f ca="1"/>
        <v>PM_40_50_90 : Tree protection order</v>
      </c>
      <c r="S410" s="73"/>
      <c r="T410" s="73"/>
      <c r="U410" s="73"/>
      <c r="V410" s="73"/>
      <c r="W410" s="73"/>
      <c r="X410" s="73"/>
      <c r="Y410" s="73"/>
      <c r="Z410" s="73"/>
      <c r="AA410" s="73"/>
      <c r="AB410" s="73"/>
      <c r="AC410" s="73"/>
      <c r="AD410" s="73"/>
      <c r="AE410" s="73"/>
      <c r="AF410" s="73"/>
      <c r="AG410" s="73"/>
      <c r="AH410" s="73"/>
      <c r="AI410" s="73"/>
      <c r="AJ410" s="73"/>
      <c r="AK410" s="73"/>
      <c r="AL410" s="73"/>
      <c r="AM410" s="73"/>
      <c r="AN410" s="73"/>
      <c r="AO410" s="73" t="str">
        <f ca="1"/>
        <v>70_75_40_001</v>
      </c>
      <c r="AP410" s="73" t="str">
        <f ca="1"/>
        <v>Technology Equipment Implementation Report</v>
      </c>
      <c r="AQ410" s="73" t="str">
        <f t="shared" ca="1" si="6"/>
        <v>70_75_40_001 : Technology Equipment Implementation Report</v>
      </c>
    </row>
    <row r="411" spans="2:43" x14ac:dyDescent="0.35">
      <c r="B411" s="6" t="s">
        <v>3710</v>
      </c>
      <c r="C411" s="73"/>
      <c r="D411" s="73"/>
      <c r="E411" s="73"/>
      <c r="F411" s="73"/>
      <c r="G41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PM_40_45_47</v>
      </c>
      <c r="H411" s="101" t="s">
        <v>2758</v>
      </c>
      <c r="I411" s="101" t="s">
        <v>2593</v>
      </c>
      <c r="J411" s="101" t="s">
        <v>2958</v>
      </c>
      <c r="K411" s="73" t="s">
        <v>3711</v>
      </c>
      <c r="L411" s="73" t="str">
        <f>_xlfn.CONCAT(tbl_Picklist_UniclassPM[[#This Row],[Code]]," : ",tbl_Picklist_UniclassPM[[#This Row],[Title]])</f>
        <v>PM_40_45_47 : Landscape architecture performance specification</v>
      </c>
      <c r="M411" s="73"/>
      <c r="N411" s="73"/>
      <c r="O411" s="73"/>
      <c r="P411" s="73"/>
      <c r="Q411" s="73"/>
      <c r="R411" s="73" t="str">
        <f ca="1"/>
        <v>PM_40_55_08 : Boiler schedules</v>
      </c>
      <c r="S411" s="73"/>
      <c r="T411" s="73"/>
      <c r="U411" s="73"/>
      <c r="V411" s="73"/>
      <c r="W411" s="73"/>
      <c r="X411" s="73"/>
      <c r="Y411" s="73"/>
      <c r="Z411" s="73"/>
      <c r="AA411" s="73"/>
      <c r="AB411" s="73"/>
      <c r="AC411" s="73"/>
      <c r="AD411" s="73"/>
      <c r="AE411" s="73"/>
      <c r="AF411" s="73"/>
      <c r="AG411" s="73"/>
      <c r="AH411" s="73"/>
      <c r="AI411" s="73"/>
      <c r="AJ411" s="73"/>
      <c r="AK411" s="73"/>
      <c r="AL411" s="73"/>
      <c r="AM411" s="73"/>
      <c r="AN411" s="73"/>
      <c r="AO411" s="73" t="str">
        <f ca="1"/>
        <v>70_75_45_001</v>
      </c>
      <c r="AP411" s="73" t="str">
        <f ca="1"/>
        <v>Kitchen Equipment Installation Test Report</v>
      </c>
      <c r="AQ411" s="73" t="str">
        <f t="shared" ca="1" si="6"/>
        <v>70_75_45_001 : Kitchen Equipment Installation Test Report</v>
      </c>
    </row>
    <row r="412" spans="2:43" x14ac:dyDescent="0.35">
      <c r="B412" s="6" t="s">
        <v>3712</v>
      </c>
      <c r="C412" s="73"/>
      <c r="D412" s="73"/>
      <c r="E412" s="73"/>
      <c r="F412" s="73"/>
      <c r="G41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PM_40_45_51</v>
      </c>
      <c r="H412" s="101" t="s">
        <v>2758</v>
      </c>
      <c r="I412" s="101" t="s">
        <v>2593</v>
      </c>
      <c r="J412" s="101" t="s">
        <v>3131</v>
      </c>
      <c r="K412" s="73" t="s">
        <v>3713</v>
      </c>
      <c r="L412" s="73" t="str">
        <f>_xlfn.CONCAT(tbl_Picklist_UniclassPM[[#This Row],[Code]]," : ",tbl_Picklist_UniclassPM[[#This Row],[Title]])</f>
        <v>PM_40_45_51 : Mechanical services construction specification</v>
      </c>
      <c r="M412" s="73"/>
      <c r="N412" s="73"/>
      <c r="O412" s="73"/>
      <c r="P412" s="73"/>
      <c r="Q412" s="73"/>
      <c r="R412" s="73" t="str">
        <f ca="1"/>
        <v>PM_40_55_24 : Door schedules</v>
      </c>
      <c r="S412" s="73"/>
      <c r="T412" s="73"/>
      <c r="U412" s="73"/>
      <c r="V412" s="73"/>
      <c r="W412" s="73"/>
      <c r="X412" s="73"/>
      <c r="Y412" s="73"/>
      <c r="Z412" s="73"/>
      <c r="AA412" s="73"/>
      <c r="AB412" s="73"/>
      <c r="AC412" s="73"/>
      <c r="AD412" s="73"/>
      <c r="AE412" s="73"/>
      <c r="AF412" s="73"/>
      <c r="AG412" s="73"/>
      <c r="AH412" s="73"/>
      <c r="AI412" s="73"/>
      <c r="AJ412" s="73"/>
      <c r="AK412" s="73"/>
      <c r="AL412" s="73"/>
      <c r="AM412" s="73"/>
      <c r="AN412" s="73"/>
      <c r="AO412" s="73" t="str">
        <f ca="1"/>
        <v>70_75_52_001</v>
      </c>
      <c r="AP412" s="73" t="str">
        <f ca="1"/>
        <v>Monitoring Systems Connection Installation Test Report</v>
      </c>
      <c r="AQ412" s="73" t="str">
        <f t="shared" ca="1" si="6"/>
        <v>70_75_52_001 : Monitoring Systems Connection Installation Test Report</v>
      </c>
    </row>
    <row r="413" spans="2:43" x14ac:dyDescent="0.35">
      <c r="B413" s="6" t="s">
        <v>3714</v>
      </c>
      <c r="C413" s="73"/>
      <c r="D413" s="73"/>
      <c r="E413" s="73"/>
      <c r="F413" s="73"/>
      <c r="G41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PM_40_45_52</v>
      </c>
      <c r="H413" s="101" t="s">
        <v>2758</v>
      </c>
      <c r="I413" s="101" t="s">
        <v>2593</v>
      </c>
      <c r="J413" s="101" t="s">
        <v>3009</v>
      </c>
      <c r="K413" s="73" t="s">
        <v>3715</v>
      </c>
      <c r="L413" s="73" t="str">
        <f>_xlfn.CONCAT(tbl_Picklist_UniclassPM[[#This Row],[Code]]," : ",tbl_Picklist_UniclassPM[[#This Row],[Title]])</f>
        <v>PM_40_45_52 : Mechanical services outline specification</v>
      </c>
      <c r="M413" s="73"/>
      <c r="N413" s="73"/>
      <c r="O413" s="73"/>
      <c r="P413" s="73"/>
      <c r="Q413" s="73"/>
      <c r="R413" s="73" t="str">
        <f ca="1"/>
        <v>PM_40_55_49 : Luminaire schedules</v>
      </c>
      <c r="S413" s="73"/>
      <c r="T413" s="73"/>
      <c r="U413" s="73"/>
      <c r="V413" s="73"/>
      <c r="W413" s="73"/>
      <c r="X413" s="73"/>
      <c r="Y413" s="73"/>
      <c r="Z413" s="73"/>
      <c r="AA413" s="73"/>
      <c r="AB413" s="73"/>
      <c r="AC413" s="73"/>
      <c r="AD413" s="73"/>
      <c r="AE413" s="73"/>
      <c r="AF413" s="73"/>
      <c r="AG413" s="73"/>
      <c r="AH413" s="73"/>
      <c r="AI413" s="73"/>
      <c r="AJ413" s="73"/>
      <c r="AK413" s="73"/>
      <c r="AL413" s="73"/>
      <c r="AM413" s="73"/>
      <c r="AN413" s="73"/>
      <c r="AO413" s="73" t="str">
        <f ca="1"/>
        <v>70_75_61_001</v>
      </c>
      <c r="AP413" s="73" t="str">
        <f ca="1"/>
        <v>Perimeter Gates Test Report</v>
      </c>
      <c r="AQ413" s="73" t="str">
        <f t="shared" ca="1" si="6"/>
        <v>70_75_61_001 : Perimeter Gates Test Report</v>
      </c>
    </row>
    <row r="414" spans="2:43" x14ac:dyDescent="0.35">
      <c r="B414" s="6" t="s">
        <v>3716</v>
      </c>
      <c r="C414" s="73"/>
      <c r="D414" s="73"/>
      <c r="E414" s="73"/>
      <c r="F414" s="73"/>
      <c r="G41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PM_40_45_53</v>
      </c>
      <c r="H414" s="101" t="s">
        <v>2758</v>
      </c>
      <c r="I414" s="101" t="s">
        <v>2593</v>
      </c>
      <c r="J414" s="101" t="s">
        <v>2909</v>
      </c>
      <c r="K414" s="73" t="s">
        <v>3717</v>
      </c>
      <c r="L414" s="73" t="str">
        <f>_xlfn.CONCAT(tbl_Picklist_UniclassPM[[#This Row],[Code]]," : ",tbl_Picklist_UniclassPM[[#This Row],[Title]])</f>
        <v>PM_40_45_53 : Mechanical services performance specification</v>
      </c>
      <c r="M414" s="73"/>
      <c r="N414" s="73"/>
      <c r="O414" s="73"/>
      <c r="P414" s="73"/>
      <c r="Q414" s="73"/>
      <c r="R414" s="73" t="str">
        <f ca="1"/>
        <v>PM_40_55_70 : Radiator schedules</v>
      </c>
      <c r="S414" s="73"/>
      <c r="T414" s="73"/>
      <c r="U414" s="73"/>
      <c r="V414" s="73"/>
      <c r="W414" s="73"/>
      <c r="X414" s="73"/>
      <c r="Y414" s="73"/>
      <c r="Z414" s="73"/>
      <c r="AA414" s="73"/>
      <c r="AB414" s="73"/>
      <c r="AC414" s="73"/>
      <c r="AD414" s="73"/>
      <c r="AE414" s="73"/>
      <c r="AF414" s="73"/>
      <c r="AG414" s="73"/>
      <c r="AH414" s="73"/>
      <c r="AI414" s="73"/>
      <c r="AJ414" s="73"/>
      <c r="AK414" s="73"/>
      <c r="AL414" s="73"/>
      <c r="AM414" s="73"/>
      <c r="AN414" s="73"/>
      <c r="AO414" s="73" t="str">
        <f ca="1"/>
        <v>70_75_65_001</v>
      </c>
      <c r="AP414" s="73" t="str">
        <f ca="1"/>
        <v>Above Ground Soil and Waste Commissioning Certificates</v>
      </c>
      <c r="AQ414" s="73" t="str">
        <f t="shared" ca="1" si="6"/>
        <v>70_75_65_001 : Above Ground Soil and Waste Commissioning Certificates</v>
      </c>
    </row>
    <row r="415" spans="2:43" x14ac:dyDescent="0.35">
      <c r="B415" s="6" t="s">
        <v>3718</v>
      </c>
      <c r="C415" s="73"/>
      <c r="D415" s="73"/>
      <c r="E415" s="73"/>
      <c r="F415" s="73"/>
      <c r="G41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PM_40_45_83</v>
      </c>
      <c r="H415" s="101" t="s">
        <v>2758</v>
      </c>
      <c r="I415" s="101" t="s">
        <v>2593</v>
      </c>
      <c r="J415" s="101" t="s">
        <v>3036</v>
      </c>
      <c r="K415" s="73" t="s">
        <v>3719</v>
      </c>
      <c r="L415" s="73" t="str">
        <f>_xlfn.CONCAT(tbl_Picklist_UniclassPM[[#This Row],[Code]]," : ",tbl_Picklist_UniclassPM[[#This Row],[Title]])</f>
        <v>PM_40_45_83 : Structural engineering construction specification</v>
      </c>
      <c r="M415" s="73"/>
      <c r="N415" s="73"/>
      <c r="O415" s="73"/>
      <c r="P415" s="73"/>
      <c r="Q415" s="73"/>
      <c r="R415" s="73" t="str">
        <f ca="1"/>
        <v>PM_40_55_97 : Window schedules</v>
      </c>
      <c r="S415" s="73"/>
      <c r="T415" s="73"/>
      <c r="U415" s="73"/>
      <c r="V415" s="73"/>
      <c r="W415" s="73"/>
      <c r="X415" s="73"/>
      <c r="Y415" s="73"/>
      <c r="Z415" s="73"/>
      <c r="AA415" s="73"/>
      <c r="AB415" s="73"/>
      <c r="AC415" s="73"/>
      <c r="AD415" s="73"/>
      <c r="AE415" s="73"/>
      <c r="AF415" s="73"/>
      <c r="AG415" s="73"/>
      <c r="AH415" s="73"/>
      <c r="AI415" s="73"/>
      <c r="AJ415" s="73"/>
      <c r="AK415" s="73"/>
      <c r="AL415" s="73"/>
      <c r="AM415" s="73"/>
      <c r="AN415" s="73"/>
      <c r="AO415" s="73" t="str">
        <f ca="1"/>
        <v>70_75_65_002</v>
      </c>
      <c r="AP415" s="73" t="str">
        <f ca="1"/>
        <v>Fire Hydrant and Mains Pipework Pressure Test Certificate</v>
      </c>
      <c r="AQ415" s="73" t="str">
        <f t="shared" ca="1" si="6"/>
        <v>70_75_65_002 : Fire Hydrant and Mains Pipework Pressure Test Certificate</v>
      </c>
    </row>
    <row r="416" spans="2:43" x14ac:dyDescent="0.35">
      <c r="B416" s="6" t="s">
        <v>3720</v>
      </c>
      <c r="C416" s="73"/>
      <c r="D416" s="73"/>
      <c r="E416" s="73"/>
      <c r="F416" s="73"/>
      <c r="G41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PM_40_45_84</v>
      </c>
      <c r="H416" s="101" t="s">
        <v>2758</v>
      </c>
      <c r="I416" s="101" t="s">
        <v>2593</v>
      </c>
      <c r="J416" s="101" t="s">
        <v>2808</v>
      </c>
      <c r="K416" s="73" t="s">
        <v>3721</v>
      </c>
      <c r="L416" s="73" t="str">
        <f>_xlfn.CONCAT(tbl_Picklist_UniclassPM[[#This Row],[Code]]," : ",tbl_Picklist_UniclassPM[[#This Row],[Title]])</f>
        <v>PM_40_45_84 : Structural engineering outline specification</v>
      </c>
      <c r="M416" s="73"/>
      <c r="N416" s="73"/>
      <c r="O416" s="73"/>
      <c r="P416" s="73"/>
      <c r="Q416" s="73"/>
      <c r="R416" s="73" t="str">
        <f ca="1"/>
        <v>PM_40_60_01 : 4D programme federated model</v>
      </c>
      <c r="S416" s="73"/>
      <c r="T416" s="73"/>
      <c r="U416" s="73"/>
      <c r="V416" s="73"/>
      <c r="W416" s="73"/>
      <c r="X416" s="73"/>
      <c r="Y416" s="73"/>
      <c r="Z416" s="73"/>
      <c r="AA416" s="73"/>
      <c r="AB416" s="73"/>
      <c r="AC416" s="73"/>
      <c r="AD416" s="73"/>
      <c r="AE416" s="73"/>
      <c r="AF416" s="73"/>
      <c r="AG416" s="73"/>
      <c r="AH416" s="73"/>
      <c r="AI416" s="73"/>
      <c r="AJ416" s="73"/>
      <c r="AK416" s="73"/>
      <c r="AL416" s="73"/>
      <c r="AM416" s="73"/>
      <c r="AN416" s="73"/>
      <c r="AO416" s="73" t="str">
        <f ca="1"/>
        <v>70_75_65_003</v>
      </c>
      <c r="AP416" s="73" t="str">
        <f ca="1"/>
        <v>Fire Suppression System Pipework Pressure Test Certificate</v>
      </c>
      <c r="AQ416" s="73" t="str">
        <f t="shared" ca="1" si="6"/>
        <v>70_75_65_003 : Fire Suppression System Pipework Pressure Test Certificate</v>
      </c>
    </row>
    <row r="417" spans="2:43" x14ac:dyDescent="0.35">
      <c r="B417" s="6" t="s">
        <v>3722</v>
      </c>
      <c r="C417" s="73"/>
      <c r="D417" s="73"/>
      <c r="E417" s="73"/>
      <c r="F417" s="73"/>
      <c r="G41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PM_40_45_85</v>
      </c>
      <c r="H417" s="101" t="s">
        <v>2758</v>
      </c>
      <c r="I417" s="101" t="s">
        <v>2593</v>
      </c>
      <c r="J417" s="101" t="s">
        <v>2781</v>
      </c>
      <c r="K417" s="73" t="s">
        <v>3723</v>
      </c>
      <c r="L417" s="73" t="str">
        <f>_xlfn.CONCAT(tbl_Picklist_UniclassPM[[#This Row],[Code]]," : ",tbl_Picklist_UniclassPM[[#This Row],[Title]])</f>
        <v>PM_40_45_85 : Structural engineering performance specification</v>
      </c>
      <c r="M417" s="73"/>
      <c r="N417" s="73"/>
      <c r="O417" s="73"/>
      <c r="P417" s="73"/>
      <c r="Q417" s="73"/>
      <c r="R417" s="73" t="str">
        <f ca="1"/>
        <v>PM_40_60_02 : 5D cost federated model</v>
      </c>
      <c r="S417" s="73"/>
      <c r="T417" s="73"/>
      <c r="U417" s="73"/>
      <c r="V417" s="73"/>
      <c r="W417" s="73"/>
      <c r="X417" s="73"/>
      <c r="Y417" s="73"/>
      <c r="Z417" s="73"/>
      <c r="AA417" s="73"/>
      <c r="AB417" s="73"/>
      <c r="AC417" s="73"/>
      <c r="AD417" s="73"/>
      <c r="AE417" s="73"/>
      <c r="AF417" s="73"/>
      <c r="AG417" s="73"/>
      <c r="AH417" s="73"/>
      <c r="AI417" s="73"/>
      <c r="AJ417" s="73"/>
      <c r="AK417" s="73"/>
      <c r="AL417" s="73"/>
      <c r="AM417" s="73"/>
      <c r="AN417" s="73"/>
      <c r="AO417" s="73" t="str">
        <f ca="1"/>
        <v>70_75_79_001</v>
      </c>
      <c r="AP417" s="73" t="str">
        <f ca="1"/>
        <v>Movable Partitions Test Report</v>
      </c>
      <c r="AQ417" s="73" t="str">
        <f t="shared" ca="1" si="6"/>
        <v>70_75_79_001 : Movable Partitions Test Report</v>
      </c>
    </row>
    <row r="418" spans="2:43" x14ac:dyDescent="0.35">
      <c r="B418" s="6" t="s">
        <v>3724</v>
      </c>
      <c r="C418" s="73"/>
      <c r="D418" s="73"/>
      <c r="E418" s="73"/>
      <c r="F418" s="73"/>
      <c r="G41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v>
      </c>
      <c r="H418" s="101" t="s">
        <v>2758</v>
      </c>
      <c r="I418" s="101" t="s">
        <v>2619</v>
      </c>
      <c r="J418" s="101"/>
      <c r="K418" s="73" t="s">
        <v>3725</v>
      </c>
      <c r="L418" s="73" t="str">
        <f>_xlfn.CONCAT(tbl_Picklist_UniclassPM[[#This Row],[Code]]," : ",tbl_Picklist_UniclassPM[[#This Row],[Title]])</f>
        <v>PM_40_50 : Approvals information</v>
      </c>
      <c r="M418" s="73"/>
      <c r="N418" s="73"/>
      <c r="O418" s="73"/>
      <c r="P418" s="73"/>
      <c r="Q418" s="73"/>
      <c r="R418" s="73" t="str">
        <f ca="1"/>
        <v>PM_40_60_03 : 6D handover sequence federated model</v>
      </c>
      <c r="S418" s="73"/>
      <c r="T418" s="73"/>
      <c r="U418" s="73"/>
      <c r="V418" s="73"/>
      <c r="W418" s="73"/>
      <c r="X418" s="73"/>
      <c r="Y418" s="73"/>
      <c r="Z418" s="73"/>
      <c r="AA418" s="73"/>
      <c r="AB418" s="73"/>
      <c r="AC418" s="73"/>
      <c r="AD418" s="73"/>
      <c r="AE418" s="73"/>
      <c r="AF418" s="73"/>
      <c r="AG418" s="73"/>
      <c r="AH418" s="73"/>
      <c r="AI418" s="73"/>
      <c r="AJ418" s="73"/>
      <c r="AK418" s="73"/>
      <c r="AL418" s="73"/>
      <c r="AM418" s="73"/>
      <c r="AN418" s="73"/>
      <c r="AO418" s="73" t="str">
        <f ca="1"/>
        <v>70_75_83_001</v>
      </c>
      <c r="AP418" s="73" t="str">
        <f ca="1"/>
        <v>Stage Lighting and Sound Commissioning Information</v>
      </c>
      <c r="AQ418" s="73" t="str">
        <f t="shared" ca="1" si="6"/>
        <v>70_75_83_001 : Stage Lighting and Sound Commissioning Information</v>
      </c>
    </row>
    <row r="419" spans="2:43" x14ac:dyDescent="0.35">
      <c r="B419" s="6" t="s">
        <v>3726</v>
      </c>
      <c r="C419" s="73"/>
      <c r="D419" s="73"/>
      <c r="E419" s="73"/>
      <c r="F419" s="73"/>
      <c r="G41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PM_40_50_03</v>
      </c>
      <c r="H419" s="101" t="s">
        <v>2758</v>
      </c>
      <c r="I419" s="101" t="s">
        <v>2619</v>
      </c>
      <c r="J419" s="101" t="s">
        <v>2464</v>
      </c>
      <c r="K419" s="73" t="s">
        <v>3727</v>
      </c>
      <c r="L419" s="73" t="str">
        <f>_xlfn.CONCAT(tbl_Picklist_UniclassPM[[#This Row],[Code]]," : ",tbl_Picklist_UniclassPM[[#This Row],[Title]])</f>
        <v>PM_40_50_03 : Approvals and assurance plan</v>
      </c>
      <c r="M419" s="73"/>
      <c r="N419" s="73"/>
      <c r="O419" s="73"/>
      <c r="P419" s="73"/>
      <c r="Q419" s="73"/>
      <c r="R419" s="73" t="str">
        <f ca="1"/>
        <v>PM_40_60_05 : Activities terminology</v>
      </c>
      <c r="S419" s="73"/>
      <c r="T419" s="73"/>
      <c r="U419" s="73"/>
      <c r="V419" s="73"/>
      <c r="W419" s="73"/>
      <c r="X419" s="73"/>
      <c r="Y419" s="73"/>
      <c r="Z419" s="73"/>
      <c r="AA419" s="73"/>
      <c r="AB419" s="73"/>
      <c r="AC419" s="73"/>
      <c r="AD419" s="73"/>
      <c r="AE419" s="73"/>
      <c r="AF419" s="73"/>
      <c r="AG419" s="73"/>
      <c r="AH419" s="73"/>
      <c r="AI419" s="73"/>
      <c r="AJ419" s="73"/>
      <c r="AK419" s="73"/>
      <c r="AL419" s="73"/>
      <c r="AM419" s="73"/>
      <c r="AN419" s="73"/>
      <c r="AO419" s="73" t="str">
        <f ca="1"/>
        <v>70_75_85_001</v>
      </c>
      <c r="AP419" s="73" t="str">
        <f ca="1"/>
        <v>Closed-circuit Television (CCTV) Installation Test Report</v>
      </c>
      <c r="AQ419" s="73" t="str">
        <f t="shared" ca="1" si="6"/>
        <v>70_75_85_001 : Closed-circuit Television (CCTV) Installation Test Report</v>
      </c>
    </row>
    <row r="420" spans="2:43" x14ac:dyDescent="0.35">
      <c r="B420" s="6" t="s">
        <v>3728</v>
      </c>
      <c r="C420" s="73"/>
      <c r="D420" s="73"/>
      <c r="E420" s="73"/>
      <c r="F420" s="73"/>
      <c r="G42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PM_40_50_09</v>
      </c>
      <c r="H420" s="101" t="s">
        <v>2758</v>
      </c>
      <c r="I420" s="101" t="s">
        <v>2619</v>
      </c>
      <c r="J420" s="101" t="s">
        <v>2602</v>
      </c>
      <c r="K420" s="73" t="s">
        <v>3729</v>
      </c>
      <c r="L420" s="73" t="str">
        <f>_xlfn.CONCAT(tbl_Picklist_UniclassPM[[#This Row],[Code]]," : ",tbl_Picklist_UniclassPM[[#This Row],[Title]])</f>
        <v>PM_40_50_09 : Building control design approval</v>
      </c>
      <c r="M420" s="73"/>
      <c r="N420" s="73"/>
      <c r="O420" s="73"/>
      <c r="P420" s="73"/>
      <c r="Q420" s="73"/>
      <c r="R420" s="73" t="str">
        <f ca="1"/>
        <v>PM_40_60_06 : Asset delivery description</v>
      </c>
      <c r="S420" s="73"/>
      <c r="T420" s="73"/>
      <c r="U420" s="73"/>
      <c r="V420" s="73"/>
      <c r="W420" s="73"/>
      <c r="X420" s="73"/>
      <c r="Y420" s="73"/>
      <c r="Z420" s="73"/>
      <c r="AA420" s="73"/>
      <c r="AB420" s="73"/>
      <c r="AC420" s="73"/>
      <c r="AD420" s="73"/>
      <c r="AE420" s="73"/>
      <c r="AF420" s="73"/>
      <c r="AG420" s="73"/>
      <c r="AH420" s="73"/>
      <c r="AI420" s="73"/>
      <c r="AJ420" s="73"/>
      <c r="AK420" s="73"/>
      <c r="AL420" s="73"/>
      <c r="AM420" s="73"/>
      <c r="AN420" s="73"/>
      <c r="AO420" s="73" t="str">
        <f ca="1"/>
        <v>70_80_01_001</v>
      </c>
      <c r="AP420" s="73" t="str">
        <f ca="1"/>
        <v>Access Control Commissioning Certificate</v>
      </c>
      <c r="AQ420" s="73" t="str">
        <f t="shared" ca="1" si="6"/>
        <v>70_80_01_001 : Access Control Commissioning Certificate</v>
      </c>
    </row>
    <row r="421" spans="2:43" x14ac:dyDescent="0.35">
      <c r="B421" s="6" t="s">
        <v>3730</v>
      </c>
      <c r="C421" s="73"/>
      <c r="D421" s="73"/>
      <c r="E421" s="73"/>
      <c r="F421" s="73"/>
      <c r="G42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PM_40_50_10</v>
      </c>
      <c r="H421" s="101" t="s">
        <v>2758</v>
      </c>
      <c r="I421" s="101" t="s">
        <v>2619</v>
      </c>
      <c r="J421" s="101" t="s">
        <v>2448</v>
      </c>
      <c r="K421" s="73" t="s">
        <v>3731</v>
      </c>
      <c r="L421" s="73" t="str">
        <f>_xlfn.CONCAT(tbl_Picklist_UniclassPM[[#This Row],[Code]]," : ",tbl_Picklist_UniclassPM[[#This Row],[Title]])</f>
        <v>PM_40_50_10 : Building codes application</v>
      </c>
      <c r="M421" s="73"/>
      <c r="N421" s="73"/>
      <c r="O421" s="73"/>
      <c r="P421" s="73"/>
      <c r="Q421" s="73"/>
      <c r="R421" s="73" t="str">
        <f ca="1"/>
        <v>PM_40_60_07 : Benefits realization plan</v>
      </c>
      <c r="S421" s="73"/>
      <c r="T421" s="73"/>
      <c r="U421" s="73"/>
      <c r="V421" s="73"/>
      <c r="W421" s="73"/>
      <c r="X421" s="73"/>
      <c r="Y421" s="73"/>
      <c r="Z421" s="73"/>
      <c r="AA421" s="73"/>
      <c r="AB421" s="73"/>
      <c r="AC421" s="73"/>
      <c r="AD421" s="73"/>
      <c r="AE421" s="73"/>
      <c r="AF421" s="73"/>
      <c r="AG421" s="73"/>
      <c r="AH421" s="73"/>
      <c r="AI421" s="73"/>
      <c r="AJ421" s="73"/>
      <c r="AK421" s="73"/>
      <c r="AL421" s="73"/>
      <c r="AM421" s="73"/>
      <c r="AN421" s="73"/>
      <c r="AO421" s="73" t="str">
        <f ca="1"/>
        <v>70_80_03_001</v>
      </c>
      <c r="AP421" s="73" t="str">
        <f ca="1"/>
        <v>Air Conditioning Commissioning Certificate</v>
      </c>
      <c r="AQ421" s="73" t="str">
        <f t="shared" ca="1" si="6"/>
        <v>70_80_03_001 : Air Conditioning Commissioning Certificate</v>
      </c>
    </row>
    <row r="422" spans="2:43" x14ac:dyDescent="0.35">
      <c r="B422" s="6" t="s">
        <v>3732</v>
      </c>
      <c r="C422" s="73"/>
      <c r="D422" s="73"/>
      <c r="E422" s="73"/>
      <c r="F422" s="73"/>
      <c r="G42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PM_40_50_12</v>
      </c>
      <c r="H422" s="101" t="s">
        <v>2758</v>
      </c>
      <c r="I422" s="101" t="s">
        <v>2619</v>
      </c>
      <c r="J422" s="101" t="s">
        <v>2641</v>
      </c>
      <c r="K422" s="73" t="s">
        <v>3733</v>
      </c>
      <c r="L422" s="73" t="str">
        <f>_xlfn.CONCAT(tbl_Picklist_UniclassPM[[#This Row],[Code]]," : ",tbl_Picklist_UniclassPM[[#This Row],[Title]])</f>
        <v>PM_40_50_12 : Building codes approval</v>
      </c>
      <c r="M422" s="73"/>
      <c r="N422" s="73"/>
      <c r="O422" s="73"/>
      <c r="P422" s="73"/>
      <c r="Q422" s="73"/>
      <c r="R422" s="73" t="str">
        <f ca="1"/>
        <v>PM_40_60_08 : BIM execution plan</v>
      </c>
      <c r="S422" s="73"/>
      <c r="T422" s="73"/>
      <c r="U422" s="73"/>
      <c r="V422" s="73"/>
      <c r="W422" s="73"/>
      <c r="X422" s="73"/>
      <c r="Y422" s="73"/>
      <c r="Z422" s="73"/>
      <c r="AA422" s="73"/>
      <c r="AB422" s="73"/>
      <c r="AC422" s="73"/>
      <c r="AD422" s="73"/>
      <c r="AE422" s="73"/>
      <c r="AF422" s="73"/>
      <c r="AG422" s="73"/>
      <c r="AH422" s="73"/>
      <c r="AI422" s="73"/>
      <c r="AJ422" s="73"/>
      <c r="AK422" s="73"/>
      <c r="AL422" s="73"/>
      <c r="AM422" s="73"/>
      <c r="AN422" s="73"/>
      <c r="AO422" s="73" t="str">
        <f ca="1"/>
        <v>70_80_04_001</v>
      </c>
      <c r="AP422" s="73" t="str">
        <f ca="1"/>
        <v>Heat Pump Commissioning Information</v>
      </c>
      <c r="AQ422" s="73" t="str">
        <f t="shared" ca="1" si="6"/>
        <v>70_80_04_001 : Heat Pump Commissioning Information</v>
      </c>
    </row>
    <row r="423" spans="2:43" x14ac:dyDescent="0.35">
      <c r="B423" s="6" t="s">
        <v>3734</v>
      </c>
      <c r="C423" s="73"/>
      <c r="D423" s="73"/>
      <c r="E423" s="73"/>
      <c r="F423" s="73"/>
      <c r="G42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PM_40_50_13</v>
      </c>
      <c r="H423" s="101" t="s">
        <v>2758</v>
      </c>
      <c r="I423" s="101" t="s">
        <v>2619</v>
      </c>
      <c r="J423" s="101" t="s">
        <v>2654</v>
      </c>
      <c r="K423" s="73" t="s">
        <v>3735</v>
      </c>
      <c r="L423" s="73" t="str">
        <f>_xlfn.CONCAT(tbl_Picklist_UniclassPM[[#This Row],[Code]]," : ",tbl_Picklist_UniclassPM[[#This Row],[Title]])</f>
        <v>PM_40_50_13 : Building safety approval application</v>
      </c>
      <c r="M423" s="73"/>
      <c r="N423" s="73"/>
      <c r="O423" s="73"/>
      <c r="P423" s="73"/>
      <c r="Q423" s="73"/>
      <c r="R423" s="73" t="str">
        <f ca="1"/>
        <v>PM_40_60_11 : Capability and capacity assessment information</v>
      </c>
      <c r="S423" s="73"/>
      <c r="T423" s="73"/>
      <c r="U423" s="73"/>
      <c r="V423" s="73"/>
      <c r="W423" s="73"/>
      <c r="X423" s="73"/>
      <c r="Y423" s="73"/>
      <c r="Z423" s="73"/>
      <c r="AA423" s="73"/>
      <c r="AB423" s="73"/>
      <c r="AC423" s="73"/>
      <c r="AD423" s="73"/>
      <c r="AE423" s="73"/>
      <c r="AF423" s="73"/>
      <c r="AG423" s="73"/>
      <c r="AH423" s="73"/>
      <c r="AI423" s="73"/>
      <c r="AJ423" s="73"/>
      <c r="AK423" s="73"/>
      <c r="AL423" s="73"/>
      <c r="AM423" s="73"/>
      <c r="AN423" s="73"/>
      <c r="AO423" s="73" t="str">
        <f ca="1"/>
        <v>70_80_05_001</v>
      </c>
      <c r="AP423" s="73" t="str">
        <f ca="1"/>
        <v>Audio Visual (AV) Systems Commissioning and Acceptance Certificate</v>
      </c>
      <c r="AQ423" s="73" t="str">
        <f t="shared" ca="1" si="6"/>
        <v>70_80_05_001 : Audio Visual (AV) Systems Commissioning and Acceptance Certificate</v>
      </c>
    </row>
    <row r="424" spans="2:43" x14ac:dyDescent="0.35">
      <c r="B424" s="6" t="s">
        <v>3736</v>
      </c>
      <c r="C424" s="73"/>
      <c r="D424" s="73"/>
      <c r="E424" s="73"/>
      <c r="F424" s="73"/>
      <c r="G42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PM_40_50_14</v>
      </c>
      <c r="H424" s="101" t="s">
        <v>2758</v>
      </c>
      <c r="I424" s="101" t="s">
        <v>2619</v>
      </c>
      <c r="J424" s="101" t="s">
        <v>2665</v>
      </c>
      <c r="K424" s="73" t="s">
        <v>3737</v>
      </c>
      <c r="L424" s="73" t="str">
        <f>_xlfn.CONCAT(tbl_Picklist_UniclassPM[[#This Row],[Code]]," : ",tbl_Picklist_UniclassPM[[#This Row],[Title]])</f>
        <v>PM_40_50_14 : Consent</v>
      </c>
      <c r="M424" s="73"/>
      <c r="N424" s="73"/>
      <c r="O424" s="73"/>
      <c r="P424" s="73"/>
      <c r="Q424" s="73"/>
      <c r="R424" s="73" t="str">
        <f ca="1"/>
        <v>PM_40_60_12 : Clash detection resolution report</v>
      </c>
      <c r="S424" s="73"/>
      <c r="T424" s="73"/>
      <c r="U424" s="73"/>
      <c r="V424" s="73"/>
      <c r="W424" s="73"/>
      <c r="X424" s="73"/>
      <c r="Y424" s="73"/>
      <c r="Z424" s="73"/>
      <c r="AA424" s="73"/>
      <c r="AB424" s="73"/>
      <c r="AC424" s="73"/>
      <c r="AD424" s="73"/>
      <c r="AE424" s="73"/>
      <c r="AF424" s="73"/>
      <c r="AG424" s="73"/>
      <c r="AH424" s="73"/>
      <c r="AI424" s="73"/>
      <c r="AJ424" s="73"/>
      <c r="AK424" s="73"/>
      <c r="AL424" s="73"/>
      <c r="AM424" s="73"/>
      <c r="AN424" s="73"/>
      <c r="AO424" s="73" t="str">
        <f ca="1"/>
        <v>70_80_07_001</v>
      </c>
      <c r="AP424" s="73" t="str">
        <f ca="1"/>
        <v>Class Change System Commissioning Certificate</v>
      </c>
      <c r="AQ424" s="73" t="str">
        <f t="shared" ca="1" si="6"/>
        <v>70_80_07_001 : Class Change System Commissioning Certificate</v>
      </c>
    </row>
    <row r="425" spans="2:43" x14ac:dyDescent="0.35">
      <c r="B425" s="6" t="s">
        <v>3738</v>
      </c>
      <c r="C425" s="73"/>
      <c r="D425" s="73"/>
      <c r="E425" s="73"/>
      <c r="F425" s="73"/>
      <c r="G42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PM_40_50_16</v>
      </c>
      <c r="H425" s="101" t="s">
        <v>2758</v>
      </c>
      <c r="I425" s="101" t="s">
        <v>2619</v>
      </c>
      <c r="J425" s="101" t="s">
        <v>2687</v>
      </c>
      <c r="K425" s="73" t="s">
        <v>3739</v>
      </c>
      <c r="L425" s="73" t="str">
        <f>_xlfn.CONCAT(tbl_Picklist_UniclassPM[[#This Row],[Code]]," : ",tbl_Picklist_UniclassPM[[#This Row],[Title]])</f>
        <v>PM_40_50_16 : Contribution agreement</v>
      </c>
      <c r="M425" s="73"/>
      <c r="N425" s="73"/>
      <c r="O425" s="73"/>
      <c r="P425" s="73"/>
      <c r="Q425" s="73"/>
      <c r="R425" s="73" t="str">
        <f ca="1"/>
        <v>PM_40_60_14 : Change control plan</v>
      </c>
      <c r="S425" s="73"/>
      <c r="T425" s="73"/>
      <c r="U425" s="73"/>
      <c r="V425" s="73"/>
      <c r="W425" s="73"/>
      <c r="X425" s="73"/>
      <c r="Y425" s="73"/>
      <c r="Z425" s="73"/>
      <c r="AA425" s="73"/>
      <c r="AB425" s="73"/>
      <c r="AC425" s="73"/>
      <c r="AD425" s="73"/>
      <c r="AE425" s="73"/>
      <c r="AF425" s="73"/>
      <c r="AG425" s="73"/>
      <c r="AH425" s="73"/>
      <c r="AI425" s="73"/>
      <c r="AJ425" s="73"/>
      <c r="AK425" s="73"/>
      <c r="AL425" s="73"/>
      <c r="AM425" s="73"/>
      <c r="AN425" s="73"/>
      <c r="AO425" s="73" t="str">
        <f ca="1"/>
        <v>70_80_22_001</v>
      </c>
      <c r="AP425" s="73" t="str">
        <f ca="1"/>
        <v>Domestic Hot and Cold Water Systems Commissioning Certificates</v>
      </c>
      <c r="AQ425" s="73" t="str">
        <f t="shared" ca="1" si="6"/>
        <v>70_80_22_001 : Domestic Hot and Cold Water Systems Commissioning Certificates</v>
      </c>
    </row>
    <row r="426" spans="2:43" x14ac:dyDescent="0.35">
      <c r="B426" s="6" t="s">
        <v>3740</v>
      </c>
      <c r="C426" s="73"/>
      <c r="D426" s="73"/>
      <c r="E426" s="73"/>
      <c r="F426" s="73"/>
      <c r="G42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PM_40_50_21</v>
      </c>
      <c r="H426" s="101" t="s">
        <v>2758</v>
      </c>
      <c r="I426" s="101" t="s">
        <v>2619</v>
      </c>
      <c r="J426" s="101" t="s">
        <v>2722</v>
      </c>
      <c r="K426" s="73" t="s">
        <v>3741</v>
      </c>
      <c r="L426" s="73" t="str">
        <f>_xlfn.CONCAT(tbl_Picklist_UniclassPM[[#This Row],[Code]]," : ",tbl_Picklist_UniclassPM[[#This Row],[Title]])</f>
        <v>PM_40_50_21 : Design submittals</v>
      </c>
      <c r="M426" s="73"/>
      <c r="N426" s="73"/>
      <c r="O426" s="73"/>
      <c r="P426" s="73"/>
      <c r="Q426" s="73"/>
      <c r="R426" s="73" t="str">
        <f ca="1"/>
        <v>PM_40_60_15 : Change control records</v>
      </c>
      <c r="S426" s="73"/>
      <c r="T426" s="73"/>
      <c r="U426" s="73"/>
      <c r="V426" s="73"/>
      <c r="W426" s="73"/>
      <c r="X426" s="73"/>
      <c r="Y426" s="73"/>
      <c r="Z426" s="73"/>
      <c r="AA426" s="73"/>
      <c r="AB426" s="73"/>
      <c r="AC426" s="73"/>
      <c r="AD426" s="73"/>
      <c r="AE426" s="73"/>
      <c r="AF426" s="73"/>
      <c r="AG426" s="73"/>
      <c r="AH426" s="73"/>
      <c r="AI426" s="73"/>
      <c r="AJ426" s="73"/>
      <c r="AK426" s="73"/>
      <c r="AL426" s="73"/>
      <c r="AM426" s="73"/>
      <c r="AN426" s="73"/>
      <c r="AO426" s="73" t="str">
        <f ca="1"/>
        <v>70_80_30_001</v>
      </c>
      <c r="AP426" s="73" t="str">
        <f ca="1"/>
        <v>Fire Alarm System Commissioning Certificate</v>
      </c>
      <c r="AQ426" s="73" t="str">
        <f t="shared" ca="1" si="6"/>
        <v>70_80_30_001 : Fire Alarm System Commissioning Certificate</v>
      </c>
    </row>
    <row r="427" spans="2:43" x14ac:dyDescent="0.35">
      <c r="B427" s="6" t="s">
        <v>3742</v>
      </c>
      <c r="C427" s="73"/>
      <c r="D427" s="73"/>
      <c r="E427" s="73"/>
      <c r="F427" s="73"/>
      <c r="G42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PM_40_50_27</v>
      </c>
      <c r="H427" s="101" t="s">
        <v>2758</v>
      </c>
      <c r="I427" s="101" t="s">
        <v>2619</v>
      </c>
      <c r="J427" s="101" t="s">
        <v>2561</v>
      </c>
      <c r="K427" s="73" t="s">
        <v>3743</v>
      </c>
      <c r="L427" s="73" t="str">
        <f>_xlfn.CONCAT(tbl_Picklist_UniclassPM[[#This Row],[Code]]," : ",tbl_Picklist_UniclassPM[[#This Row],[Title]])</f>
        <v>PM_40_50_27 : Environmental health officer approval</v>
      </c>
      <c r="M427" s="73"/>
      <c r="N427" s="73"/>
      <c r="O427" s="73"/>
      <c r="P427" s="73"/>
      <c r="Q427" s="73"/>
      <c r="R427" s="73" t="str">
        <f ca="1"/>
        <v>PM_40_60_16 : COBie data set</v>
      </c>
      <c r="S427" s="73"/>
      <c r="T427" s="73"/>
      <c r="U427" s="73"/>
      <c r="V427" s="73"/>
      <c r="W427" s="73"/>
      <c r="X427" s="73"/>
      <c r="Y427" s="73"/>
      <c r="Z427" s="73"/>
      <c r="AA427" s="73"/>
      <c r="AB427" s="73"/>
      <c r="AC427" s="73"/>
      <c r="AD427" s="73"/>
      <c r="AE427" s="73"/>
      <c r="AF427" s="73"/>
      <c r="AG427" s="73"/>
      <c r="AH427" s="73"/>
      <c r="AI427" s="73"/>
      <c r="AJ427" s="73"/>
      <c r="AK427" s="73"/>
      <c r="AL427" s="73"/>
      <c r="AM427" s="73"/>
      <c r="AN427" s="73"/>
      <c r="AO427" s="73" t="str">
        <f ca="1"/>
        <v>70_80_31_001</v>
      </c>
      <c r="AP427" s="73" t="str">
        <f ca="1"/>
        <v>Fire Suppression System Commissioning Certificate</v>
      </c>
      <c r="AQ427" s="73" t="str">
        <f t="shared" ca="1" si="6"/>
        <v>70_80_31_001 : Fire Suppression System Commissioning Certificate</v>
      </c>
    </row>
    <row r="428" spans="2:43" x14ac:dyDescent="0.35">
      <c r="B428" s="6" t="s">
        <v>3744</v>
      </c>
      <c r="C428" s="73"/>
      <c r="D428" s="73"/>
      <c r="E428" s="73"/>
      <c r="F428" s="73"/>
      <c r="G42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PM_40_50_30</v>
      </c>
      <c r="H428" s="101" t="s">
        <v>2758</v>
      </c>
      <c r="I428" s="101" t="s">
        <v>2619</v>
      </c>
      <c r="J428" s="101" t="s">
        <v>2579</v>
      </c>
      <c r="K428" s="73" t="s">
        <v>3745</v>
      </c>
      <c r="L428" s="73" t="str">
        <f>_xlfn.CONCAT(tbl_Picklist_UniclassPM[[#This Row],[Code]]," : ",tbl_Picklist_UniclassPM[[#This Row],[Title]])</f>
        <v>PM_40_50_30 : Fire officer approval</v>
      </c>
      <c r="M428" s="73"/>
      <c r="N428" s="73"/>
      <c r="O428" s="73"/>
      <c r="P428" s="73"/>
      <c r="Q428" s="73"/>
      <c r="R428" s="73" t="str">
        <f ca="1"/>
        <v>PM_40_60_18 : Communications plan</v>
      </c>
      <c r="S428" s="73"/>
      <c r="T428" s="73"/>
      <c r="U428" s="73"/>
      <c r="V428" s="73"/>
      <c r="W428" s="73"/>
      <c r="X428" s="73"/>
      <c r="Y428" s="73"/>
      <c r="Z428" s="73"/>
      <c r="AA428" s="73"/>
      <c r="AB428" s="73"/>
      <c r="AC428" s="73"/>
      <c r="AD428" s="73"/>
      <c r="AE428" s="73"/>
      <c r="AF428" s="73"/>
      <c r="AG428" s="73"/>
      <c r="AH428" s="73"/>
      <c r="AI428" s="73"/>
      <c r="AJ428" s="73"/>
      <c r="AK428" s="73"/>
      <c r="AL428" s="73"/>
      <c r="AM428" s="73"/>
      <c r="AN428" s="73"/>
      <c r="AO428" s="73" t="str">
        <f ca="1"/>
        <v>70_80_32_001</v>
      </c>
      <c r="AP428" s="73" t="str">
        <f ca="1"/>
        <v>Fume Cupboard Commissioning Report</v>
      </c>
      <c r="AQ428" s="73" t="str">
        <f t="shared" ca="1" si="6"/>
        <v>70_80_32_001 : Fume Cupboard Commissioning Report</v>
      </c>
    </row>
    <row r="429" spans="2:43" x14ac:dyDescent="0.35">
      <c r="B429" s="6" t="s">
        <v>3746</v>
      </c>
      <c r="C429" s="73"/>
      <c r="D429" s="73"/>
      <c r="E429" s="73"/>
      <c r="F429" s="73"/>
      <c r="G42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PM_40_50_32</v>
      </c>
      <c r="H429" s="101" t="s">
        <v>2758</v>
      </c>
      <c r="I429" s="101" t="s">
        <v>2619</v>
      </c>
      <c r="J429" s="101" t="s">
        <v>3117</v>
      </c>
      <c r="K429" s="73" t="s">
        <v>3747</v>
      </c>
      <c r="L429" s="73" t="str">
        <f>_xlfn.CONCAT(tbl_Picklist_UniclassPM[[#This Row],[Code]]," : ",tbl_Picklist_UniclassPM[[#This Row],[Title]])</f>
        <v>PM_40_50_32 : Funding profile</v>
      </c>
      <c r="M429" s="73"/>
      <c r="N429" s="73"/>
      <c r="O429" s="73"/>
      <c r="P429" s="73"/>
      <c r="Q429" s="73"/>
      <c r="R429" s="73" t="str">
        <f ca="1"/>
        <v>PM_40_60_19 : Construction risk review</v>
      </c>
      <c r="S429" s="73"/>
      <c r="T429" s="73"/>
      <c r="U429" s="73"/>
      <c r="V429" s="73"/>
      <c r="W429" s="73"/>
      <c r="X429" s="73"/>
      <c r="Y429" s="73"/>
      <c r="Z429" s="73"/>
      <c r="AA429" s="73"/>
      <c r="AB429" s="73"/>
      <c r="AC429" s="73"/>
      <c r="AD429" s="73"/>
      <c r="AE429" s="73"/>
      <c r="AF429" s="73"/>
      <c r="AG429" s="73"/>
      <c r="AH429" s="73"/>
      <c r="AI429" s="73"/>
      <c r="AJ429" s="73"/>
      <c r="AK429" s="73"/>
      <c r="AL429" s="73"/>
      <c r="AM429" s="73"/>
      <c r="AN429" s="73"/>
      <c r="AO429" s="73" t="str">
        <f ca="1"/>
        <v>70_80_42_001</v>
      </c>
      <c r="AP429" s="73" t="str">
        <f ca="1"/>
        <v>Induction Loop Commissioning Certificate</v>
      </c>
      <c r="AQ429" s="73" t="str">
        <f t="shared" ca="1" si="6"/>
        <v>70_80_42_001 : Induction Loop Commissioning Certificate</v>
      </c>
    </row>
    <row r="430" spans="2:43" x14ac:dyDescent="0.35">
      <c r="B430" s="6" t="s">
        <v>3748</v>
      </c>
      <c r="C430" s="73"/>
      <c r="D430" s="73"/>
      <c r="E430" s="73"/>
      <c r="F430" s="73"/>
      <c r="G43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PM_40_50_37</v>
      </c>
      <c r="H430" s="101" t="s">
        <v>2758</v>
      </c>
      <c r="I430" s="101" t="s">
        <v>2619</v>
      </c>
      <c r="J430" s="101" t="s">
        <v>2945</v>
      </c>
      <c r="K430" s="73" t="s">
        <v>3749</v>
      </c>
      <c r="L430" s="73" t="str">
        <f>_xlfn.CONCAT(tbl_Picklist_UniclassPM[[#This Row],[Code]]," : ",tbl_Picklist_UniclassPM[[#This Row],[Title]])</f>
        <v>PM_40_50_37 : Heritage registration</v>
      </c>
      <c r="M430" s="73"/>
      <c r="N430" s="73"/>
      <c r="O430" s="73"/>
      <c r="P430" s="73"/>
      <c r="Q430" s="73"/>
      <c r="R430" s="73" t="str">
        <f ca="1"/>
        <v>PM_40_60_20 : Contingency plan</v>
      </c>
      <c r="S430" s="73"/>
      <c r="T430" s="73"/>
      <c r="U430" s="73"/>
      <c r="V430" s="73"/>
      <c r="W430" s="73"/>
      <c r="X430" s="73"/>
      <c r="Y430" s="73"/>
      <c r="Z430" s="73"/>
      <c r="AA430" s="73"/>
      <c r="AB430" s="73"/>
      <c r="AC430" s="73"/>
      <c r="AD430" s="73"/>
      <c r="AE430" s="73"/>
      <c r="AF430" s="73"/>
      <c r="AG430" s="73"/>
      <c r="AH430" s="73"/>
      <c r="AI430" s="73"/>
      <c r="AJ430" s="73"/>
      <c r="AK430" s="73"/>
      <c r="AL430" s="73"/>
      <c r="AM430" s="73"/>
      <c r="AN430" s="73"/>
      <c r="AO430" s="73" t="str">
        <f ca="1"/>
        <v>70_80_45_001</v>
      </c>
      <c r="AP430" s="73" t="str">
        <f ca="1"/>
        <v>Kitchen Ventilation Certificate</v>
      </c>
      <c r="AQ430" s="73" t="str">
        <f t="shared" ca="1" si="6"/>
        <v>70_80_45_001 : Kitchen Ventilation Certificate</v>
      </c>
    </row>
    <row r="431" spans="2:43" x14ac:dyDescent="0.35">
      <c r="B431" s="6" t="s">
        <v>3750</v>
      </c>
      <c r="C431" s="73"/>
      <c r="D431" s="73"/>
      <c r="E431" s="73"/>
      <c r="F431" s="73"/>
      <c r="G43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PM_40_50_41</v>
      </c>
      <c r="H431" s="101" t="s">
        <v>2758</v>
      </c>
      <c r="I431" s="101" t="s">
        <v>2619</v>
      </c>
      <c r="J431" s="101" t="s">
        <v>3126</v>
      </c>
      <c r="K431" s="73" t="s">
        <v>3751</v>
      </c>
      <c r="L431" s="73" t="str">
        <f>_xlfn.CONCAT(tbl_Picklist_UniclassPM[[#This Row],[Code]]," : ",tbl_Picklist_UniclassPM[[#This Row],[Title]])</f>
        <v>PM_40_50_41 : Internal approval</v>
      </c>
      <c r="M431" s="73"/>
      <c r="N431" s="73"/>
      <c r="O431" s="73"/>
      <c r="P431" s="73"/>
      <c r="Q431" s="73"/>
      <c r="R431" s="73" t="str">
        <f ca="1"/>
        <v>PM_40_60_21 : Curriculum vitae (CV)</v>
      </c>
      <c r="S431" s="73"/>
      <c r="T431" s="73"/>
      <c r="U431" s="73"/>
      <c r="V431" s="73"/>
      <c r="W431" s="73"/>
      <c r="X431" s="73"/>
      <c r="Y431" s="73"/>
      <c r="Z431" s="73"/>
      <c r="AA431" s="73"/>
      <c r="AB431" s="73"/>
      <c r="AC431" s="73"/>
      <c r="AD431" s="73"/>
      <c r="AE431" s="73"/>
      <c r="AF431" s="73"/>
      <c r="AG431" s="73"/>
      <c r="AH431" s="73"/>
      <c r="AI431" s="73"/>
      <c r="AJ431" s="73"/>
      <c r="AK431" s="73"/>
      <c r="AL431" s="73"/>
      <c r="AM431" s="73"/>
      <c r="AN431" s="73"/>
      <c r="AO431" s="73" t="str">
        <f ca="1"/>
        <v>70_80_47_001</v>
      </c>
      <c r="AP431" s="73" t="str">
        <f ca="1"/>
        <v>Lift Commissioning Information</v>
      </c>
      <c r="AQ431" s="73" t="str">
        <f t="shared" ca="1" si="6"/>
        <v>70_80_47_001 : Lift Commissioning Information</v>
      </c>
    </row>
    <row r="432" spans="2:43" x14ac:dyDescent="0.35">
      <c r="B432" s="6" t="s">
        <v>3752</v>
      </c>
      <c r="C432" s="73"/>
      <c r="D432" s="73"/>
      <c r="E432" s="73"/>
      <c r="F432" s="73"/>
      <c r="G43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PM_40_50_47</v>
      </c>
      <c r="H432" s="101" t="s">
        <v>2758</v>
      </c>
      <c r="I432" s="101" t="s">
        <v>2619</v>
      </c>
      <c r="J432" s="101" t="s">
        <v>2958</v>
      </c>
      <c r="K432" s="73" t="s">
        <v>3753</v>
      </c>
      <c r="L432" s="73" t="str">
        <f>_xlfn.CONCAT(tbl_Picklist_UniclassPM[[#This Row],[Code]]," : ",tbl_Picklist_UniclassPM[[#This Row],[Title]])</f>
        <v>PM_40_50_47 : Landowner agreement</v>
      </c>
      <c r="M432" s="73"/>
      <c r="N432" s="73"/>
      <c r="O432" s="73"/>
      <c r="P432" s="73"/>
      <c r="Q432" s="73"/>
      <c r="R432" s="73" t="str">
        <f ca="1"/>
        <v>PM_40_60_22 : Data security policy</v>
      </c>
      <c r="S432" s="73"/>
      <c r="T432" s="73"/>
      <c r="U432" s="73"/>
      <c r="V432" s="73"/>
      <c r="W432" s="73"/>
      <c r="X432" s="73"/>
      <c r="Y432" s="73"/>
      <c r="Z432" s="73"/>
      <c r="AA432" s="73"/>
      <c r="AB432" s="73"/>
      <c r="AC432" s="73"/>
      <c r="AD432" s="73"/>
      <c r="AE432" s="73"/>
      <c r="AF432" s="73"/>
      <c r="AG432" s="73"/>
      <c r="AH432" s="73"/>
      <c r="AI432" s="73"/>
      <c r="AJ432" s="73"/>
      <c r="AK432" s="73"/>
      <c r="AL432" s="73"/>
      <c r="AM432" s="73"/>
      <c r="AN432" s="73"/>
      <c r="AO432" s="73" t="str">
        <f ca="1"/>
        <v>70_80_49_001</v>
      </c>
      <c r="AP432" s="73" t="str">
        <f ca="1"/>
        <v>Lighting Commissioning Information</v>
      </c>
      <c r="AQ432" s="73" t="str">
        <f t="shared" ca="1" si="6"/>
        <v>70_80_49_001 : Lighting Commissioning Information</v>
      </c>
    </row>
    <row r="433" spans="2:43" x14ac:dyDescent="0.35">
      <c r="B433" s="6" t="s">
        <v>3754</v>
      </c>
      <c r="C433" s="73"/>
      <c r="D433" s="73"/>
      <c r="E433" s="73"/>
      <c r="F433" s="73"/>
      <c r="G43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PM_40_50_49</v>
      </c>
      <c r="H433" s="101" t="s">
        <v>2758</v>
      </c>
      <c r="I433" s="101" t="s">
        <v>2619</v>
      </c>
      <c r="J433" s="101" t="s">
        <v>2962</v>
      </c>
      <c r="K433" s="73" t="s">
        <v>3755</v>
      </c>
      <c r="L433" s="73" t="str">
        <f>_xlfn.CONCAT(tbl_Picklist_UniclassPM[[#This Row],[Code]]," : ",tbl_Picklist_UniclassPM[[#This Row],[Title]])</f>
        <v>PM_40_50_49 : Letter of authority</v>
      </c>
      <c r="M433" s="73"/>
      <c r="N433" s="73"/>
      <c r="O433" s="73"/>
      <c r="P433" s="73"/>
      <c r="Q433" s="73"/>
      <c r="R433" s="73" t="str">
        <f ca="1"/>
        <v>PM_40_60_23 : Description terminology</v>
      </c>
      <c r="S433" s="73"/>
      <c r="T433" s="73"/>
      <c r="U433" s="73"/>
      <c r="V433" s="73"/>
      <c r="W433" s="73"/>
      <c r="X433" s="73"/>
      <c r="Y433" s="73"/>
      <c r="Z433" s="73"/>
      <c r="AA433" s="73"/>
      <c r="AB433" s="73"/>
      <c r="AC433" s="73"/>
      <c r="AD433" s="73"/>
      <c r="AE433" s="73"/>
      <c r="AF433" s="73"/>
      <c r="AG433" s="73"/>
      <c r="AH433" s="73"/>
      <c r="AI433" s="73"/>
      <c r="AJ433" s="73"/>
      <c r="AK433" s="73"/>
      <c r="AL433" s="73"/>
      <c r="AM433" s="73"/>
      <c r="AN433" s="73"/>
      <c r="AO433" s="73" t="str">
        <f ca="1"/>
        <v>70_80_89_001</v>
      </c>
      <c r="AP433" s="73" t="str">
        <f ca="1"/>
        <v>Toilet and Hygiene Room Emergency Assistance Alarm Commissioning Certificate</v>
      </c>
      <c r="AQ433" s="73" t="str">
        <f t="shared" ca="1" si="6"/>
        <v>70_80_89_001 : Toilet and Hygiene Room Emergency Assistance Alarm Commissioning Certificate</v>
      </c>
    </row>
    <row r="434" spans="2:43" x14ac:dyDescent="0.35">
      <c r="B434" s="6" t="s">
        <v>3756</v>
      </c>
      <c r="C434" s="73"/>
      <c r="D434" s="73"/>
      <c r="E434" s="73"/>
      <c r="F434" s="73"/>
      <c r="G43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PM_40_50_58</v>
      </c>
      <c r="H434" s="101" t="s">
        <v>2758</v>
      </c>
      <c r="I434" s="101" t="s">
        <v>2619</v>
      </c>
      <c r="J434" s="101" t="s">
        <v>2966</v>
      </c>
      <c r="K434" s="73" t="s">
        <v>3757</v>
      </c>
      <c r="L434" s="73" t="str">
        <f>_xlfn.CONCAT(tbl_Picklist_UniclassPM[[#This Row],[Code]]," : ",tbl_Picklist_UniclassPM[[#This Row],[Title]])</f>
        <v>PM_40_50_58 : Outline planning application</v>
      </c>
      <c r="M434" s="73"/>
      <c r="N434" s="73"/>
      <c r="O434" s="73"/>
      <c r="P434" s="73"/>
      <c r="Q434" s="73"/>
      <c r="R434" s="73" t="str">
        <f ca="1"/>
        <v>PM_40_60_24 : Detailed responsibility matrix</v>
      </c>
      <c r="S434" s="73"/>
      <c r="T434" s="73"/>
      <c r="U434" s="73"/>
      <c r="V434" s="73"/>
      <c r="W434" s="73"/>
      <c r="X434" s="73"/>
      <c r="Y434" s="73"/>
      <c r="Z434" s="73"/>
      <c r="AA434" s="73"/>
      <c r="AB434" s="73"/>
      <c r="AC434" s="73"/>
      <c r="AD434" s="73"/>
      <c r="AE434" s="73"/>
      <c r="AF434" s="73"/>
      <c r="AG434" s="73"/>
      <c r="AH434" s="73"/>
      <c r="AI434" s="73"/>
      <c r="AJ434" s="73"/>
      <c r="AK434" s="73"/>
      <c r="AL434" s="73"/>
      <c r="AM434" s="73"/>
      <c r="AN434" s="73"/>
      <c r="AO434" s="73" t="str">
        <f ca="1"/>
        <v>70_85_08_001</v>
      </c>
      <c r="AP434" s="73" t="str">
        <f ca="1"/>
        <v>Building Log Book</v>
      </c>
      <c r="AQ434" s="73" t="str">
        <f t="shared" ca="1" si="6"/>
        <v>70_85_08_001 : Building Log Book</v>
      </c>
    </row>
    <row r="435" spans="2:43" x14ac:dyDescent="0.35">
      <c r="B435" s="6" t="s">
        <v>3758</v>
      </c>
      <c r="C435" s="73"/>
      <c r="D435" s="73"/>
      <c r="E435" s="73"/>
      <c r="F435" s="73"/>
      <c r="G43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PM_40_50_60</v>
      </c>
      <c r="H435" s="101" t="s">
        <v>2758</v>
      </c>
      <c r="I435" s="101" t="s">
        <v>2619</v>
      </c>
      <c r="J435" s="101" t="s">
        <v>2521</v>
      </c>
      <c r="K435" s="73" t="s">
        <v>3759</v>
      </c>
      <c r="L435" s="73" t="str">
        <f>_xlfn.CONCAT(tbl_Picklist_UniclassPM[[#This Row],[Code]]," : ",tbl_Picklist_UniclassPM[[#This Row],[Title]])</f>
        <v>PM_40_50_60 : Partnership agreement</v>
      </c>
      <c r="M435" s="73"/>
      <c r="N435" s="73"/>
      <c r="O435" s="73"/>
      <c r="P435" s="73"/>
      <c r="Q435" s="73"/>
      <c r="R435" s="73" t="str">
        <f ca="1"/>
        <v>PM_40_60_25 : Design process management plan</v>
      </c>
      <c r="S435" s="73"/>
      <c r="T435" s="73"/>
      <c r="U435" s="73"/>
      <c r="V435" s="73"/>
      <c r="W435" s="73"/>
      <c r="X435" s="73"/>
      <c r="Y435" s="73"/>
      <c r="Z435" s="73"/>
      <c r="AA435" s="73"/>
      <c r="AB435" s="73"/>
      <c r="AC435" s="73"/>
      <c r="AD435" s="73"/>
      <c r="AE435" s="73"/>
      <c r="AF435" s="73"/>
      <c r="AG435" s="73"/>
      <c r="AH435" s="73"/>
      <c r="AI435" s="73"/>
      <c r="AJ435" s="73"/>
      <c r="AK435" s="73"/>
      <c r="AL435" s="73"/>
      <c r="AM435" s="73"/>
      <c r="AN435" s="73"/>
      <c r="AO435" s="73" t="str">
        <f ca="1"/>
        <v>70_85_14_001</v>
      </c>
      <c r="AP435" s="73" t="str">
        <f ca="1"/>
        <v>Contractor Compliance Statement</v>
      </c>
      <c r="AQ435" s="73" t="str">
        <f t="shared" ca="1" si="6"/>
        <v>70_85_14_001 : Contractor Compliance Statement</v>
      </c>
    </row>
    <row r="436" spans="2:43" x14ac:dyDescent="0.35">
      <c r="B436" s="6" t="s">
        <v>3760</v>
      </c>
      <c r="C436" s="73"/>
      <c r="D436" s="73"/>
      <c r="E436" s="73"/>
      <c r="F436" s="73"/>
      <c r="G43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PM_40_50_63</v>
      </c>
      <c r="H436" s="101" t="s">
        <v>2758</v>
      </c>
      <c r="I436" s="101" t="s">
        <v>2619</v>
      </c>
      <c r="J436" s="101" t="s">
        <v>2955</v>
      </c>
      <c r="K436" s="73" t="s">
        <v>3761</v>
      </c>
      <c r="L436" s="73" t="str">
        <f>_xlfn.CONCAT(tbl_Picklist_UniclassPM[[#This Row],[Code]]," : ",tbl_Picklist_UniclassPM[[#This Row],[Title]])</f>
        <v>PM_40_50_63 : Planning application</v>
      </c>
      <c r="M436" s="73"/>
      <c r="N436" s="73"/>
      <c r="O436" s="73"/>
      <c r="P436" s="73"/>
      <c r="Q436" s="73"/>
      <c r="R436" s="73" t="str">
        <f ca="1"/>
        <v>PM_40_60_26 : Design programme</v>
      </c>
      <c r="S436" s="73"/>
      <c r="T436" s="73"/>
      <c r="U436" s="73"/>
      <c r="V436" s="73"/>
      <c r="W436" s="73"/>
      <c r="X436" s="73"/>
      <c r="Y436" s="73"/>
      <c r="Z436" s="73"/>
      <c r="AA436" s="73"/>
      <c r="AB436" s="73"/>
      <c r="AC436" s="73"/>
      <c r="AD436" s="73"/>
      <c r="AE436" s="73"/>
      <c r="AF436" s="73"/>
      <c r="AG436" s="73"/>
      <c r="AH436" s="73"/>
      <c r="AI436" s="73"/>
      <c r="AJ436" s="73"/>
      <c r="AK436" s="73"/>
      <c r="AL436" s="73"/>
      <c r="AM436" s="73"/>
      <c r="AN436" s="73"/>
      <c r="AO436" s="73" t="str">
        <f ca="1"/>
        <v>70_85_22_001</v>
      </c>
      <c r="AP436" s="73" t="str">
        <f ca="1"/>
        <v>Defects Register</v>
      </c>
      <c r="AQ436" s="73" t="str">
        <f t="shared" ca="1" si="6"/>
        <v>70_85_22_001 : Defects Register</v>
      </c>
    </row>
    <row r="437" spans="2:43" x14ac:dyDescent="0.35">
      <c r="B437" s="6" t="s">
        <v>3762</v>
      </c>
      <c r="C437" s="73"/>
      <c r="D437" s="73"/>
      <c r="E437" s="73"/>
      <c r="F437" s="73"/>
      <c r="G43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PM_40_50_64</v>
      </c>
      <c r="H437" s="101" t="s">
        <v>2758</v>
      </c>
      <c r="I437" s="101" t="s">
        <v>2619</v>
      </c>
      <c r="J437" s="101" t="s">
        <v>2976</v>
      </c>
      <c r="K437" s="73" t="s">
        <v>3763</v>
      </c>
      <c r="L437" s="73" t="str">
        <f>_xlfn.CONCAT(tbl_Picklist_UniclassPM[[#This Row],[Code]]," : ",tbl_Picklist_UniclassPM[[#This Row],[Title]])</f>
        <v>PM_40_50_64 : Planning conditions information</v>
      </c>
      <c r="M437" s="73"/>
      <c r="N437" s="73"/>
      <c r="O437" s="73"/>
      <c r="P437" s="73"/>
      <c r="Q437" s="73"/>
      <c r="R437" s="73" t="str">
        <f ca="1"/>
        <v>PM_40_60_27 : Electronic data interchange (EDI)</v>
      </c>
      <c r="S437" s="73"/>
      <c r="T437" s="73"/>
      <c r="U437" s="73"/>
      <c r="V437" s="73"/>
      <c r="W437" s="73"/>
      <c r="X437" s="73"/>
      <c r="Y437" s="73"/>
      <c r="Z437" s="73"/>
      <c r="AA437" s="73"/>
      <c r="AB437" s="73"/>
      <c r="AC437" s="73"/>
      <c r="AD437" s="73"/>
      <c r="AE437" s="73"/>
      <c r="AF437" s="73"/>
      <c r="AG437" s="73"/>
      <c r="AH437" s="73"/>
      <c r="AI437" s="73"/>
      <c r="AJ437" s="73"/>
      <c r="AK437" s="73"/>
      <c r="AL437" s="73"/>
      <c r="AM437" s="73"/>
      <c r="AN437" s="73"/>
      <c r="AO437" s="73" t="str">
        <f ca="1"/>
        <v>70_85_25_001</v>
      </c>
      <c r="AP437" s="73" t="str">
        <f ca="1"/>
        <v>Building User Guide</v>
      </c>
      <c r="AQ437" s="73" t="str">
        <f t="shared" ca="1" si="6"/>
        <v>70_85_25_001 : Building User Guide</v>
      </c>
    </row>
    <row r="438" spans="2:43" x14ac:dyDescent="0.35">
      <c r="B438" s="6" t="s">
        <v>3764</v>
      </c>
      <c r="C438" s="73"/>
      <c r="D438" s="73"/>
      <c r="E438" s="73"/>
      <c r="F438" s="73"/>
      <c r="G43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PM_40_50_65</v>
      </c>
      <c r="H438" s="101" t="s">
        <v>2758</v>
      </c>
      <c r="I438" s="101" t="s">
        <v>2619</v>
      </c>
      <c r="J438" s="101" t="s">
        <v>2670</v>
      </c>
      <c r="K438" s="73" t="s">
        <v>3765</v>
      </c>
      <c r="L438" s="73" t="str">
        <f>_xlfn.CONCAT(tbl_Picklist_UniclassPM[[#This Row],[Code]]," : ",tbl_Picklist_UniclassPM[[#This Row],[Title]])</f>
        <v>PM_40_50_65 : Planning permission</v>
      </c>
      <c r="M438" s="73"/>
      <c r="N438" s="73"/>
      <c r="O438" s="73"/>
      <c r="P438" s="73"/>
      <c r="Q438" s="73"/>
      <c r="R438" s="73" t="str">
        <f ca="1"/>
        <v>PM_40_60_28 : Document numbering system</v>
      </c>
      <c r="S438" s="73"/>
      <c r="T438" s="73"/>
      <c r="U438" s="73"/>
      <c r="V438" s="73"/>
      <c r="W438" s="73"/>
      <c r="X438" s="73"/>
      <c r="Y438" s="73"/>
      <c r="Z438" s="73"/>
      <c r="AA438" s="73"/>
      <c r="AB438" s="73"/>
      <c r="AC438" s="73"/>
      <c r="AD438" s="73"/>
      <c r="AE438" s="73"/>
      <c r="AF438" s="73"/>
      <c r="AG438" s="73"/>
      <c r="AH438" s="73"/>
      <c r="AI438" s="73"/>
      <c r="AJ438" s="73"/>
      <c r="AK438" s="73"/>
      <c r="AL438" s="73"/>
      <c r="AM438" s="73"/>
      <c r="AN438" s="73"/>
      <c r="AO438" s="73" t="str">
        <f ca="1"/>
        <v>70_85_30_001</v>
      </c>
      <c r="AP438" s="73" t="str">
        <f ca="1"/>
        <v>Project Close Out Report</v>
      </c>
      <c r="AQ438" s="73" t="str">
        <f t="shared" ca="1" si="6"/>
        <v>70_85_30_001 : Project Close Out Report</v>
      </c>
    </row>
    <row r="439" spans="2:43" x14ac:dyDescent="0.35">
      <c r="B439" s="6" t="s">
        <v>3766</v>
      </c>
      <c r="C439" s="73"/>
      <c r="D439" s="73"/>
      <c r="E439" s="73"/>
      <c r="F439" s="73"/>
      <c r="G43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PM_40_50_66</v>
      </c>
      <c r="H439" s="101" t="s">
        <v>2758</v>
      </c>
      <c r="I439" s="101" t="s">
        <v>2619</v>
      </c>
      <c r="J439" s="101" t="s">
        <v>3020</v>
      </c>
      <c r="K439" s="73" t="s">
        <v>3767</v>
      </c>
      <c r="L439" s="73" t="str">
        <f>_xlfn.CONCAT(tbl_Picklist_UniclassPM[[#This Row],[Code]]," : ",tbl_Picklist_UniclassPM[[#This Row],[Title]])</f>
        <v>PM_40_50_66 : Principal designer compliance declaration</v>
      </c>
      <c r="M439" s="73"/>
      <c r="N439" s="73"/>
      <c r="O439" s="73"/>
      <c r="P439" s="73"/>
      <c r="Q439" s="73"/>
      <c r="R439" s="73" t="str">
        <f ca="1"/>
        <v>PM_40_60_29 : Document control information</v>
      </c>
      <c r="S439" s="73"/>
      <c r="T439" s="73"/>
      <c r="U439" s="73"/>
      <c r="V439" s="73"/>
      <c r="W439" s="73"/>
      <c r="X439" s="73"/>
      <c r="Y439" s="73"/>
      <c r="Z439" s="73"/>
      <c r="AA439" s="73"/>
      <c r="AB439" s="73"/>
      <c r="AC439" s="73"/>
      <c r="AD439" s="73"/>
      <c r="AE439" s="73"/>
      <c r="AF439" s="73"/>
      <c r="AG439" s="73"/>
      <c r="AH439" s="73"/>
      <c r="AI439" s="73"/>
      <c r="AJ439" s="73"/>
      <c r="AK439" s="73"/>
      <c r="AL439" s="73"/>
      <c r="AM439" s="73"/>
      <c r="AN439" s="73"/>
      <c r="AO439" s="73" t="str">
        <f ca="1"/>
        <v>70_85_31_001</v>
      </c>
      <c r="AP439" s="73" t="str">
        <f ca="1"/>
        <v>Fire Safety Management Plan (Draft)</v>
      </c>
      <c r="AQ439" s="73" t="str">
        <f t="shared" ca="1" si="6"/>
        <v>70_85_31_001 : Fire Safety Management Plan (Draft)</v>
      </c>
    </row>
    <row r="440" spans="2:43" x14ac:dyDescent="0.35">
      <c r="B440" s="6" t="s">
        <v>3768</v>
      </c>
      <c r="C440" s="73"/>
      <c r="D440" s="73"/>
      <c r="E440" s="73"/>
      <c r="F440" s="73"/>
      <c r="G44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PM_40_50_67</v>
      </c>
      <c r="H440" s="101" t="s">
        <v>2758</v>
      </c>
      <c r="I440" s="101" t="s">
        <v>2619</v>
      </c>
      <c r="J440" s="101" t="s">
        <v>3142</v>
      </c>
      <c r="K440" s="73" t="s">
        <v>3769</v>
      </c>
      <c r="L440" s="73" t="str">
        <f>_xlfn.CONCAT(tbl_Picklist_UniclassPM[[#This Row],[Code]]," : ",tbl_Picklist_UniclassPM[[#This Row],[Title]])</f>
        <v>PM_40_50_67 : Project board agreement</v>
      </c>
      <c r="M440" s="73"/>
      <c r="N440" s="73"/>
      <c r="O440" s="73"/>
      <c r="P440" s="73"/>
      <c r="Q440" s="73"/>
      <c r="R440" s="73" t="str">
        <f ca="1"/>
        <v>PM_40_60_31 : Federated coordination models</v>
      </c>
      <c r="S440" s="73"/>
      <c r="T440" s="73"/>
      <c r="U440" s="73"/>
      <c r="V440" s="73"/>
      <c r="W440" s="73"/>
      <c r="X440" s="73"/>
      <c r="Y440" s="73"/>
      <c r="Z440" s="73"/>
      <c r="AA440" s="73"/>
      <c r="AB440" s="73"/>
      <c r="AC440" s="73"/>
      <c r="AD440" s="73"/>
      <c r="AE440" s="73"/>
      <c r="AF440" s="73"/>
      <c r="AG440" s="73"/>
      <c r="AH440" s="73"/>
      <c r="AI440" s="73"/>
      <c r="AJ440" s="73"/>
      <c r="AK440" s="73"/>
      <c r="AL440" s="73"/>
      <c r="AM440" s="73"/>
      <c r="AN440" s="73"/>
      <c r="AO440" s="73" t="str">
        <f ca="1"/>
        <v>70_85_31_002</v>
      </c>
      <c r="AP440" s="73" t="str">
        <f ca="1"/>
        <v>Fire Safety Manual</v>
      </c>
      <c r="AQ440" s="73" t="str">
        <f t="shared" ca="1" si="6"/>
        <v>70_85_31_002 : Fire Safety Manual</v>
      </c>
    </row>
    <row r="441" spans="2:43" x14ac:dyDescent="0.35">
      <c r="B441" s="6" t="s">
        <v>3770</v>
      </c>
      <c r="C441" s="73"/>
      <c r="D441" s="73"/>
      <c r="E441" s="73"/>
      <c r="F441" s="73"/>
      <c r="G44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PM_40_50_69</v>
      </c>
      <c r="H441" s="101" t="s">
        <v>2758</v>
      </c>
      <c r="I441" s="101" t="s">
        <v>2619</v>
      </c>
      <c r="J441" s="101" t="s">
        <v>2776</v>
      </c>
      <c r="K441" s="73" t="s">
        <v>3771</v>
      </c>
      <c r="L441" s="73" t="str">
        <f>_xlfn.CONCAT(tbl_Picklist_UniclassPM[[#This Row],[Code]]," : ",tbl_Picklist_UniclassPM[[#This Row],[Title]])</f>
        <v>PM_40_50_69 : Project team agreement</v>
      </c>
      <c r="M441" s="73"/>
      <c r="N441" s="73"/>
      <c r="O441" s="73"/>
      <c r="P441" s="73"/>
      <c r="Q441" s="73"/>
      <c r="R441" s="73" t="str">
        <f ca="1"/>
        <v>PM_40_60_33 : Federated information models</v>
      </c>
      <c r="S441" s="73"/>
      <c r="T441" s="73"/>
      <c r="U441" s="73"/>
      <c r="V441" s="73"/>
      <c r="W441" s="73"/>
      <c r="X441" s="73"/>
      <c r="Y441" s="73"/>
      <c r="Z441" s="73"/>
      <c r="AA441" s="73"/>
      <c r="AB441" s="73"/>
      <c r="AC441" s="73"/>
      <c r="AD441" s="73"/>
      <c r="AE441" s="73"/>
      <c r="AF441" s="73"/>
      <c r="AG441" s="73"/>
      <c r="AH441" s="73"/>
      <c r="AI441" s="73"/>
      <c r="AJ441" s="73"/>
      <c r="AK441" s="73"/>
      <c r="AL441" s="73"/>
      <c r="AM441" s="73"/>
      <c r="AN441" s="73"/>
      <c r="AO441" s="73" t="str">
        <f ca="1"/>
        <v>70_85_34_001</v>
      </c>
      <c r="AP441" s="73" t="str">
        <f ca="1"/>
        <v>Soft Landings Guide</v>
      </c>
      <c r="AQ441" s="73" t="str">
        <f t="shared" ca="1" si="6"/>
        <v>70_85_34_001 : Soft Landings Guide</v>
      </c>
    </row>
    <row r="442" spans="2:43" x14ac:dyDescent="0.35">
      <c r="B442" s="6" t="s">
        <v>3772</v>
      </c>
      <c r="C442" s="73"/>
      <c r="D442" s="73"/>
      <c r="E442" s="73"/>
      <c r="F442" s="73"/>
      <c r="G44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PM_40_50_90</v>
      </c>
      <c r="H442" s="101" t="s">
        <v>2758</v>
      </c>
      <c r="I442" s="101" t="s">
        <v>2619</v>
      </c>
      <c r="J442" s="101" t="s">
        <v>2715</v>
      </c>
      <c r="K442" s="73" t="s">
        <v>3773</v>
      </c>
      <c r="L442" s="73" t="str">
        <f>_xlfn.CONCAT(tbl_Picklist_UniclassPM[[#This Row],[Code]]," : ",tbl_Picklist_UniclassPM[[#This Row],[Title]])</f>
        <v>PM_40_50_90 : Tree protection order</v>
      </c>
      <c r="M442" s="73"/>
      <c r="N442" s="73"/>
      <c r="O442" s="73"/>
      <c r="P442" s="73"/>
      <c r="Q442" s="73"/>
      <c r="R442" s="73" t="str">
        <f ca="1"/>
        <v>PM_40_60_34 : Fire safety information exchange (FIREie)</v>
      </c>
      <c r="S442" s="73"/>
      <c r="T442" s="73"/>
      <c r="U442" s="73"/>
      <c r="V442" s="73"/>
      <c r="W442" s="73"/>
      <c r="X442" s="73"/>
      <c r="Y442" s="73"/>
      <c r="Z442" s="73"/>
      <c r="AA442" s="73"/>
      <c r="AB442" s="73"/>
      <c r="AC442" s="73"/>
      <c r="AD442" s="73"/>
      <c r="AE442" s="73"/>
      <c r="AF442" s="73"/>
      <c r="AG442" s="73"/>
      <c r="AH442" s="73"/>
      <c r="AI442" s="73"/>
      <c r="AJ442" s="73"/>
      <c r="AK442" s="73"/>
      <c r="AL442" s="73"/>
      <c r="AM442" s="73"/>
      <c r="AN442" s="73"/>
      <c r="AO442" s="73" t="str">
        <f ca="1"/>
        <v>70_85_34_002</v>
      </c>
      <c r="AP442" s="73" t="str">
        <f ca="1"/>
        <v>Soft Landings Letter 1: 6 months prior to Practical Completion</v>
      </c>
      <c r="AQ442" s="73" t="str">
        <f t="shared" ca="1" si="6"/>
        <v>70_85_34_002 : Soft Landings Letter 1: 6 months prior to Practical Completion</v>
      </c>
    </row>
    <row r="443" spans="2:43" x14ac:dyDescent="0.35">
      <c r="B443" s="6" t="s">
        <v>3774</v>
      </c>
      <c r="C443" s="73"/>
      <c r="D443" s="73"/>
      <c r="E443" s="73"/>
      <c r="F443" s="73"/>
      <c r="G44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PM_40_55</v>
      </c>
      <c r="H443" s="101">
        <v>40</v>
      </c>
      <c r="I443" s="101">
        <v>55</v>
      </c>
      <c r="J443" s="101"/>
      <c r="K443" s="73" t="s">
        <v>3775</v>
      </c>
      <c r="L443" s="73" t="str">
        <f>_xlfn.CONCAT(tbl_Picklist_UniclassPM[[#This Row],[Code]]," : ",tbl_Picklist_UniclassPM[[#This Row],[Title]])</f>
        <v>PM_40_55 : Schedules</v>
      </c>
      <c r="M443" s="73"/>
      <c r="N443" s="73"/>
      <c r="O443" s="73"/>
      <c r="P443" s="73"/>
      <c r="Q443" s="73"/>
      <c r="R443" s="73" t="str">
        <f ca="1"/>
        <v>PM_40_60_35 : Fire safety management plan</v>
      </c>
      <c r="S443" s="73"/>
      <c r="T443" s="73"/>
      <c r="U443" s="73"/>
      <c r="V443" s="73"/>
      <c r="W443" s="73"/>
      <c r="X443" s="73"/>
      <c r="Y443" s="73"/>
      <c r="Z443" s="73"/>
      <c r="AA443" s="73"/>
      <c r="AB443" s="73"/>
      <c r="AC443" s="73"/>
      <c r="AD443" s="73"/>
      <c r="AE443" s="73"/>
      <c r="AF443" s="73"/>
      <c r="AG443" s="73"/>
      <c r="AH443" s="73"/>
      <c r="AI443" s="73"/>
      <c r="AJ443" s="73"/>
      <c r="AK443" s="73"/>
      <c r="AL443" s="73"/>
      <c r="AM443" s="73"/>
      <c r="AN443" s="73"/>
      <c r="AO443" s="73" t="str">
        <f ca="1"/>
        <v>70_85_34_003</v>
      </c>
      <c r="AP443" s="73" t="str">
        <f ca="1"/>
        <v>Soft Landings Letter 2: 3 months prior to Practical Completion</v>
      </c>
      <c r="AQ443" s="73" t="str">
        <f t="shared" ca="1" si="6"/>
        <v>70_85_34_003 : Soft Landings Letter 2: 3 months prior to Practical Completion</v>
      </c>
    </row>
    <row r="444" spans="2:43" x14ac:dyDescent="0.35">
      <c r="B444" s="6" t="s">
        <v>3776</v>
      </c>
      <c r="C444" s="73"/>
      <c r="D444" s="73"/>
      <c r="E444" s="73"/>
      <c r="F444" s="73"/>
      <c r="G44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PM_40_55_08</v>
      </c>
      <c r="H444" s="101">
        <v>40</v>
      </c>
      <c r="I444" s="101">
        <v>55</v>
      </c>
      <c r="J444" s="101" t="s">
        <v>2783</v>
      </c>
      <c r="K444" s="73" t="s">
        <v>3777</v>
      </c>
      <c r="L444" s="73" t="str">
        <f>_xlfn.CONCAT(tbl_Picklist_UniclassPM[[#This Row],[Code]]," : ",tbl_Picklist_UniclassPM[[#This Row],[Title]])</f>
        <v>PM_40_55_08 : Boiler schedules</v>
      </c>
      <c r="M444" s="73"/>
      <c r="N444" s="73"/>
      <c r="O444" s="73"/>
      <c r="P444" s="73"/>
      <c r="Q444" s="73"/>
      <c r="R444" s="73" t="str">
        <f ca="1"/>
        <v>PM_40_60_38 : Information assurance</v>
      </c>
      <c r="S444" s="73"/>
      <c r="T444" s="73"/>
      <c r="U444" s="73"/>
      <c r="V444" s="73"/>
      <c r="W444" s="73"/>
      <c r="X444" s="73"/>
      <c r="Y444" s="73"/>
      <c r="Z444" s="73"/>
      <c r="AA444" s="73"/>
      <c r="AB444" s="73"/>
      <c r="AC444" s="73"/>
      <c r="AD444" s="73"/>
      <c r="AE444" s="73"/>
      <c r="AF444" s="73"/>
      <c r="AG444" s="73"/>
      <c r="AH444" s="73"/>
      <c r="AI444" s="73"/>
      <c r="AJ444" s="73"/>
      <c r="AK444" s="73"/>
      <c r="AL444" s="73"/>
      <c r="AM444" s="73"/>
      <c r="AN444" s="73"/>
      <c r="AO444" s="73" t="str">
        <f ca="1"/>
        <v>70_85_34_004</v>
      </c>
      <c r="AP444" s="73" t="str">
        <f ca="1"/>
        <v>Soft Landings Letter 3: Practical Completion</v>
      </c>
      <c r="AQ444" s="73" t="str">
        <f t="shared" ca="1" si="6"/>
        <v>70_85_34_004 : Soft Landings Letter 3: Practical Completion</v>
      </c>
    </row>
    <row r="445" spans="2:43" x14ac:dyDescent="0.35">
      <c r="B445" s="6" t="s">
        <v>3778</v>
      </c>
      <c r="C445" s="73"/>
      <c r="D445" s="73"/>
      <c r="E445" s="73"/>
      <c r="F445" s="73"/>
      <c r="G44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PM_40_55_24</v>
      </c>
      <c r="H445" s="101">
        <v>40</v>
      </c>
      <c r="I445" s="101">
        <v>55</v>
      </c>
      <c r="J445" s="101">
        <v>24</v>
      </c>
      <c r="K445" s="73" t="s">
        <v>3779</v>
      </c>
      <c r="L445" s="73" t="str">
        <f>_xlfn.CONCAT(tbl_Picklist_UniclassPM[[#This Row],[Code]]," : ",tbl_Picklist_UniclassPM[[#This Row],[Title]])</f>
        <v>PM_40_55_24 : Door schedules</v>
      </c>
      <c r="M445" s="73"/>
      <c r="N445" s="73"/>
      <c r="O445" s="73"/>
      <c r="P445" s="73"/>
      <c r="Q445" s="73"/>
      <c r="R445" s="73" t="str">
        <f ca="1"/>
        <v>PM_40_60_39 : Information validation</v>
      </c>
      <c r="S445" s="73"/>
      <c r="T445" s="73"/>
      <c r="U445" s="73"/>
      <c r="V445" s="73"/>
      <c r="W445" s="73"/>
      <c r="X445" s="73"/>
      <c r="Y445" s="73"/>
      <c r="Z445" s="73"/>
      <c r="AA445" s="73"/>
      <c r="AB445" s="73"/>
      <c r="AC445" s="73"/>
      <c r="AD445" s="73"/>
      <c r="AE445" s="73"/>
      <c r="AF445" s="73"/>
      <c r="AG445" s="73"/>
      <c r="AH445" s="73"/>
      <c r="AI445" s="73"/>
      <c r="AJ445" s="73"/>
      <c r="AK445" s="73"/>
      <c r="AL445" s="73"/>
      <c r="AM445" s="73"/>
      <c r="AN445" s="73"/>
      <c r="AO445" s="73" t="str">
        <f ca="1"/>
        <v>70_85_34_005</v>
      </c>
      <c r="AP445" s="73" t="str">
        <f ca="1"/>
        <v>Soft Landings Letter 4: Practical Completion of planted areas due to seasonal constraints</v>
      </c>
      <c r="AQ445" s="73" t="str">
        <f t="shared" ca="1" si="6"/>
        <v>70_85_34_005 : Soft Landings Letter 4: Practical Completion of planted areas due to seasonal constraints</v>
      </c>
    </row>
    <row r="446" spans="2:43" x14ac:dyDescent="0.35">
      <c r="B446" s="6" t="s">
        <v>3780</v>
      </c>
      <c r="C446" s="73"/>
      <c r="D446" s="73"/>
      <c r="E446" s="73"/>
      <c r="F446" s="73"/>
      <c r="G44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PM_40_55_49</v>
      </c>
      <c r="H446" s="101">
        <v>40</v>
      </c>
      <c r="I446" s="101">
        <v>55</v>
      </c>
      <c r="J446" s="101">
        <v>49</v>
      </c>
      <c r="K446" s="73" t="s">
        <v>3781</v>
      </c>
      <c r="L446" s="73" t="str">
        <f>_xlfn.CONCAT(tbl_Picklist_UniclassPM[[#This Row],[Code]]," : ",tbl_Picklist_UniclassPM[[#This Row],[Title]])</f>
        <v>PM_40_55_49 : Luminaire schedules</v>
      </c>
      <c r="M446" s="73"/>
      <c r="N446" s="73"/>
      <c r="O446" s="73"/>
      <c r="P446" s="73"/>
      <c r="Q446" s="73"/>
      <c r="R446" s="73" t="str">
        <f ca="1"/>
        <v>PM_40_60_40 : Information verification</v>
      </c>
      <c r="S446" s="73"/>
      <c r="T446" s="73"/>
      <c r="U446" s="73"/>
      <c r="V446" s="73"/>
      <c r="W446" s="73"/>
      <c r="X446" s="73"/>
      <c r="Y446" s="73"/>
      <c r="Z446" s="73"/>
      <c r="AA446" s="73"/>
      <c r="AB446" s="73"/>
      <c r="AC446" s="73"/>
      <c r="AD446" s="73"/>
      <c r="AE446" s="73"/>
      <c r="AF446" s="73"/>
      <c r="AG446" s="73"/>
      <c r="AH446" s="73"/>
      <c r="AI446" s="73"/>
      <c r="AJ446" s="73"/>
      <c r="AK446" s="73"/>
      <c r="AL446" s="73"/>
      <c r="AM446" s="73"/>
      <c r="AN446" s="73"/>
      <c r="AO446" s="73" t="str">
        <f ca="1"/>
        <v>70_85_34_006</v>
      </c>
      <c r="AP446" s="73" t="str">
        <f ca="1"/>
        <v>Soft Landings Letter 5: End of Rectification Period</v>
      </c>
      <c r="AQ446" s="73" t="str">
        <f t="shared" ca="1" si="6"/>
        <v>70_85_34_006 : Soft Landings Letter 5: End of Rectification Period</v>
      </c>
    </row>
    <row r="447" spans="2:43" x14ac:dyDescent="0.35">
      <c r="B447" s="6" t="s">
        <v>3782</v>
      </c>
      <c r="C447" s="73"/>
      <c r="D447" s="73"/>
      <c r="E447" s="73"/>
      <c r="F447" s="73"/>
      <c r="G44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PM_40_55_70</v>
      </c>
      <c r="H447" s="101">
        <v>40</v>
      </c>
      <c r="I447" s="101">
        <v>55</v>
      </c>
      <c r="J447" s="101">
        <v>70</v>
      </c>
      <c r="K447" s="73" t="s">
        <v>3783</v>
      </c>
      <c r="L447" s="73" t="str">
        <f>_xlfn.CONCAT(tbl_Picklist_UniclassPM[[#This Row],[Code]]," : ",tbl_Picklist_UniclassPM[[#This Row],[Title]])</f>
        <v>PM_40_55_70 : Radiator schedules</v>
      </c>
      <c r="M447" s="73"/>
      <c r="N447" s="73"/>
      <c r="O447" s="73"/>
      <c r="P447" s="73"/>
      <c r="Q447" s="73"/>
      <c r="R447" s="73" t="str">
        <f ca="1"/>
        <v>PM_40_60_41 : Information delivery plan</v>
      </c>
      <c r="S447" s="73"/>
      <c r="T447" s="73"/>
      <c r="U447" s="73"/>
      <c r="V447" s="73"/>
      <c r="W447" s="73"/>
      <c r="X447" s="73"/>
      <c r="Y447" s="73"/>
      <c r="Z447" s="73"/>
      <c r="AA447" s="73"/>
      <c r="AB447" s="73"/>
      <c r="AC447" s="73"/>
      <c r="AD447" s="73"/>
      <c r="AE447" s="73"/>
      <c r="AF447" s="73"/>
      <c r="AG447" s="73"/>
      <c r="AH447" s="73"/>
      <c r="AI447" s="73"/>
      <c r="AJ447" s="73"/>
      <c r="AK447" s="73"/>
      <c r="AL447" s="73"/>
      <c r="AM447" s="73"/>
      <c r="AN447" s="73"/>
      <c r="AO447" s="73" t="str">
        <f ca="1"/>
        <v>70_85_40_001</v>
      </c>
      <c r="AP447" s="73" t="str">
        <f ca="1"/>
        <v>Health and Safety File</v>
      </c>
      <c r="AQ447" s="73" t="str">
        <f t="shared" ca="1" si="6"/>
        <v>70_85_40_001 : Health and Safety File</v>
      </c>
    </row>
    <row r="448" spans="2:43" x14ac:dyDescent="0.35">
      <c r="B448" s="6" t="s">
        <v>3784</v>
      </c>
      <c r="C448" s="73"/>
      <c r="D448" s="73"/>
      <c r="E448" s="73"/>
      <c r="F448" s="73"/>
      <c r="G44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PM_40_55_97</v>
      </c>
      <c r="H448" s="101">
        <v>40</v>
      </c>
      <c r="I448" s="101">
        <v>55</v>
      </c>
      <c r="J448" s="101">
        <v>97</v>
      </c>
      <c r="K448" s="73" t="s">
        <v>3785</v>
      </c>
      <c r="L448" s="73" t="str">
        <f>_xlfn.CONCAT(tbl_Picklist_UniclassPM[[#This Row],[Code]]," : ",tbl_Picklist_UniclassPM[[#This Row],[Title]])</f>
        <v>PM_40_55_97 : Window schedules</v>
      </c>
      <c r="M448" s="73"/>
      <c r="N448" s="73"/>
      <c r="O448" s="73"/>
      <c r="P448" s="73"/>
      <c r="Q448" s="73"/>
      <c r="R448" s="73" t="str">
        <f ca="1"/>
        <v>PM_40_60_43 : Installation process management plan</v>
      </c>
      <c r="S448" s="73"/>
      <c r="T448" s="73"/>
      <c r="U448" s="73"/>
      <c r="V448" s="73"/>
      <c r="W448" s="73"/>
      <c r="X448" s="73"/>
      <c r="Y448" s="73"/>
      <c r="Z448" s="73"/>
      <c r="AA448" s="73"/>
      <c r="AB448" s="73"/>
      <c r="AC448" s="73"/>
      <c r="AD448" s="73"/>
      <c r="AE448" s="73"/>
      <c r="AF448" s="73"/>
      <c r="AG448" s="73"/>
      <c r="AH448" s="73"/>
      <c r="AI448" s="73"/>
      <c r="AJ448" s="73"/>
      <c r="AK448" s="73"/>
      <c r="AL448" s="73"/>
      <c r="AM448" s="73"/>
      <c r="AN448" s="73"/>
      <c r="AO448" s="73" t="str">
        <f ca="1"/>
        <v>70_85_40_002</v>
      </c>
      <c r="AP448" s="73" t="str">
        <f ca="1"/>
        <v>Health and Safety File</v>
      </c>
      <c r="AQ448" s="73" t="str">
        <f t="shared" ca="1" si="6"/>
        <v>70_85_40_002 : Health and Safety File</v>
      </c>
    </row>
    <row r="449" spans="2:43" x14ac:dyDescent="0.35">
      <c r="B449" s="6" t="s">
        <v>3786</v>
      </c>
      <c r="C449" s="73"/>
      <c r="D449" s="73"/>
      <c r="E449" s="73"/>
      <c r="F449" s="73"/>
      <c r="G44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v>
      </c>
      <c r="H449" s="101" t="s">
        <v>2758</v>
      </c>
      <c r="I449" s="101" t="s">
        <v>2521</v>
      </c>
      <c r="J449" s="101"/>
      <c r="K449" s="73" t="s">
        <v>3787</v>
      </c>
      <c r="L449" s="73" t="str">
        <f>_xlfn.CONCAT(tbl_Picklist_UniclassPM[[#This Row],[Code]]," : ",tbl_Picklist_UniclassPM[[#This Row],[Title]])</f>
        <v>PM_40_60 : Project information management information</v>
      </c>
      <c r="M449" s="73"/>
      <c r="N449" s="73"/>
      <c r="O449" s="73"/>
      <c r="P449" s="73"/>
      <c r="Q449" s="73"/>
      <c r="R449" s="73" t="str">
        <f ca="1"/>
        <v>PM_40_60_44 : Information security triage matrix</v>
      </c>
      <c r="S449" s="73"/>
      <c r="T449" s="73"/>
      <c r="U449" s="73"/>
      <c r="V449" s="73"/>
      <c r="W449" s="73"/>
      <c r="X449" s="73"/>
      <c r="Y449" s="73"/>
      <c r="Z449" s="73"/>
      <c r="AA449" s="73"/>
      <c r="AB449" s="73"/>
      <c r="AC449" s="73"/>
      <c r="AD449" s="73"/>
      <c r="AE449" s="73"/>
      <c r="AF449" s="73"/>
      <c r="AG449" s="73"/>
      <c r="AH449" s="73"/>
      <c r="AI449" s="73"/>
      <c r="AJ449" s="73"/>
      <c r="AK449" s="73"/>
      <c r="AL449" s="73"/>
      <c r="AM449" s="73"/>
      <c r="AN449" s="73"/>
      <c r="AO449" s="73" t="str">
        <f ca="1"/>
        <v>70_85_52_001</v>
      </c>
      <c r="AP449" s="73" t="str">
        <f ca="1"/>
        <v>Manufacturers Information</v>
      </c>
      <c r="AQ449" s="73" t="str">
        <f t="shared" ca="1" si="6"/>
        <v>70_85_52_001 : Manufacturers Information</v>
      </c>
    </row>
    <row r="450" spans="2:43" x14ac:dyDescent="0.35">
      <c r="B450" s="6" t="s">
        <v>3788</v>
      </c>
      <c r="C450" s="73"/>
      <c r="D450" s="73"/>
      <c r="E450" s="73"/>
      <c r="F450" s="73"/>
      <c r="G45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PM_40_60_01</v>
      </c>
      <c r="H450" s="101" t="s">
        <v>2758</v>
      </c>
      <c r="I450" s="101" t="s">
        <v>2521</v>
      </c>
      <c r="J450" s="101" t="s">
        <v>2536</v>
      </c>
      <c r="K450" s="73" t="s">
        <v>3789</v>
      </c>
      <c r="L450" s="73" t="str">
        <f>_xlfn.CONCAT(tbl_Picklist_UniclassPM[[#This Row],[Code]]," : ",tbl_Picklist_UniclassPM[[#This Row],[Title]])</f>
        <v>PM_40_60_01 : 4D programme federated model</v>
      </c>
      <c r="M450" s="73"/>
      <c r="N450" s="73"/>
      <c r="O450" s="73"/>
      <c r="P450" s="73"/>
      <c r="Q450" s="73"/>
      <c r="R450" s="73" t="str">
        <f ca="1"/>
        <v>PM_40_60_45 : Key performance indicator (KPI) information</v>
      </c>
      <c r="S450" s="73"/>
      <c r="T450" s="73"/>
      <c r="U450" s="73"/>
      <c r="V450" s="73"/>
      <c r="W450" s="73"/>
      <c r="X450" s="73"/>
      <c r="Y450" s="73"/>
      <c r="Z450" s="73"/>
      <c r="AA450" s="73"/>
      <c r="AB450" s="73"/>
      <c r="AC450" s="73"/>
      <c r="AD450" s="73"/>
      <c r="AE450" s="73"/>
      <c r="AF450" s="73"/>
      <c r="AG450" s="73"/>
      <c r="AH450" s="73"/>
      <c r="AI450" s="73"/>
      <c r="AJ450" s="73"/>
      <c r="AK450" s="73"/>
      <c r="AL450" s="73"/>
      <c r="AM450" s="73"/>
      <c r="AN450" s="73"/>
      <c r="AO450" s="73" t="str">
        <f ca="1"/>
        <v>70_85_56_001</v>
      </c>
      <c r="AP450" s="73" t="str">
        <f ca="1"/>
        <v>Operation and Maintenance (O&amp;M) Manual</v>
      </c>
      <c r="AQ450" s="73" t="str">
        <f t="shared" ca="1" si="6"/>
        <v>70_85_56_001 : Operation and Maintenance (O&amp;M) Manual</v>
      </c>
    </row>
    <row r="451" spans="2:43" x14ac:dyDescent="0.35">
      <c r="B451" s="6" t="s">
        <v>3790</v>
      </c>
      <c r="C451" s="73"/>
      <c r="D451" s="73"/>
      <c r="E451" s="73"/>
      <c r="F451" s="73"/>
      <c r="G45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PM_40_60_02</v>
      </c>
      <c r="H451" s="101" t="s">
        <v>2758</v>
      </c>
      <c r="I451" s="101" t="s">
        <v>2521</v>
      </c>
      <c r="J451" s="101" t="s">
        <v>2553</v>
      </c>
      <c r="K451" s="73" t="s">
        <v>3791</v>
      </c>
      <c r="L451" s="73" t="str">
        <f>_xlfn.CONCAT(tbl_Picklist_UniclassPM[[#This Row],[Code]]," : ",tbl_Picklist_UniclassPM[[#This Row],[Title]])</f>
        <v>PM_40_60_02 : 5D cost federated model</v>
      </c>
      <c r="M451" s="73"/>
      <c r="N451" s="73"/>
      <c r="O451" s="73"/>
      <c r="P451" s="73"/>
      <c r="Q451" s="73"/>
      <c r="R451" s="73" t="str">
        <f ca="1"/>
        <v>PM_40_60_47 : Landowner notice</v>
      </c>
      <c r="S451" s="73"/>
      <c r="T451" s="73"/>
      <c r="U451" s="73"/>
      <c r="V451" s="73"/>
      <c r="W451" s="73"/>
      <c r="X451" s="73"/>
      <c r="Y451" s="73"/>
      <c r="Z451" s="73"/>
      <c r="AA451" s="73"/>
      <c r="AB451" s="73"/>
      <c r="AC451" s="73"/>
      <c r="AD451" s="73"/>
      <c r="AE451" s="73"/>
      <c r="AF451" s="73"/>
      <c r="AG451" s="73"/>
      <c r="AH451" s="73"/>
      <c r="AI451" s="73"/>
      <c r="AJ451" s="73"/>
      <c r="AK451" s="73"/>
      <c r="AL451" s="73"/>
      <c r="AM451" s="73"/>
      <c r="AN451" s="73"/>
      <c r="AO451" s="73" t="str">
        <f ca="1"/>
        <v>70_85_70_001</v>
      </c>
      <c r="AP451" s="73" t="str">
        <f ca="1"/>
        <v>Snagging Report</v>
      </c>
      <c r="AQ451" s="73" t="str">
        <f t="shared" ca="1" si="6"/>
        <v>70_85_70_001 : Snagging Report</v>
      </c>
    </row>
    <row r="452" spans="2:43" x14ac:dyDescent="0.35">
      <c r="B452" s="6" t="s">
        <v>3792</v>
      </c>
      <c r="C452" s="73"/>
      <c r="D452" s="73"/>
      <c r="E452" s="73"/>
      <c r="F452" s="73"/>
      <c r="G45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PM_40_60_03</v>
      </c>
      <c r="H452" s="101" t="s">
        <v>2758</v>
      </c>
      <c r="I452" s="101" t="s">
        <v>2521</v>
      </c>
      <c r="J452" s="101" t="s">
        <v>2464</v>
      </c>
      <c r="K452" s="73" t="s">
        <v>3793</v>
      </c>
      <c r="L452" s="73" t="str">
        <f>_xlfn.CONCAT(tbl_Picklist_UniclassPM[[#This Row],[Code]]," : ",tbl_Picklist_UniclassPM[[#This Row],[Title]])</f>
        <v>PM_40_60_03 : 6D handover sequence federated model</v>
      </c>
      <c r="M452" s="73"/>
      <c r="N452" s="73"/>
      <c r="O452" s="73"/>
      <c r="P452" s="73"/>
      <c r="Q452" s="73"/>
      <c r="R452" s="73" t="str">
        <f ca="1"/>
        <v>PM_40_60_50 : Master information delivery plan</v>
      </c>
      <c r="S452" s="73"/>
      <c r="T452" s="73"/>
      <c r="U452" s="73"/>
      <c r="V452" s="73"/>
      <c r="W452" s="73"/>
      <c r="X452" s="73"/>
      <c r="Y452" s="73"/>
      <c r="Z452" s="73"/>
      <c r="AA452" s="73"/>
      <c r="AB452" s="73"/>
      <c r="AC452" s="73"/>
      <c r="AD452" s="73"/>
      <c r="AE452" s="73"/>
      <c r="AF452" s="73"/>
      <c r="AG452" s="73"/>
      <c r="AH452" s="73"/>
      <c r="AI452" s="73"/>
      <c r="AJ452" s="73"/>
      <c r="AK452" s="73"/>
      <c r="AL452" s="73"/>
      <c r="AM452" s="73"/>
      <c r="AN452" s="73"/>
      <c r="AO452" s="73" t="str">
        <f ca="1"/>
        <v>70_85_70_002</v>
      </c>
      <c r="AP452" s="73" t="str">
        <f ca="1"/>
        <v>Fittings, Furniture and Equipment (FF&amp;E) Snagging Report</v>
      </c>
      <c r="AQ452" s="73" t="str">
        <f t="shared" ref="AQ452:AQ515" ca="1" si="7">IF(OR(AO452="",AP452=""), "", _xlfn.CONCAT(AO452," : ",AP452))</f>
        <v>70_85_70_002 : Fittings, Furniture and Equipment (FF&amp;E) Snagging Report</v>
      </c>
    </row>
    <row r="453" spans="2:43" x14ac:dyDescent="0.35">
      <c r="B453" s="6" t="s">
        <v>3794</v>
      </c>
      <c r="C453" s="73"/>
      <c r="D453" s="73"/>
      <c r="E453" s="73"/>
      <c r="F453" s="73"/>
      <c r="G45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PM_40_60_05</v>
      </c>
      <c r="H453" s="101" t="s">
        <v>2758</v>
      </c>
      <c r="I453" s="101" t="s">
        <v>2521</v>
      </c>
      <c r="J453" s="101" t="s">
        <v>2598</v>
      </c>
      <c r="K453" s="73" t="s">
        <v>3795</v>
      </c>
      <c r="L453" s="73" t="str">
        <f>_xlfn.CONCAT(tbl_Picklist_UniclassPM[[#This Row],[Code]]," : ",tbl_Picklist_UniclassPM[[#This Row],[Title]])</f>
        <v>PM_40_60_05 : Activities terminology</v>
      </c>
      <c r="M453" s="73"/>
      <c r="N453" s="73"/>
      <c r="O453" s="73"/>
      <c r="P453" s="73"/>
      <c r="Q453" s="73"/>
      <c r="R453" s="73" t="str">
        <f ca="1"/>
        <v>PM_40_60_53 : Mobilization plan</v>
      </c>
      <c r="S453" s="73"/>
      <c r="T453" s="73"/>
      <c r="U453" s="73"/>
      <c r="V453" s="73"/>
      <c r="W453" s="73"/>
      <c r="X453" s="73"/>
      <c r="Y453" s="73"/>
      <c r="Z453" s="73"/>
      <c r="AA453" s="73"/>
      <c r="AB453" s="73"/>
      <c r="AC453" s="73"/>
      <c r="AD453" s="73"/>
      <c r="AE453" s="73"/>
      <c r="AF453" s="73"/>
      <c r="AG453" s="73"/>
      <c r="AH453" s="73"/>
      <c r="AI453" s="73"/>
      <c r="AJ453" s="73"/>
      <c r="AK453" s="73"/>
      <c r="AL453" s="73"/>
      <c r="AM453" s="73"/>
      <c r="AN453" s="73"/>
      <c r="AO453" s="73" t="str">
        <f ca="1"/>
        <v>70_85_70_003</v>
      </c>
      <c r="AP453" s="73" t="str">
        <f ca="1"/>
        <v>Technology Snagging Report</v>
      </c>
      <c r="AQ453" s="73" t="str">
        <f t="shared" ca="1" si="7"/>
        <v>70_85_70_003 : Technology Snagging Report</v>
      </c>
    </row>
    <row r="454" spans="2:43" x14ac:dyDescent="0.35">
      <c r="B454" s="6" t="s">
        <v>3796</v>
      </c>
      <c r="C454" s="73"/>
      <c r="D454" s="73"/>
      <c r="E454" s="73"/>
      <c r="F454" s="73"/>
      <c r="G45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PM_40_60_06</v>
      </c>
      <c r="H454" s="101" t="s">
        <v>2758</v>
      </c>
      <c r="I454" s="101" t="s">
        <v>2521</v>
      </c>
      <c r="J454" s="101" t="s">
        <v>2612</v>
      </c>
      <c r="K454" s="73" t="s">
        <v>3797</v>
      </c>
      <c r="L454" s="73" t="str">
        <f>_xlfn.CONCAT(tbl_Picklist_UniclassPM[[#This Row],[Code]]," : ",tbl_Picklist_UniclassPM[[#This Row],[Title]])</f>
        <v>PM_40_60_06 : Asset delivery description</v>
      </c>
      <c r="M454" s="73"/>
      <c r="N454" s="73"/>
      <c r="O454" s="73"/>
      <c r="P454" s="73"/>
      <c r="Q454" s="73"/>
      <c r="R454" s="73" t="str">
        <f ca="1"/>
        <v>PM_40_60_62 : Post-occupancy evaluation</v>
      </c>
      <c r="S454" s="73"/>
      <c r="T454" s="73"/>
      <c r="U454" s="73"/>
      <c r="V454" s="73"/>
      <c r="W454" s="73"/>
      <c r="X454" s="73"/>
      <c r="Y454" s="73"/>
      <c r="Z454" s="73"/>
      <c r="AA454" s="73"/>
      <c r="AB454" s="73"/>
      <c r="AC454" s="73"/>
      <c r="AD454" s="73"/>
      <c r="AE454" s="73"/>
      <c r="AF454" s="73"/>
      <c r="AG454" s="73"/>
      <c r="AH454" s="73"/>
      <c r="AI454" s="73"/>
      <c r="AJ454" s="73"/>
      <c r="AK454" s="73"/>
      <c r="AL454" s="73"/>
      <c r="AM454" s="73"/>
      <c r="AN454" s="73"/>
      <c r="AO454" s="73" t="str">
        <f ca="1"/>
        <v>70_85_70_004</v>
      </c>
      <c r="AP454" s="73" t="str">
        <f ca="1"/>
        <v>Landscape Snagging Report</v>
      </c>
      <c r="AQ454" s="73" t="str">
        <f t="shared" ca="1" si="7"/>
        <v>70_85_70_004 : Landscape Snagging Report</v>
      </c>
    </row>
    <row r="455" spans="2:43" x14ac:dyDescent="0.35">
      <c r="B455" s="6" t="s">
        <v>3798</v>
      </c>
      <c r="C455" s="73"/>
      <c r="D455" s="73"/>
      <c r="E455" s="73"/>
      <c r="F455" s="73"/>
      <c r="G45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PM_40_60_07</v>
      </c>
      <c r="H455" s="101" t="s">
        <v>2758</v>
      </c>
      <c r="I455" s="101" t="s">
        <v>2521</v>
      </c>
      <c r="J455" s="101" t="s">
        <v>2589</v>
      </c>
      <c r="K455" s="73" t="s">
        <v>3799</v>
      </c>
      <c r="L455" s="73" t="str">
        <f>_xlfn.CONCAT(tbl_Picklist_UniclassPM[[#This Row],[Code]]," : ",tbl_Picklist_UniclassPM[[#This Row],[Title]])</f>
        <v>PM_40_60_07 : Benefits realization plan</v>
      </c>
      <c r="M455" s="73"/>
      <c r="N455" s="73"/>
      <c r="O455" s="73"/>
      <c r="P455" s="73"/>
      <c r="Q455" s="73"/>
      <c r="R455" s="73" t="str">
        <f ca="1"/>
        <v>PM_40_60_63 : Project breakdown structure documentation</v>
      </c>
      <c r="S455" s="73"/>
      <c r="T455" s="73"/>
      <c r="U455" s="73"/>
      <c r="V455" s="73"/>
      <c r="W455" s="73"/>
      <c r="X455" s="73"/>
      <c r="Y455" s="73"/>
      <c r="Z455" s="73"/>
      <c r="AA455" s="73"/>
      <c r="AB455" s="73"/>
      <c r="AC455" s="73"/>
      <c r="AD455" s="73"/>
      <c r="AE455" s="73"/>
      <c r="AF455" s="73"/>
      <c r="AG455" s="73"/>
      <c r="AH455" s="73"/>
      <c r="AI455" s="73"/>
      <c r="AJ455" s="73"/>
      <c r="AK455" s="73"/>
      <c r="AL455" s="73"/>
      <c r="AM455" s="73"/>
      <c r="AN455" s="73"/>
      <c r="AO455" s="73" t="str">
        <f ca="1"/>
        <v>70_85_70_005</v>
      </c>
      <c r="AP455" s="73" t="str">
        <f ca="1"/>
        <v>Remedial Work Completion Report</v>
      </c>
      <c r="AQ455" s="73" t="str">
        <f t="shared" ca="1" si="7"/>
        <v>70_85_70_005 : Remedial Work Completion Report</v>
      </c>
    </row>
    <row r="456" spans="2:43" x14ac:dyDescent="0.35">
      <c r="B456" s="6" t="s">
        <v>3800</v>
      </c>
      <c r="C456" s="73"/>
      <c r="D456" s="73"/>
      <c r="E456" s="73"/>
      <c r="F456" s="73"/>
      <c r="G45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PM_40_60_08</v>
      </c>
      <c r="H456" s="101" t="s">
        <v>2758</v>
      </c>
      <c r="I456" s="101" t="s">
        <v>2521</v>
      </c>
      <c r="J456" s="101" t="s">
        <v>2783</v>
      </c>
      <c r="K456" s="73" t="s">
        <v>3801</v>
      </c>
      <c r="L456" s="73" t="str">
        <f>_xlfn.CONCAT(tbl_Picklist_UniclassPM[[#This Row],[Code]]," : ",tbl_Picklist_UniclassPM[[#This Row],[Title]])</f>
        <v>PM_40_60_08 : BIM execution plan</v>
      </c>
      <c r="M456" s="73"/>
      <c r="N456" s="73"/>
      <c r="O456" s="73"/>
      <c r="P456" s="73"/>
      <c r="Q456" s="73"/>
      <c r="R456" s="73" t="str">
        <f ca="1"/>
        <v>PM_40_60_64 : Pre-appointment BIM execution plan</v>
      </c>
      <c r="S456" s="73"/>
      <c r="T456" s="73"/>
      <c r="U456" s="73"/>
      <c r="V456" s="73"/>
      <c r="W456" s="73"/>
      <c r="X456" s="73"/>
      <c r="Y456" s="73"/>
      <c r="Z456" s="73"/>
      <c r="AA456" s="73"/>
      <c r="AB456" s="73"/>
      <c r="AC456" s="73"/>
      <c r="AD456" s="73"/>
      <c r="AE456" s="73"/>
      <c r="AF456" s="73"/>
      <c r="AG456" s="73"/>
      <c r="AH456" s="73"/>
      <c r="AI456" s="73"/>
      <c r="AJ456" s="73"/>
      <c r="AK456" s="73"/>
      <c r="AL456" s="73"/>
      <c r="AM456" s="73"/>
      <c r="AN456" s="73"/>
      <c r="AO456" s="73" t="str">
        <f ca="1"/>
        <v>70_85_79_001</v>
      </c>
      <c r="AP456" s="73" t="str">
        <f ca="1"/>
        <v>Soft Landings Checklist</v>
      </c>
      <c r="AQ456" s="73" t="str">
        <f t="shared" ca="1" si="7"/>
        <v>70_85_79_001 : Soft Landings Checklist</v>
      </c>
    </row>
    <row r="457" spans="2:43" x14ac:dyDescent="0.35">
      <c r="B457" s="6" t="s">
        <v>3802</v>
      </c>
      <c r="C457" s="73"/>
      <c r="D457" s="73"/>
      <c r="E457" s="73"/>
      <c r="F457" s="73"/>
      <c r="G45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PM_40_60_11</v>
      </c>
      <c r="H457" s="101" t="s">
        <v>2758</v>
      </c>
      <c r="I457" s="101" t="s">
        <v>2521</v>
      </c>
      <c r="J457" s="101" t="s">
        <v>2628</v>
      </c>
      <c r="K457" s="73" t="s">
        <v>3803</v>
      </c>
      <c r="L457" s="73" t="str">
        <f>_xlfn.CONCAT(tbl_Picklist_UniclassPM[[#This Row],[Code]]," : ",tbl_Picklist_UniclassPM[[#This Row],[Title]])</f>
        <v>PM_40_60_11 : Capability and capacity assessment information</v>
      </c>
      <c r="M457" s="73"/>
      <c r="N457" s="73"/>
      <c r="O457" s="73"/>
      <c r="P457" s="73"/>
      <c r="Q457" s="73"/>
      <c r="R457" s="73" t="str">
        <f ca="1"/>
        <v>PM_40_60_65 : Project execution plan</v>
      </c>
      <c r="S457" s="73"/>
      <c r="T457" s="73"/>
      <c r="U457" s="73"/>
      <c r="V457" s="73"/>
      <c r="W457" s="73"/>
      <c r="X457" s="73"/>
      <c r="Y457" s="73"/>
      <c r="Z457" s="73"/>
      <c r="AA457" s="73"/>
      <c r="AB457" s="73"/>
      <c r="AC457" s="73"/>
      <c r="AD457" s="73"/>
      <c r="AE457" s="73"/>
      <c r="AF457" s="73"/>
      <c r="AG457" s="73"/>
      <c r="AH457" s="73"/>
      <c r="AI457" s="73"/>
      <c r="AJ457" s="73"/>
      <c r="AK457" s="73"/>
      <c r="AL457" s="73"/>
      <c r="AM457" s="73"/>
      <c r="AN457" s="73"/>
      <c r="AO457" s="73" t="str">
        <f ca="1"/>
        <v>70_85_90_001</v>
      </c>
      <c r="AP457" s="73" t="str">
        <f ca="1"/>
        <v>Training Register</v>
      </c>
      <c r="AQ457" s="73" t="str">
        <f t="shared" ca="1" si="7"/>
        <v>70_85_90_001 : Training Register</v>
      </c>
    </row>
    <row r="458" spans="2:43" x14ac:dyDescent="0.35">
      <c r="B458" s="6" t="s">
        <v>3804</v>
      </c>
      <c r="C458" s="73"/>
      <c r="D458" s="73"/>
      <c r="E458" s="73"/>
      <c r="F458" s="73"/>
      <c r="G45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PM_40_60_12</v>
      </c>
      <c r="H458" s="101" t="s">
        <v>2758</v>
      </c>
      <c r="I458" s="101" t="s">
        <v>2521</v>
      </c>
      <c r="J458" s="101" t="s">
        <v>2641</v>
      </c>
      <c r="K458" s="73" t="s">
        <v>3805</v>
      </c>
      <c r="L458" s="73" t="str">
        <f>_xlfn.CONCAT(tbl_Picklist_UniclassPM[[#This Row],[Code]]," : ",tbl_Picklist_UniclassPM[[#This Row],[Title]])</f>
        <v>PM_40_60_12 : Clash detection resolution report</v>
      </c>
      <c r="M458" s="73"/>
      <c r="N458" s="73"/>
      <c r="O458" s="73"/>
      <c r="P458" s="73"/>
      <c r="Q458" s="73"/>
      <c r="R458" s="73" t="str">
        <f ca="1"/>
        <v>PM_40_60_66 : Project information production methods and procedures</v>
      </c>
      <c r="S458" s="73"/>
      <c r="T458" s="73"/>
      <c r="U458" s="73"/>
      <c r="V458" s="73"/>
      <c r="W458" s="73"/>
      <c r="X458" s="73"/>
      <c r="Y458" s="73"/>
      <c r="Z458" s="73"/>
      <c r="AA458" s="73"/>
      <c r="AB458" s="73"/>
      <c r="AC458" s="73"/>
      <c r="AD458" s="73"/>
      <c r="AE458" s="73"/>
      <c r="AF458" s="73"/>
      <c r="AG458" s="73"/>
      <c r="AH458" s="73"/>
      <c r="AI458" s="73"/>
      <c r="AJ458" s="73"/>
      <c r="AK458" s="73"/>
      <c r="AL458" s="73"/>
      <c r="AM458" s="73"/>
      <c r="AN458" s="73"/>
      <c r="AO458" s="73" t="str">
        <f ca="1"/>
        <v>70_85_90_002</v>
      </c>
      <c r="AP458" s="73" t="str">
        <f ca="1"/>
        <v>Training Video Recording</v>
      </c>
      <c r="AQ458" s="73" t="str">
        <f t="shared" ca="1" si="7"/>
        <v>70_85_90_002 : Training Video Recording</v>
      </c>
    </row>
    <row r="459" spans="2:43" x14ac:dyDescent="0.35">
      <c r="B459" s="6" t="s">
        <v>3806</v>
      </c>
      <c r="C459" s="73"/>
      <c r="D459" s="73"/>
      <c r="E459" s="73"/>
      <c r="F459" s="73"/>
      <c r="G45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PM_40_60_14</v>
      </c>
      <c r="H459" s="101" t="s">
        <v>2758</v>
      </c>
      <c r="I459" s="101" t="s">
        <v>2521</v>
      </c>
      <c r="J459" s="101" t="s">
        <v>2665</v>
      </c>
      <c r="K459" s="73" t="s">
        <v>3807</v>
      </c>
      <c r="L459" s="73" t="str">
        <f>_xlfn.CONCAT(tbl_Picklist_UniclassPM[[#This Row],[Code]]," : ",tbl_Picklist_UniclassPM[[#This Row],[Title]])</f>
        <v>PM_40_60_14 : Change control plan</v>
      </c>
      <c r="M459" s="73"/>
      <c r="N459" s="73"/>
      <c r="O459" s="73"/>
      <c r="P459" s="73"/>
      <c r="Q459" s="73"/>
      <c r="R459" s="73" t="str">
        <f ca="1"/>
        <v>PM_40_60_67 : Project information protocol</v>
      </c>
      <c r="S459" s="73"/>
      <c r="T459" s="73"/>
      <c r="U459" s="73"/>
      <c r="V459" s="73"/>
      <c r="W459" s="73"/>
      <c r="X459" s="73"/>
      <c r="Y459" s="73"/>
      <c r="Z459" s="73"/>
      <c r="AA459" s="73"/>
      <c r="AB459" s="73"/>
      <c r="AC459" s="73"/>
      <c r="AD459" s="73"/>
      <c r="AE459" s="73"/>
      <c r="AF459" s="73"/>
      <c r="AG459" s="73"/>
      <c r="AH459" s="73"/>
      <c r="AI459" s="73"/>
      <c r="AJ459" s="73"/>
      <c r="AK459" s="73"/>
      <c r="AL459" s="73"/>
      <c r="AM459" s="73"/>
      <c r="AN459" s="73"/>
      <c r="AO459" s="73" t="str">
        <f ca="1"/>
        <v>70_85_91_001</v>
      </c>
      <c r="AP459" s="73" t="str">
        <f ca="1"/>
        <v>Training Schedule</v>
      </c>
      <c r="AQ459" s="73" t="str">
        <f t="shared" ca="1" si="7"/>
        <v>70_85_91_001 : Training Schedule</v>
      </c>
    </row>
    <row r="460" spans="2:43" x14ac:dyDescent="0.35">
      <c r="B460" s="6" t="s">
        <v>3808</v>
      </c>
      <c r="C460" s="73"/>
      <c r="D460" s="73"/>
      <c r="E460" s="73"/>
      <c r="F460" s="73"/>
      <c r="G46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PM_40_60_15</v>
      </c>
      <c r="H460" s="101" t="s">
        <v>2758</v>
      </c>
      <c r="I460" s="101" t="s">
        <v>2521</v>
      </c>
      <c r="J460" s="101" t="s">
        <v>2505</v>
      </c>
      <c r="K460" s="73" t="s">
        <v>3809</v>
      </c>
      <c r="L460" s="73" t="str">
        <f>_xlfn.CONCAT(tbl_Picklist_UniclassPM[[#This Row],[Code]]," : ",tbl_Picklist_UniclassPM[[#This Row],[Title]])</f>
        <v>PM_40_60_15 : Change control records</v>
      </c>
      <c r="M460" s="73"/>
      <c r="N460" s="73"/>
      <c r="O460" s="73"/>
      <c r="P460" s="73"/>
      <c r="Q460" s="73"/>
      <c r="R460" s="73" t="str">
        <f ca="1"/>
        <v>PM_40_60_68 : Project information standards</v>
      </c>
      <c r="S460" s="73"/>
      <c r="T460" s="73"/>
      <c r="U460" s="73"/>
      <c r="V460" s="73"/>
      <c r="W460" s="73"/>
      <c r="X460" s="73"/>
      <c r="Y460" s="73"/>
      <c r="Z460" s="73"/>
      <c r="AA460" s="73"/>
      <c r="AB460" s="73"/>
      <c r="AC460" s="73"/>
      <c r="AD460" s="73"/>
      <c r="AE460" s="73"/>
      <c r="AF460" s="73"/>
      <c r="AG460" s="73"/>
      <c r="AH460" s="73"/>
      <c r="AI460" s="73"/>
      <c r="AJ460" s="73"/>
      <c r="AK460" s="73"/>
      <c r="AL460" s="73"/>
      <c r="AM460" s="73"/>
      <c r="AN460" s="73"/>
      <c r="AO460" s="73" t="str">
        <f ca="1"/>
        <v>70_85_92_001</v>
      </c>
      <c r="AP460" s="73" t="str">
        <f ca="1"/>
        <v>Server and Hub Room Readiness Report</v>
      </c>
      <c r="AQ460" s="73" t="str">
        <f t="shared" ca="1" si="7"/>
        <v>70_85_92_001 : Server and Hub Room Readiness Report</v>
      </c>
    </row>
    <row r="461" spans="2:43" x14ac:dyDescent="0.35">
      <c r="B461" s="6" t="s">
        <v>3810</v>
      </c>
      <c r="C461" s="73"/>
      <c r="D461" s="73"/>
      <c r="E461" s="73"/>
      <c r="F461" s="73"/>
      <c r="G46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PM_40_60_16</v>
      </c>
      <c r="H461" s="101" t="s">
        <v>2758</v>
      </c>
      <c r="I461" s="101" t="s">
        <v>2521</v>
      </c>
      <c r="J461" s="101" t="s">
        <v>2687</v>
      </c>
      <c r="K461" s="73" t="s">
        <v>3811</v>
      </c>
      <c r="L461" s="73" t="str">
        <f>_xlfn.CONCAT(tbl_Picklist_UniclassPM[[#This Row],[Code]]," : ",tbl_Picklist_UniclassPM[[#This Row],[Title]])</f>
        <v>PM_40_60_16 : COBie data set</v>
      </c>
      <c r="M461" s="73"/>
      <c r="N461" s="73"/>
      <c r="O461" s="73"/>
      <c r="P461" s="73"/>
      <c r="Q461" s="73"/>
      <c r="R461" s="73" t="str">
        <f ca="1"/>
        <v>PM_40_60_70 : Risk schedule</v>
      </c>
      <c r="S461" s="73"/>
      <c r="T461" s="73"/>
      <c r="U461" s="73"/>
      <c r="V461" s="73"/>
      <c r="W461" s="73"/>
      <c r="X461" s="73"/>
      <c r="Y461" s="73"/>
      <c r="Z461" s="73"/>
      <c r="AA461" s="73"/>
      <c r="AB461" s="73"/>
      <c r="AC461" s="73"/>
      <c r="AD461" s="73"/>
      <c r="AE461" s="73"/>
      <c r="AF461" s="73"/>
      <c r="AG461" s="73"/>
      <c r="AH461" s="73"/>
      <c r="AI461" s="73"/>
      <c r="AJ461" s="73"/>
      <c r="AK461" s="73"/>
      <c r="AL461" s="73"/>
      <c r="AM461" s="73"/>
      <c r="AN461" s="73"/>
      <c r="AO461" s="73" t="str">
        <f ca="1"/>
        <v>70_85_96_001</v>
      </c>
      <c r="AP461" s="73" t="str">
        <f ca="1"/>
        <v>Section Completion Statement</v>
      </c>
      <c r="AQ461" s="73" t="str">
        <f t="shared" ca="1" si="7"/>
        <v>70_85_96_001 : Section Completion Statement</v>
      </c>
    </row>
    <row r="462" spans="2:43" x14ac:dyDescent="0.35">
      <c r="B462" s="6" t="s">
        <v>3812</v>
      </c>
      <c r="C462" s="73"/>
      <c r="D462" s="73"/>
      <c r="E462" s="73"/>
      <c r="F462" s="73"/>
      <c r="G46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PM_40_60_18</v>
      </c>
      <c r="H462" s="101" t="s">
        <v>2758</v>
      </c>
      <c r="I462" s="101" t="s">
        <v>2521</v>
      </c>
      <c r="J462" s="101" t="s">
        <v>2710</v>
      </c>
      <c r="K462" s="73" t="s">
        <v>3813</v>
      </c>
      <c r="L462" s="73" t="str">
        <f>_xlfn.CONCAT(tbl_Picklist_UniclassPM[[#This Row],[Code]]," : ",tbl_Picklist_UniclassPM[[#This Row],[Title]])</f>
        <v>PM_40_60_18 : Communications plan</v>
      </c>
      <c r="M462" s="73"/>
      <c r="N462" s="73"/>
      <c r="O462" s="73"/>
      <c r="P462" s="73"/>
      <c r="Q462" s="73"/>
      <c r="R462" s="73" t="str">
        <f ca="1"/>
        <v>PM_40_60_72 : Risk and opportunities management plan</v>
      </c>
      <c r="S462" s="73"/>
      <c r="T462" s="73"/>
      <c r="U462" s="73"/>
      <c r="V462" s="73"/>
      <c r="W462" s="73"/>
      <c r="X462" s="73"/>
      <c r="Y462" s="73"/>
      <c r="Z462" s="73"/>
      <c r="AA462" s="73"/>
      <c r="AB462" s="73"/>
      <c r="AC462" s="73"/>
      <c r="AD462" s="73"/>
      <c r="AE462" s="73"/>
      <c r="AF462" s="73"/>
      <c r="AG462" s="73"/>
      <c r="AH462" s="73"/>
      <c r="AI462" s="73"/>
      <c r="AJ462" s="73"/>
      <c r="AK462" s="73"/>
      <c r="AL462" s="73"/>
      <c r="AM462" s="73"/>
      <c r="AN462" s="73"/>
      <c r="AO462" s="73" t="str">
        <f ca="1"/>
        <v>70_85_96_002</v>
      </c>
      <c r="AP462" s="73" t="str">
        <f ca="1"/>
        <v>Practical Completion Statement</v>
      </c>
      <c r="AQ462" s="73" t="str">
        <f t="shared" ca="1" si="7"/>
        <v>70_85_96_002 : Practical Completion Statement</v>
      </c>
    </row>
    <row r="463" spans="2:43" x14ac:dyDescent="0.35">
      <c r="B463" s="6" t="s">
        <v>3814</v>
      </c>
      <c r="C463" s="73"/>
      <c r="D463" s="73"/>
      <c r="E463" s="73"/>
      <c r="F463" s="73"/>
      <c r="G46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PM_40_60_19</v>
      </c>
      <c r="H463" s="101" t="s">
        <v>2758</v>
      </c>
      <c r="I463" s="101" t="s">
        <v>2521</v>
      </c>
      <c r="J463" s="101" t="s">
        <v>3463</v>
      </c>
      <c r="K463" s="73" t="s">
        <v>3815</v>
      </c>
      <c r="L463" s="73" t="str">
        <f>_xlfn.CONCAT(tbl_Picklist_UniclassPM[[#This Row],[Code]]," : ",tbl_Picklist_UniclassPM[[#This Row],[Title]])</f>
        <v>PM_40_60_19 : Construction risk review</v>
      </c>
      <c r="M463" s="73"/>
      <c r="N463" s="73"/>
      <c r="O463" s="73"/>
      <c r="P463" s="73"/>
      <c r="Q463" s="73"/>
      <c r="R463" s="73" t="str">
        <f ca="1"/>
        <v>PM_40_60_85 : Stakeholder management plan</v>
      </c>
      <c r="S463" s="73"/>
      <c r="T463" s="73"/>
      <c r="U463" s="73"/>
      <c r="V463" s="73"/>
      <c r="W463" s="73"/>
      <c r="X463" s="73"/>
      <c r="Y463" s="73"/>
      <c r="Z463" s="73"/>
      <c r="AA463" s="73"/>
      <c r="AB463" s="73"/>
      <c r="AC463" s="73"/>
      <c r="AD463" s="73"/>
      <c r="AE463" s="73"/>
      <c r="AF463" s="73"/>
      <c r="AG463" s="73"/>
      <c r="AH463" s="73"/>
      <c r="AI463" s="73"/>
      <c r="AJ463" s="73"/>
      <c r="AK463" s="73"/>
      <c r="AL463" s="73"/>
      <c r="AM463" s="73"/>
      <c r="AN463" s="73"/>
      <c r="AO463" s="73" t="str">
        <f ca="1"/>
        <v>70_85_96_003</v>
      </c>
      <c r="AP463" s="73" t="str">
        <f ca="1"/>
        <v>Non Completion Statement</v>
      </c>
      <c r="AQ463" s="73" t="str">
        <f t="shared" ca="1" si="7"/>
        <v>70_85_96_003 : Non Completion Statement</v>
      </c>
    </row>
    <row r="464" spans="2:43" x14ac:dyDescent="0.35">
      <c r="B464" s="6" t="s">
        <v>3816</v>
      </c>
      <c r="C464" s="73"/>
      <c r="D464" s="73"/>
      <c r="E464" s="73"/>
      <c r="F464" s="73"/>
      <c r="G46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PM_40_60_20</v>
      </c>
      <c r="H464" s="101" t="s">
        <v>2758</v>
      </c>
      <c r="I464" s="101" t="s">
        <v>2521</v>
      </c>
      <c r="J464" s="101" t="s">
        <v>2500</v>
      </c>
      <c r="K464" s="73" t="s">
        <v>3817</v>
      </c>
      <c r="L464" s="73" t="str">
        <f>_xlfn.CONCAT(tbl_Picklist_UniclassPM[[#This Row],[Code]]," : ",tbl_Picklist_UniclassPM[[#This Row],[Title]])</f>
        <v>PM_40_60_20 : Contingency plan</v>
      </c>
      <c r="M464" s="73"/>
      <c r="N464" s="73"/>
      <c r="O464" s="73"/>
      <c r="P464" s="73"/>
      <c r="Q464" s="73"/>
      <c r="R464" s="73" t="str">
        <f ca="1"/>
        <v>PM_40_60_87 : Task information delivery plan</v>
      </c>
      <c r="S464" s="73"/>
      <c r="T464" s="73"/>
      <c r="U464" s="73"/>
      <c r="V464" s="73"/>
      <c r="W464" s="73"/>
      <c r="X464" s="73"/>
      <c r="Y464" s="73"/>
      <c r="Z464" s="73"/>
      <c r="AA464" s="73"/>
      <c r="AB464" s="73"/>
      <c r="AC464" s="73"/>
      <c r="AD464" s="73"/>
      <c r="AE464" s="73"/>
      <c r="AF464" s="73"/>
      <c r="AG464" s="73"/>
      <c r="AH464" s="73"/>
      <c r="AI464" s="73"/>
      <c r="AJ464" s="73"/>
      <c r="AK464" s="73"/>
      <c r="AL464" s="73"/>
      <c r="AM464" s="73"/>
      <c r="AN464" s="73"/>
      <c r="AO464" s="73" t="str">
        <f ca="1"/>
        <v>70_90_04_001</v>
      </c>
      <c r="AP464" s="73" t="str">
        <f ca="1"/>
        <v>Architectural Record Information</v>
      </c>
      <c r="AQ464" s="73" t="str">
        <f t="shared" ca="1" si="7"/>
        <v>70_90_04_001 : Architectural Record Information</v>
      </c>
    </row>
    <row r="465" spans="2:43" x14ac:dyDescent="0.35">
      <c r="B465" s="6" t="s">
        <v>3818</v>
      </c>
      <c r="C465" s="73"/>
      <c r="D465" s="73"/>
      <c r="E465" s="73"/>
      <c r="F465" s="73"/>
      <c r="G46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PM_40_60_21</v>
      </c>
      <c r="H465" s="101" t="s">
        <v>2758</v>
      </c>
      <c r="I465" s="101" t="s">
        <v>2521</v>
      </c>
      <c r="J465" s="101" t="s">
        <v>2722</v>
      </c>
      <c r="K465" s="73" t="s">
        <v>3819</v>
      </c>
      <c r="L465" s="73" t="str">
        <f>_xlfn.CONCAT(tbl_Picklist_UniclassPM[[#This Row],[Code]]," : ",tbl_Picklist_UniclassPM[[#This Row],[Title]])</f>
        <v>PM_40_60_21 : Curriculum vitae (CV)</v>
      </c>
      <c r="M465" s="73"/>
      <c r="N465" s="73"/>
      <c r="O465" s="73"/>
      <c r="P465" s="73"/>
      <c r="Q465" s="73"/>
      <c r="R465" s="73" t="str">
        <f ca="1"/>
        <v>PM_40_60_89 : Through-life management plan (TLMP)</v>
      </c>
      <c r="S465" s="73"/>
      <c r="T465" s="73"/>
      <c r="U465" s="73"/>
      <c r="V465" s="73"/>
      <c r="W465" s="73"/>
      <c r="X465" s="73"/>
      <c r="Y465" s="73"/>
      <c r="Z465" s="73"/>
      <c r="AA465" s="73"/>
      <c r="AB465" s="73"/>
      <c r="AC465" s="73"/>
      <c r="AD465" s="73"/>
      <c r="AE465" s="73"/>
      <c r="AF465" s="73"/>
      <c r="AG465" s="73"/>
      <c r="AH465" s="73"/>
      <c r="AI465" s="73"/>
      <c r="AJ465" s="73"/>
      <c r="AK465" s="73"/>
      <c r="AL465" s="73"/>
      <c r="AM465" s="73"/>
      <c r="AN465" s="73"/>
      <c r="AO465" s="73" t="str">
        <f ca="1"/>
        <v>70_90_04_002</v>
      </c>
      <c r="AP465" s="73" t="str">
        <f ca="1"/>
        <v>Fittings, Furniture and Equipment (FF&amp;E) Record Information</v>
      </c>
      <c r="AQ465" s="73" t="str">
        <f t="shared" ca="1" si="7"/>
        <v>70_90_04_002 : Fittings, Furniture and Equipment (FF&amp;E) Record Information</v>
      </c>
    </row>
    <row r="466" spans="2:43" x14ac:dyDescent="0.35">
      <c r="B466" s="6" t="s">
        <v>3820</v>
      </c>
      <c r="C466" s="73"/>
      <c r="D466" s="73"/>
      <c r="E466" s="73"/>
      <c r="F466" s="73"/>
      <c r="G46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PM_40_60_22</v>
      </c>
      <c r="H466" s="101" t="s">
        <v>2758</v>
      </c>
      <c r="I466" s="101" t="s">
        <v>2521</v>
      </c>
      <c r="J466" s="101" t="s">
        <v>2813</v>
      </c>
      <c r="K466" s="73" t="s">
        <v>3821</v>
      </c>
      <c r="L466" s="73" t="str">
        <f>_xlfn.CONCAT(tbl_Picklist_UniclassPM[[#This Row],[Code]]," : ",tbl_Picklist_UniclassPM[[#This Row],[Title]])</f>
        <v>PM_40_60_22 : Data security policy</v>
      </c>
      <c r="M466" s="73"/>
      <c r="N466" s="73"/>
      <c r="O466" s="73"/>
      <c r="P466" s="73"/>
      <c r="Q466" s="73"/>
      <c r="R466" s="73" t="str">
        <f ca="1"/>
        <v>PM_50_15_10 : Building lease</v>
      </c>
      <c r="S466" s="73"/>
      <c r="T466" s="73"/>
      <c r="U466" s="73"/>
      <c r="V466" s="73"/>
      <c r="W466" s="73"/>
      <c r="X466" s="73"/>
      <c r="Y466" s="73"/>
      <c r="Z466" s="73"/>
      <c r="AA466" s="73"/>
      <c r="AB466" s="73"/>
      <c r="AC466" s="73"/>
      <c r="AD466" s="73"/>
      <c r="AE466" s="73"/>
      <c r="AF466" s="73"/>
      <c r="AG466" s="73"/>
      <c r="AH466" s="73"/>
      <c r="AI466" s="73"/>
      <c r="AJ466" s="73"/>
      <c r="AK466" s="73"/>
      <c r="AL466" s="73"/>
      <c r="AM466" s="73"/>
      <c r="AN466" s="73"/>
      <c r="AO466" s="73" t="str">
        <f ca="1"/>
        <v>70_90_27_001</v>
      </c>
      <c r="AP466" s="73" t="str">
        <f ca="1"/>
        <v>Building Services Record Information</v>
      </c>
      <c r="AQ466" s="73" t="str">
        <f t="shared" ca="1" si="7"/>
        <v>70_90_27_001 : Building Services Record Information</v>
      </c>
    </row>
    <row r="467" spans="2:43" x14ac:dyDescent="0.35">
      <c r="B467" s="6" t="s">
        <v>3822</v>
      </c>
      <c r="C467" s="73"/>
      <c r="D467" s="73"/>
      <c r="E467" s="73"/>
      <c r="F467" s="73"/>
      <c r="G46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PM_40_60_23</v>
      </c>
      <c r="H467" s="101" t="s">
        <v>2758</v>
      </c>
      <c r="I467" s="101" t="s">
        <v>2521</v>
      </c>
      <c r="J467" s="101" t="s">
        <v>2981</v>
      </c>
      <c r="K467" s="73" t="s">
        <v>3823</v>
      </c>
      <c r="L467" s="73" t="str">
        <f>_xlfn.CONCAT(tbl_Picklist_UniclassPM[[#This Row],[Code]]," : ",tbl_Picklist_UniclassPM[[#This Row],[Title]])</f>
        <v>PM_40_60_23 : Description terminology</v>
      </c>
      <c r="M467" s="73"/>
      <c r="N467" s="73"/>
      <c r="O467" s="73"/>
      <c r="P467" s="73"/>
      <c r="Q467" s="73"/>
      <c r="R467" s="73" t="str">
        <f ca="1"/>
        <v>PM_50_15_71 : Resident profile</v>
      </c>
      <c r="S467" s="73"/>
      <c r="T467" s="73"/>
      <c r="U467" s="73"/>
      <c r="V467" s="73"/>
      <c r="W467" s="73"/>
      <c r="X467" s="73"/>
      <c r="Y467" s="73"/>
      <c r="Z467" s="73"/>
      <c r="AA467" s="73"/>
      <c r="AB467" s="73"/>
      <c r="AC467" s="73"/>
      <c r="AD467" s="73"/>
      <c r="AE467" s="73"/>
      <c r="AF467" s="73"/>
      <c r="AG467" s="73"/>
      <c r="AH467" s="73"/>
      <c r="AI467" s="73"/>
      <c r="AJ467" s="73"/>
      <c r="AK467" s="73"/>
      <c r="AL467" s="73"/>
      <c r="AM467" s="73"/>
      <c r="AN467" s="73"/>
      <c r="AO467" s="73" t="str">
        <f ca="1"/>
        <v>70_90_27_002</v>
      </c>
      <c r="AP467" s="73" t="str">
        <f ca="1"/>
        <v>Catering Record Information</v>
      </c>
      <c r="AQ467" s="73" t="str">
        <f t="shared" ca="1" si="7"/>
        <v>70_90_27_002 : Catering Record Information</v>
      </c>
    </row>
    <row r="468" spans="2:43" x14ac:dyDescent="0.35">
      <c r="B468" s="6" t="s">
        <v>3824</v>
      </c>
      <c r="C468" s="73"/>
      <c r="D468" s="73"/>
      <c r="E468" s="73"/>
      <c r="F468" s="73"/>
      <c r="G46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PM_40_60_24</v>
      </c>
      <c r="H468" s="101" t="s">
        <v>2758</v>
      </c>
      <c r="I468" s="101" t="s">
        <v>2521</v>
      </c>
      <c r="J468" s="101" t="s">
        <v>2985</v>
      </c>
      <c r="K468" s="73" t="s">
        <v>3825</v>
      </c>
      <c r="L468" s="73" t="str">
        <f>_xlfn.CONCAT(tbl_Picklist_UniclassPM[[#This Row],[Code]]," : ",tbl_Picklist_UniclassPM[[#This Row],[Title]])</f>
        <v>PM_40_60_24 : Detailed responsibility matrix</v>
      </c>
      <c r="M468" s="73"/>
      <c r="N468" s="73"/>
      <c r="O468" s="73"/>
      <c r="P468" s="73"/>
      <c r="Q468" s="73"/>
      <c r="R468" s="73" t="str">
        <f ca="1"/>
        <v>PM_50_15_90 : Tenancy agreement</v>
      </c>
      <c r="S468" s="73"/>
      <c r="T468" s="73"/>
      <c r="U468" s="73"/>
      <c r="V468" s="73"/>
      <c r="W468" s="73"/>
      <c r="X468" s="73"/>
      <c r="Y468" s="73"/>
      <c r="Z468" s="73"/>
      <c r="AA468" s="73"/>
      <c r="AB468" s="73"/>
      <c r="AC468" s="73"/>
      <c r="AD468" s="73"/>
      <c r="AE468" s="73"/>
      <c r="AF468" s="73"/>
      <c r="AG468" s="73"/>
      <c r="AH468" s="73"/>
      <c r="AI468" s="73"/>
      <c r="AJ468" s="73"/>
      <c r="AK468" s="73"/>
      <c r="AL468" s="73"/>
      <c r="AM468" s="73"/>
      <c r="AN468" s="73"/>
      <c r="AO468" s="73" t="str">
        <f ca="1"/>
        <v>70_90_27_003</v>
      </c>
      <c r="AP468" s="73" t="str">
        <f ca="1"/>
        <v>Technology Record Information</v>
      </c>
      <c r="AQ468" s="73" t="str">
        <f t="shared" ca="1" si="7"/>
        <v>70_90_27_003 : Technology Record Information</v>
      </c>
    </row>
    <row r="469" spans="2:43" x14ac:dyDescent="0.35">
      <c r="B469" s="6" t="s">
        <v>3826</v>
      </c>
      <c r="C469" s="73"/>
      <c r="D469" s="73"/>
      <c r="E469" s="73"/>
      <c r="F469" s="73"/>
      <c r="G46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PM_40_60_25</v>
      </c>
      <c r="H469" s="101" t="s">
        <v>2758</v>
      </c>
      <c r="I469" s="101" t="s">
        <v>2521</v>
      </c>
      <c r="J469" s="101" t="s">
        <v>2733</v>
      </c>
      <c r="K469" s="73" t="s">
        <v>3827</v>
      </c>
      <c r="L469" s="73" t="str">
        <f>_xlfn.CONCAT(tbl_Picklist_UniclassPM[[#This Row],[Code]]," : ",tbl_Picklist_UniclassPM[[#This Row],[Title]])</f>
        <v>PM_40_60_25 : Design process management plan</v>
      </c>
      <c r="M469" s="73"/>
      <c r="N469" s="73"/>
      <c r="O469" s="73"/>
      <c r="P469" s="73"/>
      <c r="Q469" s="73"/>
      <c r="R469" s="73" t="str">
        <f ca="1"/>
        <v>PM_50_30_10 : Business case</v>
      </c>
      <c r="S469" s="73"/>
      <c r="T469" s="73"/>
      <c r="U469" s="73"/>
      <c r="V469" s="73"/>
      <c r="W469" s="73"/>
      <c r="X469" s="73"/>
      <c r="Y469" s="73"/>
      <c r="Z469" s="73"/>
      <c r="AA469" s="73"/>
      <c r="AB469" s="73"/>
      <c r="AC469" s="73"/>
      <c r="AD469" s="73"/>
      <c r="AE469" s="73"/>
      <c r="AF469" s="73"/>
      <c r="AG469" s="73"/>
      <c r="AH469" s="73"/>
      <c r="AI469" s="73"/>
      <c r="AJ469" s="73"/>
      <c r="AK469" s="73"/>
      <c r="AL469" s="73"/>
      <c r="AM469" s="73"/>
      <c r="AN469" s="73"/>
      <c r="AO469" s="73" t="str">
        <f ca="1"/>
        <v>70_90_46_001</v>
      </c>
      <c r="AP469" s="73" t="str">
        <f ca="1"/>
        <v>Landscape Record Information</v>
      </c>
      <c r="AQ469" s="73" t="str">
        <f t="shared" ca="1" si="7"/>
        <v>70_90_46_001 : Landscape Record Information</v>
      </c>
    </row>
    <row r="470" spans="2:43" x14ac:dyDescent="0.35">
      <c r="B470" s="6" t="s">
        <v>3828</v>
      </c>
      <c r="C470" s="73"/>
      <c r="D470" s="73"/>
      <c r="E470" s="73"/>
      <c r="F470" s="73"/>
      <c r="G47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PM_40_60_26</v>
      </c>
      <c r="H470" s="101" t="s">
        <v>2758</v>
      </c>
      <c r="I470" s="101" t="s">
        <v>2521</v>
      </c>
      <c r="J470" s="101" t="s">
        <v>2740</v>
      </c>
      <c r="K470" s="73" t="s">
        <v>3829</v>
      </c>
      <c r="L470" s="73" t="str">
        <f>_xlfn.CONCAT(tbl_Picklist_UniclassPM[[#This Row],[Code]]," : ",tbl_Picklist_UniclassPM[[#This Row],[Title]])</f>
        <v>PM_40_60_26 : Design programme</v>
      </c>
      <c r="M470" s="73"/>
      <c r="N470" s="73"/>
      <c r="O470" s="73"/>
      <c r="P470" s="73"/>
      <c r="Q470" s="73"/>
      <c r="R470" s="73" t="str">
        <f ca="1"/>
        <v>PM_50_30_11 : Capital contributions information</v>
      </c>
      <c r="S470" s="73"/>
      <c r="T470" s="73"/>
      <c r="U470" s="73"/>
      <c r="V470" s="73"/>
      <c r="W470" s="73"/>
      <c r="X470" s="73"/>
      <c r="Y470" s="73"/>
      <c r="Z470" s="73"/>
      <c r="AA470" s="73"/>
      <c r="AB470" s="73"/>
      <c r="AC470" s="73"/>
      <c r="AD470" s="73"/>
      <c r="AE470" s="73"/>
      <c r="AF470" s="73"/>
      <c r="AG470" s="73"/>
      <c r="AH470" s="73"/>
      <c r="AI470" s="73"/>
      <c r="AJ470" s="73"/>
      <c r="AK470" s="73"/>
      <c r="AL470" s="73"/>
      <c r="AM470" s="73"/>
      <c r="AN470" s="73"/>
      <c r="AO470" s="73" t="str">
        <f ca="1"/>
        <v>70_90_68_001</v>
      </c>
      <c r="AP470" s="73" t="str">
        <f ca="1"/>
        <v>Civil Engineering Record Information</v>
      </c>
      <c r="AQ470" s="73" t="str">
        <f t="shared" ca="1" si="7"/>
        <v>70_90_68_001 : Civil Engineering Record Information</v>
      </c>
    </row>
    <row r="471" spans="2:43" x14ac:dyDescent="0.35">
      <c r="B471" s="6" t="s">
        <v>3830</v>
      </c>
      <c r="C471" s="73"/>
      <c r="D471" s="73"/>
      <c r="E471" s="73"/>
      <c r="F471" s="73"/>
      <c r="G47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PM_40_60_27</v>
      </c>
      <c r="H471" s="101" t="s">
        <v>2758</v>
      </c>
      <c r="I471" s="101" t="s">
        <v>2521</v>
      </c>
      <c r="J471" s="101" t="s">
        <v>2561</v>
      </c>
      <c r="K471" s="73" t="s">
        <v>3831</v>
      </c>
      <c r="L471" s="73" t="str">
        <f>_xlfn.CONCAT(tbl_Picklist_UniclassPM[[#This Row],[Code]]," : ",tbl_Picklist_UniclassPM[[#This Row],[Title]])</f>
        <v>PM_40_60_27 : Electronic data interchange (EDI)</v>
      </c>
      <c r="M471" s="73"/>
      <c r="N471" s="73"/>
      <c r="O471" s="73"/>
      <c r="P471" s="73"/>
      <c r="Q471" s="73"/>
      <c r="R471" s="73" t="str">
        <f ca="1"/>
        <v>PM_50_30_12 : Commercial compliance report</v>
      </c>
      <c r="S471" s="73"/>
      <c r="T471" s="73"/>
      <c r="U471" s="73"/>
      <c r="V471" s="73"/>
      <c r="W471" s="73"/>
      <c r="X471" s="73"/>
      <c r="Y471" s="73"/>
      <c r="Z471" s="73"/>
      <c r="AA471" s="73"/>
      <c r="AB471" s="73"/>
      <c r="AC471" s="73"/>
      <c r="AD471" s="73"/>
      <c r="AE471" s="73"/>
      <c r="AF471" s="73"/>
      <c r="AG471" s="73"/>
      <c r="AH471" s="73"/>
      <c r="AI471" s="73"/>
      <c r="AJ471" s="73"/>
      <c r="AK471" s="73"/>
      <c r="AL471" s="73"/>
      <c r="AM471" s="73"/>
      <c r="AN471" s="73"/>
      <c r="AO471" s="73" t="str">
        <f ca="1"/>
        <v>70_90_83_001</v>
      </c>
      <c r="AP471" s="73" t="str">
        <f ca="1"/>
        <v>Structural Engineering Record Information</v>
      </c>
      <c r="AQ471" s="73" t="str">
        <f t="shared" ca="1" si="7"/>
        <v>70_90_83_001 : Structural Engineering Record Information</v>
      </c>
    </row>
    <row r="472" spans="2:43" x14ac:dyDescent="0.35">
      <c r="B472" s="6" t="s">
        <v>3832</v>
      </c>
      <c r="C472" s="73"/>
      <c r="D472" s="73"/>
      <c r="E472" s="73"/>
      <c r="F472" s="73"/>
      <c r="G47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PM_40_60_28</v>
      </c>
      <c r="H472" s="101" t="s">
        <v>2758</v>
      </c>
      <c r="I472" s="101" t="s">
        <v>2521</v>
      </c>
      <c r="J472" s="101" t="s">
        <v>2753</v>
      </c>
      <c r="K472" s="73" t="s">
        <v>3833</v>
      </c>
      <c r="L472" s="73" t="str">
        <f>_xlfn.CONCAT(tbl_Picklist_UniclassPM[[#This Row],[Code]]," : ",tbl_Picklist_UniclassPM[[#This Row],[Title]])</f>
        <v>PM_40_60_28 : Document numbering system</v>
      </c>
      <c r="M472" s="73"/>
      <c r="N472" s="73"/>
      <c r="O472" s="73"/>
      <c r="P472" s="73"/>
      <c r="Q472" s="73"/>
      <c r="R472" s="73" t="str">
        <f ca="1"/>
        <v>PM_50_30_14 : Commercial plan</v>
      </c>
      <c r="S472" s="73"/>
      <c r="T472" s="73"/>
      <c r="U472" s="73"/>
      <c r="V472" s="73"/>
      <c r="W472" s="73"/>
      <c r="X472" s="73"/>
      <c r="Y472" s="73"/>
      <c r="Z472" s="73"/>
      <c r="AA472" s="73"/>
      <c r="AB472" s="73"/>
      <c r="AC472" s="73"/>
      <c r="AD472" s="73"/>
      <c r="AE472" s="73"/>
      <c r="AF472" s="73"/>
      <c r="AG472" s="73"/>
      <c r="AH472" s="73"/>
      <c r="AI472" s="73"/>
      <c r="AJ472" s="73"/>
      <c r="AK472" s="73"/>
      <c r="AL472" s="73"/>
      <c r="AM472" s="73"/>
      <c r="AN472" s="73"/>
      <c r="AO472" s="73" t="str">
        <f ca="1"/>
        <v>70_95_20_001</v>
      </c>
      <c r="AP472" s="73" t="str">
        <f ca="1"/>
        <v>Project Team Compliance Statement</v>
      </c>
      <c r="AQ472" s="73" t="str">
        <f t="shared" ca="1" si="7"/>
        <v>70_95_20_001 : Project Team Compliance Statement</v>
      </c>
    </row>
    <row r="473" spans="2:43" x14ac:dyDescent="0.35">
      <c r="B473" s="6" t="s">
        <v>3834</v>
      </c>
      <c r="C473" s="73"/>
      <c r="D473" s="73"/>
      <c r="E473" s="73"/>
      <c r="F473" s="73"/>
      <c r="G47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PM_40_60_29</v>
      </c>
      <c r="H473" s="101" t="s">
        <v>2758</v>
      </c>
      <c r="I473" s="101" t="s">
        <v>2521</v>
      </c>
      <c r="J473" s="101" t="s">
        <v>3110</v>
      </c>
      <c r="K473" s="73" t="s">
        <v>3835</v>
      </c>
      <c r="L473" s="73" t="str">
        <f>_xlfn.CONCAT(tbl_Picklist_UniclassPM[[#This Row],[Code]]," : ",tbl_Picklist_UniclassPM[[#This Row],[Title]])</f>
        <v>PM_40_60_29 : Document control information</v>
      </c>
      <c r="M473" s="73"/>
      <c r="N473" s="73"/>
      <c r="O473" s="73"/>
      <c r="P473" s="73"/>
      <c r="Q473" s="73"/>
      <c r="R473" s="73" t="str">
        <f ca="1"/>
        <v>PM_50_30_16 : Commercial strategy</v>
      </c>
      <c r="S473" s="73"/>
      <c r="T473" s="73"/>
      <c r="U473" s="73"/>
      <c r="V473" s="73"/>
      <c r="W473" s="73"/>
      <c r="X473" s="73"/>
      <c r="Y473" s="73"/>
      <c r="Z473" s="73"/>
      <c r="AA473" s="73"/>
      <c r="AB473" s="73"/>
      <c r="AC473" s="73"/>
      <c r="AD473" s="73"/>
      <c r="AE473" s="73"/>
      <c r="AF473" s="73"/>
      <c r="AG473" s="73"/>
      <c r="AH473" s="73"/>
      <c r="AI473" s="73"/>
      <c r="AJ473" s="73"/>
      <c r="AK473" s="73"/>
      <c r="AL473" s="73"/>
      <c r="AM473" s="73"/>
      <c r="AN473" s="73"/>
      <c r="AO473" s="73" t="str">
        <f ca="1"/>
        <v>70_95_33_001</v>
      </c>
      <c r="AP473" s="73" t="str">
        <f ca="1"/>
        <v>Architectural Records Register</v>
      </c>
      <c r="AQ473" s="73" t="str">
        <f t="shared" ca="1" si="7"/>
        <v>70_95_33_001 : Architectural Records Register</v>
      </c>
    </row>
    <row r="474" spans="2:43" x14ac:dyDescent="0.35">
      <c r="B474" s="6" t="s">
        <v>3836</v>
      </c>
      <c r="C474" s="73"/>
      <c r="D474" s="73"/>
      <c r="E474" s="73"/>
      <c r="F474" s="73"/>
      <c r="G47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PM_40_60_31</v>
      </c>
      <c r="H474" s="101" t="s">
        <v>2758</v>
      </c>
      <c r="I474" s="101" t="s">
        <v>2521</v>
      </c>
      <c r="J474" s="101" t="s">
        <v>2869</v>
      </c>
      <c r="K474" s="73" t="s">
        <v>3837</v>
      </c>
      <c r="L474" s="73" t="str">
        <f>_xlfn.CONCAT(tbl_Picklist_UniclassPM[[#This Row],[Code]]," : ",tbl_Picklist_UniclassPM[[#This Row],[Title]])</f>
        <v>PM_40_60_31 : Federated coordination models</v>
      </c>
      <c r="M474" s="73"/>
      <c r="N474" s="73"/>
      <c r="O474" s="73"/>
      <c r="P474" s="73"/>
      <c r="Q474" s="73"/>
      <c r="R474" s="73" t="str">
        <f ca="1"/>
        <v>PM_50_30_18 : Cost model and indicative costing</v>
      </c>
      <c r="S474" s="73"/>
      <c r="T474" s="73"/>
      <c r="U474" s="73"/>
      <c r="V474" s="73"/>
      <c r="W474" s="73"/>
      <c r="X474" s="73"/>
      <c r="Y474" s="73"/>
      <c r="Z474" s="73"/>
      <c r="AA474" s="73"/>
      <c r="AB474" s="73"/>
      <c r="AC474" s="73"/>
      <c r="AD474" s="73"/>
      <c r="AE474" s="73"/>
      <c r="AF474" s="73"/>
      <c r="AG474" s="73"/>
      <c r="AH474" s="73"/>
      <c r="AI474" s="73"/>
      <c r="AJ474" s="73"/>
      <c r="AK474" s="73"/>
      <c r="AL474" s="73"/>
      <c r="AM474" s="73"/>
      <c r="AN474" s="73"/>
      <c r="AO474" s="73" t="str">
        <f ca="1"/>
        <v>70_95_33_002</v>
      </c>
      <c r="AP474" s="73" t="str">
        <f ca="1"/>
        <v>Fittings, Furniture and Equipment (FF&amp;E) Records Register</v>
      </c>
      <c r="AQ474" s="73" t="str">
        <f t="shared" ca="1" si="7"/>
        <v>70_95_33_002 : Fittings, Furniture and Equipment (FF&amp;E) Records Register</v>
      </c>
    </row>
    <row r="475" spans="2:43" x14ac:dyDescent="0.35">
      <c r="B475" s="6" t="s">
        <v>3838</v>
      </c>
      <c r="C475" s="73"/>
      <c r="D475" s="73"/>
      <c r="E475" s="73"/>
      <c r="F475" s="73"/>
      <c r="G47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PM_40_60_33</v>
      </c>
      <c r="H475" s="101" t="s">
        <v>2758</v>
      </c>
      <c r="I475" s="101" t="s">
        <v>2521</v>
      </c>
      <c r="J475" s="101" t="s">
        <v>3055</v>
      </c>
      <c r="K475" s="73" t="s">
        <v>3839</v>
      </c>
      <c r="L475" s="73" t="str">
        <f>_xlfn.CONCAT(tbl_Picklist_UniclassPM[[#This Row],[Code]]," : ",tbl_Picklist_UniclassPM[[#This Row],[Title]])</f>
        <v>PM_40_60_33 : Federated information models</v>
      </c>
      <c r="M475" s="73"/>
      <c r="N475" s="73"/>
      <c r="O475" s="73"/>
      <c r="P475" s="73"/>
      <c r="Q475" s="73"/>
      <c r="R475" s="73" t="str">
        <f ca="1"/>
        <v>PM_50_30_26 : Earned value management report</v>
      </c>
      <c r="S475" s="73"/>
      <c r="T475" s="73"/>
      <c r="U475" s="73"/>
      <c r="V475" s="73"/>
      <c r="W475" s="73"/>
      <c r="X475" s="73"/>
      <c r="Y475" s="73"/>
      <c r="Z475" s="73"/>
      <c r="AA475" s="73"/>
      <c r="AB475" s="73"/>
      <c r="AC475" s="73"/>
      <c r="AD475" s="73"/>
      <c r="AE475" s="73"/>
      <c r="AF475" s="73"/>
      <c r="AG475" s="73"/>
      <c r="AH475" s="73"/>
      <c r="AI475" s="73"/>
      <c r="AJ475" s="73"/>
      <c r="AK475" s="73"/>
      <c r="AL475" s="73"/>
      <c r="AM475" s="73"/>
      <c r="AN475" s="73"/>
      <c r="AO475" s="73" t="str">
        <f ca="1"/>
        <v>70_95_33_003</v>
      </c>
      <c r="AP475" s="73" t="str">
        <f ca="1"/>
        <v>Building Services Records Register</v>
      </c>
      <c r="AQ475" s="73" t="str">
        <f t="shared" ca="1" si="7"/>
        <v>70_95_33_003 : Building Services Records Register</v>
      </c>
    </row>
    <row r="476" spans="2:43" x14ac:dyDescent="0.35">
      <c r="B476" s="6" t="s">
        <v>3840</v>
      </c>
      <c r="C476" s="73"/>
      <c r="D476" s="73"/>
      <c r="E476" s="73"/>
      <c r="F476" s="73"/>
      <c r="G47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PM_40_60_34</v>
      </c>
      <c r="H476" s="101" t="s">
        <v>2758</v>
      </c>
      <c r="I476" s="101" t="s">
        <v>2521</v>
      </c>
      <c r="J476" s="101" t="s">
        <v>3060</v>
      </c>
      <c r="K476" s="73" t="s">
        <v>3841</v>
      </c>
      <c r="L476" s="73" t="str">
        <f>_xlfn.CONCAT(tbl_Picklist_UniclassPM[[#This Row],[Code]]," : ",tbl_Picklist_UniclassPM[[#This Row],[Title]])</f>
        <v>PM_40_60_34 : Fire safety information exchange (FIREie)</v>
      </c>
      <c r="M476" s="73"/>
      <c r="N476" s="73"/>
      <c r="O476" s="73"/>
      <c r="P476" s="73"/>
      <c r="Q476" s="73"/>
      <c r="R476" s="73" t="str">
        <f ca="1"/>
        <v>PM_50_30_27 : Efficiency assessment</v>
      </c>
      <c r="S476" s="73"/>
      <c r="T476" s="73"/>
      <c r="U476" s="73"/>
      <c r="V476" s="73"/>
      <c r="W476" s="73"/>
      <c r="X476" s="73"/>
      <c r="Y476" s="73"/>
      <c r="Z476" s="73"/>
      <c r="AA476" s="73"/>
      <c r="AB476" s="73"/>
      <c r="AC476" s="73"/>
      <c r="AD476" s="73"/>
      <c r="AE476" s="73"/>
      <c r="AF476" s="73"/>
      <c r="AG476" s="73"/>
      <c r="AH476" s="73"/>
      <c r="AI476" s="73"/>
      <c r="AJ476" s="73"/>
      <c r="AK476" s="73"/>
      <c r="AL476" s="73"/>
      <c r="AM476" s="73"/>
      <c r="AN476" s="73"/>
      <c r="AO476" s="73" t="str">
        <f ca="1"/>
        <v>70_95_33_004</v>
      </c>
      <c r="AP476" s="73" t="str">
        <f ca="1"/>
        <v>Catering Records Register</v>
      </c>
      <c r="AQ476" s="73" t="str">
        <f t="shared" ca="1" si="7"/>
        <v>70_95_33_004 : Catering Records Register</v>
      </c>
    </row>
    <row r="477" spans="2:43" x14ac:dyDescent="0.35">
      <c r="B477" s="6" t="s">
        <v>3842</v>
      </c>
      <c r="C477" s="73"/>
      <c r="D477" s="73"/>
      <c r="E477" s="73"/>
      <c r="F477" s="73"/>
      <c r="G47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PM_40_60_35</v>
      </c>
      <c r="H477" s="101" t="s">
        <v>2758</v>
      </c>
      <c r="I477" s="101" t="s">
        <v>2521</v>
      </c>
      <c r="J477" s="101" t="s">
        <v>2993</v>
      </c>
      <c r="K477" s="73" t="s">
        <v>3843</v>
      </c>
      <c r="L477" s="73" t="str">
        <f>_xlfn.CONCAT(tbl_Picklist_UniclassPM[[#This Row],[Code]]," : ",tbl_Picklist_UniclassPM[[#This Row],[Title]])</f>
        <v>PM_40_60_35 : Fire safety management plan</v>
      </c>
      <c r="M477" s="73"/>
      <c r="N477" s="73"/>
      <c r="O477" s="73"/>
      <c r="P477" s="73"/>
      <c r="Q477" s="73"/>
      <c r="R477" s="73" t="str">
        <f ca="1"/>
        <v>PM_50_30_28 : Financial damage assessment</v>
      </c>
      <c r="S477" s="73"/>
      <c r="T477" s="73"/>
      <c r="U477" s="73"/>
      <c r="V477" s="73"/>
      <c r="W477" s="73"/>
      <c r="X477" s="73"/>
      <c r="Y477" s="73"/>
      <c r="Z477" s="73"/>
      <c r="AA477" s="73"/>
      <c r="AB477" s="73"/>
      <c r="AC477" s="73"/>
      <c r="AD477" s="73"/>
      <c r="AE477" s="73"/>
      <c r="AF477" s="73"/>
      <c r="AG477" s="73"/>
      <c r="AH477" s="73"/>
      <c r="AI477" s="73"/>
      <c r="AJ477" s="73"/>
      <c r="AK477" s="73"/>
      <c r="AL477" s="73"/>
      <c r="AM477" s="73"/>
      <c r="AN477" s="73"/>
      <c r="AO477" s="73" t="str">
        <f ca="1"/>
        <v>70_95_33_005</v>
      </c>
      <c r="AP477" s="73" t="str">
        <f ca="1"/>
        <v>Technology Records Register</v>
      </c>
      <c r="AQ477" s="73" t="str">
        <f t="shared" ca="1" si="7"/>
        <v>70_95_33_005 : Technology Records Register</v>
      </c>
    </row>
    <row r="478" spans="2:43" x14ac:dyDescent="0.35">
      <c r="B478" s="6" t="s">
        <v>3844</v>
      </c>
      <c r="C478" s="73"/>
      <c r="D478" s="73"/>
      <c r="E478" s="73"/>
      <c r="F478" s="73"/>
      <c r="G47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PM_40_60_38</v>
      </c>
      <c r="H478" s="101" t="s">
        <v>2758</v>
      </c>
      <c r="I478" s="101" t="s">
        <v>2521</v>
      </c>
      <c r="J478" s="101" t="s">
        <v>2949</v>
      </c>
      <c r="K478" s="73" t="s">
        <v>3845</v>
      </c>
      <c r="L478" s="73" t="str">
        <f>_xlfn.CONCAT(tbl_Picklist_UniclassPM[[#This Row],[Code]]," : ",tbl_Picklist_UniclassPM[[#This Row],[Title]])</f>
        <v>PM_40_60_38 : Information assurance</v>
      </c>
      <c r="M478" s="73"/>
      <c r="N478" s="73"/>
      <c r="O478" s="73"/>
      <c r="P478" s="73"/>
      <c r="Q478" s="73"/>
      <c r="R478" s="73" t="str">
        <f ca="1"/>
        <v>PM_50_30_29 : Financial strategy</v>
      </c>
      <c r="S478" s="73"/>
      <c r="T478" s="73"/>
      <c r="U478" s="73"/>
      <c r="V478" s="73"/>
      <c r="W478" s="73"/>
      <c r="X478" s="73"/>
      <c r="Y478" s="73"/>
      <c r="Z478" s="73"/>
      <c r="AA478" s="73"/>
      <c r="AB478" s="73"/>
      <c r="AC478" s="73"/>
      <c r="AD478" s="73"/>
      <c r="AE478" s="73"/>
      <c r="AF478" s="73"/>
      <c r="AG478" s="73"/>
      <c r="AH478" s="73"/>
      <c r="AI478" s="73"/>
      <c r="AJ478" s="73"/>
      <c r="AK478" s="73"/>
      <c r="AL478" s="73"/>
      <c r="AM478" s="73"/>
      <c r="AN478" s="73"/>
      <c r="AO478" s="73" t="str">
        <f ca="1"/>
        <v>70_95_33_006</v>
      </c>
      <c r="AP478" s="73" t="str">
        <f ca="1"/>
        <v>Landscape Records Register</v>
      </c>
      <c r="AQ478" s="73" t="str">
        <f t="shared" ca="1" si="7"/>
        <v>70_95_33_006 : Landscape Records Register</v>
      </c>
    </row>
    <row r="479" spans="2:43" x14ac:dyDescent="0.35">
      <c r="B479" s="6" t="s">
        <v>3846</v>
      </c>
      <c r="C479" s="73"/>
      <c r="D479" s="73"/>
      <c r="E479" s="73"/>
      <c r="F479" s="73"/>
      <c r="G47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PM_40_60_39</v>
      </c>
      <c r="H479" s="101" t="s">
        <v>2758</v>
      </c>
      <c r="I479" s="101" t="s">
        <v>2521</v>
      </c>
      <c r="J479" s="101" t="s">
        <v>2953</v>
      </c>
      <c r="K479" s="73" t="s">
        <v>3847</v>
      </c>
      <c r="L479" s="73" t="str">
        <f>_xlfn.CONCAT(tbl_Picklist_UniclassPM[[#This Row],[Code]]," : ",tbl_Picklist_UniclassPM[[#This Row],[Title]])</f>
        <v>PM_40_60_39 : Information validation</v>
      </c>
      <c r="M479" s="73"/>
      <c r="N479" s="73"/>
      <c r="O479" s="73"/>
      <c r="P479" s="73"/>
      <c r="Q479" s="73"/>
      <c r="R479" s="73" t="str">
        <f ca="1"/>
        <v>PM_50_30_30 : Funding information</v>
      </c>
      <c r="S479" s="73"/>
      <c r="T479" s="73"/>
      <c r="U479" s="73"/>
      <c r="V479" s="73"/>
      <c r="W479" s="73"/>
      <c r="X479" s="73"/>
      <c r="Y479" s="73"/>
      <c r="Z479" s="73"/>
      <c r="AA479" s="73"/>
      <c r="AB479" s="73"/>
      <c r="AC479" s="73"/>
      <c r="AD479" s="73"/>
      <c r="AE479" s="73"/>
      <c r="AF479" s="73"/>
      <c r="AG479" s="73"/>
      <c r="AH479" s="73"/>
      <c r="AI479" s="73"/>
      <c r="AJ479" s="73"/>
      <c r="AK479" s="73"/>
      <c r="AL479" s="73"/>
      <c r="AM479" s="73"/>
      <c r="AN479" s="73"/>
      <c r="AO479" s="73" t="str">
        <f ca="1"/>
        <v>70_95_33_007</v>
      </c>
      <c r="AP479" s="73" t="str">
        <f ca="1"/>
        <v>Civil Engineering Records Register</v>
      </c>
      <c r="AQ479" s="73" t="str">
        <f t="shared" ca="1" si="7"/>
        <v>70_95_33_007 : Civil Engineering Records Register</v>
      </c>
    </row>
    <row r="480" spans="2:43" x14ac:dyDescent="0.35">
      <c r="B480" s="6" t="s">
        <v>3848</v>
      </c>
      <c r="C480" s="73"/>
      <c r="D480" s="73"/>
      <c r="E480" s="73"/>
      <c r="F480" s="73"/>
      <c r="G48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PM_40_60_40</v>
      </c>
      <c r="H480" s="101" t="s">
        <v>2758</v>
      </c>
      <c r="I480" s="101" t="s">
        <v>2521</v>
      </c>
      <c r="J480" s="101" t="s">
        <v>2758</v>
      </c>
      <c r="K480" s="73" t="s">
        <v>3849</v>
      </c>
      <c r="L480" s="73" t="str">
        <f>_xlfn.CONCAT(tbl_Picklist_UniclassPM[[#This Row],[Code]]," : ",tbl_Picklist_UniclassPM[[#This Row],[Title]])</f>
        <v>PM_40_60_40 : Information verification</v>
      </c>
      <c r="M480" s="73"/>
      <c r="N480" s="73"/>
      <c r="O480" s="73"/>
      <c r="P480" s="73"/>
      <c r="Q480" s="73"/>
      <c r="R480" s="73" t="str">
        <f ca="1"/>
        <v>PM_50_30_40 : Initial planning estimate</v>
      </c>
      <c r="S480" s="73"/>
      <c r="T480" s="73"/>
      <c r="U480" s="73"/>
      <c r="V480" s="73"/>
      <c r="W480" s="73"/>
      <c r="X480" s="73"/>
      <c r="Y480" s="73"/>
      <c r="Z480" s="73"/>
      <c r="AA480" s="73"/>
      <c r="AB480" s="73"/>
      <c r="AC480" s="73"/>
      <c r="AD480" s="73"/>
      <c r="AE480" s="73"/>
      <c r="AF480" s="73"/>
      <c r="AG480" s="73"/>
      <c r="AH480" s="73"/>
      <c r="AI480" s="73"/>
      <c r="AJ480" s="73"/>
      <c r="AK480" s="73"/>
      <c r="AL480" s="73"/>
      <c r="AM480" s="73"/>
      <c r="AN480" s="73"/>
      <c r="AO480" s="73" t="str">
        <f ca="1"/>
        <v>70_95_33_008</v>
      </c>
      <c r="AP480" s="73" t="str">
        <f ca="1"/>
        <v>Structural Engineering Records Register</v>
      </c>
      <c r="AQ480" s="73" t="str">
        <f t="shared" ca="1" si="7"/>
        <v>70_95_33_008 : Structural Engineering Records Register</v>
      </c>
    </row>
    <row r="481" spans="2:43" x14ac:dyDescent="0.35">
      <c r="B481" s="6" t="s">
        <v>3850</v>
      </c>
      <c r="C481" s="73"/>
      <c r="D481" s="73"/>
      <c r="E481" s="73"/>
      <c r="F481" s="73"/>
      <c r="G48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PM_40_60_41</v>
      </c>
      <c r="H481" s="101" t="s">
        <v>2758</v>
      </c>
      <c r="I481" s="101" t="s">
        <v>2521</v>
      </c>
      <c r="J481" s="101" t="s">
        <v>3126</v>
      </c>
      <c r="K481" s="73" t="s">
        <v>3851</v>
      </c>
      <c r="L481" s="73" t="str">
        <f>_xlfn.CONCAT(tbl_Picklist_UniclassPM[[#This Row],[Code]]," : ",tbl_Picklist_UniclassPM[[#This Row],[Title]])</f>
        <v>PM_40_60_41 : Information delivery plan</v>
      </c>
      <c r="M481" s="73"/>
      <c r="N481" s="73"/>
      <c r="O481" s="73"/>
      <c r="P481" s="73"/>
      <c r="Q481" s="73"/>
      <c r="R481" s="73" t="str">
        <f ca="1"/>
        <v>PM_50_30_42 : Investment appraisal</v>
      </c>
      <c r="S481" s="73"/>
      <c r="T481" s="73"/>
      <c r="U481" s="73"/>
      <c r="V481" s="73"/>
      <c r="W481" s="73"/>
      <c r="X481" s="73"/>
      <c r="Y481" s="73"/>
      <c r="Z481" s="73"/>
      <c r="AA481" s="73"/>
      <c r="AB481" s="73"/>
      <c r="AC481" s="73"/>
      <c r="AD481" s="73"/>
      <c r="AE481" s="73"/>
      <c r="AF481" s="73"/>
      <c r="AG481" s="73"/>
      <c r="AH481" s="73"/>
      <c r="AI481" s="73"/>
      <c r="AJ481" s="73"/>
      <c r="AK481" s="73"/>
      <c r="AL481" s="73"/>
      <c r="AM481" s="73"/>
      <c r="AN481" s="73"/>
      <c r="AO481" s="73" t="str">
        <f ca="1"/>
        <v>70_95_70_001</v>
      </c>
      <c r="AP481" s="73" t="str">
        <f ca="1"/>
        <v>Radon Remediation Risk Assessment</v>
      </c>
      <c r="AQ481" s="73" t="str">
        <f t="shared" ca="1" si="7"/>
        <v>70_95_70_001 : Radon Remediation Risk Assessment</v>
      </c>
    </row>
    <row r="482" spans="2:43" x14ac:dyDescent="0.35">
      <c r="B482" s="6" t="s">
        <v>3852</v>
      </c>
      <c r="C482" s="73"/>
      <c r="D482" s="73"/>
      <c r="E482" s="73"/>
      <c r="F482" s="73"/>
      <c r="G48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PM_40_60_43</v>
      </c>
      <c r="H482" s="101" t="s">
        <v>2758</v>
      </c>
      <c r="I482" s="101" t="s">
        <v>2521</v>
      </c>
      <c r="J482" s="101" t="s">
        <v>3484</v>
      </c>
      <c r="K482" s="73" t="s">
        <v>3853</v>
      </c>
      <c r="L482" s="73" t="str">
        <f>_xlfn.CONCAT(tbl_Picklist_UniclassPM[[#This Row],[Code]]," : ",tbl_Picklist_UniclassPM[[#This Row],[Title]])</f>
        <v>PM_40_60_43 : Installation process management plan</v>
      </c>
      <c r="M482" s="73"/>
      <c r="N482" s="73"/>
      <c r="O482" s="73"/>
      <c r="P482" s="73"/>
      <c r="Q482" s="73"/>
      <c r="R482" s="73" t="str">
        <f ca="1"/>
        <v>PM_50_30_60 : Partnership funding report</v>
      </c>
      <c r="S482" s="73"/>
      <c r="T482" s="73"/>
      <c r="U482" s="73"/>
      <c r="V482" s="73"/>
      <c r="W482" s="73"/>
      <c r="X482" s="73"/>
      <c r="Y482" s="73"/>
      <c r="Z482" s="73"/>
      <c r="AA482" s="73"/>
      <c r="AB482" s="73"/>
      <c r="AC482" s="73"/>
      <c r="AD482" s="73"/>
      <c r="AE482" s="73"/>
      <c r="AF482" s="73"/>
      <c r="AG482" s="73"/>
      <c r="AH482" s="73"/>
      <c r="AI482" s="73"/>
      <c r="AJ482" s="73"/>
      <c r="AK482" s="73"/>
      <c r="AL482" s="73"/>
      <c r="AM482" s="73"/>
      <c r="AN482" s="73"/>
      <c r="AO482" s="73" t="str">
        <f ca="1"/>
        <v>80_10_05_001</v>
      </c>
      <c r="AP482" s="73" t="str">
        <f ca="1"/>
        <v>Collateral Warranties</v>
      </c>
      <c r="AQ482" s="73" t="str">
        <f t="shared" ca="1" si="7"/>
        <v>80_10_05_001 : Collateral Warranties</v>
      </c>
    </row>
    <row r="483" spans="2:43" x14ac:dyDescent="0.35">
      <c r="B483" s="6" t="s">
        <v>3854</v>
      </c>
      <c r="C483" s="73"/>
      <c r="D483" s="73"/>
      <c r="E483" s="73"/>
      <c r="F483" s="73"/>
      <c r="G48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PM_40_60_44</v>
      </c>
      <c r="H483" s="101" t="s">
        <v>2758</v>
      </c>
      <c r="I483" s="101" t="s">
        <v>2521</v>
      </c>
      <c r="J483" s="101" t="s">
        <v>3855</v>
      </c>
      <c r="K483" s="73" t="s">
        <v>3856</v>
      </c>
      <c r="L483" s="73" t="str">
        <f>_xlfn.CONCAT(tbl_Picklist_UniclassPM[[#This Row],[Code]]," : ",tbl_Picklist_UniclassPM[[#This Row],[Title]])</f>
        <v>PM_40_60_44 : Information security triage matrix</v>
      </c>
      <c r="M483" s="73"/>
      <c r="N483" s="73"/>
      <c r="O483" s="73"/>
      <c r="P483" s="73"/>
      <c r="Q483" s="73"/>
      <c r="R483" s="73" t="str">
        <f ca="1"/>
        <v>PM_50_30_64 : Preliminary business case</v>
      </c>
      <c r="S483" s="73"/>
      <c r="T483" s="73"/>
      <c r="U483" s="73"/>
      <c r="V483" s="73"/>
      <c r="W483" s="73"/>
      <c r="X483" s="73"/>
      <c r="Y483" s="73"/>
      <c r="Z483" s="73"/>
      <c r="AA483" s="73"/>
      <c r="AB483" s="73"/>
      <c r="AC483" s="73"/>
      <c r="AD483" s="73"/>
      <c r="AE483" s="73"/>
      <c r="AF483" s="73"/>
      <c r="AG483" s="73"/>
      <c r="AH483" s="73"/>
      <c r="AI483" s="73"/>
      <c r="AJ483" s="73"/>
      <c r="AK483" s="73"/>
      <c r="AL483" s="73"/>
      <c r="AM483" s="73"/>
      <c r="AN483" s="73"/>
      <c r="AO483" s="73" t="str">
        <f ca="1"/>
        <v>80_10_05_002</v>
      </c>
      <c r="AP483" s="73" t="str">
        <f ca="1"/>
        <v>Product Guarantees and Warranties</v>
      </c>
      <c r="AQ483" s="73" t="str">
        <f t="shared" ca="1" si="7"/>
        <v>80_10_05_002 : Product Guarantees and Warranties</v>
      </c>
    </row>
    <row r="484" spans="2:43" x14ac:dyDescent="0.35">
      <c r="B484" s="6" t="s">
        <v>3857</v>
      </c>
      <c r="C484" s="73"/>
      <c r="D484" s="73"/>
      <c r="E484" s="73"/>
      <c r="F484" s="73"/>
      <c r="G48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PM_40_60_45</v>
      </c>
      <c r="H484" s="101" t="s">
        <v>2758</v>
      </c>
      <c r="I484" s="101" t="s">
        <v>2521</v>
      </c>
      <c r="J484" s="101" t="s">
        <v>2593</v>
      </c>
      <c r="K484" s="73" t="s">
        <v>3858</v>
      </c>
      <c r="L484" s="73" t="str">
        <f>_xlfn.CONCAT(tbl_Picklist_UniclassPM[[#This Row],[Code]]," : ",tbl_Picklist_UniclassPM[[#This Row],[Title]])</f>
        <v>PM_40_60_45 : Key performance indicator (KPI) information</v>
      </c>
      <c r="M484" s="73"/>
      <c r="N484" s="73"/>
      <c r="O484" s="73"/>
      <c r="P484" s="73"/>
      <c r="Q484" s="73"/>
      <c r="R484" s="73" t="str">
        <f ca="1"/>
        <v>PM_50_30_66 : Pre-tender estimate</v>
      </c>
      <c r="S484" s="73"/>
      <c r="T484" s="73"/>
      <c r="U484" s="73"/>
      <c r="V484" s="73"/>
      <c r="W484" s="73"/>
      <c r="X484" s="73"/>
      <c r="Y484" s="73"/>
      <c r="Z484" s="73"/>
      <c r="AA484" s="73"/>
      <c r="AB484" s="73"/>
      <c r="AC484" s="73"/>
      <c r="AD484" s="73"/>
      <c r="AE484" s="73"/>
      <c r="AF484" s="73"/>
      <c r="AG484" s="73"/>
      <c r="AH484" s="73"/>
      <c r="AI484" s="73"/>
      <c r="AJ484" s="73"/>
      <c r="AK484" s="73"/>
      <c r="AL484" s="73"/>
      <c r="AM484" s="73"/>
      <c r="AN484" s="73"/>
      <c r="AO484" s="73" t="str">
        <f ca="1"/>
        <v>80_10_10_001</v>
      </c>
      <c r="AP484" s="73" t="str">
        <f ca="1"/>
        <v>Asset Register (COBie)</v>
      </c>
      <c r="AQ484" s="73" t="str">
        <f t="shared" ca="1" si="7"/>
        <v>80_10_10_001 : Asset Register (COBie)</v>
      </c>
    </row>
    <row r="485" spans="2:43" x14ac:dyDescent="0.35">
      <c r="B485" s="6" t="s">
        <v>3859</v>
      </c>
      <c r="C485" s="73"/>
      <c r="D485" s="73"/>
      <c r="E485" s="73"/>
      <c r="F485" s="73"/>
      <c r="G48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PM_40_60_47</v>
      </c>
      <c r="H485" s="101" t="s">
        <v>2758</v>
      </c>
      <c r="I485" s="101" t="s">
        <v>2521</v>
      </c>
      <c r="J485" s="101" t="s">
        <v>2958</v>
      </c>
      <c r="K485" s="73" t="s">
        <v>3860</v>
      </c>
      <c r="L485" s="73" t="str">
        <f>_xlfn.CONCAT(tbl_Picklist_UniclassPM[[#This Row],[Code]]," : ",tbl_Picklist_UniclassPM[[#This Row],[Title]])</f>
        <v>PM_40_60_47 : Landowner notice</v>
      </c>
      <c r="M485" s="73"/>
      <c r="N485" s="73"/>
      <c r="O485" s="73"/>
      <c r="P485" s="73"/>
      <c r="Q485" s="73"/>
      <c r="R485" s="73" t="str">
        <f ca="1"/>
        <v>PM_50_30_68 : Private-sector participation (PSP) evaluation report</v>
      </c>
      <c r="S485" s="73"/>
      <c r="T485" s="73"/>
      <c r="U485" s="73"/>
      <c r="V485" s="73"/>
      <c r="W485" s="73"/>
      <c r="X485" s="73"/>
      <c r="Y485" s="73"/>
      <c r="Z485" s="73"/>
      <c r="AA485" s="73"/>
      <c r="AB485" s="73"/>
      <c r="AC485" s="73"/>
      <c r="AD485" s="73"/>
      <c r="AE485" s="73"/>
      <c r="AF485" s="73"/>
      <c r="AG485" s="73"/>
      <c r="AH485" s="73"/>
      <c r="AI485" s="73"/>
      <c r="AJ485" s="73"/>
      <c r="AK485" s="73"/>
      <c r="AL485" s="73"/>
      <c r="AM485" s="73"/>
      <c r="AN485" s="73"/>
      <c r="AO485" s="73" t="str">
        <f ca="1"/>
        <v>80_10_16_001</v>
      </c>
      <c r="AP485" s="73" t="str">
        <f ca="1"/>
        <v>Building Management System (BMS) and Controls Commissioning Information</v>
      </c>
      <c r="AQ485" s="73" t="str">
        <f t="shared" ca="1" si="7"/>
        <v>80_10_16_001 : Building Management System (BMS) and Controls Commissioning Information</v>
      </c>
    </row>
    <row r="486" spans="2:43" x14ac:dyDescent="0.35">
      <c r="B486" s="6" t="s">
        <v>3861</v>
      </c>
      <c r="C486" s="73"/>
      <c r="D486" s="73"/>
      <c r="E486" s="73"/>
      <c r="F486" s="73"/>
      <c r="G48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PM_40_60_50</v>
      </c>
      <c r="H486" s="101" t="s">
        <v>2758</v>
      </c>
      <c r="I486" s="101" t="s">
        <v>2521</v>
      </c>
      <c r="J486" s="101" t="s">
        <v>2619</v>
      </c>
      <c r="K486" s="73" t="s">
        <v>3862</v>
      </c>
      <c r="L486" s="73" t="str">
        <f>_xlfn.CONCAT(tbl_Picklist_UniclassPM[[#This Row],[Code]]," : ",tbl_Picklist_UniclassPM[[#This Row],[Title]])</f>
        <v>PM_40_60_50 : Master information delivery plan</v>
      </c>
      <c r="M486" s="73"/>
      <c r="N486" s="73"/>
      <c r="O486" s="73"/>
      <c r="P486" s="73"/>
      <c r="Q486" s="73"/>
      <c r="R486" s="73" t="str">
        <f ca="1"/>
        <v>PM_50_30_70 : Private-sector participation (PSP) financial close</v>
      </c>
      <c r="S486" s="73"/>
      <c r="T486" s="73"/>
      <c r="U486" s="73"/>
      <c r="V486" s="73"/>
      <c r="W486" s="73"/>
      <c r="X486" s="73"/>
      <c r="Y486" s="73"/>
      <c r="Z486" s="73"/>
      <c r="AA486" s="73"/>
      <c r="AB486" s="73"/>
      <c r="AC486" s="73"/>
      <c r="AD486" s="73"/>
      <c r="AE486" s="73"/>
      <c r="AF486" s="73"/>
      <c r="AG486" s="73"/>
      <c r="AH486" s="73"/>
      <c r="AI486" s="73"/>
      <c r="AJ486" s="73"/>
      <c r="AK486" s="73"/>
      <c r="AL486" s="73"/>
      <c r="AM486" s="73"/>
      <c r="AN486" s="73"/>
      <c r="AO486" s="73" t="str">
        <f ca="1"/>
        <v>80_10_16_002</v>
      </c>
      <c r="AP486" s="73" t="str">
        <f ca="1"/>
        <v>Technology System Configuration Record</v>
      </c>
      <c r="AQ486" s="73" t="str">
        <f t="shared" ca="1" si="7"/>
        <v>80_10_16_002 : Technology System Configuration Record</v>
      </c>
    </row>
    <row r="487" spans="2:43" x14ac:dyDescent="0.35">
      <c r="B487" s="6" t="s">
        <v>3863</v>
      </c>
      <c r="C487" s="73"/>
      <c r="D487" s="73"/>
      <c r="E487" s="73"/>
      <c r="F487" s="73"/>
      <c r="G48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PM_40_60_53</v>
      </c>
      <c r="H487" s="101" t="s">
        <v>2758</v>
      </c>
      <c r="I487" s="101" t="s">
        <v>2521</v>
      </c>
      <c r="J487" s="101" t="s">
        <v>2909</v>
      </c>
      <c r="K487" s="73" t="s">
        <v>3864</v>
      </c>
      <c r="L487" s="73" t="str">
        <f>_xlfn.CONCAT(tbl_Picklist_UniclassPM[[#This Row],[Code]]," : ",tbl_Picklist_UniclassPM[[#This Row],[Title]])</f>
        <v>PM_40_60_53 : Mobilization plan</v>
      </c>
      <c r="M487" s="73"/>
      <c r="N487" s="73"/>
      <c r="O487" s="73"/>
      <c r="P487" s="73"/>
      <c r="Q487" s="73"/>
      <c r="R487" s="73" t="str">
        <f ca="1"/>
        <v>PM_50_30_85 : Supply chain agreement</v>
      </c>
      <c r="S487" s="73"/>
      <c r="T487" s="73"/>
      <c r="U487" s="73"/>
      <c r="V487" s="73"/>
      <c r="W487" s="73"/>
      <c r="X487" s="73"/>
      <c r="Y487" s="73"/>
      <c r="Z487" s="73"/>
      <c r="AA487" s="73"/>
      <c r="AB487" s="73"/>
      <c r="AC487" s="73"/>
      <c r="AD487" s="73"/>
      <c r="AE487" s="73"/>
      <c r="AF487" s="73"/>
      <c r="AG487" s="73"/>
      <c r="AH487" s="73"/>
      <c r="AI487" s="73"/>
      <c r="AJ487" s="73"/>
      <c r="AK487" s="73"/>
      <c r="AL487" s="73"/>
      <c r="AM487" s="73"/>
      <c r="AN487" s="73"/>
      <c r="AO487" s="73" t="str">
        <f ca="1"/>
        <v>80_10_22_001</v>
      </c>
      <c r="AP487" s="73" t="str">
        <f ca="1"/>
        <v>Display Energy Certificate (DEC)</v>
      </c>
      <c r="AQ487" s="73" t="str">
        <f t="shared" ca="1" si="7"/>
        <v>80_10_22_001 : Display Energy Certificate (DEC)</v>
      </c>
    </row>
    <row r="488" spans="2:43" x14ac:dyDescent="0.35">
      <c r="B488" s="6" t="s">
        <v>3865</v>
      </c>
      <c r="C488" s="73"/>
      <c r="D488" s="73"/>
      <c r="E488" s="73"/>
      <c r="F488" s="73"/>
      <c r="G48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PM_40_60_62</v>
      </c>
      <c r="H488" s="101" t="s">
        <v>2758</v>
      </c>
      <c r="I488" s="101" t="s">
        <v>2521</v>
      </c>
      <c r="J488" s="101" t="s">
        <v>2972</v>
      </c>
      <c r="K488" s="73" t="s">
        <v>3866</v>
      </c>
      <c r="L488" s="73" t="str">
        <f>_xlfn.CONCAT(tbl_Picklist_UniclassPM[[#This Row],[Code]]," : ",tbl_Picklist_UniclassPM[[#This Row],[Title]])</f>
        <v>PM_40_60_62 : Post-occupancy evaluation</v>
      </c>
      <c r="M488" s="73"/>
      <c r="N488" s="73"/>
      <c r="O488" s="73"/>
      <c r="P488" s="73"/>
      <c r="Q488" s="73"/>
      <c r="R488" s="73" t="str">
        <f ca="1"/>
        <v>PM_50_30_96 : Whole-life costing</v>
      </c>
      <c r="S488" s="73"/>
      <c r="T488" s="73"/>
      <c r="U488" s="73"/>
      <c r="V488" s="73"/>
      <c r="W488" s="73"/>
      <c r="X488" s="73"/>
      <c r="Y488" s="73"/>
      <c r="Z488" s="73"/>
      <c r="AA488" s="73"/>
      <c r="AB488" s="73"/>
      <c r="AC488" s="73"/>
      <c r="AD488" s="73"/>
      <c r="AE488" s="73"/>
      <c r="AF488" s="73"/>
      <c r="AG488" s="73"/>
      <c r="AH488" s="73"/>
      <c r="AI488" s="73"/>
      <c r="AJ488" s="73"/>
      <c r="AK488" s="73"/>
      <c r="AL488" s="73"/>
      <c r="AM488" s="73"/>
      <c r="AN488" s="73"/>
      <c r="AO488" s="73" t="str">
        <f ca="1"/>
        <v>80_10_25_001</v>
      </c>
      <c r="AP488" s="73" t="str">
        <f ca="1"/>
        <v>Energy Performance Certificate (EPC)</v>
      </c>
      <c r="AQ488" s="73" t="str">
        <f t="shared" ca="1" si="7"/>
        <v>80_10_25_001 : Energy Performance Certificate (EPC)</v>
      </c>
    </row>
    <row r="489" spans="2:43" x14ac:dyDescent="0.35">
      <c r="B489" s="6" t="s">
        <v>3867</v>
      </c>
      <c r="C489" s="73"/>
      <c r="D489" s="73"/>
      <c r="E489" s="73"/>
      <c r="F489" s="73"/>
      <c r="G48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PM_40_60_63</v>
      </c>
      <c r="H489" s="101" t="s">
        <v>2758</v>
      </c>
      <c r="I489" s="101" t="s">
        <v>2521</v>
      </c>
      <c r="J489" s="101" t="s">
        <v>2955</v>
      </c>
      <c r="K489" s="73" t="s">
        <v>3868</v>
      </c>
      <c r="L489" s="73" t="str">
        <f>_xlfn.CONCAT(tbl_Picklist_UniclassPM[[#This Row],[Code]]," : ",tbl_Picklist_UniclassPM[[#This Row],[Title]])</f>
        <v>PM_40_60_63 : Project breakdown structure documentation</v>
      </c>
      <c r="M489" s="73"/>
      <c r="N489" s="73"/>
      <c r="O489" s="73"/>
      <c r="P489" s="73"/>
      <c r="Q489" s="73"/>
      <c r="R489" s="73" t="str">
        <f ca="1"/>
        <v>PM_50_50_01 : Procurement strategy</v>
      </c>
      <c r="S489" s="73"/>
      <c r="T489" s="73"/>
      <c r="U489" s="73"/>
      <c r="V489" s="73"/>
      <c r="W489" s="73"/>
      <c r="X489" s="73"/>
      <c r="Y489" s="73"/>
      <c r="Z489" s="73"/>
      <c r="AA489" s="73"/>
      <c r="AB489" s="73"/>
      <c r="AC489" s="73"/>
      <c r="AD489" s="73"/>
      <c r="AE489" s="73"/>
      <c r="AF489" s="73"/>
      <c r="AG489" s="73"/>
      <c r="AH489" s="73"/>
      <c r="AI489" s="73"/>
      <c r="AJ489" s="73"/>
      <c r="AK489" s="73"/>
      <c r="AL489" s="73"/>
      <c r="AM489" s="73"/>
      <c r="AN489" s="73"/>
      <c r="AO489" s="73" t="str">
        <f ca="1"/>
        <v>80_10_44_001</v>
      </c>
      <c r="AP489" s="73" t="str">
        <f ca="1"/>
        <v>Landscape and Ecological Maintenance and Management Plan (LEMMP)</v>
      </c>
      <c r="AQ489" s="73" t="str">
        <f t="shared" ca="1" si="7"/>
        <v>80_10_44_001 : Landscape and Ecological Maintenance and Management Plan (LEMMP)</v>
      </c>
    </row>
    <row r="490" spans="2:43" x14ac:dyDescent="0.35">
      <c r="B490" s="6" t="s">
        <v>3869</v>
      </c>
      <c r="C490" s="73"/>
      <c r="D490" s="73"/>
      <c r="E490" s="73"/>
      <c r="F490" s="73"/>
      <c r="G49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PM_40_60_64</v>
      </c>
      <c r="H490" s="101" t="s">
        <v>2758</v>
      </c>
      <c r="I490" s="101" t="s">
        <v>2521</v>
      </c>
      <c r="J490" s="101" t="s">
        <v>2976</v>
      </c>
      <c r="K490" s="73" t="s">
        <v>3870</v>
      </c>
      <c r="L490" s="73" t="str">
        <f>_xlfn.CONCAT(tbl_Picklist_UniclassPM[[#This Row],[Code]]," : ",tbl_Picklist_UniclassPM[[#This Row],[Title]])</f>
        <v>PM_40_60_64 : Pre-appointment BIM execution plan</v>
      </c>
      <c r="M490" s="73"/>
      <c r="N490" s="73"/>
      <c r="O490" s="73"/>
      <c r="P490" s="73"/>
      <c r="Q490" s="73"/>
      <c r="R490" s="73" t="str">
        <f ca="1"/>
        <v>PM_50_50_03 : Prior information notice</v>
      </c>
      <c r="S490" s="73"/>
      <c r="T490" s="73"/>
      <c r="U490" s="73"/>
      <c r="V490" s="73"/>
      <c r="W490" s="73"/>
      <c r="X490" s="73"/>
      <c r="Y490" s="73"/>
      <c r="Z490" s="73"/>
      <c r="AA490" s="73"/>
      <c r="AB490" s="73"/>
      <c r="AC490" s="73"/>
      <c r="AD490" s="73"/>
      <c r="AE490" s="73"/>
      <c r="AF490" s="73"/>
      <c r="AG490" s="73"/>
      <c r="AH490" s="73"/>
      <c r="AI490" s="73"/>
      <c r="AJ490" s="73"/>
      <c r="AK490" s="73"/>
      <c r="AL490" s="73"/>
      <c r="AM490" s="73"/>
      <c r="AN490" s="73"/>
      <c r="AO490" s="73" t="str">
        <f ca="1"/>
        <v>80_10_52_001</v>
      </c>
      <c r="AP490" s="73" t="str">
        <f ca="1"/>
        <v>Planned Maintenance Plan (PMP)</v>
      </c>
      <c r="AQ490" s="73" t="str">
        <f t="shared" ca="1" si="7"/>
        <v>80_10_52_001 : Planned Maintenance Plan (PMP)</v>
      </c>
    </row>
    <row r="491" spans="2:43" x14ac:dyDescent="0.35">
      <c r="B491" s="6" t="s">
        <v>3871</v>
      </c>
      <c r="C491" s="73"/>
      <c r="D491" s="73"/>
      <c r="E491" s="73"/>
      <c r="F491" s="73"/>
      <c r="G49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PM_40_60_65</v>
      </c>
      <c r="H491" s="101" t="s">
        <v>2758</v>
      </c>
      <c r="I491" s="101" t="s">
        <v>2521</v>
      </c>
      <c r="J491" s="101" t="s">
        <v>2670</v>
      </c>
      <c r="K491" s="73" t="s">
        <v>3872</v>
      </c>
      <c r="L491" s="73" t="str">
        <f>_xlfn.CONCAT(tbl_Picklist_UniclassPM[[#This Row],[Code]]," : ",tbl_Picklist_UniclassPM[[#This Row],[Title]])</f>
        <v>PM_40_60_65 : Project execution plan</v>
      </c>
      <c r="M491" s="73"/>
      <c r="N491" s="73"/>
      <c r="O491" s="73"/>
      <c r="P491" s="73"/>
      <c r="Q491" s="73"/>
      <c r="R491" s="73" t="str">
        <f ca="1"/>
        <v>PM_50_50_05 : Advance procurement information</v>
      </c>
      <c r="S491" s="73"/>
      <c r="T491" s="73"/>
      <c r="U491" s="73"/>
      <c r="V491" s="73"/>
      <c r="W491" s="73"/>
      <c r="X491" s="73"/>
      <c r="Y491" s="73"/>
      <c r="Z491" s="73"/>
      <c r="AA491" s="73"/>
      <c r="AB491" s="73"/>
      <c r="AC491" s="73"/>
      <c r="AD491" s="73"/>
      <c r="AE491" s="73"/>
      <c r="AF491" s="73"/>
      <c r="AG491" s="73"/>
      <c r="AH491" s="73"/>
      <c r="AI491" s="73"/>
      <c r="AJ491" s="73"/>
      <c r="AK491" s="73"/>
      <c r="AL491" s="73"/>
      <c r="AM491" s="73"/>
      <c r="AN491" s="73"/>
      <c r="AO491" s="73" t="str">
        <f ca="1"/>
        <v>80_10_60_001</v>
      </c>
      <c r="AP491" s="73" t="str">
        <f ca="1"/>
        <v>Energy and Environmental Data</v>
      </c>
      <c r="AQ491" s="73" t="str">
        <f t="shared" ca="1" si="7"/>
        <v>80_10_60_001 : Energy and Environmental Data</v>
      </c>
    </row>
    <row r="492" spans="2:43" x14ac:dyDescent="0.35">
      <c r="B492" s="6" t="s">
        <v>3873</v>
      </c>
      <c r="C492" s="73"/>
      <c r="D492" s="73"/>
      <c r="E492" s="73"/>
      <c r="F492" s="73"/>
      <c r="G49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PM_40_60_66</v>
      </c>
      <c r="H492" s="101" t="s">
        <v>2758</v>
      </c>
      <c r="I492" s="101" t="s">
        <v>2521</v>
      </c>
      <c r="J492" s="101" t="s">
        <v>3020</v>
      </c>
      <c r="K492" s="73" t="s">
        <v>3874</v>
      </c>
      <c r="L492" s="73" t="str">
        <f>_xlfn.CONCAT(tbl_Picklist_UniclassPM[[#This Row],[Code]]," : ",tbl_Picklist_UniclassPM[[#This Row],[Title]])</f>
        <v>PM_40_60_66 : Project information production methods and procedures</v>
      </c>
      <c r="M492" s="73"/>
      <c r="N492" s="73"/>
      <c r="O492" s="73"/>
      <c r="P492" s="73"/>
      <c r="Q492" s="73"/>
      <c r="R492" s="73" t="str">
        <f ca="1"/>
        <v>PM_50_50_10 : Tender enquiry</v>
      </c>
      <c r="S492" s="73"/>
      <c r="T492" s="73"/>
      <c r="U492" s="73"/>
      <c r="V492" s="73"/>
      <c r="W492" s="73"/>
      <c r="X492" s="73"/>
      <c r="Y492" s="73"/>
      <c r="Z492" s="73"/>
      <c r="AA492" s="73"/>
      <c r="AB492" s="73"/>
      <c r="AC492" s="73"/>
      <c r="AD492" s="73"/>
      <c r="AE492" s="73"/>
      <c r="AF492" s="73"/>
      <c r="AG492" s="73"/>
      <c r="AH492" s="73"/>
      <c r="AI492" s="73"/>
      <c r="AJ492" s="73"/>
      <c r="AK492" s="73"/>
      <c r="AL492" s="73"/>
      <c r="AM492" s="73"/>
      <c r="AN492" s="73"/>
      <c r="AO492" s="73" t="str">
        <f ca="1"/>
        <v>80_10_65_001</v>
      </c>
      <c r="AP492" s="73" t="str">
        <f ca="1"/>
        <v>Building Performance Evaluation (BPE) Report</v>
      </c>
      <c r="AQ492" s="73" t="str">
        <f t="shared" ca="1" si="7"/>
        <v>80_10_65_001 : Building Performance Evaluation (BPE) Report</v>
      </c>
    </row>
    <row r="493" spans="2:43" x14ac:dyDescent="0.35">
      <c r="B493" s="6" t="s">
        <v>3875</v>
      </c>
      <c r="C493" s="73"/>
      <c r="D493" s="73"/>
      <c r="E493" s="73"/>
      <c r="F493" s="73"/>
      <c r="G49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PM_40_60_67</v>
      </c>
      <c r="H493" s="101" t="s">
        <v>2758</v>
      </c>
      <c r="I493" s="101" t="s">
        <v>2521</v>
      </c>
      <c r="J493" s="101" t="s">
        <v>3142</v>
      </c>
      <c r="K493" s="73" t="s">
        <v>3876</v>
      </c>
      <c r="L493" s="73" t="str">
        <f>_xlfn.CONCAT(tbl_Picklist_UniclassPM[[#This Row],[Code]]," : ",tbl_Picklist_UniclassPM[[#This Row],[Title]])</f>
        <v>PM_40_60_67 : Project information protocol</v>
      </c>
      <c r="M493" s="73"/>
      <c r="N493" s="73"/>
      <c r="O493" s="73"/>
      <c r="P493" s="73"/>
      <c r="Q493" s="73"/>
      <c r="R493" s="73" t="str">
        <f ca="1"/>
        <v>PM_50_50_12 : Tender programme</v>
      </c>
      <c r="S493" s="73"/>
      <c r="T493" s="73"/>
      <c r="U493" s="73"/>
      <c r="V493" s="73"/>
      <c r="W493" s="73"/>
      <c r="X493" s="73"/>
      <c r="Y493" s="73"/>
      <c r="Z493" s="73"/>
      <c r="AA493" s="73"/>
      <c r="AB493" s="73"/>
      <c r="AC493" s="73"/>
      <c r="AD493" s="73"/>
      <c r="AE493" s="73"/>
      <c r="AF493" s="73"/>
      <c r="AG493" s="73"/>
      <c r="AH493" s="73"/>
      <c r="AI493" s="73"/>
      <c r="AJ493" s="73"/>
      <c r="AK493" s="73"/>
      <c r="AL493" s="73"/>
      <c r="AM493" s="73"/>
      <c r="AN493" s="73"/>
      <c r="AO493" s="73" t="str">
        <f ca="1"/>
        <v>80_10_65_002</v>
      </c>
      <c r="AP493" s="73" t="str">
        <f ca="1"/>
        <v>Post Occupancy Evaluation (POE) Report</v>
      </c>
      <c r="AQ493" s="73" t="str">
        <f t="shared" ca="1" si="7"/>
        <v>80_10_65_002 : Post Occupancy Evaluation (POE) Report</v>
      </c>
    </row>
    <row r="494" spans="2:43" x14ac:dyDescent="0.35">
      <c r="B494" s="6" t="s">
        <v>3877</v>
      </c>
      <c r="C494" s="73"/>
      <c r="D494" s="73"/>
      <c r="E494" s="73"/>
      <c r="F494" s="73"/>
      <c r="G49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PM_40_60_68</v>
      </c>
      <c r="H494" s="101" t="s">
        <v>2758</v>
      </c>
      <c r="I494" s="101" t="s">
        <v>2521</v>
      </c>
      <c r="J494" s="101" t="s">
        <v>3544</v>
      </c>
      <c r="K494" s="73" t="s">
        <v>3878</v>
      </c>
      <c r="L494" s="73" t="str">
        <f>_xlfn.CONCAT(tbl_Picklist_UniclassPM[[#This Row],[Code]]," : ",tbl_Picklist_UniclassPM[[#This Row],[Title]])</f>
        <v>PM_40_60_68 : Project information standards</v>
      </c>
      <c r="M494" s="73"/>
      <c r="N494" s="73"/>
      <c r="O494" s="73"/>
      <c r="P494" s="73"/>
      <c r="Q494" s="73"/>
      <c r="R494" s="73" t="str">
        <f ca="1"/>
        <v>PM_50_50_15 : Tender invitation</v>
      </c>
      <c r="S494" s="73"/>
      <c r="T494" s="73"/>
      <c r="U494" s="73"/>
      <c r="V494" s="73"/>
      <c r="W494" s="73"/>
      <c r="X494" s="73"/>
      <c r="Y494" s="73"/>
      <c r="Z494" s="73"/>
      <c r="AA494" s="73"/>
      <c r="AB494" s="73"/>
      <c r="AC494" s="73"/>
      <c r="AD494" s="73"/>
      <c r="AE494" s="73"/>
      <c r="AF494" s="73"/>
      <c r="AG494" s="73"/>
      <c r="AH494" s="73"/>
      <c r="AI494" s="73"/>
      <c r="AJ494" s="73"/>
      <c r="AK494" s="73"/>
      <c r="AL494" s="73"/>
      <c r="AM494" s="73"/>
      <c r="AN494" s="73"/>
      <c r="AO494" s="73" t="str">
        <f ca="1"/>
        <v>80_10_72_001</v>
      </c>
      <c r="AP494" s="73" t="str">
        <f ca="1"/>
        <v>Road Sewer Adoption Licence</v>
      </c>
      <c r="AQ494" s="73" t="str">
        <f t="shared" ca="1" si="7"/>
        <v>80_10_72_001 : Road Sewer Adoption Licence</v>
      </c>
    </row>
    <row r="495" spans="2:43" x14ac:dyDescent="0.35">
      <c r="B495" s="6" t="s">
        <v>3879</v>
      </c>
      <c r="C495" s="73"/>
      <c r="D495" s="73"/>
      <c r="E495" s="73"/>
      <c r="F495" s="73"/>
      <c r="G49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PM_40_60_70</v>
      </c>
      <c r="H495" s="101" t="s">
        <v>2758</v>
      </c>
      <c r="I495" s="101" t="s">
        <v>2521</v>
      </c>
      <c r="J495" s="101" t="s">
        <v>2680</v>
      </c>
      <c r="K495" s="73" t="s">
        <v>3880</v>
      </c>
      <c r="L495" s="73" t="str">
        <f>_xlfn.CONCAT(tbl_Picklist_UniclassPM[[#This Row],[Code]]," : ",tbl_Picklist_UniclassPM[[#This Row],[Title]])</f>
        <v>PM_40_60_70 : Risk schedule</v>
      </c>
      <c r="M495" s="73"/>
      <c r="N495" s="73"/>
      <c r="O495" s="73"/>
      <c r="P495" s="73"/>
      <c r="Q495" s="73"/>
      <c r="R495" s="73" t="str">
        <f ca="1"/>
        <v>PM_50_50_20 : Early contractor involvement information</v>
      </c>
      <c r="S495" s="73"/>
      <c r="T495" s="73"/>
      <c r="U495" s="73"/>
      <c r="V495" s="73"/>
      <c r="W495" s="73"/>
      <c r="X495" s="73"/>
      <c r="Y495" s="73"/>
      <c r="Z495" s="73"/>
      <c r="AA495" s="73"/>
      <c r="AB495" s="73"/>
      <c r="AC495" s="73"/>
      <c r="AD495" s="73"/>
      <c r="AE495" s="73"/>
      <c r="AF495" s="73"/>
      <c r="AG495" s="73"/>
      <c r="AH495" s="73"/>
      <c r="AI495" s="73"/>
      <c r="AJ495" s="73"/>
      <c r="AK495" s="73"/>
      <c r="AL495" s="73"/>
      <c r="AM495" s="73"/>
      <c r="AN495" s="73"/>
      <c r="AO495" s="73" t="str">
        <f ca="1"/>
        <v>80_10_88_001</v>
      </c>
      <c r="AP495" s="73" t="str">
        <f ca="1"/>
        <v>Telephone Extensions Schedule</v>
      </c>
      <c r="AQ495" s="73" t="str">
        <f t="shared" ca="1" si="7"/>
        <v>80_10_88_001 : Telephone Extensions Schedule</v>
      </c>
    </row>
    <row r="496" spans="2:43" x14ac:dyDescent="0.35">
      <c r="B496" s="6" t="s">
        <v>3881</v>
      </c>
      <c r="C496" s="73"/>
      <c r="D496" s="73"/>
      <c r="E496" s="73"/>
      <c r="F496" s="73"/>
      <c r="G49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PM_40_60_72</v>
      </c>
      <c r="H496" s="101" t="s">
        <v>2758</v>
      </c>
      <c r="I496" s="101" t="s">
        <v>2521</v>
      </c>
      <c r="J496" s="101" t="s">
        <v>2912</v>
      </c>
      <c r="K496" s="73" t="s">
        <v>3882</v>
      </c>
      <c r="L496" s="73" t="str">
        <f>_xlfn.CONCAT(tbl_Picklist_UniclassPM[[#This Row],[Code]]," : ",tbl_Picklist_UniclassPM[[#This Row],[Title]])</f>
        <v>PM_40_60_72 : Risk and opportunities management plan</v>
      </c>
      <c r="M496" s="73"/>
      <c r="N496" s="73"/>
      <c r="O496" s="73"/>
      <c r="P496" s="73"/>
      <c r="Q496" s="73"/>
      <c r="R496" s="73" t="str">
        <f ca="1"/>
        <v>PM_50_50_25 : Framework agreement information</v>
      </c>
      <c r="S496" s="73"/>
      <c r="T496" s="73"/>
      <c r="U496" s="73"/>
      <c r="V496" s="73"/>
      <c r="W496" s="73"/>
      <c r="X496" s="73"/>
      <c r="Y496" s="73"/>
      <c r="Z496" s="73"/>
      <c r="AA496" s="73"/>
      <c r="AB496" s="73"/>
      <c r="AC496" s="73"/>
      <c r="AD496" s="73"/>
      <c r="AE496" s="73"/>
      <c r="AF496" s="73"/>
      <c r="AG496" s="73"/>
      <c r="AH496" s="73"/>
      <c r="AI496" s="73"/>
      <c r="AJ496" s="73"/>
      <c r="AK496" s="73"/>
      <c r="AL496" s="73"/>
      <c r="AM496" s="73"/>
      <c r="AN496" s="73"/>
      <c r="AO496" s="73" t="str">
        <f ca="1"/>
        <v>80_10_88_002</v>
      </c>
      <c r="AP496" s="73" t="str">
        <f ca="1"/>
        <v>Telephone System Configuration Record</v>
      </c>
      <c r="AQ496" s="73" t="str">
        <f t="shared" ca="1" si="7"/>
        <v>80_10_88_002 : Telephone System Configuration Record</v>
      </c>
    </row>
    <row r="497" spans="2:43" x14ac:dyDescent="0.35">
      <c r="B497" s="6" t="s">
        <v>3883</v>
      </c>
      <c r="C497" s="73"/>
      <c r="D497" s="73"/>
      <c r="E497" s="73"/>
      <c r="F497" s="73"/>
      <c r="G49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PM_40_60_85</v>
      </c>
      <c r="H497" s="101" t="s">
        <v>2758</v>
      </c>
      <c r="I497" s="101" t="s">
        <v>2521</v>
      </c>
      <c r="J497" s="101" t="s">
        <v>2781</v>
      </c>
      <c r="K497" s="73" t="s">
        <v>3884</v>
      </c>
      <c r="L497" s="73" t="str">
        <f>_xlfn.CONCAT(tbl_Picklist_UniclassPM[[#This Row],[Code]]," : ",tbl_Picklist_UniclassPM[[#This Row],[Title]])</f>
        <v>PM_40_60_85 : Stakeholder management plan</v>
      </c>
      <c r="M497" s="73"/>
      <c r="N497" s="73"/>
      <c r="O497" s="73"/>
      <c r="P497" s="73"/>
      <c r="Q497" s="73"/>
      <c r="R497" s="73" t="str">
        <f ca="1"/>
        <v>PM_50_50_30 : Tender acceptance criteria</v>
      </c>
      <c r="S497" s="73"/>
      <c r="T497" s="73"/>
      <c r="U497" s="73"/>
      <c r="V497" s="73"/>
      <c r="W497" s="73"/>
      <c r="X497" s="73"/>
      <c r="Y497" s="73"/>
      <c r="Z497" s="73"/>
      <c r="AA497" s="73"/>
      <c r="AB497" s="73"/>
      <c r="AC497" s="73"/>
      <c r="AD497" s="73"/>
      <c r="AE497" s="73"/>
      <c r="AF497" s="73"/>
      <c r="AG497" s="73"/>
      <c r="AH497" s="73"/>
      <c r="AI497" s="73"/>
      <c r="AJ497" s="73"/>
      <c r="AK497" s="73"/>
      <c r="AL497" s="73"/>
      <c r="AM497" s="73"/>
      <c r="AN497" s="73"/>
      <c r="AO497" s="73" t="str">
        <f ca="1"/>
        <v>80_30_90_001</v>
      </c>
      <c r="AP497" s="73" t="str">
        <f ca="1"/>
        <v>Utilities Meter Tracker</v>
      </c>
      <c r="AQ497" s="73" t="str">
        <f t="shared" ca="1" si="7"/>
        <v>80_30_90_001 : Utilities Meter Tracker</v>
      </c>
    </row>
    <row r="498" spans="2:43" x14ac:dyDescent="0.35">
      <c r="B498" s="6" t="s">
        <v>3885</v>
      </c>
      <c r="C498" s="73"/>
      <c r="D498" s="73"/>
      <c r="E498" s="73"/>
      <c r="F498" s="73"/>
      <c r="G49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PM_40_60_87</v>
      </c>
      <c r="H498" s="101" t="s">
        <v>2758</v>
      </c>
      <c r="I498" s="101" t="s">
        <v>2521</v>
      </c>
      <c r="J498" s="101" t="s">
        <v>3046</v>
      </c>
      <c r="K498" s="73" t="s">
        <v>3886</v>
      </c>
      <c r="L498" s="73" t="str">
        <f>_xlfn.CONCAT(tbl_Picklist_UniclassPM[[#This Row],[Code]]," : ",tbl_Picklist_UniclassPM[[#This Row],[Title]])</f>
        <v>PM_40_60_87 : Task information delivery plan</v>
      </c>
      <c r="M498" s="73"/>
      <c r="N498" s="73"/>
      <c r="O498" s="73"/>
      <c r="P498" s="73"/>
      <c r="Q498" s="73"/>
      <c r="R498" s="73" t="str">
        <f ca="1"/>
        <v>PM_50_50_35 : Tender documents</v>
      </c>
      <c r="S498" s="73"/>
      <c r="T498" s="73"/>
      <c r="U498" s="73"/>
      <c r="V498" s="73"/>
      <c r="W498" s="73"/>
      <c r="X498" s="73"/>
      <c r="Y498" s="73"/>
      <c r="Z498" s="73"/>
      <c r="AA498" s="73"/>
      <c r="AB498" s="73"/>
      <c r="AC498" s="73"/>
      <c r="AD498" s="73"/>
      <c r="AE498" s="73"/>
      <c r="AF498" s="73"/>
      <c r="AG498" s="73"/>
      <c r="AH498" s="73"/>
      <c r="AI498" s="73"/>
      <c r="AJ498" s="73"/>
      <c r="AK498" s="73"/>
      <c r="AL498" s="73"/>
      <c r="AM498" s="73"/>
      <c r="AN498" s="73"/>
      <c r="AO498" s="73" t="str">
        <f ca="1"/>
        <v>80_30_96_001</v>
      </c>
      <c r="AP498" s="73" t="str">
        <f ca="1"/>
        <v>Written Schemes under PSSR</v>
      </c>
      <c r="AQ498" s="73" t="str">
        <f t="shared" ca="1" si="7"/>
        <v>80_30_96_001 : Written Schemes under PSSR</v>
      </c>
    </row>
    <row r="499" spans="2:43" x14ac:dyDescent="0.35">
      <c r="B499" s="6" t="s">
        <v>3887</v>
      </c>
      <c r="C499" s="73"/>
      <c r="D499" s="73"/>
      <c r="E499" s="73"/>
      <c r="F499" s="73"/>
      <c r="G49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PM_40_60_89</v>
      </c>
      <c r="H499" s="101" t="s">
        <v>2758</v>
      </c>
      <c r="I499" s="101" t="s">
        <v>2521</v>
      </c>
      <c r="J499" s="101" t="s">
        <v>3075</v>
      </c>
      <c r="K499" s="73" t="s">
        <v>3888</v>
      </c>
      <c r="L499" s="73" t="str">
        <f>_xlfn.CONCAT(tbl_Picklist_UniclassPM[[#This Row],[Code]]," : ",tbl_Picklist_UniclassPM[[#This Row],[Title]])</f>
        <v>PM_40_60_89 : Through-life management plan (TLMP)</v>
      </c>
      <c r="M499" s="73"/>
      <c r="N499" s="73"/>
      <c r="O499" s="73"/>
      <c r="P499" s="73"/>
      <c r="Q499" s="73"/>
      <c r="R499" s="73" t="str">
        <f ca="1"/>
        <v>PM_50_50_40 : Private-sector participation (PSP) tender</v>
      </c>
      <c r="S499" s="73"/>
      <c r="T499" s="73"/>
      <c r="U499" s="73"/>
      <c r="V499" s="73"/>
      <c r="W499" s="73"/>
      <c r="X499" s="73"/>
      <c r="Y499" s="73"/>
      <c r="Z499" s="73"/>
      <c r="AA499" s="73"/>
      <c r="AB499" s="73"/>
      <c r="AC499" s="73"/>
      <c r="AD499" s="73"/>
      <c r="AE499" s="73"/>
      <c r="AF499" s="73"/>
      <c r="AG499" s="73"/>
      <c r="AH499" s="73"/>
      <c r="AI499" s="73"/>
      <c r="AJ499" s="73"/>
      <c r="AK499" s="73"/>
      <c r="AL499" s="73"/>
      <c r="AM499" s="73"/>
      <c r="AN499" s="73"/>
      <c r="AO499" s="73" t="str">
        <f ca="1"/>
        <v>80_45_17_001</v>
      </c>
      <c r="AP499" s="73" t="str">
        <f ca="1"/>
        <v>Building Control Full Plans Client Statement of Consent</v>
      </c>
      <c r="AQ499" s="73" t="str">
        <f t="shared" ca="1" si="7"/>
        <v>80_45_17_001 : Building Control Full Plans Client Statement of Consent</v>
      </c>
    </row>
    <row r="500" spans="2:43" x14ac:dyDescent="0.35">
      <c r="B500" s="6" t="s">
        <v>3889</v>
      </c>
      <c r="C500" s="73"/>
      <c r="D500" s="73"/>
      <c r="E500" s="73"/>
      <c r="F500" s="73"/>
      <c r="G50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v>
      </c>
      <c r="H500" s="101" t="s">
        <v>2619</v>
      </c>
      <c r="I500" s="101"/>
      <c r="J500" s="101"/>
      <c r="K500" s="73" t="s">
        <v>3890</v>
      </c>
      <c r="L500" s="73" t="str">
        <f>_xlfn.CONCAT(tbl_Picklist_UniclassPM[[#This Row],[Code]]," : ",tbl_Picklist_UniclassPM[[#This Row],[Title]])</f>
        <v>PM_50 : Financial and commercial information</v>
      </c>
      <c r="M500" s="73"/>
      <c r="N500" s="73"/>
      <c r="O500" s="73"/>
      <c r="P500" s="73"/>
      <c r="Q500" s="73"/>
      <c r="R500" s="73" t="str">
        <f ca="1"/>
        <v>PM_50_50_45 : Tender clarification report</v>
      </c>
      <c r="S500" s="73"/>
      <c r="T500" s="73"/>
      <c r="U500" s="73"/>
      <c r="V500" s="73"/>
      <c r="W500" s="73"/>
      <c r="X500" s="73"/>
      <c r="Y500" s="73"/>
      <c r="Z500" s="73"/>
      <c r="AA500" s="73"/>
      <c r="AB500" s="73"/>
      <c r="AC500" s="73"/>
      <c r="AD500" s="73"/>
      <c r="AE500" s="73"/>
      <c r="AF500" s="73"/>
      <c r="AG500" s="73"/>
      <c r="AH500" s="73"/>
      <c r="AI500" s="73"/>
      <c r="AJ500" s="73"/>
      <c r="AK500" s="73"/>
      <c r="AL500" s="73"/>
      <c r="AM500" s="73"/>
      <c r="AN500" s="73"/>
      <c r="AO500" s="73" t="str">
        <f ca="1"/>
        <v>80_45_17_002</v>
      </c>
      <c r="AP500" s="73" t="str">
        <f ca="1"/>
        <v>Building Control Practical Completion Client Statement</v>
      </c>
      <c r="AQ500" s="73" t="str">
        <f t="shared" ca="1" si="7"/>
        <v>80_45_17_002 : Building Control Practical Completion Client Statement</v>
      </c>
    </row>
    <row r="501" spans="2:43" x14ac:dyDescent="0.35">
      <c r="B501" s="6" t="s">
        <v>3891</v>
      </c>
      <c r="C501" s="73"/>
      <c r="D501" s="73"/>
      <c r="E501" s="73"/>
      <c r="F501" s="73"/>
      <c r="G50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PM_50_15</v>
      </c>
      <c r="H501" s="101" t="s">
        <v>2619</v>
      </c>
      <c r="I501" s="101" t="s">
        <v>2505</v>
      </c>
      <c r="J501" s="101"/>
      <c r="K501" s="73" t="s">
        <v>3892</v>
      </c>
      <c r="L501" s="73" t="str">
        <f>_xlfn.CONCAT(tbl_Picklist_UniclassPM[[#This Row],[Code]]," : ",tbl_Picklist_UniclassPM[[#This Row],[Title]])</f>
        <v>PM_50_15 : Commercial information</v>
      </c>
      <c r="M501" s="73"/>
      <c r="N501" s="73"/>
      <c r="O501" s="73"/>
      <c r="P501" s="73"/>
      <c r="Q501" s="73"/>
      <c r="R501" s="73" t="str">
        <f ca="1"/>
        <v>PM_50_50_50 : Tender instruction</v>
      </c>
      <c r="S501" s="73"/>
      <c r="T501" s="73"/>
      <c r="U501" s="73"/>
      <c r="V501" s="73"/>
      <c r="W501" s="73"/>
      <c r="X501" s="73"/>
      <c r="Y501" s="73"/>
      <c r="Z501" s="73"/>
      <c r="AA501" s="73"/>
      <c r="AB501" s="73"/>
      <c r="AC501" s="73"/>
      <c r="AD501" s="73"/>
      <c r="AE501" s="73"/>
      <c r="AF501" s="73"/>
      <c r="AG501" s="73"/>
      <c r="AH501" s="73"/>
      <c r="AI501" s="73"/>
      <c r="AJ501" s="73"/>
      <c r="AK501" s="73"/>
      <c r="AL501" s="73"/>
      <c r="AM501" s="73"/>
      <c r="AN501" s="73"/>
      <c r="AO501" s="73" t="str">
        <f ca="1"/>
        <v>80_45_17_003</v>
      </c>
      <c r="AP501" s="73" t="str">
        <f ca="1"/>
        <v>Responsible Body Acknowledgement Notice</v>
      </c>
      <c r="AQ501" s="73" t="str">
        <f t="shared" ca="1" si="7"/>
        <v>80_45_17_003 : Responsible Body Acknowledgement Notice</v>
      </c>
    </row>
    <row r="502" spans="2:43" x14ac:dyDescent="0.35">
      <c r="B502" s="6" t="s">
        <v>3893</v>
      </c>
      <c r="C502" s="73"/>
      <c r="D502" s="73"/>
      <c r="E502" s="73"/>
      <c r="F502" s="73"/>
      <c r="G50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PM_50_15_10</v>
      </c>
      <c r="H502" s="101" t="s">
        <v>2619</v>
      </c>
      <c r="I502" s="101" t="s">
        <v>2505</v>
      </c>
      <c r="J502" s="101" t="s">
        <v>2448</v>
      </c>
      <c r="K502" s="73" t="s">
        <v>3894</v>
      </c>
      <c r="L502" s="73" t="str">
        <f>_xlfn.CONCAT(tbl_Picklist_UniclassPM[[#This Row],[Code]]," : ",tbl_Picklist_UniclassPM[[#This Row],[Title]])</f>
        <v>PM_50_15_10 : Building lease</v>
      </c>
      <c r="M502" s="73"/>
      <c r="N502" s="73"/>
      <c r="O502" s="73"/>
      <c r="P502" s="73"/>
      <c r="Q502" s="73"/>
      <c r="R502" s="73" t="str">
        <f ca="1"/>
        <v>PM_50_50_55 : Tender site visit strategy</v>
      </c>
      <c r="S502" s="73"/>
      <c r="T502" s="73"/>
      <c r="U502" s="73"/>
      <c r="V502" s="73"/>
      <c r="W502" s="73"/>
      <c r="X502" s="73"/>
      <c r="Y502" s="73"/>
      <c r="Z502" s="73"/>
      <c r="AA502" s="73"/>
      <c r="AB502" s="73"/>
      <c r="AC502" s="73"/>
      <c r="AD502" s="73"/>
      <c r="AE502" s="73"/>
      <c r="AF502" s="73"/>
      <c r="AG502" s="73"/>
      <c r="AH502" s="73"/>
      <c r="AI502" s="73"/>
      <c r="AJ502" s="73"/>
      <c r="AK502" s="73"/>
      <c r="AL502" s="73"/>
      <c r="AM502" s="73"/>
      <c r="AN502" s="73"/>
      <c r="AO502" s="73" t="str">
        <f ca="1"/>
        <v>80_60_47_001</v>
      </c>
      <c r="AP502" s="73" t="str">
        <f ca="1"/>
        <v>Legionella Risk Assessment, Written Control Scheme and Log Book</v>
      </c>
      <c r="AQ502" s="73" t="str">
        <f t="shared" ca="1" si="7"/>
        <v>80_60_47_001 : Legionella Risk Assessment, Written Control Scheme and Log Book</v>
      </c>
    </row>
    <row r="503" spans="2:43" x14ac:dyDescent="0.35">
      <c r="B503" s="6" t="s">
        <v>3895</v>
      </c>
      <c r="C503" s="73"/>
      <c r="D503" s="73"/>
      <c r="E503" s="73"/>
      <c r="F503" s="73"/>
      <c r="G50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PM_50_15_71</v>
      </c>
      <c r="H503" s="101" t="s">
        <v>2619</v>
      </c>
      <c r="I503" s="101" t="s">
        <v>2505</v>
      </c>
      <c r="J503" s="101" t="s">
        <v>3232</v>
      </c>
      <c r="K503" s="73" t="s">
        <v>3896</v>
      </c>
      <c r="L503" s="73" t="str">
        <f>_xlfn.CONCAT(tbl_Picklist_UniclassPM[[#This Row],[Code]]," : ",tbl_Picklist_UniclassPM[[#This Row],[Title]])</f>
        <v>PM_50_15_71 : Resident profile</v>
      </c>
      <c r="M503" s="73"/>
      <c r="N503" s="73"/>
      <c r="O503" s="73"/>
      <c r="P503" s="73"/>
      <c r="Q503" s="73"/>
      <c r="R503" s="73" t="str">
        <f ca="1"/>
        <v>PM_50_50_60 : Tender return</v>
      </c>
      <c r="S503" s="73"/>
      <c r="T503" s="73"/>
      <c r="U503" s="73"/>
      <c r="V503" s="73"/>
      <c r="W503" s="73"/>
      <c r="X503" s="73"/>
      <c r="Y503" s="73"/>
      <c r="Z503" s="73"/>
      <c r="AA503" s="73"/>
      <c r="AB503" s="73"/>
      <c r="AC503" s="73"/>
      <c r="AD503" s="73"/>
      <c r="AE503" s="73"/>
      <c r="AF503" s="73"/>
      <c r="AG503" s="73"/>
      <c r="AH503" s="73"/>
      <c r="AI503" s="73"/>
      <c r="AJ503" s="73"/>
      <c r="AK503" s="73"/>
      <c r="AL503" s="73"/>
      <c r="AM503" s="73"/>
      <c r="AN503" s="73"/>
      <c r="AO503" s="73" t="str">
        <f ca="1"/>
        <v>80_60_50_002</v>
      </c>
      <c r="AP503" s="73" t="str">
        <f ca="1"/>
        <v>Asbestos Management Plan</v>
      </c>
      <c r="AQ503" s="73" t="str">
        <f t="shared" ca="1" si="7"/>
        <v>80_60_50_002 : Asbestos Management Plan</v>
      </c>
    </row>
    <row r="504" spans="2:43" x14ac:dyDescent="0.35">
      <c r="B504" s="6" t="s">
        <v>3897</v>
      </c>
      <c r="C504" s="73"/>
      <c r="D504" s="73"/>
      <c r="E504" s="73"/>
      <c r="F504" s="73"/>
      <c r="G50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PM_50_15_90</v>
      </c>
      <c r="H504" s="101" t="s">
        <v>2619</v>
      </c>
      <c r="I504" s="101" t="s">
        <v>2505</v>
      </c>
      <c r="J504" s="101" t="s">
        <v>2715</v>
      </c>
      <c r="K504" s="73" t="s">
        <v>3898</v>
      </c>
      <c r="L504" s="73" t="str">
        <f>_xlfn.CONCAT(tbl_Picklist_UniclassPM[[#This Row],[Code]]," : ",tbl_Picklist_UniclassPM[[#This Row],[Title]])</f>
        <v>PM_50_15_90 : Tenancy agreement</v>
      </c>
      <c r="M504" s="73"/>
      <c r="N504" s="73"/>
      <c r="O504" s="73"/>
      <c r="P504" s="73"/>
      <c r="Q504" s="73"/>
      <c r="R504" s="73" t="str">
        <f ca="1"/>
        <v>PM_50_50_65 : Tender assessment report</v>
      </c>
      <c r="S504" s="73"/>
      <c r="T504" s="73"/>
      <c r="U504" s="73"/>
      <c r="V504" s="73"/>
      <c r="W504" s="73"/>
      <c r="X504" s="73"/>
      <c r="Y504" s="73"/>
      <c r="Z504" s="73"/>
      <c r="AA504" s="73"/>
      <c r="AB504" s="73"/>
      <c r="AC504" s="73"/>
      <c r="AD504" s="73"/>
      <c r="AE504" s="73"/>
      <c r="AF504" s="73"/>
      <c r="AG504" s="73"/>
      <c r="AH504" s="73"/>
      <c r="AI504" s="73"/>
      <c r="AJ504" s="73"/>
      <c r="AK504" s="73"/>
      <c r="AL504" s="73"/>
      <c r="AM504" s="73"/>
      <c r="AN504" s="73"/>
      <c r="AO504" s="73" t="str">
        <f ca="1"/>
        <v>80_60_70_001</v>
      </c>
      <c r="AP504" s="73" t="str">
        <f ca="1"/>
        <v>Residual Risk Register</v>
      </c>
      <c r="AQ504" s="73" t="str">
        <f t="shared" ca="1" si="7"/>
        <v>80_60_70_001 : Residual Risk Register</v>
      </c>
    </row>
    <row r="505" spans="2:43" x14ac:dyDescent="0.35">
      <c r="B505" s="6" t="s">
        <v>3899</v>
      </c>
      <c r="C505" s="73"/>
      <c r="D505" s="73"/>
      <c r="E505" s="73"/>
      <c r="F505" s="73"/>
      <c r="G50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v>
      </c>
      <c r="H505" s="101" t="s">
        <v>2619</v>
      </c>
      <c r="I505" s="101" t="s">
        <v>2579</v>
      </c>
      <c r="J505" s="101"/>
      <c r="K505" s="73" t="s">
        <v>3900</v>
      </c>
      <c r="L505" s="73" t="str">
        <f>_xlfn.CONCAT(tbl_Picklist_UniclassPM[[#This Row],[Code]]," : ",tbl_Picklist_UniclassPM[[#This Row],[Title]])</f>
        <v>PM_50_30 : Economic viability information</v>
      </c>
      <c r="M505" s="73"/>
      <c r="N505" s="73"/>
      <c r="O505" s="73"/>
      <c r="P505" s="73"/>
      <c r="Q505" s="73"/>
      <c r="R505" s="73" t="str">
        <f ca="1"/>
        <v>PM_50_50_70 : Tender evaluation report</v>
      </c>
      <c r="S505" s="73"/>
      <c r="T505" s="73"/>
      <c r="U505" s="73"/>
      <c r="V505" s="73"/>
      <c r="W505" s="73"/>
      <c r="X505" s="73"/>
      <c r="Y505" s="73"/>
      <c r="Z505" s="73"/>
      <c r="AA505" s="73"/>
      <c r="AB505" s="73"/>
      <c r="AC505" s="73"/>
      <c r="AD505" s="73"/>
      <c r="AE505" s="73"/>
      <c r="AF505" s="73"/>
      <c r="AG505" s="73"/>
      <c r="AH505" s="73"/>
      <c r="AI505" s="73"/>
      <c r="AJ505" s="73"/>
      <c r="AK505" s="73"/>
      <c r="AL505" s="73"/>
      <c r="AM505" s="73"/>
      <c r="AN505" s="73"/>
      <c r="AO505" s="73"/>
      <c r="AP505" s="73"/>
      <c r="AQ505" s="73" t="str">
        <f t="shared" si="7"/>
        <v/>
      </c>
    </row>
    <row r="506" spans="2:43" x14ac:dyDescent="0.35">
      <c r="B506" s="6" t="s">
        <v>3901</v>
      </c>
      <c r="C506" s="73"/>
      <c r="D506" s="73"/>
      <c r="E506" s="73"/>
      <c r="F506" s="73"/>
      <c r="G50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PM_50_30_10</v>
      </c>
      <c r="H506" s="101" t="s">
        <v>2619</v>
      </c>
      <c r="I506" s="101" t="s">
        <v>2579</v>
      </c>
      <c r="J506" s="101" t="s">
        <v>2448</v>
      </c>
      <c r="K506" s="73" t="s">
        <v>3902</v>
      </c>
      <c r="L506" s="73" t="str">
        <f>_xlfn.CONCAT(tbl_Picklist_UniclassPM[[#This Row],[Code]]," : ",tbl_Picklist_UniclassPM[[#This Row],[Title]])</f>
        <v>PM_50_30_10 : Business case</v>
      </c>
      <c r="M506" s="73"/>
      <c r="N506" s="73"/>
      <c r="O506" s="73"/>
      <c r="P506" s="73"/>
      <c r="Q506" s="73"/>
      <c r="R506" s="73" t="str">
        <f ca="1"/>
        <v>PM_50_50_75 : Tender error resolution strategy</v>
      </c>
      <c r="S506" s="73"/>
      <c r="T506" s="73"/>
      <c r="U506" s="73"/>
      <c r="V506" s="73"/>
      <c r="W506" s="73"/>
      <c r="X506" s="73"/>
      <c r="Y506" s="73"/>
      <c r="Z506" s="73"/>
      <c r="AA506" s="73"/>
      <c r="AB506" s="73"/>
      <c r="AC506" s="73"/>
      <c r="AD506" s="73"/>
      <c r="AE506" s="73"/>
      <c r="AF506" s="73"/>
      <c r="AG506" s="73"/>
      <c r="AH506" s="73"/>
      <c r="AI506" s="73"/>
      <c r="AJ506" s="73"/>
      <c r="AK506" s="73"/>
      <c r="AL506" s="73"/>
      <c r="AM506" s="73"/>
      <c r="AN506" s="73"/>
      <c r="AO506" s="73"/>
      <c r="AP506" s="73"/>
      <c r="AQ506" s="73" t="str">
        <f t="shared" si="7"/>
        <v/>
      </c>
    </row>
    <row r="507" spans="2:43" x14ac:dyDescent="0.35">
      <c r="B507" s="6" t="s">
        <v>3903</v>
      </c>
      <c r="C507" s="73"/>
      <c r="D507" s="73"/>
      <c r="E507" s="73"/>
      <c r="F507" s="73"/>
      <c r="G50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PM_50_30_11</v>
      </c>
      <c r="H507" s="101" t="s">
        <v>2619</v>
      </c>
      <c r="I507" s="101" t="s">
        <v>2579</v>
      </c>
      <c r="J507" s="101" t="s">
        <v>2628</v>
      </c>
      <c r="K507" s="73" t="s">
        <v>3904</v>
      </c>
      <c r="L507" s="73" t="str">
        <f>_xlfn.CONCAT(tbl_Picklist_UniclassPM[[#This Row],[Code]]," : ",tbl_Picklist_UniclassPM[[#This Row],[Title]])</f>
        <v>PM_50_30_11 : Capital contributions information</v>
      </c>
      <c r="M507" s="73"/>
      <c r="N507" s="73"/>
      <c r="O507" s="73"/>
      <c r="P507" s="73"/>
      <c r="Q507" s="73"/>
      <c r="R507" s="73" t="str">
        <f ca="1"/>
        <v>PM_50_50_80 : Tender acceptance report</v>
      </c>
      <c r="S507" s="73"/>
      <c r="T507" s="73"/>
      <c r="U507" s="73"/>
      <c r="V507" s="73"/>
      <c r="W507" s="73"/>
      <c r="X507" s="73"/>
      <c r="Y507" s="73"/>
      <c r="Z507" s="73"/>
      <c r="AA507" s="73"/>
      <c r="AB507" s="73"/>
      <c r="AC507" s="73"/>
      <c r="AD507" s="73"/>
      <c r="AE507" s="73"/>
      <c r="AF507" s="73"/>
      <c r="AG507" s="73"/>
      <c r="AH507" s="73"/>
      <c r="AI507" s="73"/>
      <c r="AJ507" s="73"/>
      <c r="AK507" s="73"/>
      <c r="AL507" s="73"/>
      <c r="AM507" s="73"/>
      <c r="AN507" s="73"/>
      <c r="AO507" s="73"/>
      <c r="AP507" s="73"/>
      <c r="AQ507" s="73" t="str">
        <f t="shared" si="7"/>
        <v/>
      </c>
    </row>
    <row r="508" spans="2:43" x14ac:dyDescent="0.35">
      <c r="B508" s="6" t="s">
        <v>3905</v>
      </c>
      <c r="C508" s="73"/>
      <c r="D508" s="73"/>
      <c r="E508" s="73"/>
      <c r="F508" s="73"/>
      <c r="G50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PM_50_30_12</v>
      </c>
      <c r="H508" s="101" t="s">
        <v>2619</v>
      </c>
      <c r="I508" s="101" t="s">
        <v>2579</v>
      </c>
      <c r="J508" s="101" t="s">
        <v>2641</v>
      </c>
      <c r="K508" s="73" t="s">
        <v>3906</v>
      </c>
      <c r="L508" s="73" t="str">
        <f>_xlfn.CONCAT(tbl_Picklist_UniclassPM[[#This Row],[Code]]," : ",tbl_Picklist_UniclassPM[[#This Row],[Title]])</f>
        <v>PM_50_30_12 : Commercial compliance report</v>
      </c>
      <c r="M508" s="73"/>
      <c r="N508" s="73"/>
      <c r="O508" s="73"/>
      <c r="P508" s="73"/>
      <c r="Q508" s="73"/>
      <c r="R508" s="73" t="str">
        <f ca="1"/>
        <v>PM_50_50_85 : Post-tender negotiation</v>
      </c>
      <c r="S508" s="73"/>
      <c r="T508" s="73"/>
      <c r="U508" s="73"/>
      <c r="V508" s="73"/>
      <c r="W508" s="73"/>
      <c r="X508" s="73"/>
      <c r="Y508" s="73"/>
      <c r="Z508" s="73"/>
      <c r="AA508" s="73"/>
      <c r="AB508" s="73"/>
      <c r="AC508" s="73"/>
      <c r="AD508" s="73"/>
      <c r="AE508" s="73"/>
      <c r="AF508" s="73"/>
      <c r="AG508" s="73"/>
      <c r="AH508" s="73"/>
      <c r="AI508" s="73"/>
      <c r="AJ508" s="73"/>
      <c r="AK508" s="73"/>
      <c r="AL508" s="73"/>
      <c r="AM508" s="73"/>
      <c r="AN508" s="73"/>
      <c r="AO508" s="73"/>
      <c r="AP508" s="73"/>
      <c r="AQ508" s="73" t="str">
        <f t="shared" si="7"/>
        <v/>
      </c>
    </row>
    <row r="509" spans="2:43" x14ac:dyDescent="0.35">
      <c r="B509" s="6" t="s">
        <v>3907</v>
      </c>
      <c r="C509" s="73"/>
      <c r="D509" s="73"/>
      <c r="E509" s="73"/>
      <c r="F509" s="73"/>
      <c r="G50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PM_50_30_14</v>
      </c>
      <c r="H509" s="101" t="s">
        <v>2619</v>
      </c>
      <c r="I509" s="101" t="s">
        <v>2579</v>
      </c>
      <c r="J509" s="101" t="s">
        <v>2665</v>
      </c>
      <c r="K509" s="73" t="s">
        <v>3908</v>
      </c>
      <c r="L509" s="73" t="str">
        <f>_xlfn.CONCAT(tbl_Picklist_UniclassPM[[#This Row],[Code]]," : ",tbl_Picklist_UniclassPM[[#This Row],[Title]])</f>
        <v>PM_50_30_14 : Commercial plan</v>
      </c>
      <c r="M509" s="73"/>
      <c r="N509" s="73"/>
      <c r="O509" s="73"/>
      <c r="P509" s="73"/>
      <c r="Q509" s="73"/>
      <c r="R509" s="73" t="str">
        <f ca="1"/>
        <v>PM_50_50_90 : Tender notification</v>
      </c>
      <c r="S509" s="73"/>
      <c r="T509" s="73"/>
      <c r="U509" s="73"/>
      <c r="V509" s="73"/>
      <c r="W509" s="73"/>
      <c r="X509" s="73"/>
      <c r="Y509" s="73"/>
      <c r="Z509" s="73"/>
      <c r="AA509" s="73"/>
      <c r="AB509" s="73"/>
      <c r="AC509" s="73"/>
      <c r="AD509" s="73"/>
      <c r="AE509" s="73"/>
      <c r="AF509" s="73"/>
      <c r="AG509" s="73"/>
      <c r="AH509" s="73"/>
      <c r="AI509" s="73"/>
      <c r="AJ509" s="73"/>
      <c r="AK509" s="73"/>
      <c r="AL509" s="73"/>
      <c r="AM509" s="73"/>
      <c r="AN509" s="73"/>
      <c r="AO509" s="73"/>
      <c r="AP509" s="73"/>
      <c r="AQ509" s="73" t="str">
        <f t="shared" si="7"/>
        <v/>
      </c>
    </row>
    <row r="510" spans="2:43" x14ac:dyDescent="0.35">
      <c r="B510" s="6" t="s">
        <v>3909</v>
      </c>
      <c r="C510" s="73"/>
      <c r="D510" s="73"/>
      <c r="E510" s="73"/>
      <c r="F510" s="73"/>
      <c r="G51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PM_50_30_16</v>
      </c>
      <c r="H510" s="101" t="s">
        <v>2619</v>
      </c>
      <c r="I510" s="101" t="s">
        <v>2579</v>
      </c>
      <c r="J510" s="101" t="s">
        <v>2687</v>
      </c>
      <c r="K510" s="73" t="s">
        <v>3910</v>
      </c>
      <c r="L510" s="73" t="str">
        <f>_xlfn.CONCAT(tbl_Picklist_UniclassPM[[#This Row],[Code]]," : ",tbl_Picklist_UniclassPM[[#This Row],[Title]])</f>
        <v>PM_50_30_16 : Commercial strategy</v>
      </c>
      <c r="M510" s="73"/>
      <c r="N510" s="73"/>
      <c r="O510" s="73"/>
      <c r="P510" s="73"/>
      <c r="Q510" s="73"/>
      <c r="R510" s="73" t="str">
        <f ca="1"/>
        <v>PM_55_15_04 : Asset compliance information</v>
      </c>
      <c r="S510" s="73"/>
      <c r="T510" s="73"/>
      <c r="U510" s="73"/>
      <c r="V510" s="73"/>
      <c r="W510" s="73"/>
      <c r="X510" s="73"/>
      <c r="Y510" s="73"/>
      <c r="Z510" s="73"/>
      <c r="AA510" s="73"/>
      <c r="AB510" s="73"/>
      <c r="AC510" s="73"/>
      <c r="AD510" s="73"/>
      <c r="AE510" s="73"/>
      <c r="AF510" s="73"/>
      <c r="AG510" s="73"/>
      <c r="AH510" s="73"/>
      <c r="AI510" s="73"/>
      <c r="AJ510" s="73"/>
      <c r="AK510" s="73"/>
      <c r="AL510" s="73"/>
      <c r="AM510" s="73"/>
      <c r="AN510" s="73"/>
      <c r="AO510" s="73"/>
      <c r="AP510" s="73"/>
      <c r="AQ510" s="73" t="str">
        <f t="shared" si="7"/>
        <v/>
      </c>
    </row>
    <row r="511" spans="2:43" x14ac:dyDescent="0.35">
      <c r="B511" s="6" t="s">
        <v>3911</v>
      </c>
      <c r="C511" s="73"/>
      <c r="D511" s="73"/>
      <c r="E511" s="73"/>
      <c r="F511" s="73"/>
      <c r="G51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PM_50_30_18</v>
      </c>
      <c r="H511" s="101" t="s">
        <v>2619</v>
      </c>
      <c r="I511" s="101" t="s">
        <v>2579</v>
      </c>
      <c r="J511" s="101" t="s">
        <v>2710</v>
      </c>
      <c r="K511" s="73" t="s">
        <v>3912</v>
      </c>
      <c r="L511" s="73" t="str">
        <f>_xlfn.CONCAT(tbl_Picklist_UniclassPM[[#This Row],[Code]]," : ",tbl_Picklist_UniclassPM[[#This Row],[Title]])</f>
        <v>PM_50_30_18 : Cost model and indicative costing</v>
      </c>
      <c r="M511" s="73"/>
      <c r="N511" s="73"/>
      <c r="O511" s="73"/>
      <c r="P511" s="73"/>
      <c r="Q511" s="73"/>
      <c r="R511" s="73" t="str">
        <f ca="1"/>
        <v>PM_55_15_15 : Compliance statement</v>
      </c>
      <c r="S511" s="73"/>
      <c r="T511" s="73"/>
      <c r="U511" s="73"/>
      <c r="V511" s="73"/>
      <c r="W511" s="73"/>
      <c r="X511" s="73"/>
      <c r="Y511" s="73"/>
      <c r="Z511" s="73"/>
      <c r="AA511" s="73"/>
      <c r="AB511" s="73"/>
      <c r="AC511" s="73"/>
      <c r="AD511" s="73"/>
      <c r="AE511" s="73"/>
      <c r="AF511" s="73"/>
      <c r="AG511" s="73"/>
      <c r="AH511" s="73"/>
      <c r="AI511" s="73"/>
      <c r="AJ511" s="73"/>
      <c r="AK511" s="73"/>
      <c r="AL511" s="73"/>
      <c r="AM511" s="73"/>
      <c r="AN511" s="73"/>
      <c r="AO511" s="73"/>
      <c r="AP511" s="73"/>
      <c r="AQ511" s="73" t="str">
        <f t="shared" si="7"/>
        <v/>
      </c>
    </row>
    <row r="512" spans="2:43" x14ac:dyDescent="0.35">
      <c r="B512" s="6" t="s">
        <v>3913</v>
      </c>
      <c r="C512" s="73"/>
      <c r="D512" s="73"/>
      <c r="E512" s="73"/>
      <c r="F512" s="73"/>
      <c r="G51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PM_50_30_26</v>
      </c>
      <c r="H512" s="101" t="s">
        <v>2619</v>
      </c>
      <c r="I512" s="101" t="s">
        <v>2579</v>
      </c>
      <c r="J512" s="101" t="s">
        <v>2740</v>
      </c>
      <c r="K512" s="73" t="s">
        <v>3914</v>
      </c>
      <c r="L512" s="73" t="str">
        <f>_xlfn.CONCAT(tbl_Picklist_UniclassPM[[#This Row],[Code]]," : ",tbl_Picklist_UniclassPM[[#This Row],[Title]])</f>
        <v>PM_50_30_26 : Earned value management report</v>
      </c>
      <c r="M512" s="73"/>
      <c r="N512" s="73"/>
      <c r="O512" s="73"/>
      <c r="P512" s="73"/>
      <c r="Q512" s="73"/>
      <c r="R512" s="73" t="str">
        <f ca="1"/>
        <v>PM_55_15_17 : Contract notice</v>
      </c>
      <c r="S512" s="73"/>
      <c r="T512" s="73"/>
      <c r="U512" s="73"/>
      <c r="V512" s="73"/>
      <c r="W512" s="73"/>
      <c r="X512" s="73"/>
      <c r="Y512" s="73"/>
      <c r="Z512" s="73"/>
      <c r="AA512" s="73"/>
      <c r="AB512" s="73"/>
      <c r="AC512" s="73"/>
      <c r="AD512" s="73"/>
      <c r="AE512" s="73"/>
      <c r="AF512" s="73"/>
      <c r="AG512" s="73"/>
      <c r="AH512" s="73"/>
      <c r="AI512" s="73"/>
      <c r="AJ512" s="73"/>
      <c r="AK512" s="73"/>
      <c r="AL512" s="73"/>
      <c r="AM512" s="73"/>
      <c r="AN512" s="73"/>
      <c r="AO512" s="73"/>
      <c r="AP512" s="73"/>
      <c r="AQ512" s="73" t="str">
        <f t="shared" si="7"/>
        <v/>
      </c>
    </row>
    <row r="513" spans="2:43" x14ac:dyDescent="0.35">
      <c r="B513" s="6" t="s">
        <v>3915</v>
      </c>
      <c r="C513" s="73"/>
      <c r="D513" s="73"/>
      <c r="E513" s="73"/>
      <c r="F513" s="73"/>
      <c r="G51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PM_50_30_27</v>
      </c>
      <c r="H513" s="101" t="s">
        <v>2619</v>
      </c>
      <c r="I513" s="101" t="s">
        <v>2579</v>
      </c>
      <c r="J513" s="101" t="s">
        <v>2561</v>
      </c>
      <c r="K513" s="73" t="s">
        <v>3916</v>
      </c>
      <c r="L513" s="73" t="str">
        <f>_xlfn.CONCAT(tbl_Picklist_UniclassPM[[#This Row],[Code]]," : ",tbl_Picklist_UniclassPM[[#This Row],[Title]])</f>
        <v>PM_50_30_27 : Efficiency assessment</v>
      </c>
      <c r="M513" s="73"/>
      <c r="N513" s="73"/>
      <c r="O513" s="73"/>
      <c r="P513" s="73"/>
      <c r="Q513" s="73"/>
      <c r="R513" s="73" t="str">
        <f ca="1"/>
        <v>PM_55_15_28 : Escrow agreement</v>
      </c>
      <c r="S513" s="73"/>
      <c r="T513" s="73"/>
      <c r="U513" s="73"/>
      <c r="V513" s="73"/>
      <c r="W513" s="73"/>
      <c r="X513" s="73"/>
      <c r="Y513" s="73"/>
      <c r="Z513" s="73"/>
      <c r="AA513" s="73"/>
      <c r="AB513" s="73"/>
      <c r="AC513" s="73"/>
      <c r="AD513" s="73"/>
      <c r="AE513" s="73"/>
      <c r="AF513" s="73"/>
      <c r="AG513" s="73"/>
      <c r="AH513" s="73"/>
      <c r="AI513" s="73"/>
      <c r="AJ513" s="73"/>
      <c r="AK513" s="73"/>
      <c r="AL513" s="73"/>
      <c r="AM513" s="73"/>
      <c r="AN513" s="73"/>
      <c r="AO513" s="73"/>
      <c r="AP513" s="73"/>
      <c r="AQ513" s="73" t="str">
        <f t="shared" si="7"/>
        <v/>
      </c>
    </row>
    <row r="514" spans="2:43" x14ac:dyDescent="0.35">
      <c r="B514" s="6" t="s">
        <v>3917</v>
      </c>
      <c r="C514" s="73"/>
      <c r="D514" s="73"/>
      <c r="E514" s="73"/>
      <c r="F514" s="73"/>
      <c r="G51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PM_50_30_28</v>
      </c>
      <c r="H514" s="101" t="s">
        <v>2619</v>
      </c>
      <c r="I514" s="101" t="s">
        <v>2579</v>
      </c>
      <c r="J514" s="101" t="s">
        <v>2753</v>
      </c>
      <c r="K514" s="73" t="s">
        <v>3918</v>
      </c>
      <c r="L514" s="73" t="str">
        <f>_xlfn.CONCAT(tbl_Picklist_UniclassPM[[#This Row],[Code]]," : ",tbl_Picklist_UniclassPM[[#This Row],[Title]])</f>
        <v>PM_50_30_28 : Financial damage assessment</v>
      </c>
      <c r="M514" s="73"/>
      <c r="N514" s="73"/>
      <c r="O514" s="73"/>
      <c r="P514" s="73"/>
      <c r="Q514" s="73"/>
      <c r="R514" s="73" t="str">
        <f ca="1"/>
        <v>PM_55_15_47 : Liquidated damages information</v>
      </c>
      <c r="S514" s="73"/>
      <c r="T514" s="73"/>
      <c r="U514" s="73"/>
      <c r="V514" s="73"/>
      <c r="W514" s="73"/>
      <c r="X514" s="73"/>
      <c r="Y514" s="73"/>
      <c r="Z514" s="73"/>
      <c r="AA514" s="73"/>
      <c r="AB514" s="73"/>
      <c r="AC514" s="73"/>
      <c r="AD514" s="73"/>
      <c r="AE514" s="73"/>
      <c r="AF514" s="73"/>
      <c r="AG514" s="73"/>
      <c r="AH514" s="73"/>
      <c r="AI514" s="73"/>
      <c r="AJ514" s="73"/>
      <c r="AK514" s="73"/>
      <c r="AL514" s="73"/>
      <c r="AM514" s="73"/>
      <c r="AN514" s="73"/>
      <c r="AO514" s="73"/>
      <c r="AP514" s="73"/>
      <c r="AQ514" s="73" t="str">
        <f t="shared" si="7"/>
        <v/>
      </c>
    </row>
    <row r="515" spans="2:43" x14ac:dyDescent="0.35">
      <c r="B515" s="6" t="s">
        <v>3919</v>
      </c>
      <c r="C515" s="73"/>
      <c r="D515" s="73"/>
      <c r="E515" s="73"/>
      <c r="F515" s="73"/>
      <c r="G51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PM_50_30_29</v>
      </c>
      <c r="H515" s="101" t="s">
        <v>2619</v>
      </c>
      <c r="I515" s="101" t="s">
        <v>2579</v>
      </c>
      <c r="J515" s="101" t="s">
        <v>3110</v>
      </c>
      <c r="K515" s="73" t="s">
        <v>3920</v>
      </c>
      <c r="L515" s="73" t="str">
        <f>_xlfn.CONCAT(tbl_Picklist_UniclassPM[[#This Row],[Code]]," : ",tbl_Picklist_UniclassPM[[#This Row],[Title]])</f>
        <v>PM_50_30_29 : Financial strategy</v>
      </c>
      <c r="M515" s="73"/>
      <c r="N515" s="73"/>
      <c r="O515" s="73"/>
      <c r="P515" s="73"/>
      <c r="Q515" s="73"/>
      <c r="R515" s="73" t="str">
        <f ca="1"/>
        <v>PM_55_15_65 : Project brief derogations</v>
      </c>
      <c r="S515" s="73"/>
      <c r="T515" s="73"/>
      <c r="U515" s="73"/>
      <c r="V515" s="73"/>
      <c r="W515" s="73"/>
      <c r="X515" s="73"/>
      <c r="Y515" s="73"/>
      <c r="Z515" s="73"/>
      <c r="AA515" s="73"/>
      <c r="AB515" s="73"/>
      <c r="AC515" s="73"/>
      <c r="AD515" s="73"/>
      <c r="AE515" s="73"/>
      <c r="AF515" s="73"/>
      <c r="AG515" s="73"/>
      <c r="AH515" s="73"/>
      <c r="AI515" s="73"/>
      <c r="AJ515" s="73"/>
      <c r="AK515" s="73"/>
      <c r="AL515" s="73"/>
      <c r="AM515" s="73"/>
      <c r="AN515" s="73"/>
      <c r="AO515" s="73"/>
      <c r="AP515" s="73"/>
      <c r="AQ515" s="73" t="str">
        <f t="shared" si="7"/>
        <v/>
      </c>
    </row>
    <row r="516" spans="2:43" x14ac:dyDescent="0.35">
      <c r="B516" s="6" t="s">
        <v>3921</v>
      </c>
      <c r="C516" s="73"/>
      <c r="D516" s="73"/>
      <c r="E516" s="73"/>
      <c r="F516" s="73"/>
      <c r="G51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PM_50_30_30</v>
      </c>
      <c r="H516" s="101" t="s">
        <v>2619</v>
      </c>
      <c r="I516" s="101" t="s">
        <v>2579</v>
      </c>
      <c r="J516" s="101" t="s">
        <v>2579</v>
      </c>
      <c r="K516" s="73" t="s">
        <v>3922</v>
      </c>
      <c r="L516" s="73" t="str">
        <f>_xlfn.CONCAT(tbl_Picklist_UniclassPM[[#This Row],[Code]]," : ",tbl_Picklist_UniclassPM[[#This Row],[Title]])</f>
        <v>PM_50_30_30 : Funding information</v>
      </c>
      <c r="M516" s="73"/>
      <c r="N516" s="73"/>
      <c r="O516" s="73"/>
      <c r="P516" s="73"/>
      <c r="Q516" s="73"/>
      <c r="R516" s="73" t="str">
        <f ca="1"/>
        <v>PM_55_55_50 : Maintenance contract</v>
      </c>
      <c r="S516" s="73"/>
      <c r="T516" s="73"/>
      <c r="U516" s="73"/>
      <c r="V516" s="73"/>
      <c r="W516" s="73"/>
      <c r="X516" s="73"/>
      <c r="Y516" s="73"/>
      <c r="Z516" s="73"/>
      <c r="AA516" s="73"/>
      <c r="AB516" s="73"/>
      <c r="AC516" s="73"/>
      <c r="AD516" s="73"/>
      <c r="AE516" s="73"/>
      <c r="AF516" s="73"/>
      <c r="AG516" s="73"/>
      <c r="AH516" s="73"/>
      <c r="AI516" s="73"/>
      <c r="AJ516" s="73"/>
      <c r="AK516" s="73"/>
      <c r="AL516" s="73"/>
      <c r="AM516" s="73"/>
      <c r="AN516" s="73"/>
      <c r="AO516" s="73"/>
      <c r="AP516" s="73"/>
      <c r="AQ516" s="73" t="str">
        <f t="shared" ref="AQ516:AQ544" si="8">IF(OR(AO516="",AP516=""), "", _xlfn.CONCAT(AO516," : ",AP516))</f>
        <v/>
      </c>
    </row>
    <row r="517" spans="2:43" x14ac:dyDescent="0.35">
      <c r="B517" s="6" t="s">
        <v>3923</v>
      </c>
      <c r="C517" s="73"/>
      <c r="D517" s="73"/>
      <c r="E517" s="73"/>
      <c r="F517" s="73"/>
      <c r="G51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PM_50_30_40</v>
      </c>
      <c r="H517" s="101" t="s">
        <v>2619</v>
      </c>
      <c r="I517" s="101" t="s">
        <v>2579</v>
      </c>
      <c r="J517" s="101" t="s">
        <v>2758</v>
      </c>
      <c r="K517" s="73" t="s">
        <v>3924</v>
      </c>
      <c r="L517" s="73" t="str">
        <f>_xlfn.CONCAT(tbl_Picklist_UniclassPM[[#This Row],[Code]]," : ",tbl_Picklist_UniclassPM[[#This Row],[Title]])</f>
        <v>PM_50_30_40 : Initial planning estimate</v>
      </c>
      <c r="M517" s="73"/>
      <c r="N517" s="73"/>
      <c r="O517" s="73"/>
      <c r="P517" s="73"/>
      <c r="Q517" s="73"/>
      <c r="R517" s="73" t="str">
        <f ca="1"/>
        <v>PM_55_55_70 : Services contract</v>
      </c>
      <c r="S517" s="73"/>
      <c r="T517" s="73"/>
      <c r="U517" s="73"/>
      <c r="V517" s="73"/>
      <c r="W517" s="73"/>
      <c r="X517" s="73"/>
      <c r="Y517" s="73"/>
      <c r="Z517" s="73"/>
      <c r="AA517" s="73"/>
      <c r="AB517" s="73"/>
      <c r="AC517" s="73"/>
      <c r="AD517" s="73"/>
      <c r="AE517" s="73"/>
      <c r="AF517" s="73"/>
      <c r="AG517" s="73"/>
      <c r="AH517" s="73"/>
      <c r="AI517" s="73"/>
      <c r="AJ517" s="73"/>
      <c r="AK517" s="73"/>
      <c r="AL517" s="73"/>
      <c r="AM517" s="73"/>
      <c r="AN517" s="73"/>
      <c r="AO517" s="73"/>
      <c r="AP517" s="73"/>
      <c r="AQ517" s="73" t="str">
        <f t="shared" si="8"/>
        <v/>
      </c>
    </row>
    <row r="518" spans="2:43" x14ac:dyDescent="0.35">
      <c r="B518" s="6" t="s">
        <v>3925</v>
      </c>
      <c r="C518" s="73"/>
      <c r="D518" s="73"/>
      <c r="E518" s="73"/>
      <c r="F518" s="73"/>
      <c r="G51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PM_50_30_42</v>
      </c>
      <c r="H518" s="101" t="s">
        <v>2619</v>
      </c>
      <c r="I518" s="101" t="s">
        <v>2579</v>
      </c>
      <c r="J518" s="101" t="s">
        <v>3318</v>
      </c>
      <c r="K518" s="73" t="s">
        <v>3926</v>
      </c>
      <c r="L518" s="73" t="str">
        <f>_xlfn.CONCAT(tbl_Picklist_UniclassPM[[#This Row],[Code]]," : ",tbl_Picklist_UniclassPM[[#This Row],[Title]])</f>
        <v>PM_50_30_42 : Investment appraisal</v>
      </c>
      <c r="M518" s="73"/>
      <c r="N518" s="73"/>
      <c r="O518" s="73"/>
      <c r="P518" s="73"/>
      <c r="Q518" s="73"/>
      <c r="R518" s="73" t="str">
        <f ca="1"/>
        <v>PM_55_55_80 : Supplies contract</v>
      </c>
      <c r="S518" s="73"/>
      <c r="T518" s="73"/>
      <c r="U518" s="73"/>
      <c r="V518" s="73"/>
      <c r="W518" s="73"/>
      <c r="X518" s="73"/>
      <c r="Y518" s="73"/>
      <c r="Z518" s="73"/>
      <c r="AA518" s="73"/>
      <c r="AB518" s="73"/>
      <c r="AC518" s="73"/>
      <c r="AD518" s="73"/>
      <c r="AE518" s="73"/>
      <c r="AF518" s="73"/>
      <c r="AG518" s="73"/>
      <c r="AH518" s="73"/>
      <c r="AI518" s="73"/>
      <c r="AJ518" s="73"/>
      <c r="AK518" s="73"/>
      <c r="AL518" s="73"/>
      <c r="AM518" s="73"/>
      <c r="AN518" s="73"/>
      <c r="AO518" s="73"/>
      <c r="AP518" s="73"/>
      <c r="AQ518" s="73" t="str">
        <f t="shared" si="8"/>
        <v/>
      </c>
    </row>
    <row r="519" spans="2:43" x14ac:dyDescent="0.35">
      <c r="B519" s="6" t="s">
        <v>3927</v>
      </c>
      <c r="C519" s="73"/>
      <c r="D519" s="73"/>
      <c r="E519" s="73"/>
      <c r="F519" s="73"/>
      <c r="G51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PM_50_30_60</v>
      </c>
      <c r="H519" s="101" t="s">
        <v>2619</v>
      </c>
      <c r="I519" s="101" t="s">
        <v>2579</v>
      </c>
      <c r="J519" s="101" t="s">
        <v>2521</v>
      </c>
      <c r="K519" s="73" t="s">
        <v>3928</v>
      </c>
      <c r="L519" s="73" t="str">
        <f>_xlfn.CONCAT(tbl_Picklist_UniclassPM[[#This Row],[Code]]," : ",tbl_Picklist_UniclassPM[[#This Row],[Title]])</f>
        <v>PM_50_30_60 : Partnership funding report</v>
      </c>
      <c r="M519" s="73"/>
      <c r="N519" s="73"/>
      <c r="O519" s="73"/>
      <c r="P519" s="73"/>
      <c r="Q519" s="73"/>
      <c r="R519" s="73" t="str">
        <f ca="1"/>
        <v>PM_55_55_85 : Target cost contracts</v>
      </c>
      <c r="S519" s="73"/>
      <c r="T519" s="73"/>
      <c r="U519" s="73"/>
      <c r="V519" s="73"/>
      <c r="W519" s="73"/>
      <c r="X519" s="73"/>
      <c r="Y519" s="73"/>
      <c r="Z519" s="73"/>
      <c r="AA519" s="73"/>
      <c r="AB519" s="73"/>
      <c r="AC519" s="73"/>
      <c r="AD519" s="73"/>
      <c r="AE519" s="73"/>
      <c r="AF519" s="73"/>
      <c r="AG519" s="73"/>
      <c r="AH519" s="73"/>
      <c r="AI519" s="73"/>
      <c r="AJ519" s="73"/>
      <c r="AK519" s="73"/>
      <c r="AL519" s="73"/>
      <c r="AM519" s="73"/>
      <c r="AN519" s="73"/>
      <c r="AO519" s="73"/>
      <c r="AP519" s="73"/>
      <c r="AQ519" s="73" t="str">
        <f t="shared" si="8"/>
        <v/>
      </c>
    </row>
    <row r="520" spans="2:43" x14ac:dyDescent="0.35">
      <c r="B520" s="6" t="s">
        <v>3929</v>
      </c>
      <c r="C520" s="73"/>
      <c r="D520" s="73"/>
      <c r="E520" s="73"/>
      <c r="F520" s="73"/>
      <c r="G52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PM_50_30_64</v>
      </c>
      <c r="H520" s="101" t="s">
        <v>2619</v>
      </c>
      <c r="I520" s="101" t="s">
        <v>2579</v>
      </c>
      <c r="J520" s="101" t="s">
        <v>2976</v>
      </c>
      <c r="K520" s="73" t="s">
        <v>3930</v>
      </c>
      <c r="L520" s="73" t="str">
        <f>_xlfn.CONCAT(tbl_Picklist_UniclassPM[[#This Row],[Code]]," : ",tbl_Picklist_UniclassPM[[#This Row],[Title]])</f>
        <v>PM_50_30_64 : Preliminary business case</v>
      </c>
      <c r="M520" s="73"/>
      <c r="N520" s="73"/>
      <c r="O520" s="73"/>
      <c r="P520" s="73"/>
      <c r="Q520" s="73"/>
      <c r="R520" s="73" t="str">
        <f ca="1"/>
        <v>PM_55_55_90 : Works contract</v>
      </c>
      <c r="S520" s="73"/>
      <c r="T520" s="73"/>
      <c r="U520" s="73"/>
      <c r="V520" s="73"/>
      <c r="W520" s="73"/>
      <c r="X520" s="73"/>
      <c r="Y520" s="73"/>
      <c r="Z520" s="73"/>
      <c r="AA520" s="73"/>
      <c r="AB520" s="73"/>
      <c r="AC520" s="73"/>
      <c r="AD520" s="73"/>
      <c r="AE520" s="73"/>
      <c r="AF520" s="73"/>
      <c r="AG520" s="73"/>
      <c r="AH520" s="73"/>
      <c r="AI520" s="73"/>
      <c r="AJ520" s="73"/>
      <c r="AK520" s="73"/>
      <c r="AL520" s="73"/>
      <c r="AM520" s="73"/>
      <c r="AN520" s="73"/>
      <c r="AO520" s="73"/>
      <c r="AP520" s="73"/>
      <c r="AQ520" s="73" t="str">
        <f t="shared" si="8"/>
        <v/>
      </c>
    </row>
    <row r="521" spans="2:43" x14ac:dyDescent="0.35">
      <c r="B521" s="6" t="s">
        <v>3931</v>
      </c>
      <c r="C521" s="73"/>
      <c r="D521" s="73"/>
      <c r="E521" s="73"/>
      <c r="F521" s="73"/>
      <c r="G52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PM_50_30_66</v>
      </c>
      <c r="H521" s="101" t="s">
        <v>2619</v>
      </c>
      <c r="I521" s="101" t="s">
        <v>2579</v>
      </c>
      <c r="J521" s="101" t="s">
        <v>3020</v>
      </c>
      <c r="K521" s="73" t="s">
        <v>3932</v>
      </c>
      <c r="L521" s="73" t="str">
        <f>_xlfn.CONCAT(tbl_Picklist_UniclassPM[[#This Row],[Code]]," : ",tbl_Picklist_UniclassPM[[#This Row],[Title]])</f>
        <v>PM_50_30_66 : Pre-tender estimate</v>
      </c>
      <c r="M521" s="73"/>
      <c r="N521" s="73"/>
      <c r="O521" s="73"/>
      <c r="P521" s="73"/>
      <c r="Q521" s="73"/>
      <c r="R521" s="73" t="str">
        <f ca="1"/>
        <v>PM_60_10_50 : Site access information</v>
      </c>
      <c r="S521" s="73"/>
      <c r="T521" s="73"/>
      <c r="U521" s="73"/>
      <c r="V521" s="73"/>
      <c r="W521" s="73"/>
      <c r="X521" s="73"/>
      <c r="Y521" s="73"/>
      <c r="Z521" s="73"/>
      <c r="AA521" s="73"/>
      <c r="AB521" s="73"/>
      <c r="AC521" s="73"/>
      <c r="AD521" s="73"/>
      <c r="AE521" s="73"/>
      <c r="AF521" s="73"/>
      <c r="AG521" s="73"/>
      <c r="AH521" s="73"/>
      <c r="AI521" s="73"/>
      <c r="AJ521" s="73"/>
      <c r="AK521" s="73"/>
      <c r="AL521" s="73"/>
      <c r="AM521" s="73"/>
      <c r="AN521" s="73"/>
      <c r="AO521" s="73"/>
      <c r="AP521" s="73"/>
      <c r="AQ521" s="73" t="str">
        <f t="shared" si="8"/>
        <v/>
      </c>
    </row>
    <row r="522" spans="2:43" x14ac:dyDescent="0.35">
      <c r="B522" s="6" t="s">
        <v>3933</v>
      </c>
      <c r="C522" s="73"/>
      <c r="D522" s="73"/>
      <c r="E522" s="73"/>
      <c r="F522" s="73"/>
      <c r="G52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PM_50_30_68</v>
      </c>
      <c r="H522" s="101" t="s">
        <v>2619</v>
      </c>
      <c r="I522" s="101" t="s">
        <v>2579</v>
      </c>
      <c r="J522" s="101" t="s">
        <v>3544</v>
      </c>
      <c r="K522" s="73" t="s">
        <v>3934</v>
      </c>
      <c r="L522" s="73" t="str">
        <f>_xlfn.CONCAT(tbl_Picklist_UniclassPM[[#This Row],[Code]]," : ",tbl_Picklist_UniclassPM[[#This Row],[Title]])</f>
        <v>PM_50_30_68 : Private-sector participation (PSP) evaluation report</v>
      </c>
      <c r="M522" s="73"/>
      <c r="N522" s="73"/>
      <c r="O522" s="73"/>
      <c r="P522" s="73"/>
      <c r="Q522" s="73"/>
      <c r="R522" s="73" t="str">
        <f ca="1"/>
        <v>PM_60_10_52 : Site altitude</v>
      </c>
      <c r="S522" s="73"/>
      <c r="T522" s="73"/>
      <c r="U522" s="73"/>
      <c r="V522" s="73"/>
      <c r="W522" s="73"/>
      <c r="X522" s="73"/>
      <c r="Y522" s="73"/>
      <c r="Z522" s="73"/>
      <c r="AA522" s="73"/>
      <c r="AB522" s="73"/>
      <c r="AC522" s="73"/>
      <c r="AD522" s="73"/>
      <c r="AE522" s="73"/>
      <c r="AF522" s="73"/>
      <c r="AG522" s="73"/>
      <c r="AH522" s="73"/>
      <c r="AI522" s="73"/>
      <c r="AJ522" s="73"/>
      <c r="AK522" s="73"/>
      <c r="AL522" s="73"/>
      <c r="AM522" s="73"/>
      <c r="AN522" s="73"/>
      <c r="AO522" s="73"/>
      <c r="AP522" s="73"/>
      <c r="AQ522" s="73" t="str">
        <f t="shared" si="8"/>
        <v/>
      </c>
    </row>
    <row r="523" spans="2:43" x14ac:dyDescent="0.35">
      <c r="B523" s="6" t="s">
        <v>3935</v>
      </c>
      <c r="C523" s="73"/>
      <c r="D523" s="73"/>
      <c r="E523" s="73"/>
      <c r="F523" s="73"/>
      <c r="G52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PM_50_30_70</v>
      </c>
      <c r="H523" s="101" t="s">
        <v>2619</v>
      </c>
      <c r="I523" s="101" t="s">
        <v>2579</v>
      </c>
      <c r="J523" s="101" t="s">
        <v>2680</v>
      </c>
      <c r="K523" s="73" t="s">
        <v>3936</v>
      </c>
      <c r="L523" s="73" t="str">
        <f>_xlfn.CONCAT(tbl_Picklist_UniclassPM[[#This Row],[Code]]," : ",tbl_Picklist_UniclassPM[[#This Row],[Title]])</f>
        <v>PM_50_30_70 : Private-sector participation (PSP) financial close</v>
      </c>
      <c r="M523" s="73"/>
      <c r="N523" s="73"/>
      <c r="O523" s="73"/>
      <c r="P523" s="73"/>
      <c r="Q523" s="73"/>
      <c r="R523" s="73" t="str">
        <f ca="1"/>
        <v>PM_60_10_55 : Site branding information</v>
      </c>
      <c r="S523" s="73"/>
      <c r="T523" s="73"/>
      <c r="U523" s="73"/>
      <c r="V523" s="73"/>
      <c r="W523" s="73"/>
      <c r="X523" s="73"/>
      <c r="Y523" s="73"/>
      <c r="Z523" s="73"/>
      <c r="AA523" s="73"/>
      <c r="AB523" s="73"/>
      <c r="AC523" s="73"/>
      <c r="AD523" s="73"/>
      <c r="AE523" s="73"/>
      <c r="AF523" s="73"/>
      <c r="AG523" s="73"/>
      <c r="AH523" s="73"/>
      <c r="AI523" s="73"/>
      <c r="AJ523" s="73"/>
      <c r="AK523" s="73"/>
      <c r="AL523" s="73"/>
      <c r="AM523" s="73"/>
      <c r="AN523" s="73"/>
      <c r="AO523" s="73"/>
      <c r="AP523" s="73"/>
      <c r="AQ523" s="73" t="str">
        <f t="shared" si="8"/>
        <v/>
      </c>
    </row>
    <row r="524" spans="2:43" x14ac:dyDescent="0.35">
      <c r="B524" s="6" t="s">
        <v>3937</v>
      </c>
      <c r="C524" s="73"/>
      <c r="D524" s="73"/>
      <c r="E524" s="73"/>
      <c r="F524" s="73"/>
      <c r="G52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PM_50_30_85</v>
      </c>
      <c r="H524" s="101" t="s">
        <v>2619</v>
      </c>
      <c r="I524" s="101" t="s">
        <v>2579</v>
      </c>
      <c r="J524" s="101" t="s">
        <v>2781</v>
      </c>
      <c r="K524" s="73" t="s">
        <v>3938</v>
      </c>
      <c r="L524" s="73" t="str">
        <f>_xlfn.CONCAT(tbl_Picklist_UniclassPM[[#This Row],[Code]]," : ",tbl_Picklist_UniclassPM[[#This Row],[Title]])</f>
        <v>PM_50_30_85 : Supply chain agreement</v>
      </c>
      <c r="M524" s="73"/>
      <c r="N524" s="73"/>
      <c r="O524" s="73"/>
      <c r="P524" s="73"/>
      <c r="Q524" s="73"/>
      <c r="R524" s="73" t="str">
        <f ca="1"/>
        <v>PM_60_10_58 : Site establishment information</v>
      </c>
      <c r="S524" s="73"/>
      <c r="T524" s="73"/>
      <c r="U524" s="73"/>
      <c r="V524" s="73"/>
      <c r="W524" s="73"/>
      <c r="X524" s="73"/>
      <c r="Y524" s="73"/>
      <c r="Z524" s="73"/>
      <c r="AA524" s="73"/>
      <c r="AB524" s="73"/>
      <c r="AC524" s="73"/>
      <c r="AD524" s="73"/>
      <c r="AE524" s="73"/>
      <c r="AF524" s="73"/>
      <c r="AG524" s="73"/>
      <c r="AH524" s="73"/>
      <c r="AI524" s="73"/>
      <c r="AJ524" s="73"/>
      <c r="AK524" s="73"/>
      <c r="AL524" s="73"/>
      <c r="AM524" s="73"/>
      <c r="AN524" s="73"/>
      <c r="AO524" s="73"/>
      <c r="AP524" s="73"/>
      <c r="AQ524" s="73" t="str">
        <f t="shared" si="8"/>
        <v/>
      </c>
    </row>
    <row r="525" spans="2:43" x14ac:dyDescent="0.35">
      <c r="B525" s="6" t="s">
        <v>3939</v>
      </c>
      <c r="C525" s="73"/>
      <c r="D525" s="73"/>
      <c r="E525" s="73"/>
      <c r="F525" s="73"/>
      <c r="G52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PM_50_30_96</v>
      </c>
      <c r="H525" s="101" t="s">
        <v>2619</v>
      </c>
      <c r="I525" s="101" t="s">
        <v>2579</v>
      </c>
      <c r="J525" s="101" t="s">
        <v>3163</v>
      </c>
      <c r="K525" s="73" t="s">
        <v>3940</v>
      </c>
      <c r="L525" s="73" t="str">
        <f>_xlfn.CONCAT(tbl_Picklist_UniclassPM[[#This Row],[Code]]," : ",tbl_Picklist_UniclassPM[[#This Row],[Title]])</f>
        <v>PM_50_30_96 : Whole-life costing</v>
      </c>
      <c r="M525" s="73"/>
      <c r="N525" s="73"/>
      <c r="O525" s="73"/>
      <c r="P525" s="73"/>
      <c r="Q525" s="73"/>
      <c r="R525" s="73" t="str">
        <f ca="1"/>
        <v>PM_60_10_60 : Site grid reference</v>
      </c>
      <c r="S525" s="73"/>
      <c r="T525" s="73"/>
      <c r="U525" s="73"/>
      <c r="V525" s="73"/>
      <c r="W525" s="73"/>
      <c r="X525" s="73"/>
      <c r="Y525" s="73"/>
      <c r="Z525" s="73"/>
      <c r="AA525" s="73"/>
      <c r="AB525" s="73"/>
      <c r="AC525" s="73"/>
      <c r="AD525" s="73"/>
      <c r="AE525" s="73"/>
      <c r="AF525" s="73"/>
      <c r="AG525" s="73"/>
      <c r="AH525" s="73"/>
      <c r="AI525" s="73"/>
      <c r="AJ525" s="73"/>
      <c r="AK525" s="73"/>
      <c r="AL525" s="73"/>
      <c r="AM525" s="73"/>
      <c r="AN525" s="73"/>
      <c r="AO525" s="73"/>
      <c r="AP525" s="73"/>
      <c r="AQ525" s="73" t="str">
        <f t="shared" si="8"/>
        <v/>
      </c>
    </row>
    <row r="526" spans="2:43" x14ac:dyDescent="0.35">
      <c r="B526" s="6" t="s">
        <v>3941</v>
      </c>
      <c r="C526" s="73"/>
      <c r="D526" s="73"/>
      <c r="E526" s="73"/>
      <c r="F526" s="73"/>
      <c r="G52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v>
      </c>
      <c r="H526" s="101" t="s">
        <v>2619</v>
      </c>
      <c r="I526" s="101" t="s">
        <v>2619</v>
      </c>
      <c r="J526" s="101"/>
      <c r="K526" s="73" t="s">
        <v>3942</v>
      </c>
      <c r="L526" s="73" t="str">
        <f>_xlfn.CONCAT(tbl_Picklist_UniclassPM[[#This Row],[Code]]," : ",tbl_Picklist_UniclassPM[[#This Row],[Title]])</f>
        <v>PM_50_50 : Procurement and tendering information</v>
      </c>
      <c r="M526" s="73"/>
      <c r="N526" s="73"/>
      <c r="O526" s="73"/>
      <c r="P526" s="73"/>
      <c r="Q526" s="73"/>
      <c r="R526" s="73" t="str">
        <f ca="1"/>
        <v>PM_60_10_62 : Site layout plan</v>
      </c>
      <c r="S526" s="73"/>
      <c r="T526" s="73"/>
      <c r="U526" s="73"/>
      <c r="V526" s="73"/>
      <c r="W526" s="73"/>
      <c r="X526" s="73"/>
      <c r="Y526" s="73"/>
      <c r="Z526" s="73"/>
      <c r="AA526" s="73"/>
      <c r="AB526" s="73"/>
      <c r="AC526" s="73"/>
      <c r="AD526" s="73"/>
      <c r="AE526" s="73"/>
      <c r="AF526" s="73"/>
      <c r="AG526" s="73"/>
      <c r="AH526" s="73"/>
      <c r="AI526" s="73"/>
      <c r="AJ526" s="73"/>
      <c r="AK526" s="73"/>
      <c r="AL526" s="73"/>
      <c r="AM526" s="73"/>
      <c r="AN526" s="73"/>
      <c r="AO526" s="73"/>
      <c r="AP526" s="73"/>
      <c r="AQ526" s="73" t="str">
        <f t="shared" si="8"/>
        <v/>
      </c>
    </row>
    <row r="527" spans="2:43" x14ac:dyDescent="0.35">
      <c r="B527" s="6" t="s">
        <v>3943</v>
      </c>
      <c r="C527" s="73"/>
      <c r="D527" s="73"/>
      <c r="E527" s="73"/>
      <c r="F527" s="73"/>
      <c r="G52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PM_50_50_01</v>
      </c>
      <c r="H527" s="101" t="s">
        <v>2619</v>
      </c>
      <c r="I527" s="101" t="s">
        <v>2619</v>
      </c>
      <c r="J527" s="101" t="s">
        <v>2536</v>
      </c>
      <c r="K527" s="73" t="s">
        <v>3944</v>
      </c>
      <c r="L527" s="73" t="str">
        <f>_xlfn.CONCAT(tbl_Picklist_UniclassPM[[#This Row],[Code]]," : ",tbl_Picklist_UniclassPM[[#This Row],[Title]])</f>
        <v>PM_50_50_01 : Procurement strategy</v>
      </c>
      <c r="M527" s="73"/>
      <c r="N527" s="73"/>
      <c r="O527" s="73"/>
      <c r="P527" s="73"/>
      <c r="Q527" s="73"/>
      <c r="R527" s="73" t="str">
        <f ca="1"/>
        <v>PM_60_10_63 : Site logistics plan</v>
      </c>
      <c r="S527" s="73"/>
      <c r="T527" s="73"/>
      <c r="U527" s="73"/>
      <c r="V527" s="73"/>
      <c r="W527" s="73"/>
      <c r="X527" s="73"/>
      <c r="Y527" s="73"/>
      <c r="Z527" s="73"/>
      <c r="AA527" s="73"/>
      <c r="AB527" s="73"/>
      <c r="AC527" s="73"/>
      <c r="AD527" s="73"/>
      <c r="AE527" s="73"/>
      <c r="AF527" s="73"/>
      <c r="AG527" s="73"/>
      <c r="AH527" s="73"/>
      <c r="AI527" s="73"/>
      <c r="AJ527" s="73"/>
      <c r="AK527" s="73"/>
      <c r="AL527" s="73"/>
      <c r="AM527" s="73"/>
      <c r="AN527" s="73"/>
      <c r="AO527" s="73"/>
      <c r="AP527" s="73"/>
      <c r="AQ527" s="73" t="str">
        <f t="shared" si="8"/>
        <v/>
      </c>
    </row>
    <row r="528" spans="2:43" x14ac:dyDescent="0.35">
      <c r="B528" s="6" t="s">
        <v>3945</v>
      </c>
      <c r="C528" s="73"/>
      <c r="D528" s="73"/>
      <c r="E528" s="73"/>
      <c r="F528" s="73"/>
      <c r="G52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PM_50_50_03</v>
      </c>
      <c r="H528" s="101" t="s">
        <v>2619</v>
      </c>
      <c r="I528" s="101" t="s">
        <v>2619</v>
      </c>
      <c r="J528" s="101" t="s">
        <v>2464</v>
      </c>
      <c r="K528" s="73" t="s">
        <v>3946</v>
      </c>
      <c r="L528" s="73" t="str">
        <f>_xlfn.CONCAT(tbl_Picklist_UniclassPM[[#This Row],[Code]]," : ",tbl_Picklist_UniclassPM[[#This Row],[Title]])</f>
        <v>PM_50_50_03 : Prior information notice</v>
      </c>
      <c r="M528" s="73"/>
      <c r="N528" s="73"/>
      <c r="O528" s="73"/>
      <c r="P528" s="73"/>
      <c r="Q528" s="73"/>
      <c r="R528" s="73" t="str">
        <f ca="1"/>
        <v>PM_60_10_65 : Site safety plan</v>
      </c>
      <c r="S528" s="73"/>
      <c r="T528" s="73"/>
      <c r="U528" s="73"/>
      <c r="V528" s="73"/>
      <c r="W528" s="73"/>
      <c r="X528" s="73"/>
      <c r="Y528" s="73"/>
      <c r="Z528" s="73"/>
      <c r="AA528" s="73"/>
      <c r="AB528" s="73"/>
      <c r="AC528" s="73"/>
      <c r="AD528" s="73"/>
      <c r="AE528" s="73"/>
      <c r="AF528" s="73"/>
      <c r="AG528" s="73"/>
      <c r="AH528" s="73"/>
      <c r="AI528" s="73"/>
      <c r="AJ528" s="73"/>
      <c r="AK528" s="73"/>
      <c r="AL528" s="73"/>
      <c r="AM528" s="73"/>
      <c r="AN528" s="73"/>
      <c r="AO528" s="73"/>
      <c r="AP528" s="73"/>
      <c r="AQ528" s="73" t="str">
        <f t="shared" si="8"/>
        <v/>
      </c>
    </row>
    <row r="529" spans="2:43" x14ac:dyDescent="0.35">
      <c r="B529" s="6" t="s">
        <v>3947</v>
      </c>
      <c r="C529" s="73"/>
      <c r="D529" s="73"/>
      <c r="E529" s="73"/>
      <c r="F529" s="73"/>
      <c r="G52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PM_50_50_05</v>
      </c>
      <c r="H529" s="101" t="s">
        <v>2619</v>
      </c>
      <c r="I529" s="101" t="s">
        <v>2619</v>
      </c>
      <c r="J529" s="101" t="s">
        <v>2598</v>
      </c>
      <c r="K529" s="73" t="s">
        <v>3948</v>
      </c>
      <c r="L529" s="73" t="str">
        <f>_xlfn.CONCAT(tbl_Picklist_UniclassPM[[#This Row],[Code]]," : ",tbl_Picklist_UniclassPM[[#This Row],[Title]])</f>
        <v>PM_50_50_05 : Advance procurement information</v>
      </c>
      <c r="M529" s="73"/>
      <c r="N529" s="73"/>
      <c r="O529" s="73"/>
      <c r="P529" s="73"/>
      <c r="Q529" s="73"/>
      <c r="R529" s="73" t="str">
        <f ca="1"/>
        <v>PM_60_10_70 : Site services information</v>
      </c>
      <c r="S529" s="73"/>
      <c r="T529" s="73"/>
      <c r="U529" s="73"/>
      <c r="V529" s="73"/>
      <c r="W529" s="73"/>
      <c r="X529" s="73"/>
      <c r="Y529" s="73"/>
      <c r="Z529" s="73"/>
      <c r="AA529" s="73"/>
      <c r="AB529" s="73"/>
      <c r="AC529" s="73"/>
      <c r="AD529" s="73"/>
      <c r="AE529" s="73"/>
      <c r="AF529" s="73"/>
      <c r="AG529" s="73"/>
      <c r="AH529" s="73"/>
      <c r="AI529" s="73"/>
      <c r="AJ529" s="73"/>
      <c r="AK529" s="73"/>
      <c r="AL529" s="73"/>
      <c r="AM529" s="73"/>
      <c r="AN529" s="73"/>
      <c r="AO529" s="73"/>
      <c r="AP529" s="73"/>
      <c r="AQ529" s="73" t="str">
        <f t="shared" si="8"/>
        <v/>
      </c>
    </row>
    <row r="530" spans="2:43" x14ac:dyDescent="0.35">
      <c r="B530" s="6" t="s">
        <v>3949</v>
      </c>
      <c r="C530" s="73"/>
      <c r="D530" s="73"/>
      <c r="E530" s="73"/>
      <c r="F530" s="73"/>
      <c r="G53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PM_50_50_10</v>
      </c>
      <c r="H530" s="101" t="s">
        <v>2619</v>
      </c>
      <c r="I530" s="101" t="s">
        <v>2619</v>
      </c>
      <c r="J530" s="101" t="s">
        <v>2448</v>
      </c>
      <c r="K530" s="73" t="s">
        <v>3950</v>
      </c>
      <c r="L530" s="73" t="str">
        <f>_xlfn.CONCAT(tbl_Picklist_UniclassPM[[#This Row],[Code]]," : ",tbl_Picklist_UniclassPM[[#This Row],[Title]])</f>
        <v>PM_50_50_10 : Tender enquiry</v>
      </c>
      <c r="M530" s="73"/>
      <c r="N530" s="73"/>
      <c r="O530" s="73"/>
      <c r="P530" s="73"/>
      <c r="Q530" s="73"/>
      <c r="R530" s="73" t="str">
        <f ca="1"/>
        <v>PM_60_10_75 : Site set-up information</v>
      </c>
      <c r="S530" s="73"/>
      <c r="T530" s="73"/>
      <c r="U530" s="73"/>
      <c r="V530" s="73"/>
      <c r="W530" s="73"/>
      <c r="X530" s="73"/>
      <c r="Y530" s="73"/>
      <c r="Z530" s="73"/>
      <c r="AA530" s="73"/>
      <c r="AB530" s="73"/>
      <c r="AC530" s="73"/>
      <c r="AD530" s="73"/>
      <c r="AE530" s="73"/>
      <c r="AF530" s="73"/>
      <c r="AG530" s="73"/>
      <c r="AH530" s="73"/>
      <c r="AI530" s="73"/>
      <c r="AJ530" s="73"/>
      <c r="AK530" s="73"/>
      <c r="AL530" s="73"/>
      <c r="AM530" s="73"/>
      <c r="AN530" s="73"/>
      <c r="AO530" s="73"/>
      <c r="AP530" s="73"/>
      <c r="AQ530" s="73" t="str">
        <f t="shared" si="8"/>
        <v/>
      </c>
    </row>
    <row r="531" spans="2:43" x14ac:dyDescent="0.35">
      <c r="B531" s="6" t="s">
        <v>3951</v>
      </c>
      <c r="C531" s="73"/>
      <c r="D531" s="73"/>
      <c r="E531" s="73"/>
      <c r="F531" s="73"/>
      <c r="G53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PM_50_50_12</v>
      </c>
      <c r="H531" s="101" t="s">
        <v>2619</v>
      </c>
      <c r="I531" s="101" t="s">
        <v>2619</v>
      </c>
      <c r="J531" s="101" t="s">
        <v>2641</v>
      </c>
      <c r="K531" s="73" t="s">
        <v>3952</v>
      </c>
      <c r="L531" s="73" t="str">
        <f>_xlfn.CONCAT(tbl_Picklist_UniclassPM[[#This Row],[Code]]," : ",tbl_Picklist_UniclassPM[[#This Row],[Title]])</f>
        <v>PM_50_50_12 : Tender programme</v>
      </c>
      <c r="M531" s="73"/>
      <c r="N531" s="73"/>
      <c r="O531" s="73"/>
      <c r="P531" s="73"/>
      <c r="Q531" s="73"/>
      <c r="R531" s="73" t="str">
        <f ca="1"/>
        <v>PM_60_10_77 : Site security information</v>
      </c>
      <c r="S531" s="73"/>
      <c r="T531" s="73"/>
      <c r="U531" s="73"/>
      <c r="V531" s="73"/>
      <c r="W531" s="73"/>
      <c r="X531" s="73"/>
      <c r="Y531" s="73"/>
      <c r="Z531" s="73"/>
      <c r="AA531" s="73"/>
      <c r="AB531" s="73"/>
      <c r="AC531" s="73"/>
      <c r="AD531" s="73"/>
      <c r="AE531" s="73"/>
      <c r="AF531" s="73"/>
      <c r="AG531" s="73"/>
      <c r="AH531" s="73"/>
      <c r="AI531" s="73"/>
      <c r="AJ531" s="73"/>
      <c r="AK531" s="73"/>
      <c r="AL531" s="73"/>
      <c r="AM531" s="73"/>
      <c r="AN531" s="73"/>
      <c r="AO531" s="73"/>
      <c r="AP531" s="73"/>
      <c r="AQ531" s="73" t="str">
        <f t="shared" si="8"/>
        <v/>
      </c>
    </row>
    <row r="532" spans="2:43" x14ac:dyDescent="0.35">
      <c r="B532" s="6" t="s">
        <v>3953</v>
      </c>
      <c r="C532" s="73"/>
      <c r="D532" s="73"/>
      <c r="E532" s="73"/>
      <c r="F532" s="73"/>
      <c r="G53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PM_50_50_15</v>
      </c>
      <c r="H532" s="101" t="s">
        <v>2619</v>
      </c>
      <c r="I532" s="101" t="s">
        <v>2619</v>
      </c>
      <c r="J532" s="101" t="s">
        <v>2505</v>
      </c>
      <c r="K532" s="73" t="s">
        <v>3954</v>
      </c>
      <c r="L532" s="73" t="str">
        <f>_xlfn.CONCAT(tbl_Picklist_UniclassPM[[#This Row],[Code]]," : ",tbl_Picklist_UniclassPM[[#This Row],[Title]])</f>
        <v>PM_50_50_15 : Tender invitation</v>
      </c>
      <c r="M532" s="73"/>
      <c r="N532" s="73"/>
      <c r="O532" s="73"/>
      <c r="P532" s="73"/>
      <c r="Q532" s="73"/>
      <c r="R532" s="73" t="str">
        <f ca="1"/>
        <v>PM_60_10_80 : Surrounding land and building uses report</v>
      </c>
      <c r="S532" s="73"/>
      <c r="T532" s="73"/>
      <c r="U532" s="73"/>
      <c r="V532" s="73"/>
      <c r="W532" s="73"/>
      <c r="X532" s="73"/>
      <c r="Y532" s="73"/>
      <c r="Z532" s="73"/>
      <c r="AA532" s="73"/>
      <c r="AB532" s="73"/>
      <c r="AC532" s="73"/>
      <c r="AD532" s="73"/>
      <c r="AE532" s="73"/>
      <c r="AF532" s="73"/>
      <c r="AG532" s="73"/>
      <c r="AH532" s="73"/>
      <c r="AI532" s="73"/>
      <c r="AJ532" s="73"/>
      <c r="AK532" s="73"/>
      <c r="AL532" s="73"/>
      <c r="AM532" s="73"/>
      <c r="AN532" s="73"/>
      <c r="AO532" s="73"/>
      <c r="AP532" s="73"/>
      <c r="AQ532" s="73" t="str">
        <f t="shared" si="8"/>
        <v/>
      </c>
    </row>
    <row r="533" spans="2:43" x14ac:dyDescent="0.35">
      <c r="B533" s="6" t="s">
        <v>3955</v>
      </c>
      <c r="C533" s="73"/>
      <c r="D533" s="73"/>
      <c r="E533" s="73"/>
      <c r="F533" s="73"/>
      <c r="G53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PM_50_50_20</v>
      </c>
      <c r="H533" s="101" t="s">
        <v>2619</v>
      </c>
      <c r="I533" s="101" t="s">
        <v>2619</v>
      </c>
      <c r="J533" s="101" t="s">
        <v>2500</v>
      </c>
      <c r="K533" s="73" t="s">
        <v>3956</v>
      </c>
      <c r="L533" s="73" t="str">
        <f>_xlfn.CONCAT(tbl_Picklist_UniclassPM[[#This Row],[Code]]," : ",tbl_Picklist_UniclassPM[[#This Row],[Title]])</f>
        <v>PM_50_50_20 : Early contractor involvement information</v>
      </c>
      <c r="M533" s="73"/>
      <c r="N533" s="73"/>
      <c r="O533" s="73"/>
      <c r="P533" s="73"/>
      <c r="Q533" s="73"/>
      <c r="R533" s="73" t="str">
        <f ca="1"/>
        <v>PM_60_10_81 : Temporary accommodation information</v>
      </c>
      <c r="S533" s="73"/>
      <c r="T533" s="73"/>
      <c r="U533" s="73"/>
      <c r="V533" s="73"/>
      <c r="W533" s="73"/>
      <c r="X533" s="73"/>
      <c r="Y533" s="73"/>
      <c r="Z533" s="73"/>
      <c r="AA533" s="73"/>
      <c r="AB533" s="73"/>
      <c r="AC533" s="73"/>
      <c r="AD533" s="73"/>
      <c r="AE533" s="73"/>
      <c r="AF533" s="73"/>
      <c r="AG533" s="73"/>
      <c r="AH533" s="73"/>
      <c r="AI533" s="73"/>
      <c r="AJ533" s="73"/>
      <c r="AK533" s="73"/>
      <c r="AL533" s="73"/>
      <c r="AM533" s="73"/>
      <c r="AN533" s="73"/>
      <c r="AO533" s="73"/>
      <c r="AP533" s="73"/>
      <c r="AQ533" s="73" t="str">
        <f t="shared" si="8"/>
        <v/>
      </c>
    </row>
    <row r="534" spans="2:43" x14ac:dyDescent="0.35">
      <c r="B534" s="6" t="s">
        <v>3957</v>
      </c>
      <c r="C534" s="73"/>
      <c r="D534" s="73"/>
      <c r="E534" s="73"/>
      <c r="F534" s="73"/>
      <c r="G53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PM_50_50_25</v>
      </c>
      <c r="H534" s="101" t="s">
        <v>2619</v>
      </c>
      <c r="I534" s="101" t="s">
        <v>2619</v>
      </c>
      <c r="J534" s="101" t="s">
        <v>2733</v>
      </c>
      <c r="K534" s="73" t="s">
        <v>3958</v>
      </c>
      <c r="L534" s="73" t="str">
        <f>_xlfn.CONCAT(tbl_Picklist_UniclassPM[[#This Row],[Code]]," : ",tbl_Picklist_UniclassPM[[#This Row],[Title]])</f>
        <v>PM_50_50_25 : Framework agreement information</v>
      </c>
      <c r="M534" s="73"/>
      <c r="N534" s="73"/>
      <c r="O534" s="73"/>
      <c r="P534" s="73"/>
      <c r="Q534" s="73"/>
      <c r="R534" s="73" t="str">
        <f ca="1"/>
        <v>PM_60_10_83 : Temporary services information</v>
      </c>
      <c r="S534" s="73"/>
      <c r="T534" s="73"/>
      <c r="U534" s="73"/>
      <c r="V534" s="73"/>
      <c r="W534" s="73"/>
      <c r="X534" s="73"/>
      <c r="Y534" s="73"/>
      <c r="Z534" s="73"/>
      <c r="AA534" s="73"/>
      <c r="AB534" s="73"/>
      <c r="AC534" s="73"/>
      <c r="AD534" s="73"/>
      <c r="AE534" s="73"/>
      <c r="AF534" s="73"/>
      <c r="AG534" s="73"/>
      <c r="AH534" s="73"/>
      <c r="AI534" s="73"/>
      <c r="AJ534" s="73"/>
      <c r="AK534" s="73"/>
      <c r="AL534" s="73"/>
      <c r="AM534" s="73"/>
      <c r="AN534" s="73"/>
      <c r="AO534" s="73"/>
      <c r="AP534" s="73"/>
      <c r="AQ534" s="73" t="str">
        <f t="shared" si="8"/>
        <v/>
      </c>
    </row>
    <row r="535" spans="2:43" x14ac:dyDescent="0.35">
      <c r="B535" s="6" t="s">
        <v>3959</v>
      </c>
      <c r="C535" s="73"/>
      <c r="D535" s="73"/>
      <c r="E535" s="73"/>
      <c r="F535" s="73"/>
      <c r="G53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PM_50_50_30</v>
      </c>
      <c r="H535" s="101" t="s">
        <v>2619</v>
      </c>
      <c r="I535" s="101" t="s">
        <v>2619</v>
      </c>
      <c r="J535" s="101" t="s">
        <v>2579</v>
      </c>
      <c r="K535" s="73" t="s">
        <v>3960</v>
      </c>
      <c r="L535" s="73" t="str">
        <f>_xlfn.CONCAT(tbl_Picklist_UniclassPM[[#This Row],[Code]]," : ",tbl_Picklist_UniclassPM[[#This Row],[Title]])</f>
        <v>PM_50_50_30 : Tender acceptance criteria</v>
      </c>
      <c r="M535" s="73"/>
      <c r="N535" s="73"/>
      <c r="O535" s="73"/>
      <c r="P535" s="73"/>
      <c r="Q535" s="73"/>
      <c r="R535" s="73" t="str">
        <f ca="1"/>
        <v>PM_60_10_85 : Temporary works information</v>
      </c>
      <c r="S535" s="73"/>
      <c r="T535" s="73"/>
      <c r="U535" s="73"/>
      <c r="V535" s="73"/>
      <c r="W535" s="73"/>
      <c r="X535" s="73"/>
      <c r="Y535" s="73"/>
      <c r="Z535" s="73"/>
      <c r="AA535" s="73"/>
      <c r="AB535" s="73"/>
      <c r="AC535" s="73"/>
      <c r="AD535" s="73"/>
      <c r="AE535" s="73"/>
      <c r="AF535" s="73"/>
      <c r="AG535" s="73"/>
      <c r="AH535" s="73"/>
      <c r="AI535" s="73"/>
      <c r="AJ535" s="73"/>
      <c r="AK535" s="73"/>
      <c r="AL535" s="73"/>
      <c r="AM535" s="73"/>
      <c r="AN535" s="73"/>
      <c r="AO535" s="73"/>
      <c r="AP535" s="73"/>
      <c r="AQ535" s="73" t="str">
        <f t="shared" si="8"/>
        <v/>
      </c>
    </row>
    <row r="536" spans="2:43" x14ac:dyDescent="0.35">
      <c r="B536" s="6" t="s">
        <v>3961</v>
      </c>
      <c r="C536" s="73"/>
      <c r="D536" s="73"/>
      <c r="E536" s="73"/>
      <c r="F536" s="73"/>
      <c r="G53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PM_50_50_35</v>
      </c>
      <c r="H536" s="101" t="s">
        <v>2619</v>
      </c>
      <c r="I536" s="101" t="s">
        <v>2619</v>
      </c>
      <c r="J536" s="101" t="s">
        <v>2993</v>
      </c>
      <c r="K536" s="73" t="s">
        <v>3962</v>
      </c>
      <c r="L536" s="73" t="str">
        <f>_xlfn.CONCAT(tbl_Picklist_UniclassPM[[#This Row],[Code]]," : ",tbl_Picklist_UniclassPM[[#This Row],[Title]])</f>
        <v>PM_50_50_35 : Tender documents</v>
      </c>
      <c r="M536" s="73"/>
      <c r="N536" s="73"/>
      <c r="O536" s="73"/>
      <c r="P536" s="73"/>
      <c r="Q536" s="73"/>
      <c r="R536" s="73" t="str">
        <f ca="1"/>
        <v>PM_60_10_90 : Temporary works impact report</v>
      </c>
      <c r="S536" s="73"/>
      <c r="T536" s="73"/>
      <c r="U536" s="73"/>
      <c r="V536" s="73"/>
      <c r="W536" s="73"/>
      <c r="X536" s="73"/>
      <c r="Y536" s="73"/>
      <c r="Z536" s="73"/>
      <c r="AA536" s="73"/>
      <c r="AB536" s="73"/>
      <c r="AC536" s="73"/>
      <c r="AD536" s="73"/>
      <c r="AE536" s="73"/>
      <c r="AF536" s="73"/>
      <c r="AG536" s="73"/>
      <c r="AH536" s="73"/>
      <c r="AI536" s="73"/>
      <c r="AJ536" s="73"/>
      <c r="AK536" s="73"/>
      <c r="AL536" s="73"/>
      <c r="AM536" s="73"/>
      <c r="AN536" s="73"/>
      <c r="AO536" s="73"/>
      <c r="AP536" s="73"/>
      <c r="AQ536" s="73" t="str">
        <f t="shared" si="8"/>
        <v/>
      </c>
    </row>
    <row r="537" spans="2:43" x14ac:dyDescent="0.35">
      <c r="B537" s="6" t="s">
        <v>3963</v>
      </c>
      <c r="C537" s="73"/>
      <c r="D537" s="73"/>
      <c r="E537" s="73"/>
      <c r="F537" s="73"/>
      <c r="G53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PM_50_50_40</v>
      </c>
      <c r="H537" s="101" t="s">
        <v>2619</v>
      </c>
      <c r="I537" s="101" t="s">
        <v>2619</v>
      </c>
      <c r="J537" s="101" t="s">
        <v>2758</v>
      </c>
      <c r="K537" s="73" t="s">
        <v>3964</v>
      </c>
      <c r="L537" s="73" t="str">
        <f>_xlfn.CONCAT(tbl_Picklist_UniclassPM[[#This Row],[Code]]," : ",tbl_Picklist_UniclassPM[[#This Row],[Title]])</f>
        <v>PM_50_50_40 : Private-sector participation (PSP) tender</v>
      </c>
      <c r="M537" s="73"/>
      <c r="N537" s="73"/>
      <c r="O537" s="73"/>
      <c r="P537" s="73"/>
      <c r="Q537" s="73"/>
      <c r="R537" s="73" t="str">
        <f ca="1"/>
        <v>PM_60_10_95 : Working area information</v>
      </c>
      <c r="S537" s="73"/>
      <c r="T537" s="73"/>
      <c r="U537" s="73"/>
      <c r="V537" s="73"/>
      <c r="W537" s="73"/>
      <c r="X537" s="73"/>
      <c r="Y537" s="73"/>
      <c r="Z537" s="73"/>
      <c r="AA537" s="73"/>
      <c r="AB537" s="73"/>
      <c r="AC537" s="73"/>
      <c r="AD537" s="73"/>
      <c r="AE537" s="73"/>
      <c r="AF537" s="73"/>
      <c r="AG537" s="73"/>
      <c r="AH537" s="73"/>
      <c r="AI537" s="73"/>
      <c r="AJ537" s="73"/>
      <c r="AK537" s="73"/>
      <c r="AL537" s="73"/>
      <c r="AM537" s="73"/>
      <c r="AN537" s="73"/>
      <c r="AO537" s="73"/>
      <c r="AP537" s="73"/>
      <c r="AQ537" s="73" t="str">
        <f t="shared" si="8"/>
        <v/>
      </c>
    </row>
    <row r="538" spans="2:43" x14ac:dyDescent="0.35">
      <c r="B538" s="6" t="s">
        <v>3965</v>
      </c>
      <c r="C538" s="73"/>
      <c r="D538" s="73"/>
      <c r="E538" s="73"/>
      <c r="F538" s="73"/>
      <c r="G53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PM_50_50_45</v>
      </c>
      <c r="H538" s="101" t="s">
        <v>2619</v>
      </c>
      <c r="I538" s="101" t="s">
        <v>2619</v>
      </c>
      <c r="J538" s="101" t="s">
        <v>2593</v>
      </c>
      <c r="K538" s="73" t="s">
        <v>3966</v>
      </c>
      <c r="L538" s="73" t="str">
        <f>_xlfn.CONCAT(tbl_Picklist_UniclassPM[[#This Row],[Code]]," : ",tbl_Picklist_UniclassPM[[#This Row],[Title]])</f>
        <v>PM_50_50_45 : Tender clarification report</v>
      </c>
      <c r="M538" s="73"/>
      <c r="N538" s="73"/>
      <c r="O538" s="73"/>
      <c r="P538" s="73"/>
      <c r="Q538" s="73"/>
      <c r="R538" s="73" t="str">
        <f ca="1"/>
        <v>PM_60_20_15 : Completion work information</v>
      </c>
      <c r="S538" s="73"/>
      <c r="T538" s="73"/>
      <c r="U538" s="73"/>
      <c r="V538" s="73"/>
      <c r="W538" s="73"/>
      <c r="X538" s="73"/>
      <c r="Y538" s="73"/>
      <c r="Z538" s="73"/>
      <c r="AA538" s="73"/>
      <c r="AB538" s="73"/>
      <c r="AC538" s="73"/>
      <c r="AD538" s="73"/>
      <c r="AE538" s="73"/>
      <c r="AF538" s="73"/>
      <c r="AG538" s="73"/>
      <c r="AH538" s="73"/>
      <c r="AI538" s="73"/>
      <c r="AJ538" s="73"/>
      <c r="AK538" s="73"/>
      <c r="AL538" s="73"/>
      <c r="AM538" s="73"/>
      <c r="AN538" s="73"/>
      <c r="AO538" s="73"/>
      <c r="AP538" s="73"/>
      <c r="AQ538" s="73" t="str">
        <f t="shared" si="8"/>
        <v/>
      </c>
    </row>
    <row r="539" spans="2:43" x14ac:dyDescent="0.35">
      <c r="B539" s="6" t="s">
        <v>3967</v>
      </c>
      <c r="C539" s="73"/>
      <c r="D539" s="73"/>
      <c r="E539" s="73"/>
      <c r="F539" s="73"/>
      <c r="G53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PM_50_50_50</v>
      </c>
      <c r="H539" s="101" t="s">
        <v>2619</v>
      </c>
      <c r="I539" s="101" t="s">
        <v>2619</v>
      </c>
      <c r="J539" s="101" t="s">
        <v>2619</v>
      </c>
      <c r="K539" s="73" t="s">
        <v>3968</v>
      </c>
      <c r="L539" s="73" t="str">
        <f>_xlfn.CONCAT(tbl_Picklist_UniclassPM[[#This Row],[Code]]," : ",tbl_Picklist_UniclassPM[[#This Row],[Title]])</f>
        <v>PM_50_50_50 : Tender instruction</v>
      </c>
      <c r="M539" s="73"/>
      <c r="N539" s="73"/>
      <c r="O539" s="73"/>
      <c r="P539" s="73"/>
      <c r="Q539" s="73"/>
      <c r="R539" s="73" t="str">
        <f ca="1"/>
        <v>PM_60_20_20 : Concurrent work information</v>
      </c>
      <c r="S539" s="73"/>
      <c r="T539" s="73"/>
      <c r="U539" s="73"/>
      <c r="V539" s="73"/>
      <c r="W539" s="73"/>
      <c r="X539" s="73"/>
      <c r="Y539" s="73"/>
      <c r="Z539" s="73"/>
      <c r="AA539" s="73"/>
      <c r="AB539" s="73"/>
      <c r="AC539" s="73"/>
      <c r="AD539" s="73"/>
      <c r="AE539" s="73"/>
      <c r="AF539" s="73"/>
      <c r="AG539" s="73"/>
      <c r="AH539" s="73"/>
      <c r="AI539" s="73"/>
      <c r="AJ539" s="73"/>
      <c r="AK539" s="73"/>
      <c r="AL539" s="73"/>
      <c r="AM539" s="73"/>
      <c r="AN539" s="73"/>
      <c r="AO539" s="73"/>
      <c r="AP539" s="73"/>
      <c r="AQ539" s="73" t="str">
        <f t="shared" si="8"/>
        <v/>
      </c>
    </row>
    <row r="540" spans="2:43" x14ac:dyDescent="0.35">
      <c r="B540" s="6" t="s">
        <v>3969</v>
      </c>
      <c r="C540" s="73"/>
      <c r="D540" s="73"/>
      <c r="E540" s="73"/>
      <c r="F540" s="73"/>
      <c r="G54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PM_50_50_55</v>
      </c>
      <c r="H540" s="101" t="s">
        <v>2619</v>
      </c>
      <c r="I540" s="101" t="s">
        <v>2619</v>
      </c>
      <c r="J540" s="101" t="s">
        <v>2633</v>
      </c>
      <c r="K540" s="73" t="s">
        <v>3970</v>
      </c>
      <c r="L540" s="73" t="str">
        <f>_xlfn.CONCAT(tbl_Picklist_UniclassPM[[#This Row],[Code]]," : ",tbl_Picklist_UniclassPM[[#This Row],[Title]])</f>
        <v>PM_50_50_55 : Tender site visit strategy</v>
      </c>
      <c r="M540" s="73"/>
      <c r="N540" s="73"/>
      <c r="O540" s="73"/>
      <c r="P540" s="73"/>
      <c r="Q540" s="73"/>
      <c r="R540" s="73" t="str">
        <f ca="1"/>
        <v>PM_60_20_22 : Construction method statement</v>
      </c>
      <c r="S540" s="73"/>
      <c r="T540" s="73"/>
      <c r="U540" s="73"/>
      <c r="V540" s="73"/>
      <c r="W540" s="73"/>
      <c r="X540" s="73"/>
      <c r="Y540" s="73"/>
      <c r="Z540" s="73"/>
      <c r="AA540" s="73"/>
      <c r="AB540" s="73"/>
      <c r="AC540" s="73"/>
      <c r="AD540" s="73"/>
      <c r="AE540" s="73"/>
      <c r="AF540" s="73"/>
      <c r="AG540" s="73"/>
      <c r="AH540" s="73"/>
      <c r="AI540" s="73"/>
      <c r="AJ540" s="73"/>
      <c r="AK540" s="73"/>
      <c r="AL540" s="73"/>
      <c r="AM540" s="73"/>
      <c r="AN540" s="73"/>
      <c r="AO540" s="73"/>
      <c r="AP540" s="73"/>
      <c r="AQ540" s="73" t="str">
        <f t="shared" si="8"/>
        <v/>
      </c>
    </row>
    <row r="541" spans="2:43" x14ac:dyDescent="0.35">
      <c r="B541" s="6" t="s">
        <v>3971</v>
      </c>
      <c r="C541" s="73"/>
      <c r="D541" s="73"/>
      <c r="E541" s="73"/>
      <c r="F541" s="73"/>
      <c r="G54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PM_50_50_60</v>
      </c>
      <c r="H541" s="101" t="s">
        <v>2619</v>
      </c>
      <c r="I541" s="101" t="s">
        <v>2619</v>
      </c>
      <c r="J541" s="101" t="s">
        <v>2521</v>
      </c>
      <c r="K541" s="73" t="s">
        <v>3972</v>
      </c>
      <c r="L541" s="73" t="str">
        <f>_xlfn.CONCAT(tbl_Picklist_UniclassPM[[#This Row],[Code]]," : ",tbl_Picklist_UniclassPM[[#This Row],[Title]])</f>
        <v>PM_50_50_60 : Tender return</v>
      </c>
      <c r="M541" s="73"/>
      <c r="N541" s="73"/>
      <c r="O541" s="73"/>
      <c r="P541" s="73"/>
      <c r="Q541" s="73"/>
      <c r="R541" s="73" t="str">
        <f ca="1"/>
        <v>PM_60_20_24 : Decant programme</v>
      </c>
      <c r="S541" s="73"/>
      <c r="T541" s="73"/>
      <c r="U541" s="73"/>
      <c r="V541" s="73"/>
      <c r="W541" s="73"/>
      <c r="X541" s="73"/>
      <c r="Y541" s="73"/>
      <c r="Z541" s="73"/>
      <c r="AA541" s="73"/>
      <c r="AB541" s="73"/>
      <c r="AC541" s="73"/>
      <c r="AD541" s="73"/>
      <c r="AE541" s="73"/>
      <c r="AF541" s="73"/>
      <c r="AG541" s="73"/>
      <c r="AH541" s="73"/>
      <c r="AI541" s="73"/>
      <c r="AJ541" s="73"/>
      <c r="AK541" s="73"/>
      <c r="AL541" s="73"/>
      <c r="AM541" s="73"/>
      <c r="AN541" s="73"/>
      <c r="AO541" s="73"/>
      <c r="AP541" s="73"/>
      <c r="AQ541" s="73" t="str">
        <f t="shared" si="8"/>
        <v/>
      </c>
    </row>
    <row r="542" spans="2:43" x14ac:dyDescent="0.35">
      <c r="B542" s="6" t="s">
        <v>3973</v>
      </c>
      <c r="C542" s="73"/>
      <c r="D542" s="73"/>
      <c r="E542" s="73"/>
      <c r="F542" s="73"/>
      <c r="G54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PM_50_50_65</v>
      </c>
      <c r="H542" s="101" t="s">
        <v>2619</v>
      </c>
      <c r="I542" s="101" t="s">
        <v>2619</v>
      </c>
      <c r="J542" s="101" t="s">
        <v>2670</v>
      </c>
      <c r="K542" s="73" t="s">
        <v>3974</v>
      </c>
      <c r="L542" s="73" t="str">
        <f>_xlfn.CONCAT(tbl_Picklist_UniclassPM[[#This Row],[Code]]," : ",tbl_Picklist_UniclassPM[[#This Row],[Title]])</f>
        <v>PM_50_50_65 : Tender assessment report</v>
      </c>
      <c r="M542" s="73"/>
      <c r="N542" s="73"/>
      <c r="O542" s="73"/>
      <c r="P542" s="73"/>
      <c r="Q542" s="73"/>
      <c r="R542" s="73" t="str">
        <f ca="1"/>
        <v>PM_60_20_26 : Decant protocol</v>
      </c>
      <c r="S542" s="73"/>
      <c r="T542" s="73"/>
      <c r="U542" s="73"/>
      <c r="V542" s="73"/>
      <c r="W542" s="73"/>
      <c r="X542" s="73"/>
      <c r="Y542" s="73"/>
      <c r="Z542" s="73"/>
      <c r="AA542" s="73"/>
      <c r="AB542" s="73"/>
      <c r="AC542" s="73"/>
      <c r="AD542" s="73"/>
      <c r="AE542" s="73"/>
      <c r="AF542" s="73"/>
      <c r="AG542" s="73"/>
      <c r="AH542" s="73"/>
      <c r="AI542" s="73"/>
      <c r="AJ542" s="73"/>
      <c r="AK542" s="73"/>
      <c r="AL542" s="73"/>
      <c r="AM542" s="73"/>
      <c r="AN542" s="73"/>
      <c r="AO542" s="73"/>
      <c r="AP542" s="73"/>
      <c r="AQ542" s="73" t="str">
        <f t="shared" si="8"/>
        <v/>
      </c>
    </row>
    <row r="543" spans="2:43" x14ac:dyDescent="0.35">
      <c r="B543" s="6" t="s">
        <v>3975</v>
      </c>
      <c r="C543" s="73"/>
      <c r="D543" s="73"/>
      <c r="E543" s="73"/>
      <c r="F543" s="73"/>
      <c r="G54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PM_50_50_70</v>
      </c>
      <c r="H543" s="101" t="s">
        <v>2619</v>
      </c>
      <c r="I543" s="101" t="s">
        <v>2619</v>
      </c>
      <c r="J543" s="101" t="s">
        <v>2680</v>
      </c>
      <c r="K543" s="73" t="s">
        <v>3976</v>
      </c>
      <c r="L543" s="73" t="str">
        <f>_xlfn.CONCAT(tbl_Picklist_UniclassPM[[#This Row],[Code]]," : ",tbl_Picklist_UniclassPM[[#This Row],[Title]])</f>
        <v>PM_50_50_70 : Tender evaluation report</v>
      </c>
      <c r="M543" s="73"/>
      <c r="N543" s="73"/>
      <c r="O543" s="73"/>
      <c r="P543" s="73"/>
      <c r="Q543" s="73"/>
      <c r="R543" s="73" t="str">
        <f ca="1"/>
        <v>PM_60_20_28 : Embodied carbon assessment</v>
      </c>
      <c r="S543" s="73"/>
      <c r="T543" s="73"/>
      <c r="U543" s="73"/>
      <c r="V543" s="73"/>
      <c r="W543" s="73"/>
      <c r="X543" s="73"/>
      <c r="Y543" s="73"/>
      <c r="Z543" s="73"/>
      <c r="AA543" s="73"/>
      <c r="AB543" s="73"/>
      <c r="AC543" s="73"/>
      <c r="AD543" s="73"/>
      <c r="AE543" s="73"/>
      <c r="AF543" s="73"/>
      <c r="AG543" s="73"/>
      <c r="AH543" s="73"/>
      <c r="AI543" s="73"/>
      <c r="AJ543" s="73"/>
      <c r="AK543" s="73"/>
      <c r="AL543" s="73"/>
      <c r="AM543" s="73"/>
      <c r="AN543" s="73"/>
      <c r="AO543" s="73"/>
      <c r="AP543" s="73"/>
      <c r="AQ543" s="73" t="str">
        <f t="shared" si="8"/>
        <v/>
      </c>
    </row>
    <row r="544" spans="2:43" x14ac:dyDescent="0.35">
      <c r="B544" s="6" t="s">
        <v>3977</v>
      </c>
      <c r="C544" s="73"/>
      <c r="D544" s="73"/>
      <c r="E544" s="73"/>
      <c r="F544" s="73"/>
      <c r="G54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PM_50_50_75</v>
      </c>
      <c r="H544" s="101" t="s">
        <v>2619</v>
      </c>
      <c r="I544" s="101" t="s">
        <v>2619</v>
      </c>
      <c r="J544" s="101" t="s">
        <v>2793</v>
      </c>
      <c r="K544" s="73" t="s">
        <v>3978</v>
      </c>
      <c r="L544" s="73" t="str">
        <f>_xlfn.CONCAT(tbl_Picklist_UniclassPM[[#This Row],[Code]]," : ",tbl_Picklist_UniclassPM[[#This Row],[Title]])</f>
        <v>PM_50_50_75 : Tender error resolution strategy</v>
      </c>
      <c r="M544" s="73"/>
      <c r="N544" s="73"/>
      <c r="O544" s="73"/>
      <c r="P544" s="73"/>
      <c r="Q544" s="73"/>
      <c r="R544" s="73" t="str">
        <f ca="1"/>
        <v>PM_60_20_55 : Nominated subcontractor or supplier work information</v>
      </c>
      <c r="S544" s="73"/>
      <c r="T544" s="73"/>
      <c r="U544" s="73"/>
      <c r="V544" s="73"/>
      <c r="W544" s="73"/>
      <c r="X544" s="73"/>
      <c r="Y544" s="73"/>
      <c r="Z544" s="73"/>
      <c r="AA544" s="73"/>
      <c r="AB544" s="73"/>
      <c r="AC544" s="73"/>
      <c r="AD544" s="73"/>
      <c r="AE544" s="73"/>
      <c r="AF544" s="73"/>
      <c r="AG544" s="73"/>
      <c r="AH544" s="73"/>
      <c r="AI544" s="73"/>
      <c r="AJ544" s="73"/>
      <c r="AK544" s="73"/>
      <c r="AL544" s="73"/>
      <c r="AM544" s="73"/>
      <c r="AN544" s="73"/>
      <c r="AO544" s="73"/>
      <c r="AP544" s="73"/>
      <c r="AQ544" s="73" t="str">
        <f t="shared" si="8"/>
        <v/>
      </c>
    </row>
    <row r="545" spans="2:42" x14ac:dyDescent="0.35">
      <c r="B545" s="6" t="s">
        <v>3979</v>
      </c>
      <c r="C545" s="73"/>
      <c r="D545" s="73"/>
      <c r="E545" s="73"/>
      <c r="F545" s="73"/>
      <c r="G54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PM_50_50_80</v>
      </c>
      <c r="H545" s="101" t="s">
        <v>2619</v>
      </c>
      <c r="I545" s="101" t="s">
        <v>2619</v>
      </c>
      <c r="J545" s="101" t="s">
        <v>2829</v>
      </c>
      <c r="K545" s="73" t="s">
        <v>3980</v>
      </c>
      <c r="L545" s="73" t="str">
        <f>_xlfn.CONCAT(tbl_Picklist_UniclassPM[[#This Row],[Code]]," : ",tbl_Picklist_UniclassPM[[#This Row],[Title]])</f>
        <v>PM_50_50_80 : Tender acceptance report</v>
      </c>
      <c r="M545" s="73"/>
      <c r="N545" s="73"/>
      <c r="O545" s="73"/>
      <c r="P545" s="73"/>
      <c r="Q545" s="73"/>
      <c r="R545" s="73" t="str">
        <f ca="1"/>
        <v>PM_60_20_60 : Pre-construction information</v>
      </c>
      <c r="S545" s="73"/>
      <c r="T545" s="73"/>
      <c r="U545" s="73"/>
      <c r="V545" s="73"/>
      <c r="W545" s="73"/>
      <c r="X545" s="73"/>
      <c r="Y545" s="73"/>
      <c r="Z545" s="73"/>
      <c r="AA545" s="73"/>
      <c r="AB545" s="73"/>
      <c r="AC545" s="73"/>
      <c r="AD545" s="73"/>
      <c r="AE545" s="73"/>
      <c r="AF545" s="73"/>
      <c r="AG545" s="73"/>
      <c r="AH545" s="73"/>
      <c r="AI545" s="73"/>
      <c r="AJ545" s="73"/>
      <c r="AK545" s="73"/>
      <c r="AL545" s="73"/>
      <c r="AM545" s="73"/>
      <c r="AN545" s="73"/>
      <c r="AO545" s="73"/>
      <c r="AP545" s="73"/>
    </row>
    <row r="546" spans="2:42" x14ac:dyDescent="0.35">
      <c r="B546" s="6" t="s">
        <v>3981</v>
      </c>
      <c r="C546" s="73"/>
      <c r="D546" s="73"/>
      <c r="E546" s="73"/>
      <c r="F546" s="73"/>
      <c r="G54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PM_50_50_85</v>
      </c>
      <c r="H546" s="101" t="s">
        <v>2619</v>
      </c>
      <c r="I546" s="101" t="s">
        <v>2619</v>
      </c>
      <c r="J546" s="101" t="s">
        <v>2781</v>
      </c>
      <c r="K546" s="73" t="s">
        <v>3982</v>
      </c>
      <c r="L546" s="73" t="str">
        <f>_xlfn.CONCAT(tbl_Picklist_UniclassPM[[#This Row],[Code]]," : ",tbl_Picklist_UniclassPM[[#This Row],[Title]])</f>
        <v>PM_50_50_85 : Post-tender negotiation</v>
      </c>
      <c r="M546" s="73"/>
      <c r="N546" s="73"/>
      <c r="O546" s="73"/>
      <c r="P546" s="73"/>
      <c r="Q546" s="73"/>
      <c r="R546" s="73" t="str">
        <f ca="1"/>
        <v>PM_60_20_62 : Pre-ordered items information</v>
      </c>
      <c r="S546" s="73"/>
      <c r="T546" s="73"/>
      <c r="U546" s="73"/>
      <c r="V546" s="73"/>
      <c r="W546" s="73"/>
      <c r="X546" s="73"/>
      <c r="Y546" s="73"/>
      <c r="Z546" s="73"/>
      <c r="AA546" s="73"/>
      <c r="AB546" s="73"/>
      <c r="AC546" s="73"/>
      <c r="AD546" s="73"/>
      <c r="AE546" s="73"/>
      <c r="AF546" s="73"/>
      <c r="AG546" s="73"/>
      <c r="AH546" s="73"/>
      <c r="AI546" s="73"/>
      <c r="AJ546" s="73"/>
      <c r="AK546" s="73"/>
      <c r="AL546" s="73"/>
      <c r="AM546" s="73"/>
      <c r="AN546" s="73"/>
      <c r="AO546" s="73"/>
      <c r="AP546" s="73"/>
    </row>
    <row r="547" spans="2:42" x14ac:dyDescent="0.35">
      <c r="B547" s="6" t="s">
        <v>3983</v>
      </c>
      <c r="C547" s="73"/>
      <c r="D547" s="73"/>
      <c r="E547" s="73"/>
      <c r="F547" s="73"/>
      <c r="G54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PM_50_50_90</v>
      </c>
      <c r="H547" s="101" t="s">
        <v>2619</v>
      </c>
      <c r="I547" s="101" t="s">
        <v>2619</v>
      </c>
      <c r="J547" s="101" t="s">
        <v>2715</v>
      </c>
      <c r="K547" s="73" t="s">
        <v>3984</v>
      </c>
      <c r="L547" s="73" t="str">
        <f>_xlfn.CONCAT(tbl_Picklist_UniclassPM[[#This Row],[Code]]," : ",tbl_Picklist_UniclassPM[[#This Row],[Title]])</f>
        <v>PM_50_50_90 : Tender notification</v>
      </c>
      <c r="M547" s="73"/>
      <c r="N547" s="73"/>
      <c r="O547" s="73"/>
      <c r="P547" s="73"/>
      <c r="Q547" s="73"/>
      <c r="R547" s="73" t="str">
        <f ca="1"/>
        <v>PM_60_20_64 : Prime cost item</v>
      </c>
      <c r="S547" s="73"/>
      <c r="T547" s="73"/>
      <c r="U547" s="73"/>
      <c r="V547" s="73"/>
      <c r="W547" s="73"/>
      <c r="X547" s="73"/>
      <c r="Y547" s="73"/>
      <c r="Z547" s="73"/>
      <c r="AA547" s="73"/>
      <c r="AB547" s="73"/>
      <c r="AC547" s="73"/>
      <c r="AD547" s="73"/>
      <c r="AE547" s="73"/>
      <c r="AF547" s="73"/>
      <c r="AG547" s="73"/>
      <c r="AH547" s="73"/>
      <c r="AI547" s="73"/>
      <c r="AJ547" s="73"/>
      <c r="AK547" s="73"/>
      <c r="AL547" s="73"/>
      <c r="AM547" s="73"/>
      <c r="AN547" s="73"/>
      <c r="AO547" s="73"/>
      <c r="AP547" s="73"/>
    </row>
    <row r="548" spans="2:42" x14ac:dyDescent="0.35">
      <c r="B548" s="6" t="s">
        <v>3985</v>
      </c>
      <c r="C548" s="73"/>
      <c r="D548" s="73"/>
      <c r="E548" s="73"/>
      <c r="F548" s="73"/>
      <c r="G54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v>
      </c>
      <c r="H548" s="101" t="s">
        <v>2633</v>
      </c>
      <c r="I548" s="101"/>
      <c r="J548" s="101"/>
      <c r="K548" s="73" t="s">
        <v>3986</v>
      </c>
      <c r="L548" s="73" t="str">
        <f>_xlfn.CONCAT(tbl_Picklist_UniclassPM[[#This Row],[Code]]," : ",tbl_Picklist_UniclassPM[[#This Row],[Title]])</f>
        <v>PM_55 : Contract information</v>
      </c>
      <c r="M548" s="73"/>
      <c r="N548" s="73"/>
      <c r="O548" s="73"/>
      <c r="P548" s="73"/>
      <c r="Q548" s="73"/>
      <c r="R548" s="73" t="str">
        <f ca="1"/>
        <v>PM_60_20_65 : Preparatory work information</v>
      </c>
      <c r="S548" s="73"/>
      <c r="T548" s="73"/>
      <c r="U548" s="73"/>
      <c r="V548" s="73"/>
      <c r="W548" s="73"/>
      <c r="X548" s="73"/>
      <c r="Y548" s="73"/>
      <c r="Z548" s="73"/>
      <c r="AA548" s="73"/>
      <c r="AB548" s="73"/>
      <c r="AC548" s="73"/>
      <c r="AD548" s="73"/>
      <c r="AE548" s="73"/>
      <c r="AF548" s="73"/>
      <c r="AG548" s="73"/>
      <c r="AH548" s="73"/>
      <c r="AI548" s="73"/>
      <c r="AJ548" s="73"/>
      <c r="AK548" s="73"/>
      <c r="AL548" s="73"/>
      <c r="AM548" s="73"/>
      <c r="AN548" s="73"/>
      <c r="AO548" s="73"/>
      <c r="AP548" s="73"/>
    </row>
    <row r="549" spans="2:42" x14ac:dyDescent="0.35">
      <c r="B549" s="6" t="s">
        <v>3987</v>
      </c>
      <c r="C549" s="73"/>
      <c r="D549" s="73"/>
      <c r="E549" s="73"/>
      <c r="F549" s="73"/>
      <c r="G54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PM_55_15</v>
      </c>
      <c r="H549" s="101" t="s">
        <v>2633</v>
      </c>
      <c r="I549" s="101" t="s">
        <v>2505</v>
      </c>
      <c r="J549" s="101"/>
      <c r="K549" s="73" t="s">
        <v>3988</v>
      </c>
      <c r="L549" s="73" t="str">
        <f>_xlfn.CONCAT(tbl_Picklist_UniclassPM[[#This Row],[Code]]," : ",tbl_Picklist_UniclassPM[[#This Row],[Title]])</f>
        <v>PM_55_15 : Contract compliance information</v>
      </c>
      <c r="M549" s="73"/>
      <c r="N549" s="73"/>
      <c r="O549" s="73"/>
      <c r="P549" s="73"/>
      <c r="Q549" s="73"/>
      <c r="R549" s="73" t="str">
        <f ca="1"/>
        <v>PM_60_20_67 : Provisional item</v>
      </c>
      <c r="S549" s="73"/>
      <c r="T549" s="73"/>
      <c r="U549" s="73"/>
      <c r="V549" s="73"/>
      <c r="W549" s="73"/>
      <c r="X549" s="73"/>
      <c r="Y549" s="73"/>
      <c r="Z549" s="73"/>
      <c r="AA549" s="73"/>
      <c r="AB549" s="73"/>
      <c r="AC549" s="73"/>
      <c r="AD549" s="73"/>
      <c r="AE549" s="73"/>
      <c r="AF549" s="73"/>
      <c r="AG549" s="73"/>
      <c r="AH549" s="73"/>
      <c r="AI549" s="73"/>
      <c r="AJ549" s="73"/>
      <c r="AK549" s="73"/>
      <c r="AL549" s="73"/>
      <c r="AM549" s="73"/>
      <c r="AN549" s="73"/>
      <c r="AO549" s="73"/>
      <c r="AP549" s="73"/>
    </row>
    <row r="550" spans="2:42" x14ac:dyDescent="0.35">
      <c r="B550" s="6" t="s">
        <v>3989</v>
      </c>
      <c r="C550" s="73"/>
      <c r="D550" s="73"/>
      <c r="E550" s="73"/>
      <c r="F550" s="73"/>
      <c r="G55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PM_55_15_04</v>
      </c>
      <c r="H550" s="101" t="s">
        <v>2633</v>
      </c>
      <c r="I550" s="101" t="s">
        <v>2505</v>
      </c>
      <c r="J550" s="101" t="s">
        <v>2586</v>
      </c>
      <c r="K550" s="73" t="s">
        <v>3990</v>
      </c>
      <c r="L550" s="73" t="str">
        <f>_xlfn.CONCAT(tbl_Picklist_UniclassPM[[#This Row],[Code]]," : ",tbl_Picklist_UniclassPM[[#This Row],[Title]])</f>
        <v>PM_55_15_04 : Asset compliance information</v>
      </c>
      <c r="M550" s="73"/>
      <c r="N550" s="73"/>
      <c r="O550" s="73"/>
      <c r="P550" s="73"/>
      <c r="Q550" s="73"/>
      <c r="R550" s="73" t="str">
        <f ca="1"/>
        <v>PM_60_20_70 : Red, amber, green (RAG) list compliance</v>
      </c>
      <c r="S550" s="73"/>
      <c r="T550" s="73"/>
      <c r="U550" s="73"/>
      <c r="V550" s="73"/>
      <c r="W550" s="73"/>
      <c r="X550" s="73"/>
      <c r="Y550" s="73"/>
      <c r="Z550" s="73"/>
      <c r="AA550" s="73"/>
      <c r="AB550" s="73"/>
      <c r="AC550" s="73"/>
      <c r="AD550" s="73"/>
      <c r="AE550" s="73"/>
      <c r="AF550" s="73"/>
      <c r="AG550" s="73"/>
      <c r="AH550" s="73"/>
      <c r="AI550" s="73"/>
      <c r="AJ550" s="73"/>
      <c r="AK550" s="73"/>
      <c r="AL550" s="73"/>
      <c r="AM550" s="73"/>
      <c r="AN550" s="73"/>
      <c r="AO550" s="73"/>
      <c r="AP550" s="73"/>
    </row>
    <row r="551" spans="2:42" x14ac:dyDescent="0.35">
      <c r="B551" s="6" t="s">
        <v>3991</v>
      </c>
      <c r="C551" s="73"/>
      <c r="D551" s="73"/>
      <c r="E551" s="73"/>
      <c r="F551" s="73"/>
      <c r="G55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PM_55_15_15</v>
      </c>
      <c r="H551" s="101" t="s">
        <v>2633</v>
      </c>
      <c r="I551" s="101" t="s">
        <v>2505</v>
      </c>
      <c r="J551" s="101" t="s">
        <v>2505</v>
      </c>
      <c r="K551" s="73" t="s">
        <v>3992</v>
      </c>
      <c r="L551" s="73" t="str">
        <f>_xlfn.CONCAT(tbl_Picklist_UniclassPM[[#This Row],[Code]]," : ",tbl_Picklist_UniclassPM[[#This Row],[Title]])</f>
        <v>PM_55_15_15 : Compliance statement</v>
      </c>
      <c r="M551" s="73"/>
      <c r="N551" s="73"/>
      <c r="O551" s="73"/>
      <c r="P551" s="73"/>
      <c r="Q551" s="73"/>
      <c r="R551" s="73" t="str">
        <f ca="1"/>
        <v>PM_60_20_73 : Reuse and recycling information</v>
      </c>
      <c r="S551" s="73"/>
      <c r="T551" s="73"/>
      <c r="U551" s="73"/>
      <c r="V551" s="73"/>
      <c r="W551" s="73"/>
      <c r="X551" s="73"/>
      <c r="Y551" s="73"/>
      <c r="Z551" s="73"/>
      <c r="AA551" s="73"/>
      <c r="AB551" s="73"/>
      <c r="AC551" s="73"/>
      <c r="AD551" s="73"/>
      <c r="AE551" s="73"/>
      <c r="AF551" s="73"/>
      <c r="AG551" s="73"/>
      <c r="AH551" s="73"/>
      <c r="AI551" s="73"/>
      <c r="AJ551" s="73"/>
      <c r="AK551" s="73"/>
      <c r="AL551" s="73"/>
      <c r="AM551" s="73"/>
      <c r="AN551" s="73"/>
      <c r="AO551" s="73"/>
      <c r="AP551" s="73"/>
    </row>
    <row r="552" spans="2:42" x14ac:dyDescent="0.35">
      <c r="B552" s="6" t="s">
        <v>3993</v>
      </c>
      <c r="C552" s="73"/>
      <c r="D552" s="73"/>
      <c r="E552" s="73"/>
      <c r="F552" s="73"/>
      <c r="G55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PM_55_15_17</v>
      </c>
      <c r="H552" s="101" t="s">
        <v>2633</v>
      </c>
      <c r="I552" s="101" t="s">
        <v>2505</v>
      </c>
      <c r="J552" s="101" t="s">
        <v>2525</v>
      </c>
      <c r="K552" s="73" t="s">
        <v>647</v>
      </c>
      <c r="L552" s="73" t="str">
        <f>_xlfn.CONCAT(tbl_Picklist_UniclassPM[[#This Row],[Code]]," : ",tbl_Picklist_UniclassPM[[#This Row],[Title]])</f>
        <v>PM_55_15_17 : Contract notice</v>
      </c>
      <c r="M552" s="73"/>
      <c r="N552" s="73"/>
      <c r="O552" s="73"/>
      <c r="P552" s="73"/>
      <c r="Q552" s="73"/>
      <c r="R552" s="73" t="str">
        <f ca="1"/>
        <v>PM_60_20_79 : Setting out methodology</v>
      </c>
      <c r="S552" s="73"/>
      <c r="T552" s="73"/>
      <c r="U552" s="73"/>
      <c r="V552" s="73"/>
      <c r="W552" s="73"/>
      <c r="X552" s="73"/>
      <c r="Y552" s="73"/>
      <c r="Z552" s="73"/>
      <c r="AA552" s="73"/>
      <c r="AB552" s="73"/>
      <c r="AC552" s="73"/>
      <c r="AD552" s="73"/>
      <c r="AE552" s="73"/>
      <c r="AF552" s="73"/>
      <c r="AG552" s="73"/>
      <c r="AH552" s="73"/>
      <c r="AI552" s="73"/>
      <c r="AJ552" s="73"/>
      <c r="AK552" s="73"/>
      <c r="AL552" s="73"/>
      <c r="AM552" s="73"/>
      <c r="AN552" s="73"/>
      <c r="AO552" s="73"/>
      <c r="AP552" s="73"/>
    </row>
    <row r="553" spans="2:42" x14ac:dyDescent="0.35">
      <c r="B553" s="6" t="s">
        <v>3994</v>
      </c>
      <c r="C553" s="73"/>
      <c r="D553" s="73"/>
      <c r="E553" s="73"/>
      <c r="F553" s="73"/>
      <c r="G55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PM_55_15_28</v>
      </c>
      <c r="H553" s="101" t="s">
        <v>2633</v>
      </c>
      <c r="I553" s="101" t="s">
        <v>2505</v>
      </c>
      <c r="J553" s="101" t="s">
        <v>2753</v>
      </c>
      <c r="K553" s="73" t="s">
        <v>3995</v>
      </c>
      <c r="L553" s="73" t="str">
        <f>_xlfn.CONCAT(tbl_Picklist_UniclassPM[[#This Row],[Code]]," : ",tbl_Picklist_UniclassPM[[#This Row],[Title]])</f>
        <v>PM_55_15_28 : Escrow agreement</v>
      </c>
      <c r="M553" s="73"/>
      <c r="N553" s="73"/>
      <c r="O553" s="73"/>
      <c r="P553" s="73"/>
      <c r="Q553" s="73"/>
      <c r="R553" s="73" t="str">
        <f ca="1"/>
        <v>PM_60_20_90 : Works by local authority information</v>
      </c>
      <c r="S553" s="73"/>
      <c r="T553" s="73"/>
      <c r="U553" s="73"/>
      <c r="V553" s="73"/>
      <c r="W553" s="73"/>
      <c r="X553" s="73"/>
      <c r="Y553" s="73"/>
      <c r="Z553" s="73"/>
      <c r="AA553" s="73"/>
      <c r="AB553" s="73"/>
      <c r="AC553" s="73"/>
      <c r="AD553" s="73"/>
      <c r="AE553" s="73"/>
      <c r="AF553" s="73"/>
      <c r="AG553" s="73"/>
      <c r="AH553" s="73"/>
      <c r="AI553" s="73"/>
      <c r="AJ553" s="73"/>
      <c r="AK553" s="73"/>
      <c r="AL553" s="73"/>
      <c r="AM553" s="73"/>
      <c r="AN553" s="73"/>
      <c r="AO553" s="73"/>
      <c r="AP553" s="73"/>
    </row>
    <row r="554" spans="2:42" x14ac:dyDescent="0.35">
      <c r="B554" s="6" t="s">
        <v>3996</v>
      </c>
      <c r="C554" s="73"/>
      <c r="D554" s="73"/>
      <c r="E554" s="73"/>
      <c r="F554" s="73"/>
      <c r="G55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PM_55_15_47</v>
      </c>
      <c r="H554" s="101" t="s">
        <v>2633</v>
      </c>
      <c r="I554" s="101" t="s">
        <v>2505</v>
      </c>
      <c r="J554" s="101" t="s">
        <v>2958</v>
      </c>
      <c r="K554" s="73" t="s">
        <v>3997</v>
      </c>
      <c r="L554" s="73" t="str">
        <f>_xlfn.CONCAT(tbl_Picklist_UniclassPM[[#This Row],[Code]]," : ",tbl_Picklist_UniclassPM[[#This Row],[Title]])</f>
        <v>PM_55_15_47 : Liquidated damages information</v>
      </c>
      <c r="M554" s="73"/>
      <c r="N554" s="73"/>
      <c r="O554" s="73"/>
      <c r="P554" s="73"/>
      <c r="Q554" s="73"/>
      <c r="R554" s="73" t="str">
        <f ca="1"/>
        <v>PM_60_20_95 : Work by statutory undertakers information</v>
      </c>
      <c r="S554" s="73"/>
      <c r="T554" s="73"/>
      <c r="U554" s="73"/>
      <c r="V554" s="73"/>
      <c r="W554" s="73"/>
      <c r="X554" s="73"/>
      <c r="Y554" s="73"/>
      <c r="Z554" s="73"/>
      <c r="AA554" s="73"/>
      <c r="AB554" s="73"/>
      <c r="AC554" s="73"/>
      <c r="AD554" s="73"/>
      <c r="AE554" s="73"/>
      <c r="AF554" s="73"/>
      <c r="AG554" s="73"/>
      <c r="AH554" s="73"/>
      <c r="AI554" s="73"/>
      <c r="AJ554" s="73"/>
      <c r="AK554" s="73"/>
      <c r="AL554" s="73"/>
      <c r="AM554" s="73"/>
      <c r="AN554" s="73"/>
      <c r="AO554" s="73"/>
      <c r="AP554" s="73"/>
    </row>
    <row r="555" spans="2:42" x14ac:dyDescent="0.35">
      <c r="B555" s="6" t="s">
        <v>3998</v>
      </c>
      <c r="C555" s="73"/>
      <c r="D555" s="73"/>
      <c r="E555" s="73"/>
      <c r="F555" s="73"/>
      <c r="G55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PM_55_15_65</v>
      </c>
      <c r="H555" s="101" t="s">
        <v>2633</v>
      </c>
      <c r="I555" s="101" t="s">
        <v>2505</v>
      </c>
      <c r="J555" s="101" t="s">
        <v>2670</v>
      </c>
      <c r="K555" s="73" t="s">
        <v>3999</v>
      </c>
      <c r="L555" s="73" t="str">
        <f>_xlfn.CONCAT(tbl_Picklist_UniclassPM[[#This Row],[Code]]," : ",tbl_Picklist_UniclassPM[[#This Row],[Title]])</f>
        <v>PM_55_15_65 : Project brief derogations</v>
      </c>
      <c r="M555" s="73"/>
      <c r="N555" s="73"/>
      <c r="O555" s="73"/>
      <c r="P555" s="73"/>
      <c r="Q555" s="73"/>
      <c r="R555" s="73" t="str">
        <f ca="1"/>
        <v>PM_60_25_83 : Structural fabrication models</v>
      </c>
      <c r="S555" s="73"/>
      <c r="T555" s="73"/>
      <c r="U555" s="73"/>
      <c r="V555" s="73"/>
      <c r="W555" s="73"/>
      <c r="X555" s="73"/>
      <c r="Y555" s="73"/>
      <c r="Z555" s="73"/>
      <c r="AA555" s="73"/>
      <c r="AB555" s="73"/>
      <c r="AC555" s="73"/>
      <c r="AD555" s="73"/>
      <c r="AE555" s="73"/>
      <c r="AF555" s="73"/>
      <c r="AG555" s="73"/>
      <c r="AH555" s="73"/>
      <c r="AI555" s="73"/>
      <c r="AJ555" s="73"/>
      <c r="AK555" s="73"/>
      <c r="AL555" s="73"/>
      <c r="AM555" s="73"/>
      <c r="AN555" s="73"/>
      <c r="AO555" s="73"/>
      <c r="AP555" s="73"/>
    </row>
    <row r="556" spans="2:42" x14ac:dyDescent="0.35">
      <c r="B556" s="6" t="s">
        <v>4000</v>
      </c>
      <c r="C556" s="73"/>
      <c r="D556" s="73"/>
      <c r="E556" s="73"/>
      <c r="F556" s="73"/>
      <c r="G55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PM_55_55</v>
      </c>
      <c r="H556" s="101" t="s">
        <v>2633</v>
      </c>
      <c r="I556" s="101" t="s">
        <v>2633</v>
      </c>
      <c r="J556" s="101"/>
      <c r="K556" s="73" t="s">
        <v>4001</v>
      </c>
      <c r="L556" s="73" t="str">
        <f>_xlfn.CONCAT(tbl_Picklist_UniclassPM[[#This Row],[Code]]," : ",tbl_Picklist_UniclassPM[[#This Row],[Title]])</f>
        <v>PM_55_55 : Contract</v>
      </c>
      <c r="M556" s="73"/>
      <c r="N556" s="73"/>
      <c r="O556" s="73"/>
      <c r="P556" s="73"/>
      <c r="Q556" s="73"/>
      <c r="R556" s="73" t="str">
        <f ca="1"/>
        <v>PM_60_30_05 : Actions log</v>
      </c>
      <c r="S556" s="73"/>
      <c r="T556" s="73"/>
      <c r="U556" s="73"/>
      <c r="V556" s="73"/>
      <c r="W556" s="73"/>
      <c r="X556" s="73"/>
      <c r="Y556" s="73"/>
      <c r="Z556" s="73"/>
      <c r="AA556" s="73"/>
      <c r="AB556" s="73"/>
      <c r="AC556" s="73"/>
      <c r="AD556" s="73"/>
      <c r="AE556" s="73"/>
      <c r="AF556" s="73"/>
      <c r="AG556" s="73"/>
      <c r="AH556" s="73"/>
      <c r="AI556" s="73"/>
      <c r="AJ556" s="73"/>
      <c r="AK556" s="73"/>
      <c r="AL556" s="73"/>
      <c r="AM556" s="73"/>
      <c r="AN556" s="73"/>
      <c r="AO556" s="73"/>
      <c r="AP556" s="73"/>
    </row>
    <row r="557" spans="2:42" x14ac:dyDescent="0.35">
      <c r="B557" s="6" t="s">
        <v>4002</v>
      </c>
      <c r="C557" s="73"/>
      <c r="D557" s="73"/>
      <c r="E557" s="73"/>
      <c r="F557" s="73"/>
      <c r="G55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PM_55_55_50</v>
      </c>
      <c r="H557" s="101" t="s">
        <v>2633</v>
      </c>
      <c r="I557" s="101" t="s">
        <v>2633</v>
      </c>
      <c r="J557" s="101" t="s">
        <v>2619</v>
      </c>
      <c r="K557" s="73" t="s">
        <v>4003</v>
      </c>
      <c r="L557" s="73" t="str">
        <f>_xlfn.CONCAT(tbl_Picklist_UniclassPM[[#This Row],[Code]]," : ",tbl_Picklist_UniclassPM[[#This Row],[Title]])</f>
        <v>PM_55_55_50 : Maintenance contract</v>
      </c>
      <c r="M557" s="73"/>
      <c r="N557" s="73"/>
      <c r="O557" s="73"/>
      <c r="P557" s="73"/>
      <c r="Q557" s="73"/>
      <c r="R557" s="73" t="str">
        <f ca="1"/>
        <v>PM_60_30_13 : Commissioning programme</v>
      </c>
      <c r="S557" s="73"/>
      <c r="T557" s="73"/>
      <c r="U557" s="73"/>
      <c r="V557" s="73"/>
      <c r="W557" s="73"/>
      <c r="X557" s="73"/>
      <c r="Y557" s="73"/>
      <c r="Z557" s="73"/>
      <c r="AA557" s="73"/>
      <c r="AB557" s="73"/>
      <c r="AC557" s="73"/>
      <c r="AD557" s="73"/>
      <c r="AE557" s="73"/>
      <c r="AF557" s="73"/>
      <c r="AG557" s="73"/>
      <c r="AH557" s="73"/>
      <c r="AI557" s="73"/>
      <c r="AJ557" s="73"/>
      <c r="AK557" s="73"/>
      <c r="AL557" s="73"/>
      <c r="AM557" s="73"/>
      <c r="AN557" s="73"/>
      <c r="AO557" s="73"/>
      <c r="AP557" s="73"/>
    </row>
    <row r="558" spans="2:42" x14ac:dyDescent="0.35">
      <c r="B558" s="6" t="s">
        <v>4004</v>
      </c>
      <c r="C558" s="73"/>
      <c r="D558" s="73"/>
      <c r="E558" s="73"/>
      <c r="F558" s="73"/>
      <c r="G55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PM_55_55_70</v>
      </c>
      <c r="H558" s="101" t="s">
        <v>2633</v>
      </c>
      <c r="I558" s="101" t="s">
        <v>2633</v>
      </c>
      <c r="J558" s="101" t="s">
        <v>2680</v>
      </c>
      <c r="K558" s="73" t="s">
        <v>4005</v>
      </c>
      <c r="L558" s="73" t="str">
        <f>_xlfn.CONCAT(tbl_Picklist_UniclassPM[[#This Row],[Code]]," : ",tbl_Picklist_UniclassPM[[#This Row],[Title]])</f>
        <v>PM_55_55_70 : Services contract</v>
      </c>
      <c r="M558" s="73"/>
      <c r="N558" s="73"/>
      <c r="O558" s="73"/>
      <c r="P558" s="73"/>
      <c r="Q558" s="73"/>
      <c r="R558" s="73" t="str">
        <f ca="1"/>
        <v>PM_60_30_15 : Contract communications log</v>
      </c>
      <c r="S558" s="73"/>
      <c r="T558" s="73"/>
      <c r="U558" s="73"/>
      <c r="V558" s="73"/>
      <c r="W558" s="73"/>
      <c r="X558" s="73"/>
      <c r="Y558" s="73"/>
      <c r="Z558" s="73"/>
      <c r="AA558" s="73"/>
      <c r="AB558" s="73"/>
      <c r="AC558" s="73"/>
      <c r="AD558" s="73"/>
      <c r="AE558" s="73"/>
      <c r="AF558" s="73"/>
      <c r="AG558" s="73"/>
      <c r="AH558" s="73"/>
      <c r="AI558" s="73"/>
      <c r="AJ558" s="73"/>
      <c r="AK558" s="73"/>
      <c r="AL558" s="73"/>
      <c r="AM558" s="73"/>
      <c r="AN558" s="73"/>
      <c r="AO558" s="73"/>
      <c r="AP558" s="73"/>
    </row>
    <row r="559" spans="2:42" x14ac:dyDescent="0.35">
      <c r="B559" s="6" t="s">
        <v>4006</v>
      </c>
      <c r="C559" s="73"/>
      <c r="D559" s="73"/>
      <c r="E559" s="73"/>
      <c r="F559" s="73"/>
      <c r="G55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PM_55_55_80</v>
      </c>
      <c r="H559" s="101" t="s">
        <v>2633</v>
      </c>
      <c r="I559" s="101" t="s">
        <v>2633</v>
      </c>
      <c r="J559" s="101" t="s">
        <v>2829</v>
      </c>
      <c r="K559" s="73" t="s">
        <v>4007</v>
      </c>
      <c r="L559" s="73" t="str">
        <f>_xlfn.CONCAT(tbl_Picklist_UniclassPM[[#This Row],[Code]]," : ",tbl_Picklist_UniclassPM[[#This Row],[Title]])</f>
        <v>PM_55_55_80 : Supplies contract</v>
      </c>
      <c r="M559" s="73"/>
      <c r="N559" s="73"/>
      <c r="O559" s="73"/>
      <c r="P559" s="73"/>
      <c r="Q559" s="73"/>
      <c r="R559" s="73" t="str">
        <f ca="1"/>
        <v>PM_60_30_17 : Contract consultation strategy</v>
      </c>
      <c r="S559" s="73"/>
      <c r="T559" s="73"/>
      <c r="U559" s="73"/>
      <c r="V559" s="73"/>
      <c r="W559" s="73"/>
      <c r="X559" s="73"/>
      <c r="Y559" s="73"/>
      <c r="Z559" s="73"/>
      <c r="AA559" s="73"/>
      <c r="AB559" s="73"/>
      <c r="AC559" s="73"/>
      <c r="AD559" s="73"/>
      <c r="AE559" s="73"/>
      <c r="AF559" s="73"/>
      <c r="AG559" s="73"/>
      <c r="AH559" s="73"/>
      <c r="AI559" s="73"/>
      <c r="AJ559" s="73"/>
      <c r="AK559" s="73"/>
      <c r="AL559" s="73"/>
      <c r="AM559" s="73"/>
      <c r="AN559" s="73"/>
      <c r="AO559" s="73"/>
      <c r="AP559" s="73"/>
    </row>
    <row r="560" spans="2:42" x14ac:dyDescent="0.35">
      <c r="B560" s="6" t="s">
        <v>4008</v>
      </c>
      <c r="C560" s="73"/>
      <c r="D560" s="73"/>
      <c r="E560" s="73"/>
      <c r="F560" s="73"/>
      <c r="G56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PM_55_55_85</v>
      </c>
      <c r="H560" s="101" t="s">
        <v>2633</v>
      </c>
      <c r="I560" s="101" t="s">
        <v>2633</v>
      </c>
      <c r="J560" s="101" t="s">
        <v>2781</v>
      </c>
      <c r="K560" s="73" t="s">
        <v>4009</v>
      </c>
      <c r="L560" s="73" t="str">
        <f>_xlfn.CONCAT(tbl_Picklist_UniclassPM[[#This Row],[Code]]," : ",tbl_Picklist_UniclassPM[[#This Row],[Title]])</f>
        <v>PM_55_55_85 : Target cost contracts</v>
      </c>
      <c r="M560" s="73"/>
      <c r="N560" s="73"/>
      <c r="O560" s="73"/>
      <c r="P560" s="73"/>
      <c r="Q560" s="73"/>
      <c r="R560" s="73" t="str">
        <f ca="1"/>
        <v>PM_60_30_19 : Contract administration information</v>
      </c>
      <c r="S560" s="73"/>
      <c r="T560" s="73"/>
      <c r="U560" s="73"/>
      <c r="V560" s="73"/>
      <c r="W560" s="73"/>
      <c r="X560" s="73"/>
      <c r="Y560" s="73"/>
      <c r="Z560" s="73"/>
      <c r="AA560" s="73"/>
      <c r="AB560" s="73"/>
      <c r="AC560" s="73"/>
      <c r="AD560" s="73"/>
      <c r="AE560" s="73"/>
      <c r="AF560" s="73"/>
      <c r="AG560" s="73"/>
      <c r="AH560" s="73"/>
      <c r="AI560" s="73"/>
      <c r="AJ560" s="73"/>
      <c r="AK560" s="73"/>
      <c r="AL560" s="73"/>
      <c r="AM560" s="73"/>
      <c r="AN560" s="73"/>
      <c r="AO560" s="73"/>
      <c r="AP560" s="73"/>
    </row>
    <row r="561" spans="2:42" x14ac:dyDescent="0.35">
      <c r="B561" s="6" t="s">
        <v>4010</v>
      </c>
      <c r="C561" s="73"/>
      <c r="D561" s="73"/>
      <c r="E561" s="73"/>
      <c r="F561" s="73"/>
      <c r="G56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PM_55_55_90</v>
      </c>
      <c r="H561" s="101" t="s">
        <v>2633</v>
      </c>
      <c r="I561" s="101" t="s">
        <v>2633</v>
      </c>
      <c r="J561" s="101" t="s">
        <v>2715</v>
      </c>
      <c r="K561" s="73" t="s">
        <v>4011</v>
      </c>
      <c r="L561" s="73" t="str">
        <f>_xlfn.CONCAT(tbl_Picklist_UniclassPM[[#This Row],[Code]]," : ",tbl_Picklist_UniclassPM[[#This Row],[Title]])</f>
        <v>PM_55_55_90 : Works contract</v>
      </c>
      <c r="M561" s="73"/>
      <c r="N561" s="73"/>
      <c r="O561" s="73"/>
      <c r="P561" s="73"/>
      <c r="Q561" s="73"/>
      <c r="R561" s="73" t="str">
        <f ca="1"/>
        <v>PM_60_30_20 : Contract programme</v>
      </c>
      <c r="S561" s="73"/>
      <c r="T561" s="73"/>
      <c r="U561" s="73"/>
      <c r="V561" s="73"/>
      <c r="W561" s="73"/>
      <c r="X561" s="73"/>
      <c r="Y561" s="73"/>
      <c r="Z561" s="73"/>
      <c r="AA561" s="73"/>
      <c r="AB561" s="73"/>
      <c r="AC561" s="73"/>
      <c r="AD561" s="73"/>
      <c r="AE561" s="73"/>
      <c r="AF561" s="73"/>
      <c r="AG561" s="73"/>
      <c r="AH561" s="73"/>
      <c r="AI561" s="73"/>
      <c r="AJ561" s="73"/>
      <c r="AK561" s="73"/>
      <c r="AL561" s="73"/>
      <c r="AM561" s="73"/>
      <c r="AN561" s="73"/>
      <c r="AO561" s="73"/>
      <c r="AP561" s="73"/>
    </row>
    <row r="562" spans="2:42" x14ac:dyDescent="0.35">
      <c r="B562" s="6" t="s">
        <v>4012</v>
      </c>
      <c r="C562" s="73"/>
      <c r="D562" s="73"/>
      <c r="E562" s="73"/>
      <c r="F562" s="73"/>
      <c r="G56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v>
      </c>
      <c r="H562" s="101" t="s">
        <v>2521</v>
      </c>
      <c r="I562" s="101"/>
      <c r="J562" s="101"/>
      <c r="K562" s="73" t="s">
        <v>4013</v>
      </c>
      <c r="L562" s="73" t="str">
        <f>_xlfn.CONCAT(tbl_Picklist_UniclassPM[[#This Row],[Code]]," : ",tbl_Picklist_UniclassPM[[#This Row],[Title]])</f>
        <v>PM_60 : Construction management information</v>
      </c>
      <c r="M562" s="73"/>
      <c r="N562" s="73"/>
      <c r="O562" s="73"/>
      <c r="P562" s="73"/>
      <c r="Q562" s="73"/>
      <c r="R562" s="73" t="str">
        <f ca="1"/>
        <v>PM_60_30_22 : Delivery risk review</v>
      </c>
      <c r="S562" s="73"/>
      <c r="T562" s="73"/>
      <c r="U562" s="73"/>
      <c r="V562" s="73"/>
      <c r="W562" s="73"/>
      <c r="X562" s="73"/>
      <c r="Y562" s="73"/>
      <c r="Z562" s="73"/>
      <c r="AA562" s="73"/>
      <c r="AB562" s="73"/>
      <c r="AC562" s="73"/>
      <c r="AD562" s="73"/>
      <c r="AE562" s="73"/>
      <c r="AF562" s="73"/>
      <c r="AG562" s="73"/>
      <c r="AH562" s="73"/>
      <c r="AI562" s="73"/>
      <c r="AJ562" s="73"/>
      <c r="AK562" s="73"/>
      <c r="AL562" s="73"/>
      <c r="AM562" s="73"/>
      <c r="AN562" s="73"/>
      <c r="AO562" s="73"/>
      <c r="AP562" s="73"/>
    </row>
    <row r="563" spans="2:42" x14ac:dyDescent="0.35">
      <c r="B563" s="6" t="s">
        <v>4014</v>
      </c>
      <c r="C563" s="73"/>
      <c r="D563" s="73"/>
      <c r="E563" s="73"/>
      <c r="F563" s="73"/>
      <c r="G56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v>
      </c>
      <c r="H563" s="101" t="s">
        <v>2521</v>
      </c>
      <c r="I563" s="101" t="s">
        <v>2448</v>
      </c>
      <c r="J563" s="101"/>
      <c r="K563" s="73" t="s">
        <v>4015</v>
      </c>
      <c r="L563" s="73" t="str">
        <f>_xlfn.CONCAT(tbl_Picklist_UniclassPM[[#This Row],[Code]]," : ",tbl_Picklist_UniclassPM[[#This Row],[Title]])</f>
        <v>PM_60_10 : Site information</v>
      </c>
      <c r="M563" s="73"/>
      <c r="N563" s="73"/>
      <c r="O563" s="73"/>
      <c r="P563" s="73"/>
      <c r="Q563" s="73"/>
      <c r="R563" s="73" t="str">
        <f ca="1"/>
        <v>PM_60_30_26 : Early warning notice</v>
      </c>
      <c r="S563" s="73"/>
      <c r="T563" s="73"/>
      <c r="U563" s="73"/>
      <c r="V563" s="73"/>
      <c r="W563" s="73"/>
      <c r="X563" s="73"/>
      <c r="Y563" s="73"/>
      <c r="Z563" s="73"/>
      <c r="AA563" s="73"/>
      <c r="AB563" s="73"/>
      <c r="AC563" s="73"/>
      <c r="AD563" s="73"/>
      <c r="AE563" s="73"/>
      <c r="AF563" s="73"/>
      <c r="AG563" s="73"/>
      <c r="AH563" s="73"/>
      <c r="AI563" s="73"/>
      <c r="AJ563" s="73"/>
      <c r="AK563" s="73"/>
      <c r="AL563" s="73"/>
      <c r="AM563" s="73"/>
      <c r="AN563" s="73"/>
      <c r="AO563" s="73"/>
      <c r="AP563" s="73"/>
    </row>
    <row r="564" spans="2:42" x14ac:dyDescent="0.35">
      <c r="B564" s="6" t="s">
        <v>4016</v>
      </c>
      <c r="C564" s="73"/>
      <c r="D564" s="73"/>
      <c r="E564" s="73"/>
      <c r="F564" s="73"/>
      <c r="G56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PM_60_10_50</v>
      </c>
      <c r="H564" s="101" t="s">
        <v>2521</v>
      </c>
      <c r="I564" s="101" t="s">
        <v>2448</v>
      </c>
      <c r="J564" s="101" t="s">
        <v>2619</v>
      </c>
      <c r="K564" s="73" t="s">
        <v>4017</v>
      </c>
      <c r="L564" s="73" t="str">
        <f>_xlfn.CONCAT(tbl_Picklist_UniclassPM[[#This Row],[Code]]," : ",tbl_Picklist_UniclassPM[[#This Row],[Title]])</f>
        <v>PM_60_10_50 : Site access information</v>
      </c>
      <c r="M564" s="73"/>
      <c r="N564" s="73"/>
      <c r="O564" s="73"/>
      <c r="P564" s="73"/>
      <c r="Q564" s="73"/>
      <c r="R564" s="73" t="str">
        <f ca="1"/>
        <v>PM_60_30_27 : Excavation sequence programme</v>
      </c>
      <c r="S564" s="73"/>
      <c r="T564" s="73"/>
      <c r="U564" s="73"/>
      <c r="V564" s="73"/>
      <c r="W564" s="73"/>
      <c r="X564" s="73"/>
      <c r="Y564" s="73"/>
      <c r="Z564" s="73"/>
      <c r="AA564" s="73"/>
      <c r="AB564" s="73"/>
      <c r="AC564" s="73"/>
      <c r="AD564" s="73"/>
      <c r="AE564" s="73"/>
      <c r="AF564" s="73"/>
      <c r="AG564" s="73"/>
      <c r="AH564" s="73"/>
      <c r="AI564" s="73"/>
      <c r="AJ564" s="73"/>
      <c r="AK564" s="73"/>
      <c r="AL564" s="73"/>
      <c r="AM564" s="73"/>
      <c r="AN564" s="73"/>
      <c r="AO564" s="73"/>
      <c r="AP564" s="73"/>
    </row>
    <row r="565" spans="2:42" x14ac:dyDescent="0.35">
      <c r="B565" s="6" t="s">
        <v>4018</v>
      </c>
      <c r="C565" s="73"/>
      <c r="D565" s="73"/>
      <c r="E565" s="73"/>
      <c r="F565" s="73"/>
      <c r="G56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PM_60_10_52</v>
      </c>
      <c r="H565" s="101" t="s">
        <v>2521</v>
      </c>
      <c r="I565" s="101" t="s">
        <v>2448</v>
      </c>
      <c r="J565" s="101" t="s">
        <v>3009</v>
      </c>
      <c r="K565" s="73" t="s">
        <v>4019</v>
      </c>
      <c r="L565" s="73" t="str">
        <f>_xlfn.CONCAT(tbl_Picklist_UniclassPM[[#This Row],[Code]]," : ",tbl_Picklist_UniclassPM[[#This Row],[Title]])</f>
        <v>PM_60_10_52 : Site altitude</v>
      </c>
      <c r="M565" s="73"/>
      <c r="N565" s="73"/>
      <c r="O565" s="73"/>
      <c r="P565" s="73"/>
      <c r="Q565" s="73"/>
      <c r="R565" s="73" t="str">
        <f ca="1"/>
        <v>PM_60_30_28 : Exception report</v>
      </c>
      <c r="S565" s="73"/>
      <c r="T565" s="73"/>
      <c r="U565" s="73"/>
      <c r="V565" s="73"/>
      <c r="W565" s="73"/>
      <c r="X565" s="73"/>
      <c r="Y565" s="73"/>
      <c r="Z565" s="73"/>
      <c r="AA565" s="73"/>
      <c r="AB565" s="73"/>
      <c r="AC565" s="73"/>
      <c r="AD565" s="73"/>
      <c r="AE565" s="73"/>
      <c r="AF565" s="73"/>
      <c r="AG565" s="73"/>
      <c r="AH565" s="73"/>
      <c r="AI565" s="73"/>
      <c r="AJ565" s="73"/>
      <c r="AK565" s="73"/>
      <c r="AL565" s="73"/>
      <c r="AM565" s="73"/>
      <c r="AN565" s="73"/>
      <c r="AO565" s="73"/>
      <c r="AP565" s="73"/>
    </row>
    <row r="566" spans="2:42" x14ac:dyDescent="0.35">
      <c r="B566" s="6" t="s">
        <v>4020</v>
      </c>
      <c r="C566" s="73"/>
      <c r="D566" s="73"/>
      <c r="E566" s="73"/>
      <c r="F566" s="73"/>
      <c r="G56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PM_60_10_55</v>
      </c>
      <c r="H566" s="101" t="s">
        <v>2521</v>
      </c>
      <c r="I566" s="101" t="s">
        <v>2448</v>
      </c>
      <c r="J566" s="101" t="s">
        <v>2633</v>
      </c>
      <c r="K566" s="73" t="s">
        <v>4021</v>
      </c>
      <c r="L566" s="73" t="str">
        <f>_xlfn.CONCAT(tbl_Picklist_UniclassPM[[#This Row],[Code]]," : ",tbl_Picklist_UniclassPM[[#This Row],[Title]])</f>
        <v>PM_60_10_55 : Site branding information</v>
      </c>
      <c r="M566" s="73"/>
      <c r="N566" s="73"/>
      <c r="O566" s="73"/>
      <c r="P566" s="73"/>
      <c r="Q566" s="73"/>
      <c r="R566" s="73" t="str">
        <f ca="1"/>
        <v>PM_60_30_37 : Highlights report</v>
      </c>
      <c r="S566" s="73"/>
      <c r="T566" s="73"/>
      <c r="U566" s="73"/>
      <c r="V566" s="73"/>
      <c r="W566" s="73"/>
      <c r="X566" s="73"/>
      <c r="Y566" s="73"/>
      <c r="Z566" s="73"/>
      <c r="AA566" s="73"/>
      <c r="AB566" s="73"/>
      <c r="AC566" s="73"/>
      <c r="AD566" s="73"/>
      <c r="AE566" s="73"/>
      <c r="AF566" s="73"/>
      <c r="AG566" s="73"/>
      <c r="AH566" s="73"/>
      <c r="AI566" s="73"/>
      <c r="AJ566" s="73"/>
      <c r="AK566" s="73"/>
      <c r="AL566" s="73"/>
      <c r="AM566" s="73"/>
      <c r="AN566" s="73"/>
      <c r="AO566" s="73"/>
      <c r="AP566" s="73"/>
    </row>
    <row r="567" spans="2:42" x14ac:dyDescent="0.35">
      <c r="B567" s="6" t="s">
        <v>4022</v>
      </c>
      <c r="C567" s="73"/>
      <c r="D567" s="73"/>
      <c r="E567" s="73"/>
      <c r="F567" s="73"/>
      <c r="G56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PM_60_10_58</v>
      </c>
      <c r="H567" s="101" t="s">
        <v>2521</v>
      </c>
      <c r="I567" s="101" t="s">
        <v>2448</v>
      </c>
      <c r="J567" s="101" t="s">
        <v>2966</v>
      </c>
      <c r="K567" s="73" t="s">
        <v>4023</v>
      </c>
      <c r="L567" s="73" t="str">
        <f>_xlfn.CONCAT(tbl_Picklist_UniclassPM[[#This Row],[Code]]," : ",tbl_Picklist_UniclassPM[[#This Row],[Title]])</f>
        <v>PM_60_10_58 : Site establishment information</v>
      </c>
      <c r="M567" s="73"/>
      <c r="N567" s="73"/>
      <c r="O567" s="73"/>
      <c r="P567" s="73"/>
      <c r="Q567" s="73"/>
      <c r="R567" s="73" t="str">
        <f ca="1"/>
        <v>PM_60_30_40 : Issues log</v>
      </c>
      <c r="S567" s="73"/>
      <c r="T567" s="73"/>
      <c r="U567" s="73"/>
      <c r="V567" s="73"/>
      <c r="W567" s="73"/>
      <c r="X567" s="73"/>
      <c r="Y567" s="73"/>
      <c r="Z567" s="73"/>
      <c r="AA567" s="73"/>
      <c r="AB567" s="73"/>
      <c r="AC567" s="73"/>
      <c r="AD567" s="73"/>
      <c r="AE567" s="73"/>
      <c r="AF567" s="73"/>
      <c r="AG567" s="73"/>
      <c r="AH567" s="73"/>
      <c r="AI567" s="73"/>
      <c r="AJ567" s="73"/>
      <c r="AK567" s="73"/>
      <c r="AL567" s="73"/>
      <c r="AM567" s="73"/>
      <c r="AN567" s="73"/>
      <c r="AO567" s="73"/>
      <c r="AP567" s="73"/>
    </row>
    <row r="568" spans="2:42" x14ac:dyDescent="0.35">
      <c r="B568" s="6" t="s">
        <v>4024</v>
      </c>
      <c r="C568" s="73"/>
      <c r="D568" s="73"/>
      <c r="E568" s="73"/>
      <c r="F568" s="73"/>
      <c r="G56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PM_60_10_60</v>
      </c>
      <c r="H568" s="101" t="s">
        <v>2521</v>
      </c>
      <c r="I568" s="101" t="s">
        <v>2448</v>
      </c>
      <c r="J568" s="101" t="s">
        <v>2521</v>
      </c>
      <c r="K568" s="73" t="s">
        <v>4025</v>
      </c>
      <c r="L568" s="73" t="str">
        <f>_xlfn.CONCAT(tbl_Picklist_UniclassPM[[#This Row],[Code]]," : ",tbl_Picklist_UniclassPM[[#This Row],[Title]])</f>
        <v>PM_60_10_60 : Site grid reference</v>
      </c>
      <c r="M568" s="73"/>
      <c r="N568" s="73"/>
      <c r="O568" s="73"/>
      <c r="P568" s="73"/>
      <c r="Q568" s="73"/>
      <c r="R568" s="73" t="str">
        <f ca="1"/>
        <v>PM_60_30_45 : Limitations on method report</v>
      </c>
      <c r="S568" s="73"/>
      <c r="T568" s="73"/>
      <c r="U568" s="73"/>
      <c r="V568" s="73"/>
      <c r="W568" s="73"/>
      <c r="X568" s="73"/>
      <c r="Y568" s="73"/>
      <c r="Z568" s="73"/>
      <c r="AA568" s="73"/>
      <c r="AB568" s="73"/>
      <c r="AC568" s="73"/>
      <c r="AD568" s="73"/>
      <c r="AE568" s="73"/>
      <c r="AF568" s="73"/>
      <c r="AG568" s="73"/>
      <c r="AH568" s="73"/>
      <c r="AI568" s="73"/>
      <c r="AJ568" s="73"/>
      <c r="AK568" s="73"/>
      <c r="AL568" s="73"/>
      <c r="AM568" s="73"/>
      <c r="AN568" s="73"/>
      <c r="AO568" s="73"/>
      <c r="AP568" s="73"/>
    </row>
    <row r="569" spans="2:42" x14ac:dyDescent="0.35">
      <c r="B569" s="6" t="s">
        <v>4026</v>
      </c>
      <c r="C569" s="73"/>
      <c r="D569" s="73"/>
      <c r="E569" s="73"/>
      <c r="F569" s="73"/>
      <c r="G56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PM_60_10_62</v>
      </c>
      <c r="H569" s="101" t="s">
        <v>2521</v>
      </c>
      <c r="I569" s="101" t="s">
        <v>2448</v>
      </c>
      <c r="J569" s="101" t="s">
        <v>2972</v>
      </c>
      <c r="K569" s="73" t="s">
        <v>4027</v>
      </c>
      <c r="L569" s="73" t="str">
        <f>_xlfn.CONCAT(tbl_Picklist_UniclassPM[[#This Row],[Code]]," : ",tbl_Picklist_UniclassPM[[#This Row],[Title]])</f>
        <v>PM_60_10_62 : Site layout plan</v>
      </c>
      <c r="M569" s="73"/>
      <c r="N569" s="73"/>
      <c r="O569" s="73"/>
      <c r="P569" s="73"/>
      <c r="Q569" s="73"/>
      <c r="R569" s="73" t="str">
        <f ca="1"/>
        <v>PM_60_30_47 : Limitations on sequence report</v>
      </c>
      <c r="S569" s="73"/>
      <c r="T569" s="73"/>
      <c r="U569" s="73"/>
      <c r="V569" s="73"/>
      <c r="W569" s="73"/>
      <c r="X569" s="73"/>
      <c r="Y569" s="73"/>
      <c r="Z569" s="73"/>
      <c r="AA569" s="73"/>
      <c r="AB569" s="73"/>
      <c r="AC569" s="73"/>
      <c r="AD569" s="73"/>
      <c r="AE569" s="73"/>
      <c r="AF569" s="73"/>
      <c r="AG569" s="73"/>
      <c r="AH569" s="73"/>
      <c r="AI569" s="73"/>
      <c r="AJ569" s="73"/>
      <c r="AK569" s="73"/>
      <c r="AL569" s="73"/>
      <c r="AM569" s="73"/>
      <c r="AN569" s="73"/>
      <c r="AO569" s="73"/>
      <c r="AP569" s="73"/>
    </row>
    <row r="570" spans="2:42" x14ac:dyDescent="0.35">
      <c r="B570" s="6" t="s">
        <v>4028</v>
      </c>
      <c r="C570" s="73"/>
      <c r="D570" s="73"/>
      <c r="E570" s="73"/>
      <c r="F570" s="73"/>
      <c r="G57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PM_60_10_63</v>
      </c>
      <c r="H570" s="101" t="s">
        <v>2521</v>
      </c>
      <c r="I570" s="101" t="s">
        <v>2448</v>
      </c>
      <c r="J570" s="101" t="s">
        <v>2955</v>
      </c>
      <c r="K570" s="73" t="s">
        <v>4029</v>
      </c>
      <c r="L570" s="73" t="str">
        <f>_xlfn.CONCAT(tbl_Picklist_UniclassPM[[#This Row],[Code]]," : ",tbl_Picklist_UniclassPM[[#This Row],[Title]])</f>
        <v>PM_60_10_63 : Site logistics plan</v>
      </c>
      <c r="M570" s="73"/>
      <c r="N570" s="73"/>
      <c r="O570" s="73"/>
      <c r="P570" s="73"/>
      <c r="Q570" s="73"/>
      <c r="R570" s="73" t="str">
        <f ca="1"/>
        <v>PM_60_30_49 : Limitations on timing report</v>
      </c>
      <c r="S570" s="73"/>
      <c r="T570" s="73"/>
      <c r="U570" s="73"/>
      <c r="V570" s="73"/>
      <c r="W570" s="73"/>
      <c r="X570" s="73"/>
      <c r="Y570" s="73"/>
      <c r="Z570" s="73"/>
      <c r="AA570" s="73"/>
      <c r="AB570" s="73"/>
      <c r="AC570" s="73"/>
      <c r="AD570" s="73"/>
      <c r="AE570" s="73"/>
      <c r="AF570" s="73"/>
      <c r="AG570" s="73"/>
      <c r="AH570" s="73"/>
      <c r="AI570" s="73"/>
      <c r="AJ570" s="73"/>
      <c r="AK570" s="73"/>
      <c r="AL570" s="73"/>
      <c r="AM570" s="73"/>
      <c r="AN570" s="73"/>
      <c r="AO570" s="73"/>
      <c r="AP570" s="73"/>
    </row>
    <row r="571" spans="2:42" x14ac:dyDescent="0.35">
      <c r="B571" s="6" t="s">
        <v>4030</v>
      </c>
      <c r="C571" s="73"/>
      <c r="D571" s="73"/>
      <c r="E571" s="73"/>
      <c r="F571" s="73"/>
      <c r="G57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PM_60_10_65</v>
      </c>
      <c r="H571" s="101" t="s">
        <v>2521</v>
      </c>
      <c r="I571" s="101" t="s">
        <v>2448</v>
      </c>
      <c r="J571" s="101" t="s">
        <v>2670</v>
      </c>
      <c r="K571" s="73" t="s">
        <v>4031</v>
      </c>
      <c r="L571" s="73" t="str">
        <f>_xlfn.CONCAT(tbl_Picklist_UniclassPM[[#This Row],[Code]]," : ",tbl_Picklist_UniclassPM[[#This Row],[Title]])</f>
        <v>PM_60_10_65 : Site safety plan</v>
      </c>
      <c r="M571" s="73"/>
      <c r="N571" s="73"/>
      <c r="O571" s="73"/>
      <c r="P571" s="73"/>
      <c r="Q571" s="73"/>
      <c r="R571" s="73" t="str">
        <f ca="1"/>
        <v>PM_60_30_51 : Limitations on use of site report</v>
      </c>
      <c r="S571" s="73"/>
      <c r="T571" s="73"/>
      <c r="U571" s="73"/>
      <c r="V571" s="73"/>
      <c r="W571" s="73"/>
      <c r="X571" s="73"/>
      <c r="Y571" s="73"/>
      <c r="Z571" s="73"/>
      <c r="AA571" s="73"/>
      <c r="AB571" s="73"/>
      <c r="AC571" s="73"/>
      <c r="AD571" s="73"/>
      <c r="AE571" s="73"/>
      <c r="AF571" s="73"/>
      <c r="AG571" s="73"/>
      <c r="AH571" s="73"/>
      <c r="AI571" s="73"/>
      <c r="AJ571" s="73"/>
      <c r="AK571" s="73"/>
      <c r="AL571" s="73"/>
      <c r="AM571" s="73"/>
      <c r="AN571" s="73"/>
      <c r="AO571" s="73"/>
      <c r="AP571" s="73"/>
    </row>
    <row r="572" spans="2:42" x14ac:dyDescent="0.35">
      <c r="B572" s="6" t="s">
        <v>4032</v>
      </c>
      <c r="C572" s="73"/>
      <c r="D572" s="73"/>
      <c r="E572" s="73"/>
      <c r="F572" s="73"/>
      <c r="G57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PM_60_10_70</v>
      </c>
      <c r="H572" s="101" t="s">
        <v>2521</v>
      </c>
      <c r="I572" s="101" t="s">
        <v>2448</v>
      </c>
      <c r="J572" s="101" t="s">
        <v>2680</v>
      </c>
      <c r="K572" s="73" t="s">
        <v>4033</v>
      </c>
      <c r="L572" s="73" t="str">
        <f>_xlfn.CONCAT(tbl_Picklist_UniclassPM[[#This Row],[Code]]," : ",tbl_Picklist_UniclassPM[[#This Row],[Title]])</f>
        <v>PM_60_10_70 : Site services information</v>
      </c>
      <c r="M572" s="73"/>
      <c r="N572" s="73"/>
      <c r="O572" s="73"/>
      <c r="P572" s="73"/>
      <c r="Q572" s="73"/>
      <c r="R572" s="73" t="str">
        <f ca="1"/>
        <v>PM_60_30_57 : Notice of commencement</v>
      </c>
      <c r="S572" s="73"/>
      <c r="T572" s="73"/>
      <c r="U572" s="73"/>
      <c r="V572" s="73"/>
      <c r="W572" s="73"/>
      <c r="X572" s="73"/>
      <c r="Y572" s="73"/>
      <c r="Z572" s="73"/>
      <c r="AA572" s="73"/>
      <c r="AB572" s="73"/>
      <c r="AC572" s="73"/>
      <c r="AD572" s="73"/>
      <c r="AE572" s="73"/>
      <c r="AF572" s="73"/>
      <c r="AG572" s="73"/>
      <c r="AH572" s="73"/>
      <c r="AI572" s="73"/>
      <c r="AJ572" s="73"/>
      <c r="AK572" s="73"/>
      <c r="AL572" s="73"/>
      <c r="AM572" s="73"/>
      <c r="AN572" s="73"/>
      <c r="AO572" s="73"/>
      <c r="AP572" s="73"/>
    </row>
    <row r="573" spans="2:42" x14ac:dyDescent="0.35">
      <c r="B573" s="6" t="s">
        <v>4034</v>
      </c>
      <c r="C573" s="73"/>
      <c r="D573" s="73"/>
      <c r="E573" s="73"/>
      <c r="F573" s="73"/>
      <c r="G57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PM_60_10_75</v>
      </c>
      <c r="H573" s="101" t="s">
        <v>2521</v>
      </c>
      <c r="I573" s="101" t="s">
        <v>2448</v>
      </c>
      <c r="J573" s="101" t="s">
        <v>2793</v>
      </c>
      <c r="K573" s="73" t="s">
        <v>4035</v>
      </c>
      <c r="L573" s="73" t="str">
        <f>_xlfn.CONCAT(tbl_Picklist_UniclassPM[[#This Row],[Code]]," : ",tbl_Picklist_UniclassPM[[#This Row],[Title]])</f>
        <v>PM_60_10_75 : Site set-up information</v>
      </c>
      <c r="M573" s="73"/>
      <c r="N573" s="73"/>
      <c r="O573" s="73"/>
      <c r="P573" s="73"/>
      <c r="Q573" s="73"/>
      <c r="R573" s="73" t="str">
        <f ca="1"/>
        <v>PM_60_30_60 : Partial completion strategy</v>
      </c>
      <c r="S573" s="73"/>
      <c r="T573" s="73"/>
      <c r="U573" s="73"/>
      <c r="V573" s="73"/>
      <c r="W573" s="73"/>
      <c r="X573" s="73"/>
      <c r="Y573" s="73"/>
      <c r="Z573" s="73"/>
      <c r="AA573" s="73"/>
      <c r="AB573" s="73"/>
      <c r="AC573" s="73"/>
      <c r="AD573" s="73"/>
      <c r="AE573" s="73"/>
      <c r="AF573" s="73"/>
      <c r="AG573" s="73"/>
      <c r="AH573" s="73"/>
      <c r="AI573" s="73"/>
      <c r="AJ573" s="73"/>
      <c r="AK573" s="73"/>
      <c r="AL573" s="73"/>
      <c r="AM573" s="73"/>
      <c r="AN573" s="73"/>
      <c r="AO573" s="73"/>
      <c r="AP573" s="73"/>
    </row>
    <row r="574" spans="2:42" x14ac:dyDescent="0.35">
      <c r="B574" s="6" t="s">
        <v>4036</v>
      </c>
      <c r="C574" s="73"/>
      <c r="D574" s="73"/>
      <c r="E574" s="73"/>
      <c r="F574" s="73"/>
      <c r="G57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PM_60_10_77</v>
      </c>
      <c r="H574" s="101" t="s">
        <v>2521</v>
      </c>
      <c r="I574" s="101" t="s">
        <v>2448</v>
      </c>
      <c r="J574" s="101" t="s">
        <v>2991</v>
      </c>
      <c r="K574" s="73" t="s">
        <v>4037</v>
      </c>
      <c r="L574" s="73" t="str">
        <f>_xlfn.CONCAT(tbl_Picklist_UniclassPM[[#This Row],[Code]]," : ",tbl_Picklist_UniclassPM[[#This Row],[Title]])</f>
        <v>PM_60_10_77 : Site security information</v>
      </c>
      <c r="M574" s="73"/>
      <c r="N574" s="73"/>
      <c r="O574" s="73"/>
      <c r="P574" s="73"/>
      <c r="Q574" s="73"/>
      <c r="R574" s="73" t="str">
        <f ca="1"/>
        <v>PM_60_30_66 : Progress report</v>
      </c>
      <c r="S574" s="73"/>
      <c r="T574" s="73"/>
      <c r="U574" s="73"/>
      <c r="V574" s="73"/>
      <c r="W574" s="73"/>
      <c r="X574" s="73"/>
      <c r="Y574" s="73"/>
      <c r="Z574" s="73"/>
      <c r="AA574" s="73"/>
      <c r="AB574" s="73"/>
      <c r="AC574" s="73"/>
      <c r="AD574" s="73"/>
      <c r="AE574" s="73"/>
      <c r="AF574" s="73"/>
      <c r="AG574" s="73"/>
      <c r="AH574" s="73"/>
      <c r="AI574" s="73"/>
      <c r="AJ574" s="73"/>
      <c r="AK574" s="73"/>
      <c r="AL574" s="73"/>
      <c r="AM574" s="73"/>
      <c r="AN574" s="73"/>
      <c r="AO574" s="73"/>
      <c r="AP574" s="73"/>
    </row>
    <row r="575" spans="2:42" x14ac:dyDescent="0.35">
      <c r="B575" s="6" t="s">
        <v>4038</v>
      </c>
      <c r="C575" s="73"/>
      <c r="D575" s="73"/>
      <c r="E575" s="73"/>
      <c r="F575" s="73"/>
      <c r="G57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PM_60_10_80</v>
      </c>
      <c r="H575" s="101" t="s">
        <v>2521</v>
      </c>
      <c r="I575" s="101" t="s">
        <v>2448</v>
      </c>
      <c r="J575" s="101" t="s">
        <v>2829</v>
      </c>
      <c r="K575" s="73" t="s">
        <v>4039</v>
      </c>
      <c r="L575" s="73" t="str">
        <f>_xlfn.CONCAT(tbl_Picklist_UniclassPM[[#This Row],[Code]]," : ",tbl_Picklist_UniclassPM[[#This Row],[Title]])</f>
        <v>PM_60_10_80 : Surrounding land and building uses report</v>
      </c>
      <c r="M575" s="73"/>
      <c r="N575" s="73"/>
      <c r="O575" s="73"/>
      <c r="P575" s="73"/>
      <c r="Q575" s="73"/>
      <c r="R575" s="73" t="str">
        <f ca="1"/>
        <v>PM_60_30_71 : Request for information (RFI)</v>
      </c>
      <c r="S575" s="73"/>
      <c r="T575" s="73"/>
      <c r="U575" s="73"/>
      <c r="V575" s="73"/>
      <c r="W575" s="73"/>
      <c r="X575" s="73"/>
      <c r="Y575" s="73"/>
      <c r="Z575" s="73"/>
      <c r="AA575" s="73"/>
      <c r="AB575" s="73"/>
      <c r="AC575" s="73"/>
      <c r="AD575" s="73"/>
      <c r="AE575" s="73"/>
      <c r="AF575" s="73"/>
      <c r="AG575" s="73"/>
      <c r="AH575" s="73"/>
      <c r="AI575" s="73"/>
      <c r="AJ575" s="73"/>
      <c r="AK575" s="73"/>
      <c r="AL575" s="73"/>
      <c r="AM575" s="73"/>
      <c r="AN575" s="73"/>
      <c r="AO575" s="73"/>
      <c r="AP575" s="73"/>
    </row>
    <row r="576" spans="2:42" x14ac:dyDescent="0.35">
      <c r="B576" s="6" t="s">
        <v>4040</v>
      </c>
      <c r="C576" s="73"/>
      <c r="D576" s="73"/>
      <c r="E576" s="73"/>
      <c r="F576" s="73"/>
      <c r="G57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PM_60_10_81</v>
      </c>
      <c r="H576" s="101" t="s">
        <v>2521</v>
      </c>
      <c r="I576" s="101" t="s">
        <v>2448</v>
      </c>
      <c r="J576" s="101" t="s">
        <v>3327</v>
      </c>
      <c r="K576" s="73" t="s">
        <v>4041</v>
      </c>
      <c r="L576" s="73" t="str">
        <f>_xlfn.CONCAT(tbl_Picklist_UniclassPM[[#This Row],[Code]]," : ",tbl_Picklist_UniclassPM[[#This Row],[Title]])</f>
        <v>PM_60_10_81 : Temporary accommodation information</v>
      </c>
      <c r="M576" s="73"/>
      <c r="N576" s="73"/>
      <c r="O576" s="73"/>
      <c r="P576" s="73"/>
      <c r="Q576" s="73"/>
      <c r="R576" s="73" t="str">
        <f ca="1"/>
        <v>PM_60_30_73 : Responsible, accountable, consulted and informed (RACI) log</v>
      </c>
      <c r="S576" s="73"/>
      <c r="T576" s="73"/>
      <c r="U576" s="73"/>
      <c r="V576" s="73"/>
      <c r="W576" s="73"/>
      <c r="X576" s="73"/>
      <c r="Y576" s="73"/>
      <c r="Z576" s="73"/>
      <c r="AA576" s="73"/>
      <c r="AB576" s="73"/>
      <c r="AC576" s="73"/>
      <c r="AD576" s="73"/>
      <c r="AE576" s="73"/>
      <c r="AF576" s="73"/>
      <c r="AG576" s="73"/>
      <c r="AH576" s="73"/>
      <c r="AI576" s="73"/>
      <c r="AJ576" s="73"/>
      <c r="AK576" s="73"/>
      <c r="AL576" s="73"/>
      <c r="AM576" s="73"/>
      <c r="AN576" s="73"/>
      <c r="AO576" s="73"/>
      <c r="AP576" s="73"/>
    </row>
    <row r="577" spans="2:18" x14ac:dyDescent="0.35">
      <c r="B577" s="6" t="s">
        <v>4042</v>
      </c>
      <c r="C577" s="73"/>
      <c r="D577" s="73"/>
      <c r="E577" s="73"/>
      <c r="F577" s="73"/>
      <c r="G57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PM_60_10_83</v>
      </c>
      <c r="H577" s="101" t="s">
        <v>2521</v>
      </c>
      <c r="I577" s="101" t="s">
        <v>2448</v>
      </c>
      <c r="J577" s="101" t="s">
        <v>3036</v>
      </c>
      <c r="K577" s="73" t="s">
        <v>4043</v>
      </c>
      <c r="L577" s="73" t="str">
        <f>_xlfn.CONCAT(tbl_Picklist_UniclassPM[[#This Row],[Code]]," : ",tbl_Picklist_UniclassPM[[#This Row],[Title]])</f>
        <v>PM_60_10_83 : Temporary services information</v>
      </c>
      <c r="M577" s="73"/>
      <c r="N577" s="73"/>
      <c r="O577" s="73"/>
      <c r="P577" s="73"/>
      <c r="Q577" s="73"/>
      <c r="R577" s="73" t="str">
        <f ca="1"/>
        <v>PM_60_30_77 : Site inspection programme</v>
      </c>
    </row>
    <row r="578" spans="2:18" x14ac:dyDescent="0.35">
      <c r="B578" s="6" t="s">
        <v>4044</v>
      </c>
      <c r="C578" s="73"/>
      <c r="D578" s="73"/>
      <c r="E578" s="73"/>
      <c r="F578" s="73"/>
      <c r="G57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PM_60_10_85</v>
      </c>
      <c r="H578" s="101" t="s">
        <v>2521</v>
      </c>
      <c r="I578" s="101" t="s">
        <v>2448</v>
      </c>
      <c r="J578" s="101" t="s">
        <v>2781</v>
      </c>
      <c r="K578" s="73" t="s">
        <v>4045</v>
      </c>
      <c r="L578" s="73" t="str">
        <f>_xlfn.CONCAT(tbl_Picklist_UniclassPM[[#This Row],[Code]]," : ",tbl_Picklist_UniclassPM[[#This Row],[Title]])</f>
        <v>PM_60_10_85 : Temporary works information</v>
      </c>
      <c r="M578" s="73"/>
      <c r="N578" s="73"/>
      <c r="O578" s="73"/>
      <c r="P578" s="73"/>
      <c r="Q578" s="73"/>
      <c r="R578" s="73" t="str">
        <f ca="1"/>
        <v>PM_60_30_80 : Stage end report</v>
      </c>
    </row>
    <row r="579" spans="2:18" x14ac:dyDescent="0.35">
      <c r="B579" s="6" t="s">
        <v>4046</v>
      </c>
      <c r="C579" s="73"/>
      <c r="D579" s="73"/>
      <c r="E579" s="73"/>
      <c r="F579" s="73"/>
      <c r="G57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PM_60_10_90</v>
      </c>
      <c r="H579" s="101" t="s">
        <v>2521</v>
      </c>
      <c r="I579" s="101" t="s">
        <v>2448</v>
      </c>
      <c r="J579" s="101" t="s">
        <v>2715</v>
      </c>
      <c r="K579" s="73" t="s">
        <v>4047</v>
      </c>
      <c r="L579" s="73" t="str">
        <f>_xlfn.CONCAT(tbl_Picklist_UniclassPM[[#This Row],[Code]]," : ",tbl_Picklist_UniclassPM[[#This Row],[Title]])</f>
        <v>PM_60_10_90 : Temporary works impact report</v>
      </c>
      <c r="M579" s="73"/>
      <c r="N579" s="73"/>
      <c r="O579" s="73"/>
      <c r="P579" s="73"/>
      <c r="Q579" s="73"/>
      <c r="R579" s="73" t="str">
        <f ca="1"/>
        <v>PM_60_40_05 : Accident report</v>
      </c>
    </row>
    <row r="580" spans="2:18" x14ac:dyDescent="0.35">
      <c r="B580" s="6" t="s">
        <v>4048</v>
      </c>
      <c r="C580" s="73"/>
      <c r="D580" s="73"/>
      <c r="E580" s="73"/>
      <c r="F580" s="73"/>
      <c r="G58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PM_60_10_95</v>
      </c>
      <c r="H580" s="101" t="s">
        <v>2521</v>
      </c>
      <c r="I580" s="101" t="s">
        <v>2448</v>
      </c>
      <c r="J580" s="101" t="s">
        <v>2790</v>
      </c>
      <c r="K580" s="73" t="s">
        <v>4049</v>
      </c>
      <c r="L580" s="73" t="str">
        <f>_xlfn.CONCAT(tbl_Picklist_UniclassPM[[#This Row],[Code]]," : ",tbl_Picklist_UniclassPM[[#This Row],[Title]])</f>
        <v>PM_60_10_95 : Working area information</v>
      </c>
      <c r="M580" s="73"/>
      <c r="N580" s="73"/>
      <c r="O580" s="73"/>
      <c r="P580" s="73"/>
      <c r="Q580" s="73"/>
      <c r="R580" s="73" t="str">
        <f ca="1"/>
        <v>PM_60_40_40 : Labour and equipment record</v>
      </c>
    </row>
    <row r="581" spans="2:18" x14ac:dyDescent="0.35">
      <c r="B581" s="6" t="s">
        <v>4050</v>
      </c>
      <c r="C581" s="73"/>
      <c r="D581" s="73"/>
      <c r="E581" s="73"/>
      <c r="F581" s="73"/>
      <c r="G58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v>
      </c>
      <c r="H581" s="101" t="s">
        <v>2521</v>
      </c>
      <c r="I581" s="101" t="s">
        <v>2500</v>
      </c>
      <c r="J581" s="101"/>
      <c r="K581" s="73" t="s">
        <v>4051</v>
      </c>
      <c r="L581" s="73" t="str">
        <f>_xlfn.CONCAT(tbl_Picklist_UniclassPM[[#This Row],[Code]]," : ",tbl_Picklist_UniclassPM[[#This Row],[Title]])</f>
        <v>PM_60_20 : Project requirements</v>
      </c>
      <c r="M581" s="73"/>
      <c r="N581" s="73"/>
      <c r="O581" s="73"/>
      <c r="P581" s="73"/>
      <c r="Q581" s="73"/>
      <c r="R581" s="73" t="str">
        <f ca="1"/>
        <v>PM_60_40_50 : Meeting agenda</v>
      </c>
    </row>
    <row r="582" spans="2:18" x14ac:dyDescent="0.35">
      <c r="B582" s="6" t="s">
        <v>4052</v>
      </c>
      <c r="C582" s="73"/>
      <c r="D582" s="73"/>
      <c r="E582" s="73"/>
      <c r="F582" s="73"/>
      <c r="G58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PM_60_20_15</v>
      </c>
      <c r="H582" s="101" t="s">
        <v>2521</v>
      </c>
      <c r="I582" s="101" t="s">
        <v>2500</v>
      </c>
      <c r="J582" s="101" t="s">
        <v>2505</v>
      </c>
      <c r="K582" s="73" t="s">
        <v>4053</v>
      </c>
      <c r="L582" s="73" t="str">
        <f>_xlfn.CONCAT(tbl_Picklist_UniclassPM[[#This Row],[Code]]," : ",tbl_Picklist_UniclassPM[[#This Row],[Title]])</f>
        <v>PM_60_20_15 : Completion work information</v>
      </c>
      <c r="M582" s="73"/>
      <c r="N582" s="73"/>
      <c r="O582" s="73"/>
      <c r="P582" s="73"/>
      <c r="Q582" s="73"/>
      <c r="R582" s="73" t="str">
        <f ca="1"/>
        <v>PM_60_40_55 : Meeting minutes</v>
      </c>
    </row>
    <row r="583" spans="2:18" x14ac:dyDescent="0.35">
      <c r="B583" s="6" t="s">
        <v>4054</v>
      </c>
      <c r="C583" s="73"/>
      <c r="D583" s="73"/>
      <c r="E583" s="73"/>
      <c r="F583" s="73"/>
      <c r="G58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PM_60_20_20</v>
      </c>
      <c r="H583" s="101" t="s">
        <v>2521</v>
      </c>
      <c r="I583" s="101" t="s">
        <v>2500</v>
      </c>
      <c r="J583" s="101" t="s">
        <v>2500</v>
      </c>
      <c r="K583" s="73" t="s">
        <v>4055</v>
      </c>
      <c r="L583" s="73" t="str">
        <f>_xlfn.CONCAT(tbl_Picklist_UniclassPM[[#This Row],[Code]]," : ",tbl_Picklist_UniclassPM[[#This Row],[Title]])</f>
        <v>PM_60_20_20 : Concurrent work information</v>
      </c>
      <c r="M583" s="73"/>
      <c r="N583" s="73"/>
      <c r="O583" s="73"/>
      <c r="P583" s="73"/>
      <c r="Q583" s="73"/>
      <c r="R583" s="73" t="str">
        <f ca="1"/>
        <v>PM_60_40_58 : Progress photographs</v>
      </c>
    </row>
    <row r="584" spans="2:18" x14ac:dyDescent="0.35">
      <c r="B584" s="6" t="s">
        <v>4056</v>
      </c>
      <c r="C584" s="73"/>
      <c r="D584" s="73"/>
      <c r="E584" s="73"/>
      <c r="F584" s="73"/>
      <c r="G58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PM_60_20_22</v>
      </c>
      <c r="H584" s="101" t="s">
        <v>2521</v>
      </c>
      <c r="I584" s="101" t="s">
        <v>2500</v>
      </c>
      <c r="J584" s="101" t="s">
        <v>2813</v>
      </c>
      <c r="K584" s="73" t="s">
        <v>4057</v>
      </c>
      <c r="L584" s="73" t="str">
        <f>_xlfn.CONCAT(tbl_Picklist_UniclassPM[[#This Row],[Code]]," : ",tbl_Picklist_UniclassPM[[#This Row],[Title]])</f>
        <v>PM_60_20_22 : Construction method statement</v>
      </c>
      <c r="M584" s="73"/>
      <c r="N584" s="73"/>
      <c r="O584" s="73"/>
      <c r="P584" s="73"/>
      <c r="Q584" s="73"/>
      <c r="R584" s="73" t="str">
        <f ca="1"/>
        <v>PM_60_40_60 : Progress record</v>
      </c>
    </row>
    <row r="585" spans="2:18" x14ac:dyDescent="0.35">
      <c r="B585" s="6" t="s">
        <v>4058</v>
      </c>
      <c r="C585" s="73"/>
      <c r="D585" s="73"/>
      <c r="E585" s="73"/>
      <c r="F585" s="73"/>
      <c r="G58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PM_60_20_24</v>
      </c>
      <c r="H585" s="101" t="s">
        <v>2521</v>
      </c>
      <c r="I585" s="101" t="s">
        <v>2500</v>
      </c>
      <c r="J585" s="101" t="s">
        <v>2985</v>
      </c>
      <c r="K585" s="73" t="s">
        <v>4059</v>
      </c>
      <c r="L585" s="73" t="str">
        <f>_xlfn.CONCAT(tbl_Picklist_UniclassPM[[#This Row],[Code]]," : ",tbl_Picklist_UniclassPM[[#This Row],[Title]])</f>
        <v>PM_60_20_24 : Decant programme</v>
      </c>
      <c r="M585" s="73"/>
      <c r="N585" s="73"/>
      <c r="O585" s="73"/>
      <c r="P585" s="73"/>
      <c r="Q585" s="73"/>
      <c r="R585" s="73" t="str">
        <f ca="1"/>
        <v>PM_60_40_70 : Record photographs</v>
      </c>
    </row>
    <row r="586" spans="2:18" x14ac:dyDescent="0.35">
      <c r="B586" s="6" t="s">
        <v>4060</v>
      </c>
      <c r="C586" s="73"/>
      <c r="D586" s="73"/>
      <c r="E586" s="73"/>
      <c r="F586" s="73"/>
      <c r="G58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PM_60_20_26</v>
      </c>
      <c r="H586" s="101" t="s">
        <v>2521</v>
      </c>
      <c r="I586" s="101" t="s">
        <v>2500</v>
      </c>
      <c r="J586" s="101" t="s">
        <v>2740</v>
      </c>
      <c r="K586" s="73" t="s">
        <v>4061</v>
      </c>
      <c r="L586" s="73" t="str">
        <f>_xlfn.CONCAT(tbl_Picklist_UniclassPM[[#This Row],[Code]]," : ",tbl_Picklist_UniclassPM[[#This Row],[Title]])</f>
        <v>PM_60_20_26 : Decant protocol</v>
      </c>
      <c r="M586" s="73"/>
      <c r="N586" s="73"/>
      <c r="O586" s="73"/>
      <c r="P586" s="73"/>
      <c r="Q586" s="73"/>
      <c r="R586" s="73" t="str">
        <f ca="1"/>
        <v>PM_60_40_72 : Risk register</v>
      </c>
    </row>
    <row r="587" spans="2:18" x14ac:dyDescent="0.35">
      <c r="B587" s="6" t="s">
        <v>4062</v>
      </c>
      <c r="C587" s="73"/>
      <c r="D587" s="73"/>
      <c r="E587" s="73"/>
      <c r="F587" s="73"/>
      <c r="G58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PM_60_20_28</v>
      </c>
      <c r="H587" s="101" t="s">
        <v>2521</v>
      </c>
      <c r="I587" s="101" t="s">
        <v>2500</v>
      </c>
      <c r="J587" s="101" t="s">
        <v>2753</v>
      </c>
      <c r="K587" s="73" t="s">
        <v>4063</v>
      </c>
      <c r="L587" s="73" t="str">
        <f>_xlfn.CONCAT(tbl_Picklist_UniclassPM[[#This Row],[Code]]," : ",tbl_Picklist_UniclassPM[[#This Row],[Title]])</f>
        <v>PM_60_20_28 : Embodied carbon assessment</v>
      </c>
      <c r="M587" s="73"/>
      <c r="N587" s="73"/>
      <c r="O587" s="73"/>
      <c r="P587" s="73"/>
      <c r="Q587" s="73"/>
      <c r="R587" s="73" t="str">
        <f ca="1"/>
        <v>PM_60_50_10 : Budget</v>
      </c>
    </row>
    <row r="588" spans="2:18" x14ac:dyDescent="0.35">
      <c r="B588" s="6" t="s">
        <v>4064</v>
      </c>
      <c r="C588" s="73"/>
      <c r="D588" s="73"/>
      <c r="E588" s="73"/>
      <c r="F588" s="73"/>
      <c r="G58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PM_60_20_55</v>
      </c>
      <c r="H588" s="101" t="s">
        <v>2521</v>
      </c>
      <c r="I588" s="101" t="s">
        <v>2500</v>
      </c>
      <c r="J588" s="101" t="s">
        <v>2633</v>
      </c>
      <c r="K588" s="73" t="s">
        <v>4065</v>
      </c>
      <c r="L588" s="73" t="str">
        <f>_xlfn.CONCAT(tbl_Picklist_UniclassPM[[#This Row],[Code]]," : ",tbl_Picklist_UniclassPM[[#This Row],[Title]])</f>
        <v>PM_60_20_55 : Nominated subcontractor or supplier work information</v>
      </c>
      <c r="M588" s="73"/>
      <c r="N588" s="73"/>
      <c r="O588" s="73"/>
      <c r="P588" s="73"/>
      <c r="Q588" s="73"/>
      <c r="R588" s="73" t="str">
        <f ca="1"/>
        <v>PM_60_50_12 : Cash flow forecast</v>
      </c>
    </row>
    <row r="589" spans="2:18" x14ac:dyDescent="0.35">
      <c r="B589" s="6" t="s">
        <v>4066</v>
      </c>
      <c r="C589" s="73"/>
      <c r="D589" s="73"/>
      <c r="E589" s="73"/>
      <c r="F589" s="73"/>
      <c r="G58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PM_60_20_60</v>
      </c>
      <c r="H589" s="101" t="s">
        <v>2521</v>
      </c>
      <c r="I589" s="101" t="s">
        <v>2500</v>
      </c>
      <c r="J589" s="101" t="s">
        <v>2521</v>
      </c>
      <c r="K589" s="73" t="s">
        <v>4067</v>
      </c>
      <c r="L589" s="73" t="str">
        <f>_xlfn.CONCAT(tbl_Picklist_UniclassPM[[#This Row],[Code]]," : ",tbl_Picklist_UniclassPM[[#This Row],[Title]])</f>
        <v>PM_60_20_60 : Pre-construction information</v>
      </c>
      <c r="M589" s="73"/>
      <c r="N589" s="73"/>
      <c r="O589" s="73"/>
      <c r="P589" s="73"/>
      <c r="Q589" s="73"/>
      <c r="R589" s="73" t="str">
        <f ca="1"/>
        <v>PM_60_50_16 : Compensation event</v>
      </c>
    </row>
    <row r="590" spans="2:18" x14ac:dyDescent="0.35">
      <c r="B590" s="6" t="s">
        <v>4068</v>
      </c>
      <c r="C590" s="73"/>
      <c r="D590" s="73"/>
      <c r="E590" s="73"/>
      <c r="F590" s="73"/>
      <c r="G59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PM_60_20_62</v>
      </c>
      <c r="H590" s="101" t="s">
        <v>2521</v>
      </c>
      <c r="I590" s="101" t="s">
        <v>2500</v>
      </c>
      <c r="J590" s="101" t="s">
        <v>2972</v>
      </c>
      <c r="K590" s="73" t="s">
        <v>4069</v>
      </c>
      <c r="L590" s="73" t="str">
        <f>_xlfn.CONCAT(tbl_Picklist_UniclassPM[[#This Row],[Code]]," : ",tbl_Picklist_UniclassPM[[#This Row],[Title]])</f>
        <v>PM_60_20_62 : Pre-ordered items information</v>
      </c>
      <c r="M590" s="73"/>
      <c r="N590" s="73"/>
      <c r="O590" s="73"/>
      <c r="P590" s="73"/>
      <c r="Q590" s="73"/>
      <c r="R590" s="73" t="str">
        <f ca="1"/>
        <v>PM_60_50_17 : Completion certificate</v>
      </c>
    </row>
    <row r="591" spans="2:18" x14ac:dyDescent="0.35">
      <c r="B591" s="6" t="s">
        <v>4070</v>
      </c>
      <c r="C591" s="73"/>
      <c r="D591" s="73"/>
      <c r="E591" s="73"/>
      <c r="F591" s="73"/>
      <c r="G59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PM_60_20_64</v>
      </c>
      <c r="H591" s="101" t="s">
        <v>2521</v>
      </c>
      <c r="I591" s="101" t="s">
        <v>2500</v>
      </c>
      <c r="J591" s="101" t="s">
        <v>2976</v>
      </c>
      <c r="K591" s="73" t="s">
        <v>4071</v>
      </c>
      <c r="L591" s="73" t="str">
        <f>_xlfn.CONCAT(tbl_Picklist_UniclassPM[[#This Row],[Code]]," : ",tbl_Picklist_UniclassPM[[#This Row],[Title]])</f>
        <v>PM_60_20_64 : Prime cost item</v>
      </c>
      <c r="M591" s="73"/>
      <c r="N591" s="73"/>
      <c r="O591" s="73"/>
      <c r="P591" s="73"/>
      <c r="Q591" s="73"/>
      <c r="R591" s="73" t="str">
        <f ca="1"/>
        <v>PM_60_50_18 : Completion certificate application</v>
      </c>
    </row>
    <row r="592" spans="2:18" x14ac:dyDescent="0.35">
      <c r="B592" s="6" t="s">
        <v>4072</v>
      </c>
      <c r="C592" s="73"/>
      <c r="D592" s="73"/>
      <c r="E592" s="73"/>
      <c r="F592" s="73"/>
      <c r="G59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PM_60_20_65</v>
      </c>
      <c r="H592" s="101" t="s">
        <v>2521</v>
      </c>
      <c r="I592" s="101" t="s">
        <v>2500</v>
      </c>
      <c r="J592" s="101" t="s">
        <v>2670</v>
      </c>
      <c r="K592" s="73" t="s">
        <v>4073</v>
      </c>
      <c r="L592" s="73" t="str">
        <f>_xlfn.CONCAT(tbl_Picklist_UniclassPM[[#This Row],[Code]]," : ",tbl_Picklist_UniclassPM[[#This Row],[Title]])</f>
        <v>PM_60_20_65 : Preparatory work information</v>
      </c>
      <c r="M592" s="73"/>
      <c r="N592" s="73"/>
      <c r="O592" s="73"/>
      <c r="P592" s="73"/>
      <c r="Q592" s="73"/>
      <c r="R592" s="73" t="str">
        <f ca="1"/>
        <v>PM_60_50_19 : Contract change to forecast</v>
      </c>
    </row>
    <row r="593" spans="2:18" x14ac:dyDescent="0.35">
      <c r="B593" s="6" t="s">
        <v>4074</v>
      </c>
      <c r="C593" s="73"/>
      <c r="D593" s="73"/>
      <c r="E593" s="73"/>
      <c r="F593" s="73"/>
      <c r="G59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PM_60_20_67</v>
      </c>
      <c r="H593" s="101" t="s">
        <v>2521</v>
      </c>
      <c r="I593" s="101" t="s">
        <v>2500</v>
      </c>
      <c r="J593" s="101" t="s">
        <v>3142</v>
      </c>
      <c r="K593" s="73" t="s">
        <v>4075</v>
      </c>
      <c r="L593" s="73" t="str">
        <f>_xlfn.CONCAT(tbl_Picklist_UniclassPM[[#This Row],[Code]]," : ",tbl_Picklist_UniclassPM[[#This Row],[Title]])</f>
        <v>PM_60_20_67 : Provisional item</v>
      </c>
      <c r="M593" s="73"/>
      <c r="N593" s="73"/>
      <c r="O593" s="73"/>
      <c r="P593" s="73"/>
      <c r="Q593" s="73"/>
      <c r="R593" s="73" t="str">
        <f ca="1"/>
        <v>PM_60_50_20 : Contract instruction</v>
      </c>
    </row>
    <row r="594" spans="2:18" x14ac:dyDescent="0.35">
      <c r="B594" s="6" t="s">
        <v>4076</v>
      </c>
      <c r="C594" s="73"/>
      <c r="D594" s="73"/>
      <c r="E594" s="73"/>
      <c r="F594" s="73"/>
      <c r="G59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PM_60_20_70</v>
      </c>
      <c r="H594" s="101" t="s">
        <v>2521</v>
      </c>
      <c r="I594" s="101" t="s">
        <v>2500</v>
      </c>
      <c r="J594" s="101" t="s">
        <v>2680</v>
      </c>
      <c r="K594" s="73" t="s">
        <v>4077</v>
      </c>
      <c r="L594" s="73" t="str">
        <f>_xlfn.CONCAT(tbl_Picklist_UniclassPM[[#This Row],[Code]]," : ",tbl_Picklist_UniclassPM[[#This Row],[Title]])</f>
        <v>PM_60_20_70 : Red, amber, green (RAG) list compliance</v>
      </c>
      <c r="M594" s="73"/>
      <c r="N594" s="73"/>
      <c r="O594" s="73"/>
      <c r="P594" s="73"/>
      <c r="Q594" s="73"/>
      <c r="R594" s="73" t="str">
        <f ca="1"/>
        <v>PM_60_50_23 : Cost estimate</v>
      </c>
    </row>
    <row r="595" spans="2:18" x14ac:dyDescent="0.35">
      <c r="B595" s="6" t="s">
        <v>4078</v>
      </c>
      <c r="C595" s="73"/>
      <c r="D595" s="73"/>
      <c r="E595" s="73"/>
      <c r="F595" s="73"/>
      <c r="G59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PM_60_20_73</v>
      </c>
      <c r="H595" s="101" t="s">
        <v>2521</v>
      </c>
      <c r="I595" s="101" t="s">
        <v>2500</v>
      </c>
      <c r="J595" s="101" t="s">
        <v>2785</v>
      </c>
      <c r="K595" s="73" t="s">
        <v>4079</v>
      </c>
      <c r="L595" s="73" t="str">
        <f>_xlfn.CONCAT(tbl_Picklist_UniclassPM[[#This Row],[Code]]," : ",tbl_Picklist_UniclassPM[[#This Row],[Title]])</f>
        <v>PM_60_20_73 : Reuse and recycling information</v>
      </c>
      <c r="M595" s="73"/>
      <c r="N595" s="73"/>
      <c r="O595" s="73"/>
      <c r="P595" s="73"/>
      <c r="Q595" s="73"/>
      <c r="R595" s="73" t="str">
        <f ca="1"/>
        <v>PM_60_50_25 : Cost forecast</v>
      </c>
    </row>
    <row r="596" spans="2:18" x14ac:dyDescent="0.35">
      <c r="B596" s="6" t="s">
        <v>4080</v>
      </c>
      <c r="C596" s="73"/>
      <c r="D596" s="73"/>
      <c r="E596" s="73"/>
      <c r="F596" s="73"/>
      <c r="G59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PM_60_20_79</v>
      </c>
      <c r="H596" s="101" t="s">
        <v>2521</v>
      </c>
      <c r="I596" s="101" t="s">
        <v>2500</v>
      </c>
      <c r="J596" s="101" t="s">
        <v>3287</v>
      </c>
      <c r="K596" s="73" t="s">
        <v>4081</v>
      </c>
      <c r="L596" s="73" t="str">
        <f>_xlfn.CONCAT(tbl_Picklist_UniclassPM[[#This Row],[Code]]," : ",tbl_Picklist_UniclassPM[[#This Row],[Title]])</f>
        <v>PM_60_20_79 : Setting out methodology</v>
      </c>
      <c r="M596" s="73"/>
      <c r="N596" s="73"/>
      <c r="O596" s="73"/>
      <c r="P596" s="73"/>
      <c r="Q596" s="73"/>
      <c r="R596" s="73" t="str">
        <f ca="1"/>
        <v>PM_60_50_27 : Cost information report</v>
      </c>
    </row>
    <row r="597" spans="2:18" x14ac:dyDescent="0.35">
      <c r="B597" s="6" t="s">
        <v>4082</v>
      </c>
      <c r="C597" s="73"/>
      <c r="D597" s="73"/>
      <c r="E597" s="73"/>
      <c r="F597" s="73"/>
      <c r="G59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PM_60_20_90</v>
      </c>
      <c r="H597" s="101" t="s">
        <v>2521</v>
      </c>
      <c r="I597" s="101" t="s">
        <v>2500</v>
      </c>
      <c r="J597" s="101" t="s">
        <v>2715</v>
      </c>
      <c r="K597" s="73" t="s">
        <v>4083</v>
      </c>
      <c r="L597" s="73" t="str">
        <f>_xlfn.CONCAT(tbl_Picklist_UniclassPM[[#This Row],[Code]]," : ",tbl_Picklist_UniclassPM[[#This Row],[Title]])</f>
        <v>PM_60_20_90 : Works by local authority information</v>
      </c>
      <c r="M597" s="73"/>
      <c r="N597" s="73"/>
      <c r="O597" s="73"/>
      <c r="P597" s="73"/>
      <c r="Q597" s="73"/>
      <c r="R597" s="73" t="str">
        <f ca="1"/>
        <v>PM_60_50_35 : Fee note</v>
      </c>
    </row>
    <row r="598" spans="2:18" x14ac:dyDescent="0.35">
      <c r="B598" s="6" t="s">
        <v>4084</v>
      </c>
      <c r="C598" s="73"/>
      <c r="D598" s="73"/>
      <c r="E598" s="73"/>
      <c r="F598" s="73"/>
      <c r="G59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PM_60_20_95</v>
      </c>
      <c r="H598" s="101" t="s">
        <v>2521</v>
      </c>
      <c r="I598" s="101" t="s">
        <v>2500</v>
      </c>
      <c r="J598" s="101" t="s">
        <v>2790</v>
      </c>
      <c r="K598" s="73" t="s">
        <v>4085</v>
      </c>
      <c r="L598" s="73" t="str">
        <f>_xlfn.CONCAT(tbl_Picklist_UniclassPM[[#This Row],[Code]]," : ",tbl_Picklist_UniclassPM[[#This Row],[Title]])</f>
        <v>PM_60_20_95 : Work by statutory undertakers information</v>
      </c>
      <c r="M598" s="73"/>
      <c r="N598" s="73"/>
      <c r="O598" s="73"/>
      <c r="P598" s="73"/>
      <c r="Q598" s="73"/>
      <c r="R598" s="73" t="str">
        <f ca="1"/>
        <v>PM_60_50_37 : Financial report</v>
      </c>
    </row>
    <row r="599" spans="2:18" x14ac:dyDescent="0.35">
      <c r="B599" s="6" t="s">
        <v>4086</v>
      </c>
      <c r="C599" s="73"/>
      <c r="D599" s="73"/>
      <c r="E599" s="73"/>
      <c r="F599" s="73"/>
      <c r="G59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PM_60_25</v>
      </c>
      <c r="H599" s="101" t="s">
        <v>2521</v>
      </c>
      <c r="I599" s="101" t="s">
        <v>2733</v>
      </c>
      <c r="J599" s="101"/>
      <c r="K599" s="73" t="s">
        <v>4087</v>
      </c>
      <c r="L599" s="73" t="str">
        <f>_xlfn.CONCAT(tbl_Picklist_UniclassPM[[#This Row],[Code]]," : ",tbl_Picklist_UniclassPM[[#This Row],[Title]])</f>
        <v>PM_60_25 : Construction models</v>
      </c>
      <c r="M599" s="73"/>
      <c r="N599" s="73"/>
      <c r="O599" s="73"/>
      <c r="P599" s="73"/>
      <c r="Q599" s="73"/>
      <c r="R599" s="73" t="str">
        <f ca="1"/>
        <v>PM_60_50_50 : Milestone payment schedule</v>
      </c>
    </row>
    <row r="600" spans="2:18" x14ac:dyDescent="0.35">
      <c r="B600" s="6" t="s">
        <v>4088</v>
      </c>
      <c r="C600" s="73"/>
      <c r="D600" s="73"/>
      <c r="E600" s="73"/>
      <c r="F600" s="73"/>
      <c r="G60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PM_60_25_83</v>
      </c>
      <c r="H600" s="101" t="s">
        <v>2521</v>
      </c>
      <c r="I600" s="101" t="s">
        <v>2733</v>
      </c>
      <c r="J600" s="101" t="s">
        <v>3036</v>
      </c>
      <c r="K600" s="73" t="s">
        <v>4089</v>
      </c>
      <c r="L600" s="73" t="str">
        <f>_xlfn.CONCAT(tbl_Picklist_UniclassPM[[#This Row],[Code]]," : ",tbl_Picklist_UniclassPM[[#This Row],[Title]])</f>
        <v>PM_60_25_83 : Structural fabrication models</v>
      </c>
      <c r="M600" s="73"/>
      <c r="N600" s="73"/>
      <c r="O600" s="73"/>
      <c r="P600" s="73"/>
      <c r="Q600" s="73"/>
      <c r="R600" s="73" t="str">
        <f ca="1"/>
        <v>PM_60_50_58 : Order</v>
      </c>
    </row>
    <row r="601" spans="2:18" x14ac:dyDescent="0.35">
      <c r="B601" s="6" t="s">
        <v>4090</v>
      </c>
      <c r="C601" s="73"/>
      <c r="D601" s="73"/>
      <c r="E601" s="73"/>
      <c r="F601" s="73"/>
      <c r="G60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v>
      </c>
      <c r="H601" s="101" t="s">
        <v>2521</v>
      </c>
      <c r="I601" s="101" t="s">
        <v>2579</v>
      </c>
      <c r="J601" s="101"/>
      <c r="K601" s="73" t="s">
        <v>4091</v>
      </c>
      <c r="L601" s="73" t="str">
        <f>_xlfn.CONCAT(tbl_Picklist_UniclassPM[[#This Row],[Code]]," : ",tbl_Picklist_UniclassPM[[#This Row],[Title]])</f>
        <v>PM_60_30 : Contract programme and progress</v>
      </c>
      <c r="M601" s="73"/>
      <c r="N601" s="73"/>
      <c r="O601" s="73"/>
      <c r="P601" s="73"/>
      <c r="Q601" s="73"/>
      <c r="R601" s="73" t="str">
        <f ca="1"/>
        <v>PM_60_50_60 : Payment application</v>
      </c>
    </row>
    <row r="602" spans="2:18" x14ac:dyDescent="0.35">
      <c r="B602" s="6" t="s">
        <v>4092</v>
      </c>
      <c r="C602" s="73"/>
      <c r="D602" s="73"/>
      <c r="E602" s="73"/>
      <c r="F602" s="73"/>
      <c r="G60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PM_60_30_05</v>
      </c>
      <c r="H602" s="101" t="s">
        <v>2521</v>
      </c>
      <c r="I602" s="101" t="s">
        <v>2579</v>
      </c>
      <c r="J602" s="101" t="s">
        <v>2598</v>
      </c>
      <c r="K602" s="73" t="s">
        <v>4093</v>
      </c>
      <c r="L602" s="73" t="str">
        <f>_xlfn.CONCAT(tbl_Picklist_UniclassPM[[#This Row],[Code]]," : ",tbl_Picklist_UniclassPM[[#This Row],[Title]])</f>
        <v>PM_60_30_05 : Actions log</v>
      </c>
      <c r="M602" s="73"/>
      <c r="N602" s="73"/>
      <c r="O602" s="73"/>
      <c r="P602" s="73"/>
      <c r="Q602" s="73"/>
      <c r="R602" s="73" t="str">
        <f ca="1"/>
        <v>PM_60_50_61 : Partial completion certificate application</v>
      </c>
    </row>
    <row r="603" spans="2:18" x14ac:dyDescent="0.35">
      <c r="B603" s="6" t="s">
        <v>4094</v>
      </c>
      <c r="C603" s="73"/>
      <c r="D603" s="73"/>
      <c r="E603" s="73"/>
      <c r="F603" s="73"/>
      <c r="G60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PM_60_30_13</v>
      </c>
      <c r="H603" s="101" t="s">
        <v>2521</v>
      </c>
      <c r="I603" s="101" t="s">
        <v>2579</v>
      </c>
      <c r="J603" s="101" t="s">
        <v>2654</v>
      </c>
      <c r="K603" s="73" t="s">
        <v>4095</v>
      </c>
      <c r="L603" s="73" t="str">
        <f>_xlfn.CONCAT(tbl_Picklist_UniclassPM[[#This Row],[Code]]," : ",tbl_Picklist_UniclassPM[[#This Row],[Title]])</f>
        <v>PM_60_30_13 : Commissioning programme</v>
      </c>
      <c r="M603" s="73"/>
      <c r="N603" s="73"/>
      <c r="O603" s="73"/>
      <c r="P603" s="73"/>
      <c r="Q603" s="73"/>
      <c r="R603" s="73" t="str">
        <f ca="1"/>
        <v>PM_60_50_62 : Payment certificate</v>
      </c>
    </row>
    <row r="604" spans="2:18" x14ac:dyDescent="0.35">
      <c r="B604" s="6" t="s">
        <v>4096</v>
      </c>
      <c r="C604" s="73"/>
      <c r="D604" s="73"/>
      <c r="E604" s="73"/>
      <c r="F604" s="73"/>
      <c r="G60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PM_60_30_15</v>
      </c>
      <c r="H604" s="101" t="s">
        <v>2521</v>
      </c>
      <c r="I604" s="101" t="s">
        <v>2579</v>
      </c>
      <c r="J604" s="101" t="s">
        <v>2505</v>
      </c>
      <c r="K604" s="73" t="s">
        <v>4097</v>
      </c>
      <c r="L604" s="73" t="str">
        <f>_xlfn.CONCAT(tbl_Picklist_UniclassPM[[#This Row],[Code]]," : ",tbl_Picklist_UniclassPM[[#This Row],[Title]])</f>
        <v>PM_60_30_15 : Contract communications log</v>
      </c>
      <c r="M604" s="73"/>
      <c r="N604" s="73"/>
      <c r="O604" s="73"/>
      <c r="P604" s="73"/>
      <c r="Q604" s="73"/>
      <c r="R604" s="73" t="str">
        <f ca="1"/>
        <v>PM_60_50_63 : Pricing document</v>
      </c>
    </row>
    <row r="605" spans="2:18" x14ac:dyDescent="0.35">
      <c r="B605" s="6" t="s">
        <v>4098</v>
      </c>
      <c r="C605" s="73"/>
      <c r="D605" s="73"/>
      <c r="E605" s="73"/>
      <c r="F605" s="73"/>
      <c r="G60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PM_60_30_17</v>
      </c>
      <c r="H605" s="101" t="s">
        <v>2521</v>
      </c>
      <c r="I605" s="101" t="s">
        <v>2579</v>
      </c>
      <c r="J605" s="101" t="s">
        <v>2525</v>
      </c>
      <c r="K605" s="73" t="s">
        <v>4099</v>
      </c>
      <c r="L605" s="73" t="str">
        <f>_xlfn.CONCAT(tbl_Picklist_UniclassPM[[#This Row],[Code]]," : ",tbl_Picklist_UniclassPM[[#This Row],[Title]])</f>
        <v>PM_60_30_17 : Contract consultation strategy</v>
      </c>
      <c r="M605" s="73"/>
      <c r="N605" s="73"/>
      <c r="O605" s="73"/>
      <c r="P605" s="73"/>
      <c r="Q605" s="73"/>
      <c r="R605" s="73" t="str">
        <f ca="1"/>
        <v>PM_60_50_65 : Partial completion certificate</v>
      </c>
    </row>
    <row r="606" spans="2:18" x14ac:dyDescent="0.35">
      <c r="B606" s="6" t="s">
        <v>4100</v>
      </c>
      <c r="C606" s="73"/>
      <c r="D606" s="73"/>
      <c r="E606" s="73"/>
      <c r="F606" s="73"/>
      <c r="G60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PM_60_30_19</v>
      </c>
      <c r="H606" s="101" t="s">
        <v>2521</v>
      </c>
      <c r="I606" s="101" t="s">
        <v>2579</v>
      </c>
      <c r="J606" s="101" t="s">
        <v>3463</v>
      </c>
      <c r="K606" s="73" t="s">
        <v>4101</v>
      </c>
      <c r="L606" s="73" t="str">
        <f>_xlfn.CONCAT(tbl_Picklist_UniclassPM[[#This Row],[Code]]," : ",tbl_Picklist_UniclassPM[[#This Row],[Title]])</f>
        <v>PM_60_30_19 : Contract administration information</v>
      </c>
      <c r="M606" s="73"/>
      <c r="N606" s="73"/>
      <c r="O606" s="73"/>
      <c r="P606" s="73"/>
      <c r="Q606" s="73"/>
      <c r="R606" s="73" t="str">
        <f ca="1"/>
        <v>PM_60_50_67 : Purchasing protocol</v>
      </c>
    </row>
    <row r="607" spans="2:18" x14ac:dyDescent="0.35">
      <c r="B607" s="6" t="s">
        <v>4102</v>
      </c>
      <c r="C607" s="73"/>
      <c r="D607" s="73"/>
      <c r="E607" s="73"/>
      <c r="F607" s="73"/>
      <c r="G60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PM_60_30_20</v>
      </c>
      <c r="H607" s="101" t="s">
        <v>2521</v>
      </c>
      <c r="I607" s="101" t="s">
        <v>2579</v>
      </c>
      <c r="J607" s="101" t="s">
        <v>2500</v>
      </c>
      <c r="K607" s="73" t="s">
        <v>4103</v>
      </c>
      <c r="L607" s="73" t="str">
        <f>_xlfn.CONCAT(tbl_Picklist_UniclassPM[[#This Row],[Code]]," : ",tbl_Picklist_UniclassPM[[#This Row],[Title]])</f>
        <v>PM_60_30_20 : Contract programme</v>
      </c>
      <c r="M607" s="73"/>
      <c r="N607" s="73"/>
      <c r="O607" s="73"/>
      <c r="P607" s="73"/>
      <c r="Q607" s="73"/>
      <c r="R607" s="73" t="str">
        <f ca="1"/>
        <v>PM_60_50_69 : Quotation</v>
      </c>
    </row>
    <row r="608" spans="2:18" x14ac:dyDescent="0.35">
      <c r="B608" s="6" t="s">
        <v>4104</v>
      </c>
      <c r="C608" s="73"/>
      <c r="D608" s="73"/>
      <c r="E608" s="73"/>
      <c r="F608" s="73"/>
      <c r="G60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PM_60_30_22</v>
      </c>
      <c r="H608" s="101" t="s">
        <v>2521</v>
      </c>
      <c r="I608" s="101" t="s">
        <v>2579</v>
      </c>
      <c r="J608" s="101" t="s">
        <v>2813</v>
      </c>
      <c r="K608" s="73" t="s">
        <v>4105</v>
      </c>
      <c r="L608" s="73" t="str">
        <f>_xlfn.CONCAT(tbl_Picklist_UniclassPM[[#This Row],[Code]]," : ",tbl_Picklist_UniclassPM[[#This Row],[Title]])</f>
        <v>PM_60_30_22 : Delivery risk review</v>
      </c>
      <c r="M608" s="73"/>
      <c r="N608" s="73"/>
      <c r="O608" s="73"/>
      <c r="P608" s="73"/>
      <c r="Q608" s="73"/>
      <c r="R608" s="73" t="str">
        <f ca="1"/>
        <v>PM_60_50_88 : Technical query</v>
      </c>
    </row>
    <row r="609" spans="2:18" x14ac:dyDescent="0.35">
      <c r="B609" s="6" t="s">
        <v>4106</v>
      </c>
      <c r="C609" s="73"/>
      <c r="D609" s="73"/>
      <c r="E609" s="73"/>
      <c r="F609" s="73"/>
      <c r="G60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PM_60_30_26</v>
      </c>
      <c r="H609" s="101" t="s">
        <v>2521</v>
      </c>
      <c r="I609" s="101" t="s">
        <v>2579</v>
      </c>
      <c r="J609" s="101" t="s">
        <v>2740</v>
      </c>
      <c r="K609" s="73" t="s">
        <v>4107</v>
      </c>
      <c r="L609" s="73" t="str">
        <f>_xlfn.CONCAT(tbl_Picklist_UniclassPM[[#This Row],[Code]]," : ",tbl_Picklist_UniclassPM[[#This Row],[Title]])</f>
        <v>PM_60_30_26 : Early warning notice</v>
      </c>
      <c r="M609" s="73"/>
      <c r="N609" s="73"/>
      <c r="O609" s="73"/>
      <c r="P609" s="73"/>
      <c r="Q609" s="73"/>
      <c r="R609" s="73" t="str">
        <f ca="1"/>
        <v>PM_60_50_90 : Timesheet</v>
      </c>
    </row>
    <row r="610" spans="2:18" x14ac:dyDescent="0.35">
      <c r="B610" s="6" t="s">
        <v>4108</v>
      </c>
      <c r="C610" s="73"/>
      <c r="D610" s="73"/>
      <c r="E610" s="73"/>
      <c r="F610" s="73"/>
      <c r="G61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PM_60_30_27</v>
      </c>
      <c r="H610" s="101" t="s">
        <v>2521</v>
      </c>
      <c r="I610" s="101" t="s">
        <v>2579</v>
      </c>
      <c r="J610" s="101" t="s">
        <v>2561</v>
      </c>
      <c r="K610" s="73" t="s">
        <v>4109</v>
      </c>
      <c r="L610" s="73" t="str">
        <f>_xlfn.CONCAT(tbl_Picklist_UniclassPM[[#This Row],[Code]]," : ",tbl_Picklist_UniclassPM[[#This Row],[Title]])</f>
        <v>PM_60_30_27 : Excavation sequence programme</v>
      </c>
      <c r="M610" s="73"/>
      <c r="N610" s="73"/>
      <c r="O610" s="73"/>
      <c r="P610" s="73"/>
      <c r="Q610" s="73"/>
      <c r="R610" s="73" t="str">
        <f ca="1"/>
        <v>PM_60_60_15 : Contract contacts list</v>
      </c>
    </row>
    <row r="611" spans="2:18" x14ac:dyDescent="0.35">
      <c r="B611" s="6" t="s">
        <v>4110</v>
      </c>
      <c r="C611" s="73"/>
      <c r="D611" s="73"/>
      <c r="E611" s="73"/>
      <c r="F611" s="73"/>
      <c r="G61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PM_60_30_28</v>
      </c>
      <c r="H611" s="101" t="s">
        <v>2521</v>
      </c>
      <c r="I611" s="101" t="s">
        <v>2579</v>
      </c>
      <c r="J611" s="101" t="s">
        <v>2753</v>
      </c>
      <c r="K611" s="73" t="s">
        <v>4111</v>
      </c>
      <c r="L611" s="73" t="str">
        <f>_xlfn.CONCAT(tbl_Picklist_UniclassPM[[#This Row],[Code]]," : ",tbl_Picklist_UniclassPM[[#This Row],[Title]])</f>
        <v>PM_60_30_28 : Exception report</v>
      </c>
      <c r="M611" s="73"/>
      <c r="N611" s="73"/>
      <c r="O611" s="73"/>
      <c r="P611" s="73"/>
      <c r="Q611" s="73"/>
      <c r="R611" s="73" t="str">
        <f ca="1"/>
        <v>PM_60_60_17 : Construction control plan</v>
      </c>
    </row>
    <row r="612" spans="2:18" x14ac:dyDescent="0.35">
      <c r="B612" s="6" t="s">
        <v>4112</v>
      </c>
      <c r="C612" s="73"/>
      <c r="D612" s="73"/>
      <c r="E612" s="73"/>
      <c r="F612" s="73"/>
      <c r="G61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PM_60_30_37</v>
      </c>
      <c r="H612" s="101" t="s">
        <v>2521</v>
      </c>
      <c r="I612" s="101" t="s">
        <v>2579</v>
      </c>
      <c r="J612" s="101" t="s">
        <v>2945</v>
      </c>
      <c r="K612" s="73" t="s">
        <v>4113</v>
      </c>
      <c r="L612" s="73" t="str">
        <f>_xlfn.CONCAT(tbl_Picklist_UniclassPM[[#This Row],[Code]]," : ",tbl_Picklist_UniclassPM[[#This Row],[Title]])</f>
        <v>PM_60_30_37 : Highlights report</v>
      </c>
      <c r="M612" s="73"/>
      <c r="N612" s="73"/>
      <c r="O612" s="73"/>
      <c r="P612" s="73"/>
      <c r="Q612" s="73"/>
      <c r="R612" s="73" t="str">
        <f ca="1"/>
        <v>PM_60_60_26 : Environmental protection information</v>
      </c>
    </row>
    <row r="613" spans="2:18" x14ac:dyDescent="0.35">
      <c r="B613" s="6" t="s">
        <v>4114</v>
      </c>
      <c r="C613" s="73"/>
      <c r="D613" s="73"/>
      <c r="E613" s="73"/>
      <c r="F613" s="73"/>
      <c r="G61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PM_60_30_40</v>
      </c>
      <c r="H613" s="101" t="s">
        <v>2521</v>
      </c>
      <c r="I613" s="101" t="s">
        <v>2579</v>
      </c>
      <c r="J613" s="101" t="s">
        <v>2758</v>
      </c>
      <c r="K613" s="73" t="s">
        <v>4115</v>
      </c>
      <c r="L613" s="73" t="str">
        <f>_xlfn.CONCAT(tbl_Picklist_UniclassPM[[#This Row],[Code]]," : ",tbl_Picklist_UniclassPM[[#This Row],[Title]])</f>
        <v>PM_60_30_40 : Issues log</v>
      </c>
      <c r="M613" s="73"/>
      <c r="N613" s="73"/>
      <c r="O613" s="73"/>
      <c r="P613" s="73"/>
      <c r="Q613" s="73"/>
      <c r="R613" s="73" t="str">
        <f ca="1"/>
        <v>PM_60_60_30 : Feedback information</v>
      </c>
    </row>
    <row r="614" spans="2:18" x14ac:dyDescent="0.35">
      <c r="B614" s="6" t="s">
        <v>4116</v>
      </c>
      <c r="C614" s="73"/>
      <c r="D614" s="73"/>
      <c r="E614" s="73"/>
      <c r="F614" s="73"/>
      <c r="G61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PM_60_30_45</v>
      </c>
      <c r="H614" s="101" t="s">
        <v>2521</v>
      </c>
      <c r="I614" s="101" t="s">
        <v>2579</v>
      </c>
      <c r="J614" s="101" t="s">
        <v>2593</v>
      </c>
      <c r="K614" s="73" t="s">
        <v>4117</v>
      </c>
      <c r="L614" s="73" t="str">
        <f>_xlfn.CONCAT(tbl_Picklist_UniclassPM[[#This Row],[Code]]," : ",tbl_Picklist_UniclassPM[[#This Row],[Title]])</f>
        <v>PM_60_30_45 : Limitations on method report</v>
      </c>
      <c r="M614" s="73"/>
      <c r="N614" s="73"/>
      <c r="O614" s="73"/>
      <c r="P614" s="73"/>
      <c r="Q614" s="73"/>
      <c r="R614" s="73" t="str">
        <f ca="1"/>
        <v>PM_60_60_40 : Insurance policies and records</v>
      </c>
    </row>
    <row r="615" spans="2:18" x14ac:dyDescent="0.35">
      <c r="B615" s="6" t="s">
        <v>4118</v>
      </c>
      <c r="C615" s="73"/>
      <c r="D615" s="73"/>
      <c r="E615" s="73"/>
      <c r="F615" s="73"/>
      <c r="G61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PM_60_30_47</v>
      </c>
      <c r="H615" s="101" t="s">
        <v>2521</v>
      </c>
      <c r="I615" s="101" t="s">
        <v>2579</v>
      </c>
      <c r="J615" s="101" t="s">
        <v>2958</v>
      </c>
      <c r="K615" s="73" t="s">
        <v>4119</v>
      </c>
      <c r="L615" s="73" t="str">
        <f>_xlfn.CONCAT(tbl_Picklist_UniclassPM[[#This Row],[Code]]," : ",tbl_Picklist_UniclassPM[[#This Row],[Title]])</f>
        <v>PM_60_30_47 : Limitations on sequence report</v>
      </c>
      <c r="M615" s="73"/>
      <c r="N615" s="73"/>
      <c r="O615" s="73"/>
      <c r="P615" s="73"/>
      <c r="Q615" s="73"/>
      <c r="R615" s="73" t="str">
        <f ca="1"/>
        <v>PM_60_60_44 : Lifting plan</v>
      </c>
    </row>
    <row r="616" spans="2:18" x14ac:dyDescent="0.35">
      <c r="B616" s="6" t="s">
        <v>4120</v>
      </c>
      <c r="C616" s="73"/>
      <c r="D616" s="73"/>
      <c r="E616" s="73"/>
      <c r="F616" s="73"/>
      <c r="G61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PM_60_30_49</v>
      </c>
      <c r="H616" s="101" t="s">
        <v>2521</v>
      </c>
      <c r="I616" s="101" t="s">
        <v>2579</v>
      </c>
      <c r="J616" s="101" t="s">
        <v>2962</v>
      </c>
      <c r="K616" s="73" t="s">
        <v>4121</v>
      </c>
      <c r="L616" s="73" t="str">
        <f>_xlfn.CONCAT(tbl_Picklist_UniclassPM[[#This Row],[Code]]," : ",tbl_Picklist_UniclassPM[[#This Row],[Title]])</f>
        <v>PM_60_30_49 : Limitations on timing report</v>
      </c>
      <c r="M616" s="73"/>
      <c r="N616" s="73"/>
      <c r="O616" s="73"/>
      <c r="P616" s="73"/>
      <c r="Q616" s="73"/>
      <c r="R616" s="73" t="str">
        <f ca="1"/>
        <v>PM_60_60_55 : Permit to work</v>
      </c>
    </row>
    <row r="617" spans="2:18" x14ac:dyDescent="0.35">
      <c r="B617" s="6" t="s">
        <v>4122</v>
      </c>
      <c r="C617" s="73"/>
      <c r="D617" s="73"/>
      <c r="E617" s="73"/>
      <c r="F617" s="73"/>
      <c r="G61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PM_60_30_51</v>
      </c>
      <c r="H617" s="101" t="s">
        <v>2521</v>
      </c>
      <c r="I617" s="101" t="s">
        <v>2579</v>
      </c>
      <c r="J617" s="101" t="s">
        <v>3131</v>
      </c>
      <c r="K617" s="73" t="s">
        <v>4123</v>
      </c>
      <c r="L617" s="73" t="str">
        <f>_xlfn.CONCAT(tbl_Picklist_UniclassPM[[#This Row],[Code]]," : ",tbl_Picklist_UniclassPM[[#This Row],[Title]])</f>
        <v>PM_60_30_51 : Limitations on use of site report</v>
      </c>
      <c r="M617" s="73"/>
      <c r="N617" s="73"/>
      <c r="O617" s="73"/>
      <c r="P617" s="73"/>
      <c r="Q617" s="73"/>
      <c r="R617" s="73" t="str">
        <f ca="1"/>
        <v>PM_60_60_57 : Principal contractor compliance declaration</v>
      </c>
    </row>
    <row r="618" spans="2:18" x14ac:dyDescent="0.35">
      <c r="B618" s="6" t="s">
        <v>4124</v>
      </c>
      <c r="C618" s="73"/>
      <c r="D618" s="73"/>
      <c r="E618" s="73"/>
      <c r="F618" s="73"/>
      <c r="G61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PM_60_30_57</v>
      </c>
      <c r="H618" s="101" t="s">
        <v>2521</v>
      </c>
      <c r="I618" s="101" t="s">
        <v>2579</v>
      </c>
      <c r="J618" s="101" t="s">
        <v>4125</v>
      </c>
      <c r="K618" s="73" t="s">
        <v>4126</v>
      </c>
      <c r="L618" s="73" t="str">
        <f>_xlfn.CONCAT(tbl_Picklist_UniclassPM[[#This Row],[Code]]," : ",tbl_Picklist_UniclassPM[[#This Row],[Title]])</f>
        <v>PM_60_30_57 : Notice of commencement</v>
      </c>
      <c r="M618" s="73"/>
      <c r="N618" s="73"/>
      <c r="O618" s="73"/>
      <c r="P618" s="73"/>
      <c r="Q618" s="73"/>
      <c r="R618" s="73" t="str">
        <f ca="1"/>
        <v>PM_60_60_58 : Site communication plan</v>
      </c>
    </row>
    <row r="619" spans="2:18" x14ac:dyDescent="0.35">
      <c r="B619" s="6" t="s">
        <v>4127</v>
      </c>
      <c r="C619" s="73"/>
      <c r="D619" s="73"/>
      <c r="E619" s="73"/>
      <c r="F619" s="73"/>
      <c r="G61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PM_60_30_60</v>
      </c>
      <c r="H619" s="101" t="s">
        <v>2521</v>
      </c>
      <c r="I619" s="101" t="s">
        <v>2579</v>
      </c>
      <c r="J619" s="101" t="s">
        <v>2521</v>
      </c>
      <c r="K619" s="73" t="s">
        <v>4128</v>
      </c>
      <c r="L619" s="73" t="str">
        <f>_xlfn.CONCAT(tbl_Picklist_UniclassPM[[#This Row],[Code]]," : ",tbl_Picklist_UniclassPM[[#This Row],[Title]])</f>
        <v>PM_60_30_60 : Partial completion strategy</v>
      </c>
      <c r="M619" s="73"/>
      <c r="N619" s="73"/>
      <c r="O619" s="73"/>
      <c r="P619" s="73"/>
      <c r="Q619" s="73"/>
      <c r="R619" s="73" t="str">
        <f ca="1"/>
        <v>PM_60_60_60 : Site control and protection information</v>
      </c>
    </row>
    <row r="620" spans="2:18" x14ac:dyDescent="0.35">
      <c r="B620" s="6" t="s">
        <v>4129</v>
      </c>
      <c r="C620" s="73"/>
      <c r="D620" s="73"/>
      <c r="E620" s="73"/>
      <c r="F620" s="73"/>
      <c r="G62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PM_60_30_66</v>
      </c>
      <c r="H620" s="101" t="s">
        <v>2521</v>
      </c>
      <c r="I620" s="101" t="s">
        <v>2579</v>
      </c>
      <c r="J620" s="101" t="s">
        <v>3020</v>
      </c>
      <c r="K620" s="73" t="s">
        <v>4130</v>
      </c>
      <c r="L620" s="73" t="str">
        <f>_xlfn.CONCAT(tbl_Picklist_UniclassPM[[#This Row],[Code]]," : ",tbl_Picklist_UniclassPM[[#This Row],[Title]])</f>
        <v>PM_60_30_66 : Progress report</v>
      </c>
      <c r="M620" s="73"/>
      <c r="N620" s="73"/>
      <c r="O620" s="73"/>
      <c r="P620" s="73"/>
      <c r="Q620" s="73"/>
      <c r="R620" s="73" t="str">
        <f ca="1"/>
        <v>PM_60_60_63 : Site organization chart</v>
      </c>
    </row>
    <row r="621" spans="2:18" x14ac:dyDescent="0.35">
      <c r="B621" s="6" t="s">
        <v>4131</v>
      </c>
      <c r="C621" s="73"/>
      <c r="D621" s="73"/>
      <c r="E621" s="73"/>
      <c r="F621" s="73"/>
      <c r="G62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PM_60_30_71</v>
      </c>
      <c r="H621" s="101" t="s">
        <v>2521</v>
      </c>
      <c r="I621" s="101" t="s">
        <v>2579</v>
      </c>
      <c r="J621" s="101" t="s">
        <v>3232</v>
      </c>
      <c r="K621" s="73" t="s">
        <v>4132</v>
      </c>
      <c r="L621" s="73" t="str">
        <f>_xlfn.CONCAT(tbl_Picklist_UniclassPM[[#This Row],[Code]]," : ",tbl_Picklist_UniclassPM[[#This Row],[Title]])</f>
        <v>PM_60_30_71 : Request for information (RFI)</v>
      </c>
      <c r="M621" s="73"/>
      <c r="N621" s="73"/>
      <c r="O621" s="73"/>
      <c r="P621" s="73"/>
      <c r="Q621" s="73"/>
      <c r="R621" s="73" t="str">
        <f ca="1"/>
        <v>PM_60_60_65 : Site personnel records</v>
      </c>
    </row>
    <row r="622" spans="2:18" x14ac:dyDescent="0.35">
      <c r="B622" s="6" t="s">
        <v>4133</v>
      </c>
      <c r="C622" s="73"/>
      <c r="D622" s="73"/>
      <c r="E622" s="73"/>
      <c r="F622" s="73"/>
      <c r="G62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PM_60_30_73</v>
      </c>
      <c r="H622" s="101" t="s">
        <v>2521</v>
      </c>
      <c r="I622" s="101" t="s">
        <v>2579</v>
      </c>
      <c r="J622" s="101" t="s">
        <v>2785</v>
      </c>
      <c r="K622" s="73" t="s">
        <v>4134</v>
      </c>
      <c r="L622" s="73" t="str">
        <f>_xlfn.CONCAT(tbl_Picklist_UniclassPM[[#This Row],[Code]]," : ",tbl_Picklist_UniclassPM[[#This Row],[Title]])</f>
        <v>PM_60_30_73 : Responsible, accountable, consulted and informed (RACI) log</v>
      </c>
      <c r="M622" s="73"/>
      <c r="N622" s="73"/>
      <c r="O622" s="73"/>
      <c r="P622" s="73"/>
      <c r="Q622" s="73"/>
      <c r="R622" s="73" t="str">
        <f ca="1"/>
        <v>PM_60_60_70 : Site records</v>
      </c>
    </row>
    <row r="623" spans="2:18" x14ac:dyDescent="0.35">
      <c r="B623" s="6" t="s">
        <v>4135</v>
      </c>
      <c r="C623" s="73"/>
      <c r="D623" s="73"/>
      <c r="E623" s="73"/>
      <c r="F623" s="73"/>
      <c r="G62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PM_60_30_77</v>
      </c>
      <c r="H623" s="101" t="s">
        <v>2521</v>
      </c>
      <c r="I623" s="101" t="s">
        <v>2579</v>
      </c>
      <c r="J623" s="101" t="s">
        <v>2991</v>
      </c>
      <c r="K623" s="73" t="s">
        <v>4136</v>
      </c>
      <c r="L623" s="73" t="str">
        <f>_xlfn.CONCAT(tbl_Picklist_UniclassPM[[#This Row],[Code]]," : ",tbl_Picklist_UniclassPM[[#This Row],[Title]])</f>
        <v>PM_60_30_77 : Site inspection programme</v>
      </c>
      <c r="M623" s="73"/>
      <c r="N623" s="73"/>
      <c r="O623" s="73"/>
      <c r="P623" s="73"/>
      <c r="Q623" s="73"/>
      <c r="R623" s="73" t="str">
        <f ca="1"/>
        <v>PM_60_60_75 : Site safety information</v>
      </c>
    </row>
    <row r="624" spans="2:18" x14ac:dyDescent="0.35">
      <c r="B624" s="6" t="s">
        <v>4137</v>
      </c>
      <c r="C624" s="73"/>
      <c r="D624" s="73"/>
      <c r="E624" s="73"/>
      <c r="F624" s="73"/>
      <c r="G62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PM_60_30_80</v>
      </c>
      <c r="H624" s="101" t="s">
        <v>2521</v>
      </c>
      <c r="I624" s="101" t="s">
        <v>2579</v>
      </c>
      <c r="J624" s="101" t="s">
        <v>2829</v>
      </c>
      <c r="K624" s="73" t="s">
        <v>4138</v>
      </c>
      <c r="L624" s="73" t="str">
        <f>_xlfn.CONCAT(tbl_Picklist_UniclassPM[[#This Row],[Code]]," : ",tbl_Picklist_UniclassPM[[#This Row],[Title]])</f>
        <v>PM_60_30_80 : Stage end report</v>
      </c>
      <c r="M624" s="73"/>
      <c r="N624" s="73"/>
      <c r="O624" s="73"/>
      <c r="P624" s="73"/>
      <c r="Q624" s="73"/>
      <c r="R624" s="73" t="str">
        <f ca="1"/>
        <v>PM_60_60_78 : Site waste management plan</v>
      </c>
    </row>
    <row r="625" spans="2:18" x14ac:dyDescent="0.35">
      <c r="B625" s="6" t="s">
        <v>4139</v>
      </c>
      <c r="C625" s="73"/>
      <c r="D625" s="73"/>
      <c r="E625" s="73"/>
      <c r="F625" s="73"/>
      <c r="G62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PM_60_40</v>
      </c>
      <c r="H625" s="101" t="s">
        <v>2521</v>
      </c>
      <c r="I625" s="101" t="s">
        <v>2758</v>
      </c>
      <c r="J625" s="101"/>
      <c r="K625" s="73" t="s">
        <v>4140</v>
      </c>
      <c r="L625" s="73" t="str">
        <f>_xlfn.CONCAT(tbl_Picklist_UniclassPM[[#This Row],[Code]]," : ",tbl_Picklist_UniclassPM[[#This Row],[Title]])</f>
        <v>PM_60_40 : Meetings and records</v>
      </c>
      <c r="M625" s="73"/>
      <c r="N625" s="73"/>
      <c r="O625" s="73"/>
      <c r="P625" s="73"/>
      <c r="Q625" s="73"/>
      <c r="R625" s="73" t="str">
        <f ca="1"/>
        <v>PM_60_60_88 : Temporary services records</v>
      </c>
    </row>
    <row r="626" spans="2:18" x14ac:dyDescent="0.35">
      <c r="B626" s="6" t="s">
        <v>4141</v>
      </c>
      <c r="C626" s="73"/>
      <c r="D626" s="73"/>
      <c r="E626" s="73"/>
      <c r="F626" s="73"/>
      <c r="G62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PM_60_40_05</v>
      </c>
      <c r="H626" s="101" t="s">
        <v>2521</v>
      </c>
      <c r="I626" s="101" t="s">
        <v>2758</v>
      </c>
      <c r="J626" s="101" t="s">
        <v>2598</v>
      </c>
      <c r="K626" s="73" t="s">
        <v>4142</v>
      </c>
      <c r="L626" s="73" t="str">
        <f>_xlfn.CONCAT(tbl_Picklist_UniclassPM[[#This Row],[Code]]," : ",tbl_Picklist_UniclassPM[[#This Row],[Title]])</f>
        <v>PM_60_40_05 : Accident report</v>
      </c>
      <c r="M626" s="73"/>
      <c r="N626" s="73"/>
      <c r="O626" s="73"/>
      <c r="P626" s="73"/>
      <c r="Q626" s="73"/>
      <c r="R626" s="73" t="str">
        <f ca="1"/>
        <v>PM_60_60_90 : Temporary works records</v>
      </c>
    </row>
    <row r="627" spans="2:18" x14ac:dyDescent="0.35">
      <c r="B627" s="6" t="s">
        <v>4143</v>
      </c>
      <c r="C627" s="73"/>
      <c r="D627" s="73"/>
      <c r="E627" s="73"/>
      <c r="F627" s="73"/>
      <c r="G62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PM_60_40_40</v>
      </c>
      <c r="H627" s="101" t="s">
        <v>2521</v>
      </c>
      <c r="I627" s="101" t="s">
        <v>2758</v>
      </c>
      <c r="J627" s="101" t="s">
        <v>2758</v>
      </c>
      <c r="K627" s="73" t="s">
        <v>4144</v>
      </c>
      <c r="L627" s="73" t="str">
        <f>_xlfn.CONCAT(tbl_Picklist_UniclassPM[[#This Row],[Code]]," : ",tbl_Picklist_UniclassPM[[#This Row],[Title]])</f>
        <v>PM_60_40_40 : Labour and equipment record</v>
      </c>
      <c r="M627" s="73"/>
      <c r="N627" s="73"/>
      <c r="O627" s="73"/>
      <c r="P627" s="73"/>
      <c r="Q627" s="73"/>
      <c r="R627" s="73" t="str">
        <f ca="1"/>
        <v>PM_60_60_95 : Waste transfer notes </v>
      </c>
    </row>
    <row r="628" spans="2:18" x14ac:dyDescent="0.35">
      <c r="B628" s="6" t="s">
        <v>4145</v>
      </c>
      <c r="C628" s="73"/>
      <c r="D628" s="73"/>
      <c r="E628" s="73"/>
      <c r="F628" s="73"/>
      <c r="G62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PM_60_40_50</v>
      </c>
      <c r="H628" s="101" t="s">
        <v>2521</v>
      </c>
      <c r="I628" s="101" t="s">
        <v>2758</v>
      </c>
      <c r="J628" s="101" t="s">
        <v>2619</v>
      </c>
      <c r="K628" s="73" t="s">
        <v>4146</v>
      </c>
      <c r="L628" s="73" t="str">
        <f>_xlfn.CONCAT(tbl_Picklist_UniclassPM[[#This Row],[Code]]," : ",tbl_Picklist_UniclassPM[[#This Row],[Title]])</f>
        <v>PM_60_40_50 : Meeting agenda</v>
      </c>
      <c r="M628" s="73"/>
      <c r="N628" s="73"/>
      <c r="O628" s="73"/>
      <c r="P628" s="73"/>
      <c r="Q628" s="73"/>
      <c r="R628" s="73" t="str">
        <f ca="1"/>
        <v>PM_60_60_96 : Winch operation plan</v>
      </c>
    </row>
    <row r="629" spans="2:18" x14ac:dyDescent="0.35">
      <c r="B629" s="6" t="s">
        <v>4147</v>
      </c>
      <c r="C629" s="73"/>
      <c r="D629" s="73"/>
      <c r="E629" s="73"/>
      <c r="F629" s="73"/>
      <c r="G62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PM_60_40_55</v>
      </c>
      <c r="H629" s="101" t="s">
        <v>2521</v>
      </c>
      <c r="I629" s="101" t="s">
        <v>2758</v>
      </c>
      <c r="J629" s="101" t="s">
        <v>2633</v>
      </c>
      <c r="K629" s="73" t="s">
        <v>4148</v>
      </c>
      <c r="L629" s="73" t="str">
        <f>_xlfn.CONCAT(tbl_Picklist_UniclassPM[[#This Row],[Code]]," : ",tbl_Picklist_UniclassPM[[#This Row],[Title]])</f>
        <v>PM_60_40_55 : Meeting minutes</v>
      </c>
      <c r="M629" s="73"/>
      <c r="N629" s="73"/>
      <c r="O629" s="73"/>
      <c r="P629" s="73"/>
      <c r="Q629" s="73"/>
      <c r="R629" s="73" t="str">
        <f ca="1"/>
        <v>PM_60_60_98 : Work equipment report</v>
      </c>
    </row>
    <row r="630" spans="2:18" x14ac:dyDescent="0.35">
      <c r="B630" s="6" t="s">
        <v>4149</v>
      </c>
      <c r="C630" s="73"/>
      <c r="D630" s="73"/>
      <c r="E630" s="73"/>
      <c r="F630" s="73"/>
      <c r="G63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PM_60_40_58</v>
      </c>
      <c r="H630" s="101" t="s">
        <v>2521</v>
      </c>
      <c r="I630" s="101" t="s">
        <v>2758</v>
      </c>
      <c r="J630" s="101" t="s">
        <v>2966</v>
      </c>
      <c r="K630" s="73" t="s">
        <v>4150</v>
      </c>
      <c r="L630" s="73" t="str">
        <f>_xlfn.CONCAT(tbl_Picklist_UniclassPM[[#This Row],[Code]]," : ",tbl_Picklist_UniclassPM[[#This Row],[Title]])</f>
        <v>PM_60_40_58 : Progress photographs</v>
      </c>
      <c r="M630" s="73"/>
      <c r="N630" s="73"/>
      <c r="O630" s="73"/>
      <c r="P630" s="73"/>
      <c r="Q630" s="73"/>
      <c r="R630" s="73" t="str">
        <f ca="1"/>
        <v>PM_60_70_03 : Asbestos works notification information</v>
      </c>
    </row>
    <row r="631" spans="2:18" x14ac:dyDescent="0.35">
      <c r="B631" s="6" t="s">
        <v>4151</v>
      </c>
      <c r="C631" s="73"/>
      <c r="D631" s="73"/>
      <c r="E631" s="73"/>
      <c r="F631" s="73"/>
      <c r="G63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PM_60_40_60</v>
      </c>
      <c r="H631" s="101" t="s">
        <v>2521</v>
      </c>
      <c r="I631" s="101" t="s">
        <v>2758</v>
      </c>
      <c r="J631" s="101" t="s">
        <v>2521</v>
      </c>
      <c r="K631" s="73" t="s">
        <v>4152</v>
      </c>
      <c r="L631" s="73" t="str">
        <f>_xlfn.CONCAT(tbl_Picklist_UniclassPM[[#This Row],[Code]]," : ",tbl_Picklist_UniclassPM[[#This Row],[Title]])</f>
        <v>PM_60_40_60 : Progress record</v>
      </c>
      <c r="M631" s="73"/>
      <c r="N631" s="73"/>
      <c r="O631" s="73"/>
      <c r="P631" s="73"/>
      <c r="Q631" s="73"/>
      <c r="R631" s="73" t="str">
        <f ca="1"/>
        <v>PM_60_70_15 : Construction notification report</v>
      </c>
    </row>
    <row r="632" spans="2:18" x14ac:dyDescent="0.35">
      <c r="B632" s="6" t="s">
        <v>4153</v>
      </c>
      <c r="C632" s="73"/>
      <c r="D632" s="73"/>
      <c r="E632" s="73"/>
      <c r="F632" s="73"/>
      <c r="G63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PM_60_40_70</v>
      </c>
      <c r="H632" s="101" t="s">
        <v>2521</v>
      </c>
      <c r="I632" s="101" t="s">
        <v>2758</v>
      </c>
      <c r="J632" s="101" t="s">
        <v>2680</v>
      </c>
      <c r="K632" s="73" t="s">
        <v>4154</v>
      </c>
      <c r="L632" s="73" t="str">
        <f>_xlfn.CONCAT(tbl_Picklist_UniclassPM[[#This Row],[Code]]," : ",tbl_Picklist_UniclassPM[[#This Row],[Title]])</f>
        <v>PM_60_40_70 : Record photographs</v>
      </c>
      <c r="M632" s="73"/>
      <c r="N632" s="73"/>
      <c r="O632" s="73"/>
      <c r="P632" s="73"/>
      <c r="Q632" s="73"/>
      <c r="R632" s="73" t="str">
        <f ca="1"/>
        <v>PM_60_70_17 : Construction phase health and safety plan</v>
      </c>
    </row>
    <row r="633" spans="2:18" x14ac:dyDescent="0.35">
      <c r="B633" s="6" t="s">
        <v>4155</v>
      </c>
      <c r="C633" s="73"/>
      <c r="D633" s="73"/>
      <c r="E633" s="73"/>
      <c r="F633" s="73"/>
      <c r="G63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PM_60_40_72</v>
      </c>
      <c r="H633" s="101" t="s">
        <v>2521</v>
      </c>
      <c r="I633" s="101" t="s">
        <v>2758</v>
      </c>
      <c r="J633" s="101" t="s">
        <v>2912</v>
      </c>
      <c r="K633" s="73" t="s">
        <v>2761</v>
      </c>
      <c r="L633" s="73" t="str">
        <f>_xlfn.CONCAT(tbl_Picklist_UniclassPM[[#This Row],[Code]]," : ",tbl_Picklist_UniclassPM[[#This Row],[Title]])</f>
        <v>PM_60_40_72 : Risk register</v>
      </c>
      <c r="M633" s="73"/>
      <c r="N633" s="73"/>
      <c r="O633" s="73"/>
      <c r="P633" s="73"/>
      <c r="Q633" s="73"/>
      <c r="R633" s="73" t="str">
        <f ca="1"/>
        <v>PM_60_70_18 : Construction phase risk assessment report</v>
      </c>
    </row>
    <row r="634" spans="2:18" x14ac:dyDescent="0.35">
      <c r="B634" s="6" t="s">
        <v>4156</v>
      </c>
      <c r="C634" s="73"/>
      <c r="D634" s="73"/>
      <c r="E634" s="73"/>
      <c r="F634" s="73"/>
      <c r="G63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v>
      </c>
      <c r="H634" s="101" t="s">
        <v>2521</v>
      </c>
      <c r="I634" s="101" t="s">
        <v>2619</v>
      </c>
      <c r="J634" s="101"/>
      <c r="K634" s="73" t="s">
        <v>4157</v>
      </c>
      <c r="L634" s="73" t="str">
        <f>_xlfn.CONCAT(tbl_Picklist_UniclassPM[[#This Row],[Code]]," : ",tbl_Picklist_UniclassPM[[#This Row],[Title]])</f>
        <v>PM_60_50 : Contract cost management</v>
      </c>
      <c r="M634" s="73"/>
      <c r="N634" s="73"/>
      <c r="O634" s="73"/>
      <c r="P634" s="73"/>
      <c r="Q634" s="73"/>
      <c r="R634" s="73" t="str">
        <f ca="1"/>
        <v>PM_60_70_20 : Demolition hazard report</v>
      </c>
    </row>
    <row r="635" spans="2:18" x14ac:dyDescent="0.35">
      <c r="B635" s="6" t="s">
        <v>4158</v>
      </c>
      <c r="C635" s="73"/>
      <c r="D635" s="73"/>
      <c r="E635" s="73"/>
      <c r="F635" s="73"/>
      <c r="G63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PM_60_50_10</v>
      </c>
      <c r="H635" s="101" t="s">
        <v>2521</v>
      </c>
      <c r="I635" s="101" t="s">
        <v>2619</v>
      </c>
      <c r="J635" s="101" t="s">
        <v>2448</v>
      </c>
      <c r="K635" s="73" t="s">
        <v>4159</v>
      </c>
      <c r="L635" s="73" t="str">
        <f>_xlfn.CONCAT(tbl_Picklist_UniclassPM[[#This Row],[Code]]," : ",tbl_Picklist_UniclassPM[[#This Row],[Title]])</f>
        <v>PM_60_50_10 : Budget</v>
      </c>
      <c r="M635" s="73"/>
      <c r="N635" s="73"/>
      <c r="O635" s="73"/>
      <c r="P635" s="73"/>
      <c r="Q635" s="73"/>
      <c r="R635" s="73" t="str">
        <f ca="1"/>
        <v>PM_60_70_23 : Environmental management plan</v>
      </c>
    </row>
    <row r="636" spans="2:18" x14ac:dyDescent="0.35">
      <c r="B636" s="6" t="s">
        <v>4160</v>
      </c>
      <c r="C636" s="73"/>
      <c r="D636" s="73"/>
      <c r="E636" s="73"/>
      <c r="F636" s="73"/>
      <c r="G63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PM_60_50_12</v>
      </c>
      <c r="H636" s="101" t="s">
        <v>2521</v>
      </c>
      <c r="I636" s="101" t="s">
        <v>2619</v>
      </c>
      <c r="J636" s="101" t="s">
        <v>2641</v>
      </c>
      <c r="K636" s="73" t="s">
        <v>4161</v>
      </c>
      <c r="L636" s="73" t="str">
        <f>_xlfn.CONCAT(tbl_Picklist_UniclassPM[[#This Row],[Code]]," : ",tbl_Picklist_UniclassPM[[#This Row],[Title]])</f>
        <v>PM_60_50_12 : Cash flow forecast</v>
      </c>
      <c r="M636" s="73"/>
      <c r="N636" s="73"/>
      <c r="O636" s="73"/>
      <c r="P636" s="73"/>
      <c r="Q636" s="73"/>
      <c r="R636" s="73" t="str">
        <f ca="1"/>
        <v>PM_60_70_25 : Execution hazard report</v>
      </c>
    </row>
    <row r="637" spans="2:18" x14ac:dyDescent="0.35">
      <c r="B637" s="6" t="s">
        <v>4162</v>
      </c>
      <c r="C637" s="73"/>
      <c r="D637" s="73"/>
      <c r="E637" s="73"/>
      <c r="F637" s="73"/>
      <c r="G63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PM_60_50_16</v>
      </c>
      <c r="H637" s="101" t="s">
        <v>2521</v>
      </c>
      <c r="I637" s="101" t="s">
        <v>2619</v>
      </c>
      <c r="J637" s="101" t="s">
        <v>2687</v>
      </c>
      <c r="K637" s="73" t="s">
        <v>4163</v>
      </c>
      <c r="L637" s="73" t="str">
        <f>_xlfn.CONCAT(tbl_Picklist_UniclassPM[[#This Row],[Code]]," : ",tbl_Picklist_UniclassPM[[#This Row],[Title]])</f>
        <v>PM_60_50_16 : Compensation event</v>
      </c>
      <c r="M637" s="73"/>
      <c r="N637" s="73"/>
      <c r="O637" s="73"/>
      <c r="P637" s="73"/>
      <c r="Q637" s="73"/>
      <c r="R637" s="73" t="str">
        <f ca="1"/>
        <v>PM_60_70_38 : Health and safety audit report</v>
      </c>
    </row>
    <row r="638" spans="2:18" x14ac:dyDescent="0.35">
      <c r="B638" s="6" t="s">
        <v>4164</v>
      </c>
      <c r="C638" s="73"/>
      <c r="D638" s="73"/>
      <c r="E638" s="73"/>
      <c r="F638" s="73"/>
      <c r="G63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PM_60_50_17</v>
      </c>
      <c r="H638" s="101" t="s">
        <v>2521</v>
      </c>
      <c r="I638" s="101" t="s">
        <v>2619</v>
      </c>
      <c r="J638" s="101" t="s">
        <v>2525</v>
      </c>
      <c r="K638" s="73" t="s">
        <v>4165</v>
      </c>
      <c r="L638" s="73" t="str">
        <f>_xlfn.CONCAT(tbl_Picklist_UniclassPM[[#This Row],[Code]]," : ",tbl_Picklist_UniclassPM[[#This Row],[Title]])</f>
        <v>PM_60_50_17 : Completion certificate</v>
      </c>
      <c r="M638" s="73"/>
      <c r="N638" s="73"/>
      <c r="O638" s="73"/>
      <c r="P638" s="73"/>
      <c r="Q638" s="73"/>
      <c r="R638" s="73" t="str">
        <f ca="1"/>
        <v>PM_60_70_40 : Health and safety statement</v>
      </c>
    </row>
    <row r="639" spans="2:18" x14ac:dyDescent="0.35">
      <c r="B639" s="6" t="s">
        <v>4166</v>
      </c>
      <c r="C639" s="73"/>
      <c r="D639" s="73"/>
      <c r="E639" s="73"/>
      <c r="F639" s="73"/>
      <c r="G63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PM_60_50_18</v>
      </c>
      <c r="H639" s="101" t="s">
        <v>2521</v>
      </c>
      <c r="I639" s="101" t="s">
        <v>2619</v>
      </c>
      <c r="J639" s="101" t="s">
        <v>2710</v>
      </c>
      <c r="K639" s="73" t="s">
        <v>4167</v>
      </c>
      <c r="L639" s="73" t="str">
        <f>_xlfn.CONCAT(tbl_Picklist_UniclassPM[[#This Row],[Code]]," : ",tbl_Picklist_UniclassPM[[#This Row],[Title]])</f>
        <v>PM_60_50_18 : Completion certificate application</v>
      </c>
      <c r="M639" s="73"/>
      <c r="N639" s="73"/>
      <c r="O639" s="73"/>
      <c r="P639" s="73"/>
      <c r="Q639" s="73"/>
      <c r="R639" s="73" t="str">
        <f ca="1"/>
        <v>PM_60_70_60 : Product hazard report</v>
      </c>
    </row>
    <row r="640" spans="2:18" x14ac:dyDescent="0.35">
      <c r="B640" s="6" t="s">
        <v>4168</v>
      </c>
      <c r="C640" s="73"/>
      <c r="D640" s="73"/>
      <c r="E640" s="73"/>
      <c r="F640" s="73"/>
      <c r="G64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PM_60_50_19</v>
      </c>
      <c r="H640" s="101" t="s">
        <v>2521</v>
      </c>
      <c r="I640" s="101" t="s">
        <v>2619</v>
      </c>
      <c r="J640" s="101" t="s">
        <v>3463</v>
      </c>
      <c r="K640" s="73" t="s">
        <v>4169</v>
      </c>
      <c r="L640" s="73" t="str">
        <f>_xlfn.CONCAT(tbl_Picklist_UniclassPM[[#This Row],[Code]]," : ",tbl_Picklist_UniclassPM[[#This Row],[Title]])</f>
        <v>PM_60_50_19 : Contract change to forecast</v>
      </c>
      <c r="M640" s="73"/>
      <c r="N640" s="73"/>
      <c r="O640" s="73"/>
      <c r="P640" s="73"/>
      <c r="Q640" s="73"/>
      <c r="R640" s="73" t="str">
        <f ca="1"/>
        <v>PM_60_70_66 : Safety, health, environment and wellbeing (SHEW) reports</v>
      </c>
    </row>
    <row r="641" spans="2:18" x14ac:dyDescent="0.35">
      <c r="B641" s="6" t="s">
        <v>4170</v>
      </c>
      <c r="C641" s="73"/>
      <c r="D641" s="73"/>
      <c r="E641" s="73"/>
      <c r="F641" s="73"/>
      <c r="G64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PM_60_50_20</v>
      </c>
      <c r="H641" s="101" t="s">
        <v>2521</v>
      </c>
      <c r="I641" s="101" t="s">
        <v>2619</v>
      </c>
      <c r="J641" s="101" t="s">
        <v>2500</v>
      </c>
      <c r="K641" s="73" t="s">
        <v>4171</v>
      </c>
      <c r="L641" s="73" t="str">
        <f>_xlfn.CONCAT(tbl_Picklist_UniclassPM[[#This Row],[Code]]," : ",tbl_Picklist_UniclassPM[[#This Row],[Title]])</f>
        <v>PM_60_50_20 : Contract instruction</v>
      </c>
      <c r="M641" s="73"/>
      <c r="N641" s="73"/>
      <c r="O641" s="73"/>
      <c r="P641" s="73"/>
      <c r="Q641" s="73"/>
      <c r="R641" s="73" t="str">
        <f ca="1"/>
        <v>PM_60_70_68 : Site hazard report</v>
      </c>
    </row>
    <row r="642" spans="2:18" x14ac:dyDescent="0.35">
      <c r="B642" s="6" t="s">
        <v>4172</v>
      </c>
      <c r="C642" s="73"/>
      <c r="D642" s="73"/>
      <c r="E642" s="73"/>
      <c r="F642" s="73"/>
      <c r="G64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PM_60_50_23</v>
      </c>
      <c r="H642" s="101" t="s">
        <v>2521</v>
      </c>
      <c r="I642" s="101" t="s">
        <v>2619</v>
      </c>
      <c r="J642" s="101" t="s">
        <v>2981</v>
      </c>
      <c r="K642" s="73" t="s">
        <v>4173</v>
      </c>
      <c r="L642" s="73" t="str">
        <f>_xlfn.CONCAT(tbl_Picklist_UniclassPM[[#This Row],[Code]]," : ",tbl_Picklist_UniclassPM[[#This Row],[Title]])</f>
        <v>PM_60_50_23 : Cost estimate</v>
      </c>
      <c r="M642" s="73"/>
      <c r="N642" s="73"/>
      <c r="O642" s="73"/>
      <c r="P642" s="73"/>
      <c r="Q642" s="73"/>
      <c r="R642" s="73" t="str">
        <f ca="1"/>
        <v>PM_60_70_70 : Site risk assessment</v>
      </c>
    </row>
    <row r="643" spans="2:18" x14ac:dyDescent="0.35">
      <c r="B643" s="6" t="s">
        <v>4174</v>
      </c>
      <c r="C643" s="73"/>
      <c r="D643" s="73"/>
      <c r="E643" s="73"/>
      <c r="F643" s="73"/>
      <c r="G64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PM_60_50_25</v>
      </c>
      <c r="H643" s="101" t="s">
        <v>2521</v>
      </c>
      <c r="I643" s="101" t="s">
        <v>2619</v>
      </c>
      <c r="J643" s="101" t="s">
        <v>2733</v>
      </c>
      <c r="K643" s="73" t="s">
        <v>4175</v>
      </c>
      <c r="L643" s="73" t="str">
        <f>_xlfn.CONCAT(tbl_Picklist_UniclassPM[[#This Row],[Code]]," : ",tbl_Picklist_UniclassPM[[#This Row],[Title]])</f>
        <v>PM_60_50_25 : Cost forecast</v>
      </c>
      <c r="M643" s="73"/>
      <c r="N643" s="73"/>
      <c r="O643" s="73"/>
      <c r="P643" s="73"/>
      <c r="Q643" s="73"/>
      <c r="R643" s="73" t="str">
        <f ca="1"/>
        <v>PM_60_70_72 : Site risk report</v>
      </c>
    </row>
    <row r="644" spans="2:18" x14ac:dyDescent="0.35">
      <c r="B644" s="6" t="s">
        <v>4176</v>
      </c>
      <c r="C644" s="73"/>
      <c r="D644" s="73"/>
      <c r="E644" s="73"/>
      <c r="F644" s="73"/>
      <c r="G64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PM_60_50_27</v>
      </c>
      <c r="H644" s="101" t="s">
        <v>2521</v>
      </c>
      <c r="I644" s="101" t="s">
        <v>2619</v>
      </c>
      <c r="J644" s="101" t="s">
        <v>2561</v>
      </c>
      <c r="K644" s="73" t="s">
        <v>4177</v>
      </c>
      <c r="L644" s="73" t="str">
        <f>_xlfn.CONCAT(tbl_Picklist_UniclassPM[[#This Row],[Code]]," : ",tbl_Picklist_UniclassPM[[#This Row],[Title]])</f>
        <v>PM_60_50_27 : Cost information report</v>
      </c>
      <c r="M644" s="73"/>
      <c r="N644" s="73"/>
      <c r="O644" s="73"/>
      <c r="P644" s="73"/>
      <c r="Q644" s="73"/>
      <c r="R644" s="73" t="str">
        <f ca="1"/>
        <v>PM_60_70_75 : Site security policy</v>
      </c>
    </row>
    <row r="645" spans="2:18" x14ac:dyDescent="0.35">
      <c r="B645" s="6" t="s">
        <v>4178</v>
      </c>
      <c r="C645" s="73"/>
      <c r="D645" s="73"/>
      <c r="E645" s="73"/>
      <c r="F645" s="73"/>
      <c r="G64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PM_60_50_35</v>
      </c>
      <c r="H645" s="101" t="s">
        <v>2521</v>
      </c>
      <c r="I645" s="101" t="s">
        <v>2619</v>
      </c>
      <c r="J645" s="101" t="s">
        <v>2993</v>
      </c>
      <c r="K645" s="73" t="s">
        <v>4179</v>
      </c>
      <c r="L645" s="73" t="str">
        <f>_xlfn.CONCAT(tbl_Picklist_UniclassPM[[#This Row],[Code]]," : ",tbl_Picklist_UniclassPM[[#This Row],[Title]])</f>
        <v>PM_60_50_35 : Fee note</v>
      </c>
      <c r="M645" s="73"/>
      <c r="N645" s="73"/>
      <c r="O645" s="73"/>
      <c r="P645" s="73"/>
      <c r="Q645" s="73"/>
      <c r="R645" s="73" t="str">
        <f ca="1"/>
        <v>PM_60_70_80 : Social responsibility registration scheme</v>
      </c>
    </row>
    <row r="646" spans="2:18" x14ac:dyDescent="0.35">
      <c r="B646" s="6" t="s">
        <v>4180</v>
      </c>
      <c r="C646" s="73"/>
      <c r="D646" s="73"/>
      <c r="E646" s="73"/>
      <c r="F646" s="73"/>
      <c r="G64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PM_60_50_37</v>
      </c>
      <c r="H646" s="101" t="s">
        <v>2521</v>
      </c>
      <c r="I646" s="101" t="s">
        <v>2619</v>
      </c>
      <c r="J646" s="101" t="s">
        <v>2945</v>
      </c>
      <c r="K646" s="73" t="s">
        <v>4181</v>
      </c>
      <c r="L646" s="73" t="str">
        <f>_xlfn.CONCAT(tbl_Picklist_UniclassPM[[#This Row],[Code]]," : ",tbl_Picklist_UniclassPM[[#This Row],[Title]])</f>
        <v>PM_60_50_37 : Financial report</v>
      </c>
      <c r="M646" s="73"/>
      <c r="N646" s="73"/>
      <c r="O646" s="73"/>
      <c r="P646" s="73"/>
      <c r="Q646" s="73"/>
      <c r="R646" s="73" t="str">
        <f ca="1"/>
        <v>PM_60_70_93 : Vehicle safety report</v>
      </c>
    </row>
    <row r="647" spans="2:18" x14ac:dyDescent="0.35">
      <c r="B647" s="6" t="s">
        <v>4182</v>
      </c>
      <c r="C647" s="73"/>
      <c r="D647" s="73"/>
      <c r="E647" s="73"/>
      <c r="F647" s="73"/>
      <c r="G64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PM_60_50_50</v>
      </c>
      <c r="H647" s="101" t="s">
        <v>2521</v>
      </c>
      <c r="I647" s="101" t="s">
        <v>2619</v>
      </c>
      <c r="J647" s="101" t="s">
        <v>2619</v>
      </c>
      <c r="K647" s="73" t="s">
        <v>4183</v>
      </c>
      <c r="L647" s="73" t="str">
        <f>_xlfn.CONCAT(tbl_Picklist_UniclassPM[[#This Row],[Code]]," : ",tbl_Picklist_UniclassPM[[#This Row],[Title]])</f>
        <v>PM_60_50_50 : Milestone payment schedule</v>
      </c>
      <c r="M647" s="73"/>
      <c r="N647" s="73"/>
      <c r="O647" s="73"/>
      <c r="P647" s="73"/>
      <c r="Q647" s="73"/>
      <c r="R647" s="73" t="str">
        <f ca="1"/>
        <v>PM_60_70_95 : Welfare responsibility registration scheme</v>
      </c>
    </row>
    <row r="648" spans="2:18" x14ac:dyDescent="0.35">
      <c r="B648" s="6" t="s">
        <v>4184</v>
      </c>
      <c r="C648" s="73"/>
      <c r="D648" s="73"/>
      <c r="E648" s="73"/>
      <c r="F648" s="73"/>
      <c r="G64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PM_60_50_58</v>
      </c>
      <c r="H648" s="101" t="s">
        <v>2521</v>
      </c>
      <c r="I648" s="101" t="s">
        <v>2619</v>
      </c>
      <c r="J648" s="101" t="s">
        <v>2966</v>
      </c>
      <c r="K648" s="73" t="s">
        <v>4185</v>
      </c>
      <c r="L648" s="73" t="str">
        <f>_xlfn.CONCAT(tbl_Picklist_UniclassPM[[#This Row],[Code]]," : ",tbl_Picklist_UniclassPM[[#This Row],[Title]])</f>
        <v>PM_60_50_58 : Order</v>
      </c>
      <c r="M648" s="73"/>
      <c r="N648" s="73"/>
      <c r="O648" s="73"/>
      <c r="P648" s="73"/>
      <c r="Q648" s="73"/>
      <c r="R648" s="73" t="str">
        <f ca="1"/>
        <v>PM_60_90_40 : Site inspection report</v>
      </c>
    </row>
    <row r="649" spans="2:18" x14ac:dyDescent="0.35">
      <c r="B649" s="6" t="s">
        <v>4186</v>
      </c>
      <c r="C649" s="73"/>
      <c r="D649" s="73"/>
      <c r="E649" s="73"/>
      <c r="F649" s="73"/>
      <c r="G64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PM_60_50_60</v>
      </c>
      <c r="H649" s="101" t="s">
        <v>2521</v>
      </c>
      <c r="I649" s="101" t="s">
        <v>2619</v>
      </c>
      <c r="J649" s="101" t="s">
        <v>2521</v>
      </c>
      <c r="K649" s="73" t="s">
        <v>4187</v>
      </c>
      <c r="L649" s="73" t="str">
        <f>_xlfn.CONCAT(tbl_Picklist_UniclassPM[[#This Row],[Code]]," : ",tbl_Picklist_UniclassPM[[#This Row],[Title]])</f>
        <v>PM_60_50_60 : Payment application</v>
      </c>
      <c r="M649" s="73"/>
      <c r="N649" s="73"/>
      <c r="O649" s="73"/>
      <c r="P649" s="73"/>
      <c r="Q649" s="73"/>
      <c r="R649" s="73" t="str">
        <f ca="1"/>
        <v>PM_60_90_46 : Lessons learned logs</v>
      </c>
    </row>
    <row r="650" spans="2:18" x14ac:dyDescent="0.35">
      <c r="B650" s="6" t="s">
        <v>4188</v>
      </c>
      <c r="C650" s="73"/>
      <c r="D650" s="73"/>
      <c r="E650" s="73"/>
      <c r="F650" s="73"/>
      <c r="G65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PM_60_50_61</v>
      </c>
      <c r="H650" s="101" t="s">
        <v>2521</v>
      </c>
      <c r="I650" s="101" t="s">
        <v>2619</v>
      </c>
      <c r="J650" s="101" t="s">
        <v>3497</v>
      </c>
      <c r="K650" s="73" t="s">
        <v>4189</v>
      </c>
      <c r="L650" s="73" t="str">
        <f>_xlfn.CONCAT(tbl_Picklist_UniclassPM[[#This Row],[Code]]," : ",tbl_Picklist_UniclassPM[[#This Row],[Title]])</f>
        <v>PM_60_50_61 : Partial completion certificate application</v>
      </c>
      <c r="M650" s="73"/>
      <c r="N650" s="73"/>
      <c r="O650" s="73"/>
      <c r="P650" s="73"/>
      <c r="Q650" s="73"/>
      <c r="R650" s="73" t="str">
        <f ca="1"/>
        <v>PM_60_90_47 : Lessons learned report</v>
      </c>
    </row>
    <row r="651" spans="2:18" x14ac:dyDescent="0.35">
      <c r="B651" s="6" t="s">
        <v>4190</v>
      </c>
      <c r="C651" s="73"/>
      <c r="D651" s="73"/>
      <c r="E651" s="73"/>
      <c r="F651" s="73"/>
      <c r="G65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PM_60_50_62</v>
      </c>
      <c r="H651" s="101" t="s">
        <v>2521</v>
      </c>
      <c r="I651" s="101" t="s">
        <v>2619</v>
      </c>
      <c r="J651" s="101" t="s">
        <v>2972</v>
      </c>
      <c r="K651" s="73" t="s">
        <v>718</v>
      </c>
      <c r="L651" s="73" t="str">
        <f>_xlfn.CONCAT(tbl_Picklist_UniclassPM[[#This Row],[Code]]," : ",tbl_Picklist_UniclassPM[[#This Row],[Title]])</f>
        <v>PM_60_50_62 : Payment certificate</v>
      </c>
      <c r="M651" s="73"/>
      <c r="N651" s="73"/>
      <c r="O651" s="73"/>
      <c r="P651" s="73"/>
      <c r="Q651" s="73"/>
      <c r="R651" s="73" t="str">
        <f ca="1"/>
        <v>PM_60_90_50 : Mandatory occurrence reports</v>
      </c>
    </row>
    <row r="652" spans="2:18" x14ac:dyDescent="0.35">
      <c r="B652" s="6" t="s">
        <v>4191</v>
      </c>
      <c r="C652" s="73"/>
      <c r="D652" s="73"/>
      <c r="E652" s="73"/>
      <c r="F652" s="73"/>
      <c r="G65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PM_60_50_63</v>
      </c>
      <c r="H652" s="101" t="s">
        <v>2521</v>
      </c>
      <c r="I652" s="101" t="s">
        <v>2619</v>
      </c>
      <c r="J652" s="101" t="s">
        <v>2955</v>
      </c>
      <c r="K652" s="73" t="s">
        <v>4192</v>
      </c>
      <c r="L652" s="73" t="str">
        <f>_xlfn.CONCAT(tbl_Picklist_UniclassPM[[#This Row],[Code]]," : ",tbl_Picklist_UniclassPM[[#This Row],[Title]])</f>
        <v>PM_60_50_63 : Pricing document</v>
      </c>
      <c r="M652" s="73"/>
      <c r="N652" s="73"/>
      <c r="O652" s="73"/>
      <c r="P652" s="73"/>
      <c r="Q652" s="73"/>
      <c r="R652" s="73" t="str">
        <f ca="1"/>
        <v>PM_60_90_70 : Quality control and management report</v>
      </c>
    </row>
    <row r="653" spans="2:18" x14ac:dyDescent="0.35">
      <c r="B653" s="6" t="s">
        <v>4193</v>
      </c>
      <c r="C653" s="73"/>
      <c r="D653" s="73"/>
      <c r="E653" s="73"/>
      <c r="F653" s="73"/>
      <c r="G65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PM_60_50_65</v>
      </c>
      <c r="H653" s="101" t="s">
        <v>2521</v>
      </c>
      <c r="I653" s="101" t="s">
        <v>2619</v>
      </c>
      <c r="J653" s="101" t="s">
        <v>2670</v>
      </c>
      <c r="K653" s="73" t="s">
        <v>4194</v>
      </c>
      <c r="L653" s="73" t="str">
        <f>_xlfn.CONCAT(tbl_Picklist_UniclassPM[[#This Row],[Code]]," : ",tbl_Picklist_UniclassPM[[#This Row],[Title]])</f>
        <v>PM_60_50_65 : Partial completion certificate</v>
      </c>
      <c r="M653" s="73"/>
      <c r="N653" s="73"/>
      <c r="O653" s="73"/>
      <c r="P653" s="73"/>
      <c r="Q653" s="73"/>
      <c r="R653" s="73" t="str">
        <f ca="1"/>
        <v>PM_70_15_01 : Acoustic test certificate</v>
      </c>
    </row>
    <row r="654" spans="2:18" x14ac:dyDescent="0.35">
      <c r="B654" s="6" t="s">
        <v>4195</v>
      </c>
      <c r="C654" s="73"/>
      <c r="D654" s="73"/>
      <c r="E654" s="73"/>
      <c r="F654" s="73"/>
      <c r="G65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PM_60_50_67</v>
      </c>
      <c r="H654" s="101" t="s">
        <v>2521</v>
      </c>
      <c r="I654" s="101" t="s">
        <v>2619</v>
      </c>
      <c r="J654" s="101" t="s">
        <v>3142</v>
      </c>
      <c r="K654" s="73" t="s">
        <v>4196</v>
      </c>
      <c r="L654" s="73" t="str">
        <f>_xlfn.CONCAT(tbl_Picklist_UniclassPM[[#This Row],[Code]]," : ",tbl_Picklist_UniclassPM[[#This Row],[Title]])</f>
        <v>PM_60_50_67 : Purchasing protocol</v>
      </c>
      <c r="M654" s="73"/>
      <c r="N654" s="73"/>
      <c r="O654" s="73"/>
      <c r="P654" s="73"/>
      <c r="Q654" s="73"/>
      <c r="R654" s="73" t="str">
        <f ca="1"/>
        <v>PM_70_15_02 : Airtightness test certificate</v>
      </c>
    </row>
    <row r="655" spans="2:18" x14ac:dyDescent="0.35">
      <c r="B655" s="6" t="s">
        <v>4197</v>
      </c>
      <c r="C655" s="73"/>
      <c r="D655" s="73"/>
      <c r="E655" s="73"/>
      <c r="F655" s="73"/>
      <c r="G65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PM_60_50_69</v>
      </c>
      <c r="H655" s="101" t="s">
        <v>2521</v>
      </c>
      <c r="I655" s="101" t="s">
        <v>2619</v>
      </c>
      <c r="J655" s="101" t="s">
        <v>2776</v>
      </c>
      <c r="K655" s="73" t="s">
        <v>4198</v>
      </c>
      <c r="L655" s="73" t="str">
        <f>_xlfn.CONCAT(tbl_Picklist_UniclassPM[[#This Row],[Code]]," : ",tbl_Picklist_UniclassPM[[#This Row],[Title]])</f>
        <v>PM_60_50_69 : Quotation</v>
      </c>
      <c r="M655" s="73"/>
      <c r="N655" s="73"/>
      <c r="O655" s="73"/>
      <c r="P655" s="73"/>
      <c r="Q655" s="73"/>
      <c r="R655" s="73" t="str">
        <f ca="1"/>
        <v>PM_70_15_04 : Asbestos clearance certificate</v>
      </c>
    </row>
    <row r="656" spans="2:18" x14ac:dyDescent="0.35">
      <c r="B656" s="6" t="s">
        <v>4199</v>
      </c>
      <c r="C656" s="73"/>
      <c r="D656" s="73"/>
      <c r="E656" s="73"/>
      <c r="F656" s="73"/>
      <c r="G65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PM_60_50_88</v>
      </c>
      <c r="H656" s="101" t="s">
        <v>2521</v>
      </c>
      <c r="I656" s="101" t="s">
        <v>2619</v>
      </c>
      <c r="J656" s="101" t="s">
        <v>2703</v>
      </c>
      <c r="K656" s="73" t="s">
        <v>4200</v>
      </c>
      <c r="L656" s="73" t="str">
        <f>_xlfn.CONCAT(tbl_Picklist_UniclassPM[[#This Row],[Code]]," : ",tbl_Picklist_UniclassPM[[#This Row],[Title]])</f>
        <v>PM_60_50_88 : Technical query</v>
      </c>
      <c r="M656" s="73"/>
      <c r="N656" s="73"/>
      <c r="O656" s="73"/>
      <c r="P656" s="73"/>
      <c r="Q656" s="73"/>
      <c r="R656" s="73" t="str">
        <f ca="1"/>
        <v>PM_70_15_06 : Building assessment certificate</v>
      </c>
    </row>
    <row r="657" spans="2:18" x14ac:dyDescent="0.35">
      <c r="B657" s="6" t="s">
        <v>4201</v>
      </c>
      <c r="C657" s="73"/>
      <c r="D657" s="73"/>
      <c r="E657" s="73"/>
      <c r="F657" s="73"/>
      <c r="G65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PM_60_50_90</v>
      </c>
      <c r="H657" s="101" t="s">
        <v>2521</v>
      </c>
      <c r="I657" s="101" t="s">
        <v>2619</v>
      </c>
      <c r="J657" s="101" t="s">
        <v>2715</v>
      </c>
      <c r="K657" s="73" t="s">
        <v>4202</v>
      </c>
      <c r="L657" s="73" t="str">
        <f>_xlfn.CONCAT(tbl_Picklist_UniclassPM[[#This Row],[Code]]," : ",tbl_Picklist_UniclassPM[[#This Row],[Title]])</f>
        <v>PM_60_50_90 : Timesheet</v>
      </c>
      <c r="M657" s="73"/>
      <c r="N657" s="73"/>
      <c r="O657" s="73"/>
      <c r="P657" s="73"/>
      <c r="Q657" s="73"/>
      <c r="R657" s="73" t="str">
        <f ca="1"/>
        <v>PM_70_15_07 : Building control completion certificate</v>
      </c>
    </row>
    <row r="658" spans="2:18" x14ac:dyDescent="0.35">
      <c r="B658" s="6" t="s">
        <v>4203</v>
      </c>
      <c r="C658" s="73"/>
      <c r="D658" s="73"/>
      <c r="E658" s="73"/>
      <c r="F658" s="73"/>
      <c r="G65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v>
      </c>
      <c r="H658" s="101" t="s">
        <v>2521</v>
      </c>
      <c r="I658" s="101" t="s">
        <v>2521</v>
      </c>
      <c r="J658" s="101"/>
      <c r="K658" s="73" t="s">
        <v>4204</v>
      </c>
      <c r="L658" s="73" t="str">
        <f>_xlfn.CONCAT(tbl_Picklist_UniclassPM[[#This Row],[Code]]," : ",tbl_Picklist_UniclassPM[[#This Row],[Title]])</f>
        <v>PM_60_60 : Contract support information</v>
      </c>
      <c r="M658" s="73"/>
      <c r="N658" s="73"/>
      <c r="O658" s="73"/>
      <c r="P658" s="73"/>
      <c r="Q658" s="73"/>
      <c r="R658" s="73" t="str">
        <f ca="1"/>
        <v>PM_70_15_08 : Building control occupation certificate</v>
      </c>
    </row>
    <row r="659" spans="2:18" x14ac:dyDescent="0.35">
      <c r="B659" s="6" t="s">
        <v>4205</v>
      </c>
      <c r="C659" s="73"/>
      <c r="D659" s="73"/>
      <c r="E659" s="73"/>
      <c r="F659" s="73"/>
      <c r="G65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PM_60_60_15</v>
      </c>
      <c r="H659" s="101" t="s">
        <v>2521</v>
      </c>
      <c r="I659" s="101" t="s">
        <v>2521</v>
      </c>
      <c r="J659" s="101" t="s">
        <v>2505</v>
      </c>
      <c r="K659" s="73" t="s">
        <v>4206</v>
      </c>
      <c r="L659" s="73" t="str">
        <f>_xlfn.CONCAT(tbl_Picklist_UniclassPM[[#This Row],[Code]]," : ",tbl_Picklist_UniclassPM[[#This Row],[Title]])</f>
        <v>PM_60_60_15 : Contract contacts list</v>
      </c>
      <c r="M659" s="73"/>
      <c r="N659" s="73"/>
      <c r="O659" s="73"/>
      <c r="P659" s="73"/>
      <c r="Q659" s="73"/>
      <c r="R659" s="73" t="str">
        <f ca="1"/>
        <v>PM_70_15_11 : Cabling test certificate</v>
      </c>
    </row>
    <row r="660" spans="2:18" x14ac:dyDescent="0.35">
      <c r="B660" s="6" t="s">
        <v>4207</v>
      </c>
      <c r="C660" s="73"/>
      <c r="D660" s="73"/>
      <c r="E660" s="73"/>
      <c r="F660" s="73"/>
      <c r="G66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PM_60_60_17</v>
      </c>
      <c r="H660" s="101" t="s">
        <v>2521</v>
      </c>
      <c r="I660" s="101" t="s">
        <v>2521</v>
      </c>
      <c r="J660" s="101" t="s">
        <v>2525</v>
      </c>
      <c r="K660" s="73" t="s">
        <v>4208</v>
      </c>
      <c r="L660" s="73" t="str">
        <f>_xlfn.CONCAT(tbl_Picklist_UniclassPM[[#This Row],[Code]]," : ",tbl_Picklist_UniclassPM[[#This Row],[Title]])</f>
        <v>PM_60_60_17 : Construction control plan</v>
      </c>
      <c r="M660" s="73"/>
      <c r="N660" s="73"/>
      <c r="O660" s="73"/>
      <c r="P660" s="73"/>
      <c r="Q660" s="73"/>
      <c r="R660" s="73" t="str">
        <f ca="1"/>
        <v>PM_70_15_12 : Certificate of making good defects</v>
      </c>
    </row>
    <row r="661" spans="2:18" x14ac:dyDescent="0.35">
      <c r="B661" s="6" t="s">
        <v>4209</v>
      </c>
      <c r="C661" s="73"/>
      <c r="D661" s="73"/>
      <c r="E661" s="73"/>
      <c r="F661" s="73"/>
      <c r="G66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PM_60_60_26</v>
      </c>
      <c r="H661" s="101" t="s">
        <v>2521</v>
      </c>
      <c r="I661" s="101" t="s">
        <v>2521</v>
      </c>
      <c r="J661" s="101" t="s">
        <v>2740</v>
      </c>
      <c r="K661" s="73" t="s">
        <v>4210</v>
      </c>
      <c r="L661" s="73" t="str">
        <f>_xlfn.CONCAT(tbl_Picklist_UniclassPM[[#This Row],[Code]]," : ",tbl_Picklist_UniclassPM[[#This Row],[Title]])</f>
        <v>PM_60_60_26 : Environmental protection information</v>
      </c>
      <c r="M661" s="73"/>
      <c r="N661" s="73"/>
      <c r="O661" s="73"/>
      <c r="P661" s="73"/>
      <c r="Q661" s="73"/>
      <c r="R661" s="73" t="str">
        <f ca="1"/>
        <v>PM_70_15_13 : Chlorination certificate</v>
      </c>
    </row>
    <row r="662" spans="2:18" x14ac:dyDescent="0.35">
      <c r="B662" s="6" t="s">
        <v>4211</v>
      </c>
      <c r="C662" s="73"/>
      <c r="D662" s="73"/>
      <c r="E662" s="73"/>
      <c r="F662" s="73"/>
      <c r="G66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PM_60_60_30</v>
      </c>
      <c r="H662" s="101">
        <v>60</v>
      </c>
      <c r="I662" s="101">
        <v>60</v>
      </c>
      <c r="J662" s="101">
        <v>30</v>
      </c>
      <c r="K662" s="73" t="s">
        <v>4212</v>
      </c>
      <c r="L662" s="73" t="str">
        <f>_xlfn.CONCAT(tbl_Picklist_UniclassPM[[#This Row],[Code]]," : ",tbl_Picklist_UniclassPM[[#This Row],[Title]])</f>
        <v>PM_60_60_30 : Feedback information</v>
      </c>
      <c r="M662" s="73"/>
      <c r="N662" s="73"/>
      <c r="O662" s="73"/>
      <c r="P662" s="73"/>
      <c r="Q662" s="73"/>
      <c r="R662" s="73" t="str">
        <f ca="1"/>
        <v>PM_70_15_16 : Control of legionella certificate</v>
      </c>
    </row>
    <row r="663" spans="2:18" x14ac:dyDescent="0.35">
      <c r="B663" s="6" t="s">
        <v>4213</v>
      </c>
      <c r="C663" s="73"/>
      <c r="D663" s="73"/>
      <c r="E663" s="73"/>
      <c r="F663" s="73"/>
      <c r="G66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PM_60_60_40</v>
      </c>
      <c r="H663" s="101" t="s">
        <v>2521</v>
      </c>
      <c r="I663" s="101" t="s">
        <v>2521</v>
      </c>
      <c r="J663" s="101" t="s">
        <v>2758</v>
      </c>
      <c r="K663" s="73" t="s">
        <v>4214</v>
      </c>
      <c r="L663" s="73" t="str">
        <f>_xlfn.CONCAT(tbl_Picklist_UniclassPM[[#This Row],[Code]]," : ",tbl_Picklist_UniclassPM[[#This Row],[Title]])</f>
        <v>PM_60_60_40 : Insurance policies and records</v>
      </c>
      <c r="M663" s="73"/>
      <c r="N663" s="73"/>
      <c r="O663" s="73"/>
      <c r="P663" s="73"/>
      <c r="Q663" s="73"/>
      <c r="R663" s="73" t="str">
        <f ca="1"/>
        <v>PM_70_15_21 : Demolition certificate</v>
      </c>
    </row>
    <row r="664" spans="2:18" x14ac:dyDescent="0.35">
      <c r="B664" s="6" t="s">
        <v>4215</v>
      </c>
      <c r="C664" s="73"/>
      <c r="D664" s="73"/>
      <c r="E664" s="73"/>
      <c r="F664" s="73"/>
      <c r="G66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PM_60_60_44</v>
      </c>
      <c r="H664" s="101" t="s">
        <v>2521</v>
      </c>
      <c r="I664" s="101" t="s">
        <v>2521</v>
      </c>
      <c r="J664" s="101" t="s">
        <v>3855</v>
      </c>
      <c r="K664" s="73" t="s">
        <v>4216</v>
      </c>
      <c r="L664" s="73" t="str">
        <f>_xlfn.CONCAT(tbl_Picklist_UniclassPM[[#This Row],[Code]]," : ",tbl_Picklist_UniclassPM[[#This Row],[Title]])</f>
        <v>PM_60_60_44 : Lifting plan</v>
      </c>
      <c r="M664" s="73"/>
      <c r="N664" s="73"/>
      <c r="O664" s="73"/>
      <c r="P664" s="73"/>
      <c r="Q664" s="73"/>
      <c r="R664" s="73" t="str">
        <f ca="1"/>
        <v>PM_70_15_23 : Disinfection and sterilization certificate</v>
      </c>
    </row>
    <row r="665" spans="2:18" x14ac:dyDescent="0.35">
      <c r="B665" s="6" t="s">
        <v>4217</v>
      </c>
      <c r="C665" s="73"/>
      <c r="D665" s="73"/>
      <c r="E665" s="73"/>
      <c r="F665" s="73"/>
      <c r="G66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PM_60_60_55</v>
      </c>
      <c r="H665" s="101" t="s">
        <v>2521</v>
      </c>
      <c r="I665" s="101" t="s">
        <v>2521</v>
      </c>
      <c r="J665" s="101" t="s">
        <v>2633</v>
      </c>
      <c r="K665" s="73" t="s">
        <v>4218</v>
      </c>
      <c r="L665" s="73" t="str">
        <f>_xlfn.CONCAT(tbl_Picklist_UniclassPM[[#This Row],[Code]]," : ",tbl_Picklist_UniclassPM[[#This Row],[Title]])</f>
        <v>PM_60_60_55 : Permit to work</v>
      </c>
      <c r="M665" s="73"/>
      <c r="N665" s="73"/>
      <c r="O665" s="73"/>
      <c r="P665" s="73"/>
      <c r="Q665" s="73"/>
      <c r="R665" s="73" t="str">
        <f ca="1"/>
        <v>PM_70_15_24 : Distribution network operator (DNO) notification certificate</v>
      </c>
    </row>
    <row r="666" spans="2:18" x14ac:dyDescent="0.35">
      <c r="B666" s="6" t="s">
        <v>4219</v>
      </c>
      <c r="C666" s="73"/>
      <c r="D666" s="73"/>
      <c r="E666" s="73"/>
      <c r="F666" s="73"/>
      <c r="G66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PM_60_60_57</v>
      </c>
      <c r="H666" s="101" t="s">
        <v>2521</v>
      </c>
      <c r="I666" s="101" t="s">
        <v>2521</v>
      </c>
      <c r="J666" s="101" t="s">
        <v>4125</v>
      </c>
      <c r="K666" s="73" t="s">
        <v>4220</v>
      </c>
      <c r="L666" s="73" t="str">
        <f>_xlfn.CONCAT(tbl_Picklist_UniclassPM[[#This Row],[Code]]," : ",tbl_Picklist_UniclassPM[[#This Row],[Title]])</f>
        <v>PM_60_60_57 : Principal contractor compliance declaration</v>
      </c>
      <c r="M666" s="73"/>
      <c r="N666" s="73"/>
      <c r="O666" s="73"/>
      <c r="P666" s="73"/>
      <c r="Q666" s="73"/>
      <c r="R666" s="73" t="str">
        <f ca="1"/>
        <v>PM_70_15_25 : Emergency lighting certificate</v>
      </c>
    </row>
    <row r="667" spans="2:18" x14ac:dyDescent="0.35">
      <c r="B667" s="6" t="s">
        <v>4221</v>
      </c>
      <c r="C667" s="73"/>
      <c r="D667" s="73"/>
      <c r="E667" s="73"/>
      <c r="F667" s="73"/>
      <c r="G66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PM_60_60_58</v>
      </c>
      <c r="H667" s="101" t="s">
        <v>2521</v>
      </c>
      <c r="I667" s="101" t="s">
        <v>2521</v>
      </c>
      <c r="J667" s="101" t="s">
        <v>2966</v>
      </c>
      <c r="K667" s="73" t="s">
        <v>4222</v>
      </c>
      <c r="L667" s="73" t="str">
        <f>_xlfn.CONCAT(tbl_Picklist_UniclassPM[[#This Row],[Code]]," : ",tbl_Picklist_UniclassPM[[#This Row],[Title]])</f>
        <v>PM_60_60_58 : Site communication plan</v>
      </c>
      <c r="M667" s="73"/>
      <c r="N667" s="73"/>
      <c r="O667" s="73"/>
      <c r="P667" s="73"/>
      <c r="Q667" s="73"/>
      <c r="R667" s="73" t="str">
        <f ca="1"/>
        <v>PM_70_15_26 : Environmental completion certificate</v>
      </c>
    </row>
    <row r="668" spans="2:18" x14ac:dyDescent="0.35">
      <c r="B668" s="6" t="s">
        <v>4223</v>
      </c>
      <c r="C668" s="73"/>
      <c r="D668" s="73"/>
      <c r="E668" s="73"/>
      <c r="F668" s="73"/>
      <c r="G66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PM_60_60_60</v>
      </c>
      <c r="H668" s="101" t="s">
        <v>2521</v>
      </c>
      <c r="I668" s="101" t="s">
        <v>2521</v>
      </c>
      <c r="J668" s="101" t="s">
        <v>2521</v>
      </c>
      <c r="K668" s="73" t="s">
        <v>4224</v>
      </c>
      <c r="L668" s="73" t="str">
        <f>_xlfn.CONCAT(tbl_Picklist_UniclassPM[[#This Row],[Code]]," : ",tbl_Picklist_UniclassPM[[#This Row],[Title]])</f>
        <v>PM_60_60_60 : Site control and protection information</v>
      </c>
      <c r="M668" s="73"/>
      <c r="N668" s="73"/>
      <c r="O668" s="73"/>
      <c r="P668" s="73"/>
      <c r="Q668" s="73"/>
      <c r="R668" s="73" t="str">
        <f ca="1"/>
        <v>PM_70_15_27 : Electrical test certificate</v>
      </c>
    </row>
    <row r="669" spans="2:18" x14ac:dyDescent="0.35">
      <c r="B669" s="6" t="s">
        <v>4225</v>
      </c>
      <c r="C669" s="73"/>
      <c r="D669" s="73"/>
      <c r="E669" s="73"/>
      <c r="F669" s="73"/>
      <c r="G66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PM_60_60_63</v>
      </c>
      <c r="H669" s="101" t="s">
        <v>2521</v>
      </c>
      <c r="I669" s="101" t="s">
        <v>2521</v>
      </c>
      <c r="J669" s="101" t="s">
        <v>2955</v>
      </c>
      <c r="K669" s="73" t="s">
        <v>4226</v>
      </c>
      <c r="L669" s="73" t="str">
        <f>_xlfn.CONCAT(tbl_Picklist_UniclassPM[[#This Row],[Code]]," : ",tbl_Picklist_UniclassPM[[#This Row],[Title]])</f>
        <v>PM_60_60_63 : Site organization chart</v>
      </c>
      <c r="M669" s="73"/>
      <c r="N669" s="73"/>
      <c r="O669" s="73"/>
      <c r="P669" s="73"/>
      <c r="Q669" s="73"/>
      <c r="R669" s="73" t="str">
        <f ca="1"/>
        <v>PM_70_15_28 : Fire alarm electrical supply test certificate</v>
      </c>
    </row>
    <row r="670" spans="2:18" x14ac:dyDescent="0.35">
      <c r="B670" s="6" t="s">
        <v>4227</v>
      </c>
      <c r="C670" s="73"/>
      <c r="D670" s="73"/>
      <c r="E670" s="73"/>
      <c r="F670" s="73"/>
      <c r="G67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PM_60_60_65</v>
      </c>
      <c r="H670" s="101" t="s">
        <v>2521</v>
      </c>
      <c r="I670" s="101" t="s">
        <v>2521</v>
      </c>
      <c r="J670" s="101" t="s">
        <v>2670</v>
      </c>
      <c r="K670" s="73" t="s">
        <v>4228</v>
      </c>
      <c r="L670" s="73" t="str">
        <f>_xlfn.CONCAT(tbl_Picklist_UniclassPM[[#This Row],[Code]]," : ",tbl_Picklist_UniclassPM[[#This Row],[Title]])</f>
        <v>PM_60_60_65 : Site personnel records</v>
      </c>
      <c r="M670" s="73"/>
      <c r="N670" s="73"/>
      <c r="O670" s="73"/>
      <c r="P670" s="73"/>
      <c r="Q670" s="73"/>
      <c r="R670" s="73" t="str">
        <f ca="1"/>
        <v>PM_70_15_29 : Fire safety acceptance certificate</v>
      </c>
    </row>
    <row r="671" spans="2:18" x14ac:dyDescent="0.35">
      <c r="B671" s="6" t="s">
        <v>4229</v>
      </c>
      <c r="C671" s="73"/>
      <c r="D671" s="73"/>
      <c r="E671" s="73"/>
      <c r="F671" s="73"/>
      <c r="G67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PM_60_60_70</v>
      </c>
      <c r="H671" s="101" t="s">
        <v>2521</v>
      </c>
      <c r="I671" s="101" t="s">
        <v>2521</v>
      </c>
      <c r="J671" s="101" t="s">
        <v>2680</v>
      </c>
      <c r="K671" s="73" t="s">
        <v>4230</v>
      </c>
      <c r="L671" s="73" t="str">
        <f>_xlfn.CONCAT(tbl_Picklist_UniclassPM[[#This Row],[Code]]," : ",tbl_Picklist_UniclassPM[[#This Row],[Title]])</f>
        <v>PM_60_60_70 : Site records</v>
      </c>
      <c r="M671" s="73"/>
      <c r="N671" s="73"/>
      <c r="O671" s="73"/>
      <c r="P671" s="73"/>
      <c r="Q671" s="73"/>
      <c r="R671" s="73" t="str">
        <f ca="1"/>
        <v>PM_70_15_30 : Fire-stopping protection certificate</v>
      </c>
    </row>
    <row r="672" spans="2:18" x14ac:dyDescent="0.35">
      <c r="B672" s="6" t="s">
        <v>4231</v>
      </c>
      <c r="C672" s="73"/>
      <c r="D672" s="73"/>
      <c r="E672" s="73"/>
      <c r="F672" s="73"/>
      <c r="G67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PM_60_60_75</v>
      </c>
      <c r="H672" s="101" t="s">
        <v>2521</v>
      </c>
      <c r="I672" s="101" t="s">
        <v>2521</v>
      </c>
      <c r="J672" s="101" t="s">
        <v>2793</v>
      </c>
      <c r="K672" s="73" t="s">
        <v>4232</v>
      </c>
      <c r="L672" s="73" t="str">
        <f>_xlfn.CONCAT(tbl_Picklist_UniclassPM[[#This Row],[Code]]," : ",tbl_Picklist_UniclassPM[[#This Row],[Title]])</f>
        <v>PM_60_60_75 : Site safety information</v>
      </c>
      <c r="M672" s="73"/>
      <c r="N672" s="73"/>
      <c r="O672" s="73"/>
      <c r="P672" s="73"/>
      <c r="Q672" s="73"/>
      <c r="R672" s="73" t="str">
        <f ca="1"/>
        <v>PM_70_15_31 : Fire-stopping protection register</v>
      </c>
    </row>
    <row r="673" spans="2:18" x14ac:dyDescent="0.35">
      <c r="B673" s="6" t="s">
        <v>4233</v>
      </c>
      <c r="C673" s="73"/>
      <c r="D673" s="73"/>
      <c r="E673" s="73"/>
      <c r="F673" s="73"/>
      <c r="G67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PM_60_60_78</v>
      </c>
      <c r="H673" s="101" t="s">
        <v>2521</v>
      </c>
      <c r="I673" s="101" t="s">
        <v>2521</v>
      </c>
      <c r="J673" s="101" t="s">
        <v>2841</v>
      </c>
      <c r="K673" s="73" t="s">
        <v>4234</v>
      </c>
      <c r="L673" s="73" t="str">
        <f>_xlfn.CONCAT(tbl_Picklist_UniclassPM[[#This Row],[Code]]," : ",tbl_Picklist_UniclassPM[[#This Row],[Title]])</f>
        <v>PM_60_60_78 : Site waste management plan</v>
      </c>
      <c r="M673" s="73"/>
      <c r="N673" s="73"/>
      <c r="O673" s="73"/>
      <c r="P673" s="73"/>
      <c r="Q673" s="73"/>
      <c r="R673" s="73" t="str">
        <f ca="1"/>
        <v>PM_70_15_32 : Flat roof electronic test results</v>
      </c>
    </row>
    <row r="674" spans="2:18" x14ac:dyDescent="0.35">
      <c r="B674" s="6" t="s">
        <v>4235</v>
      </c>
      <c r="C674" s="73"/>
      <c r="D674" s="73"/>
      <c r="E674" s="73"/>
      <c r="F674" s="73"/>
      <c r="G67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PM_60_60_88</v>
      </c>
      <c r="H674" s="101" t="s">
        <v>2521</v>
      </c>
      <c r="I674" s="101" t="s">
        <v>2521</v>
      </c>
      <c r="J674" s="101" t="s">
        <v>2703</v>
      </c>
      <c r="K674" s="73" t="s">
        <v>4236</v>
      </c>
      <c r="L674" s="73" t="str">
        <f>_xlfn.CONCAT(tbl_Picklist_UniclassPM[[#This Row],[Code]]," : ",tbl_Picklist_UniclassPM[[#This Row],[Title]])</f>
        <v>PM_60_60_88 : Temporary services records</v>
      </c>
      <c r="M674" s="73"/>
      <c r="N674" s="73"/>
      <c r="O674" s="73"/>
      <c r="P674" s="73"/>
      <c r="Q674" s="73"/>
      <c r="R674" s="73" t="str">
        <f ca="1"/>
        <v>PM_70_15_33 : Gas installation pressure test and purging certificate</v>
      </c>
    </row>
    <row r="675" spans="2:18" x14ac:dyDescent="0.35">
      <c r="B675" s="6" t="s">
        <v>4237</v>
      </c>
      <c r="C675" s="73"/>
      <c r="D675" s="73"/>
      <c r="E675" s="73"/>
      <c r="F675" s="73"/>
      <c r="G67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PM_60_60_90</v>
      </c>
      <c r="H675" s="101" t="s">
        <v>2521</v>
      </c>
      <c r="I675" s="101" t="s">
        <v>2521</v>
      </c>
      <c r="J675" s="101" t="s">
        <v>2715</v>
      </c>
      <c r="K675" s="73" t="s">
        <v>4238</v>
      </c>
      <c r="L675" s="73" t="str">
        <f>_xlfn.CONCAT(tbl_Picklist_UniclassPM[[#This Row],[Code]]," : ",tbl_Picklist_UniclassPM[[#This Row],[Title]])</f>
        <v>PM_60_60_90 : Temporary works records</v>
      </c>
      <c r="M675" s="73"/>
      <c r="N675" s="73"/>
      <c r="O675" s="73"/>
      <c r="P675" s="73"/>
      <c r="Q675" s="73"/>
      <c r="R675" s="73" t="str">
        <f ca="1"/>
        <v>PM_70_15_34 : Gas installation safety certificate</v>
      </c>
    </row>
    <row r="676" spans="2:18" x14ac:dyDescent="0.35">
      <c r="B676" s="6" t="s">
        <v>4239</v>
      </c>
      <c r="C676" s="73"/>
      <c r="D676" s="73"/>
      <c r="E676" s="73"/>
      <c r="F676" s="73"/>
      <c r="G67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PM_60_60_95</v>
      </c>
      <c r="H676" s="101" t="s">
        <v>2521</v>
      </c>
      <c r="I676" s="101" t="s">
        <v>2521</v>
      </c>
      <c r="J676" s="101" t="s">
        <v>2790</v>
      </c>
      <c r="K676" s="73" t="s">
        <v>4240</v>
      </c>
      <c r="L676" s="73" t="str">
        <f>_xlfn.CONCAT(tbl_Picklist_UniclassPM[[#This Row],[Code]]," : ",tbl_Picklist_UniclassPM[[#This Row],[Title]])</f>
        <v>PM_60_60_95 : Waste transfer notes </v>
      </c>
      <c r="M676" s="73"/>
      <c r="N676" s="73"/>
      <c r="O676" s="73"/>
      <c r="P676" s="73"/>
      <c r="Q676" s="73"/>
      <c r="R676" s="73" t="str">
        <f ca="1"/>
        <v>PM_70_15_36 : High-risk building work completion certificate</v>
      </c>
    </row>
    <row r="677" spans="2:18" x14ac:dyDescent="0.35">
      <c r="B677" s="6" t="s">
        <v>4241</v>
      </c>
      <c r="C677" s="73"/>
      <c r="D677" s="73"/>
      <c r="E677" s="73"/>
      <c r="F677" s="73"/>
      <c r="G67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PM_60_60_96</v>
      </c>
      <c r="H677" s="101" t="s">
        <v>2521</v>
      </c>
      <c r="I677" s="101" t="s">
        <v>2521</v>
      </c>
      <c r="J677" s="101" t="s">
        <v>3163</v>
      </c>
      <c r="K677" s="73" t="s">
        <v>4242</v>
      </c>
      <c r="L677" s="73" t="str">
        <f>_xlfn.CONCAT(tbl_Picklist_UniclassPM[[#This Row],[Code]]," : ",tbl_Picklist_UniclassPM[[#This Row],[Title]])</f>
        <v>PM_60_60_96 : Winch operation plan</v>
      </c>
      <c r="M677" s="73"/>
      <c r="N677" s="73"/>
      <c r="O677" s="73"/>
      <c r="P677" s="73"/>
      <c r="Q677" s="73"/>
      <c r="R677" s="73" t="str">
        <f ca="1"/>
        <v>PM_70_15_40 : Incoming gas supply pressure test report</v>
      </c>
    </row>
    <row r="678" spans="2:18" x14ac:dyDescent="0.35">
      <c r="B678" s="6" t="s">
        <v>4243</v>
      </c>
      <c r="C678" s="73"/>
      <c r="D678" s="73"/>
      <c r="E678" s="73"/>
      <c r="F678" s="73"/>
      <c r="G67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PM_60_60_98</v>
      </c>
      <c r="H678" s="101" t="s">
        <v>2521</v>
      </c>
      <c r="I678" s="101" t="s">
        <v>2521</v>
      </c>
      <c r="J678" s="101" t="s">
        <v>3169</v>
      </c>
      <c r="K678" s="73" t="s">
        <v>4244</v>
      </c>
      <c r="L678" s="73" t="str">
        <f>_xlfn.CONCAT(tbl_Picklist_UniclassPM[[#This Row],[Code]]," : ",tbl_Picklist_UniclassPM[[#This Row],[Title]])</f>
        <v>PM_60_60_98 : Work equipment report</v>
      </c>
      <c r="M678" s="73"/>
      <c r="N678" s="73"/>
      <c r="O678" s="73"/>
      <c r="P678" s="73"/>
      <c r="Q678" s="73"/>
      <c r="R678" s="73" t="str">
        <f ca="1"/>
        <v>PM_70_15_42 : Insurance certificate</v>
      </c>
    </row>
    <row r="679" spans="2:18" x14ac:dyDescent="0.35">
      <c r="B679" s="6" t="s">
        <v>4245</v>
      </c>
      <c r="C679" s="73"/>
      <c r="D679" s="73"/>
      <c r="E679" s="73"/>
      <c r="F679" s="73"/>
      <c r="G67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v>
      </c>
      <c r="H679" s="101" t="s">
        <v>2521</v>
      </c>
      <c r="I679" s="101" t="s">
        <v>2680</v>
      </c>
      <c r="J679" s="101"/>
      <c r="K679" s="73" t="s">
        <v>4246</v>
      </c>
      <c r="L679" s="73" t="str">
        <f>_xlfn.CONCAT(tbl_Picklist_UniclassPM[[#This Row],[Code]]," : ",tbl_Picklist_UniclassPM[[#This Row],[Title]])</f>
        <v>PM_60_70 : Construction risk management</v>
      </c>
      <c r="M679" s="73"/>
      <c r="N679" s="73"/>
      <c r="O679" s="73"/>
      <c r="P679" s="73"/>
      <c r="Q679" s="73"/>
      <c r="R679" s="73" t="str">
        <f ca="1"/>
        <v>PM_70_15_50 : Material fire performance test certificate</v>
      </c>
    </row>
    <row r="680" spans="2:18" x14ac:dyDescent="0.35">
      <c r="B680" s="6" t="s">
        <v>4247</v>
      </c>
      <c r="C680" s="73"/>
      <c r="D680" s="73"/>
      <c r="E680" s="73"/>
      <c r="F680" s="73"/>
      <c r="G68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PM_60_70_03</v>
      </c>
      <c r="H680" s="101" t="s">
        <v>2521</v>
      </c>
      <c r="I680" s="101" t="s">
        <v>2680</v>
      </c>
      <c r="J680" s="101" t="s">
        <v>2464</v>
      </c>
      <c r="K680" s="73" t="s">
        <v>4248</v>
      </c>
      <c r="L680" s="73" t="str">
        <f>_xlfn.CONCAT(tbl_Picklist_UniclassPM[[#This Row],[Code]]," : ",tbl_Picklist_UniclassPM[[#This Row],[Title]])</f>
        <v>PM_60_70_03 : Asbestos works notification information</v>
      </c>
      <c r="M680" s="73"/>
      <c r="N680" s="73"/>
      <c r="O680" s="73"/>
      <c r="P680" s="73"/>
      <c r="Q680" s="73"/>
      <c r="R680" s="73" t="str">
        <f ca="1"/>
        <v>PM_70_15_60 : Party wall certificate</v>
      </c>
    </row>
    <row r="681" spans="2:18" x14ac:dyDescent="0.35">
      <c r="B681" s="6" t="s">
        <v>4249</v>
      </c>
      <c r="C681" s="73"/>
      <c r="D681" s="73"/>
      <c r="E681" s="73"/>
      <c r="F681" s="73"/>
      <c r="G68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PM_60_70_15</v>
      </c>
      <c r="H681" s="101" t="s">
        <v>2521</v>
      </c>
      <c r="I681" s="101" t="s">
        <v>2680</v>
      </c>
      <c r="J681" s="101" t="s">
        <v>2505</v>
      </c>
      <c r="K681" s="73" t="s">
        <v>4250</v>
      </c>
      <c r="L681" s="73" t="str">
        <f>_xlfn.CONCAT(tbl_Picklist_UniclassPM[[#This Row],[Code]]," : ",tbl_Picklist_UniclassPM[[#This Row],[Title]])</f>
        <v>PM_60_70_15 : Construction notification report</v>
      </c>
      <c r="M681" s="73"/>
      <c r="N681" s="73"/>
      <c r="O681" s="73"/>
      <c r="P681" s="73"/>
      <c r="Q681" s="73"/>
      <c r="R681" s="73" t="str">
        <f ca="1"/>
        <v>PM_70_15_63 : Power metering commissioning certificate</v>
      </c>
    </row>
    <row r="682" spans="2:18" x14ac:dyDescent="0.35">
      <c r="B682" s="6" t="s">
        <v>4251</v>
      </c>
      <c r="C682" s="73"/>
      <c r="D682" s="73"/>
      <c r="E682" s="73"/>
      <c r="F682" s="73"/>
      <c r="G68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PM_60_70_17</v>
      </c>
      <c r="H682" s="101" t="s">
        <v>2521</v>
      </c>
      <c r="I682" s="101" t="s">
        <v>2680</v>
      </c>
      <c r="J682" s="101" t="s">
        <v>2525</v>
      </c>
      <c r="K682" s="73" t="s">
        <v>4252</v>
      </c>
      <c r="L682" s="73" t="str">
        <f>_xlfn.CONCAT(tbl_Picklist_UniclassPM[[#This Row],[Code]]," : ",tbl_Picklist_UniclassPM[[#This Row],[Title]])</f>
        <v>PM_60_70_17 : Construction phase health and safety plan</v>
      </c>
      <c r="M682" s="73"/>
      <c r="N682" s="73"/>
      <c r="O682" s="73"/>
      <c r="P682" s="73"/>
      <c r="Q682" s="73"/>
      <c r="R682" s="73" t="str">
        <f ca="1"/>
        <v>PM_70_15_65 : Primary fresh air supply test certificate</v>
      </c>
    </row>
    <row r="683" spans="2:18" x14ac:dyDescent="0.35">
      <c r="B683" s="6" t="s">
        <v>4253</v>
      </c>
      <c r="C683" s="73"/>
      <c r="D683" s="73"/>
      <c r="E683" s="73"/>
      <c r="F683" s="73"/>
      <c r="G68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PM_60_70_18</v>
      </c>
      <c r="H683" s="101" t="s">
        <v>2521</v>
      </c>
      <c r="I683" s="101" t="s">
        <v>2680</v>
      </c>
      <c r="J683" s="101" t="s">
        <v>2710</v>
      </c>
      <c r="K683" s="73" t="s">
        <v>4254</v>
      </c>
      <c r="L683" s="73" t="str">
        <f>_xlfn.CONCAT(tbl_Picklist_UniclassPM[[#This Row],[Code]]," : ",tbl_Picklist_UniclassPM[[#This Row],[Title]])</f>
        <v>PM_60_70_18 : Construction phase risk assessment report</v>
      </c>
      <c r="M683" s="73"/>
      <c r="N683" s="73"/>
      <c r="O683" s="73"/>
      <c r="P683" s="73"/>
      <c r="Q683" s="73"/>
      <c r="R683" s="73" t="str">
        <f ca="1"/>
        <v>PM_70_15_76 : Secondary and backup electricity supplies test certificate</v>
      </c>
    </row>
    <row r="684" spans="2:18" x14ac:dyDescent="0.35">
      <c r="B684" s="6" t="s">
        <v>4255</v>
      </c>
      <c r="C684" s="73"/>
      <c r="D684" s="73"/>
      <c r="E684" s="73"/>
      <c r="F684" s="73"/>
      <c r="G68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PM_60_70_20</v>
      </c>
      <c r="H684" s="101" t="s">
        <v>2521</v>
      </c>
      <c r="I684" s="101" t="s">
        <v>2680</v>
      </c>
      <c r="J684" s="101" t="s">
        <v>2500</v>
      </c>
      <c r="K684" s="73" t="s">
        <v>4256</v>
      </c>
      <c r="L684" s="73" t="str">
        <f>_xlfn.CONCAT(tbl_Picklist_UniclassPM[[#This Row],[Code]]," : ",tbl_Picklist_UniclassPM[[#This Row],[Title]])</f>
        <v>PM_60_70_20 : Demolition hazard report</v>
      </c>
      <c r="M684" s="73"/>
      <c r="N684" s="73"/>
      <c r="O684" s="73"/>
      <c r="P684" s="73"/>
      <c r="Q684" s="73"/>
      <c r="R684" s="73" t="str">
        <f ca="1"/>
        <v>PM_70_15_80 : Smoke and fire alarm and fire suppression system telephone lines test results</v>
      </c>
    </row>
    <row r="685" spans="2:18" x14ac:dyDescent="0.35">
      <c r="B685" s="6" t="s">
        <v>4257</v>
      </c>
      <c r="C685" s="73"/>
      <c r="D685" s="73"/>
      <c r="E685" s="73"/>
      <c r="F685" s="73"/>
      <c r="G68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PM_60_70_23</v>
      </c>
      <c r="H685" s="101" t="s">
        <v>2521</v>
      </c>
      <c r="I685" s="101" t="s">
        <v>2680</v>
      </c>
      <c r="J685" s="101" t="s">
        <v>2981</v>
      </c>
      <c r="K685" s="73" t="s">
        <v>4258</v>
      </c>
      <c r="L685" s="73" t="str">
        <f>_xlfn.CONCAT(tbl_Picklist_UniclassPM[[#This Row],[Code]]," : ",tbl_Picklist_UniclassPM[[#This Row],[Title]])</f>
        <v>PM_60_70_23 : Environmental management plan</v>
      </c>
      <c r="M685" s="73"/>
      <c r="N685" s="73"/>
      <c r="O685" s="73"/>
      <c r="P685" s="73"/>
      <c r="Q685" s="73"/>
      <c r="R685" s="73" t="str">
        <f ca="1"/>
        <v>PM_70_15_82 : Soak test results</v>
      </c>
    </row>
    <row r="686" spans="2:18" x14ac:dyDescent="0.35">
      <c r="B686" s="6" t="s">
        <v>4259</v>
      </c>
      <c r="C686" s="73"/>
      <c r="D686" s="73"/>
      <c r="E686" s="73"/>
      <c r="F686" s="73"/>
      <c r="G68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PM_60_70_25</v>
      </c>
      <c r="H686" s="101" t="s">
        <v>2521</v>
      </c>
      <c r="I686" s="101" t="s">
        <v>2680</v>
      </c>
      <c r="J686" s="101" t="s">
        <v>2733</v>
      </c>
      <c r="K686" s="73" t="s">
        <v>4260</v>
      </c>
      <c r="L686" s="73" t="str">
        <f>_xlfn.CONCAT(tbl_Picklist_UniclassPM[[#This Row],[Code]]," : ",tbl_Picklist_UniclassPM[[#This Row],[Title]])</f>
        <v>PM_60_70_25 : Execution hazard report</v>
      </c>
      <c r="M686" s="73"/>
      <c r="N686" s="73"/>
      <c r="O686" s="73"/>
      <c r="P686" s="73"/>
      <c r="Q686" s="73"/>
      <c r="R686" s="73" t="str">
        <f ca="1"/>
        <v>PM_70_15_83 : Sports pitch certificate</v>
      </c>
    </row>
    <row r="687" spans="2:18" x14ac:dyDescent="0.35">
      <c r="B687" s="6" t="s">
        <v>4261</v>
      </c>
      <c r="C687" s="73"/>
      <c r="D687" s="73"/>
      <c r="E687" s="73"/>
      <c r="F687" s="73"/>
      <c r="G68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PM_60_70_38</v>
      </c>
      <c r="H687" s="101" t="s">
        <v>2521</v>
      </c>
      <c r="I687" s="101" t="s">
        <v>2680</v>
      </c>
      <c r="J687" s="101" t="s">
        <v>2949</v>
      </c>
      <c r="K687" s="73" t="s">
        <v>4262</v>
      </c>
      <c r="L687" s="73" t="str">
        <f>_xlfn.CONCAT(tbl_Picklist_UniclassPM[[#This Row],[Code]]," : ",tbl_Picklist_UniclassPM[[#This Row],[Title]])</f>
        <v>PM_60_70_38 : Health and safety audit report</v>
      </c>
      <c r="M687" s="73"/>
      <c r="N687" s="73"/>
      <c r="O687" s="73"/>
      <c r="P687" s="73"/>
      <c r="Q687" s="73"/>
      <c r="R687" s="73" t="str">
        <f ca="1"/>
        <v>PM_70_15_84 : Structured data cabling test certificate</v>
      </c>
    </row>
    <row r="688" spans="2:18" x14ac:dyDescent="0.35">
      <c r="B688" s="6" t="s">
        <v>4263</v>
      </c>
      <c r="C688" s="73"/>
      <c r="D688" s="73"/>
      <c r="E688" s="73"/>
      <c r="F688" s="73"/>
      <c r="G68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PM_60_70_40</v>
      </c>
      <c r="H688" s="101" t="s">
        <v>2521</v>
      </c>
      <c r="I688" s="101" t="s">
        <v>2680</v>
      </c>
      <c r="J688" s="101" t="s">
        <v>2758</v>
      </c>
      <c r="K688" s="73" t="s">
        <v>4264</v>
      </c>
      <c r="L688" s="73" t="str">
        <f>_xlfn.CONCAT(tbl_Picklist_UniclassPM[[#This Row],[Code]]," : ",tbl_Picklist_UniclassPM[[#This Row],[Title]])</f>
        <v>PM_60_70_40 : Health and safety statement</v>
      </c>
      <c r="M688" s="73"/>
      <c r="N688" s="73"/>
      <c r="O688" s="73"/>
      <c r="P688" s="73"/>
      <c r="Q688" s="73"/>
      <c r="R688" s="73" t="str">
        <f ca="1"/>
        <v>PM_70_15_85 : Sustainable timber certificate</v>
      </c>
    </row>
    <row r="689" spans="2:18" x14ac:dyDescent="0.35">
      <c r="B689" s="6" t="s">
        <v>4265</v>
      </c>
      <c r="C689" s="73"/>
      <c r="D689" s="73"/>
      <c r="E689" s="73"/>
      <c r="F689" s="73"/>
      <c r="G68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PM_60_70_60</v>
      </c>
      <c r="H689" s="101" t="s">
        <v>2521</v>
      </c>
      <c r="I689" s="101" t="s">
        <v>2680</v>
      </c>
      <c r="J689" s="101" t="s">
        <v>2521</v>
      </c>
      <c r="K689" s="73" t="s">
        <v>4266</v>
      </c>
      <c r="L689" s="73" t="str">
        <f>_xlfn.CONCAT(tbl_Picklist_UniclassPM[[#This Row],[Code]]," : ",tbl_Picklist_UniclassPM[[#This Row],[Title]])</f>
        <v>PM_60_70_60 : Product hazard report</v>
      </c>
      <c r="M689" s="73"/>
      <c r="N689" s="73"/>
      <c r="O689" s="73"/>
      <c r="P689" s="73"/>
      <c r="Q689" s="73"/>
      <c r="R689" s="73" t="str">
        <f ca="1"/>
        <v>PM_70_15_91 : Unvented hot water competence certificate</v>
      </c>
    </row>
    <row r="690" spans="2:18" x14ac:dyDescent="0.35">
      <c r="B690" s="6" t="s">
        <v>4267</v>
      </c>
      <c r="C690" s="73"/>
      <c r="D690" s="73"/>
      <c r="E690" s="73"/>
      <c r="F690" s="73"/>
      <c r="G69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PM_60_70_66</v>
      </c>
      <c r="H690" s="101" t="s">
        <v>2521</v>
      </c>
      <c r="I690" s="101" t="s">
        <v>2680</v>
      </c>
      <c r="J690" s="101" t="s">
        <v>3020</v>
      </c>
      <c r="K690" s="73" t="s">
        <v>4268</v>
      </c>
      <c r="L690" s="73" t="str">
        <f>_xlfn.CONCAT(tbl_Picklist_UniclassPM[[#This Row],[Code]]," : ",tbl_Picklist_UniclassPM[[#This Row],[Title]])</f>
        <v>PM_60_70_66 : Safety, health, environment and wellbeing (SHEW) reports</v>
      </c>
      <c r="M690" s="73"/>
      <c r="N690" s="73"/>
      <c r="O690" s="73"/>
      <c r="P690" s="73"/>
      <c r="Q690" s="73"/>
      <c r="R690" s="73" t="str">
        <f ca="1"/>
        <v>PM_70_15_95 : Water authority compliance certificate</v>
      </c>
    </row>
    <row r="691" spans="2:18" x14ac:dyDescent="0.35">
      <c r="B691" s="6" t="s">
        <v>4269</v>
      </c>
      <c r="C691" s="73"/>
      <c r="D691" s="73"/>
      <c r="E691" s="73"/>
      <c r="F691" s="73"/>
      <c r="G69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PM_60_70_68</v>
      </c>
      <c r="H691" s="101" t="s">
        <v>2521</v>
      </c>
      <c r="I691" s="101" t="s">
        <v>2680</v>
      </c>
      <c r="J691" s="101" t="s">
        <v>3544</v>
      </c>
      <c r="K691" s="73" t="s">
        <v>4270</v>
      </c>
      <c r="L691" s="73" t="str">
        <f>_xlfn.CONCAT(tbl_Picklist_UniclassPM[[#This Row],[Code]]," : ",tbl_Picklist_UniclassPM[[#This Row],[Title]])</f>
        <v>PM_60_70_68 : Site hazard report</v>
      </c>
      <c r="M691" s="73"/>
      <c r="N691" s="73"/>
      <c r="O691" s="73"/>
      <c r="P691" s="73"/>
      <c r="Q691" s="73"/>
      <c r="R691" s="73" t="str">
        <f ca="1"/>
        <v>PM_70_15_96 : Water quality and flushing test certificate</v>
      </c>
    </row>
    <row r="692" spans="2:18" x14ac:dyDescent="0.35">
      <c r="B692" s="6" t="s">
        <v>4271</v>
      </c>
      <c r="C692" s="73"/>
      <c r="D692" s="73"/>
      <c r="E692" s="73"/>
      <c r="F692" s="73"/>
      <c r="G69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PM_60_70_70</v>
      </c>
      <c r="H692" s="101" t="s">
        <v>2521</v>
      </c>
      <c r="I692" s="101" t="s">
        <v>2680</v>
      </c>
      <c r="J692" s="101" t="s">
        <v>2680</v>
      </c>
      <c r="K692" s="73" t="s">
        <v>4272</v>
      </c>
      <c r="L692" s="73" t="str">
        <f>_xlfn.CONCAT(tbl_Picklist_UniclassPM[[#This Row],[Code]]," : ",tbl_Picklist_UniclassPM[[#This Row],[Title]])</f>
        <v>PM_60_70_70 : Site risk assessment</v>
      </c>
      <c r="M692" s="73"/>
      <c r="N692" s="73"/>
      <c r="O692" s="73"/>
      <c r="P692" s="73"/>
      <c r="Q692" s="73"/>
      <c r="R692" s="73" t="str">
        <f ca="1"/>
        <v>PM_70_15_98 : White lining sign-off certificate</v>
      </c>
    </row>
    <row r="693" spans="2:18" x14ac:dyDescent="0.35">
      <c r="B693" s="6" t="s">
        <v>4273</v>
      </c>
      <c r="C693" s="73"/>
      <c r="D693" s="73"/>
      <c r="E693" s="73"/>
      <c r="F693" s="73"/>
      <c r="G69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PM_60_70_72</v>
      </c>
      <c r="H693" s="101" t="s">
        <v>2521</v>
      </c>
      <c r="I693" s="101" t="s">
        <v>2680</v>
      </c>
      <c r="J693" s="101" t="s">
        <v>2912</v>
      </c>
      <c r="K693" s="73" t="s">
        <v>4274</v>
      </c>
      <c r="L693" s="73" t="str">
        <f>_xlfn.CONCAT(tbl_Picklist_UniclassPM[[#This Row],[Code]]," : ",tbl_Picklist_UniclassPM[[#This Row],[Title]])</f>
        <v>PM_60_70_72 : Site risk report</v>
      </c>
      <c r="M693" s="73"/>
      <c r="N693" s="73"/>
      <c r="O693" s="73"/>
      <c r="P693" s="73"/>
      <c r="Q693" s="73"/>
      <c r="R693" s="73" t="str">
        <f ca="1"/>
        <v>PM_70_25_10 : BREEAM (Building Research Establishment Environmental Assessment Method) certificate</v>
      </c>
    </row>
    <row r="694" spans="2:18" x14ac:dyDescent="0.35">
      <c r="B694" s="6" t="s">
        <v>4275</v>
      </c>
      <c r="C694" s="73"/>
      <c r="D694" s="73"/>
      <c r="E694" s="73"/>
      <c r="F694" s="73"/>
      <c r="G69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PM_60_70_75</v>
      </c>
      <c r="H694" s="101" t="s">
        <v>2521</v>
      </c>
      <c r="I694" s="101" t="s">
        <v>2680</v>
      </c>
      <c r="J694" s="101" t="s">
        <v>2793</v>
      </c>
      <c r="K694" s="73" t="s">
        <v>4276</v>
      </c>
      <c r="L694" s="73" t="str">
        <f>_xlfn.CONCAT(tbl_Picklist_UniclassPM[[#This Row],[Code]]," : ",tbl_Picklist_UniclassPM[[#This Row],[Title]])</f>
        <v>PM_60_70_75 : Site security policy</v>
      </c>
      <c r="M694" s="73"/>
      <c r="N694" s="73"/>
      <c r="O694" s="73"/>
      <c r="P694" s="73"/>
      <c r="Q694" s="73"/>
      <c r="R694" s="73" t="str">
        <f ca="1"/>
        <v>PM_70_25_27 : Energy technology list (ETL) certification</v>
      </c>
    </row>
    <row r="695" spans="2:18" x14ac:dyDescent="0.35">
      <c r="B695" s="6" t="s">
        <v>4277</v>
      </c>
      <c r="C695" s="73"/>
      <c r="D695" s="73"/>
      <c r="E695" s="73"/>
      <c r="F695" s="73"/>
      <c r="G69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PM_60_70_80</v>
      </c>
      <c r="H695" s="101" t="s">
        <v>2521</v>
      </c>
      <c r="I695" s="101" t="s">
        <v>2680</v>
      </c>
      <c r="J695" s="101" t="s">
        <v>2829</v>
      </c>
      <c r="K695" s="73" t="s">
        <v>4278</v>
      </c>
      <c r="L695" s="73" t="str">
        <f>_xlfn.CONCAT(tbl_Picklist_UniclassPM[[#This Row],[Code]]," : ",tbl_Picklist_UniclassPM[[#This Row],[Title]])</f>
        <v>PM_60_70_80 : Social responsibility registration scheme</v>
      </c>
      <c r="M695" s="73"/>
      <c r="N695" s="73"/>
      <c r="O695" s="73"/>
      <c r="P695" s="73"/>
      <c r="Q695" s="73"/>
      <c r="R695" s="73" t="str">
        <f ca="1"/>
        <v>PM_70_25_45 : LEED (Leadership in Energy and Environmental Design) certificate</v>
      </c>
    </row>
    <row r="696" spans="2:18" x14ac:dyDescent="0.35">
      <c r="B696" s="6" t="s">
        <v>4279</v>
      </c>
      <c r="C696" s="73"/>
      <c r="D696" s="73"/>
      <c r="E696" s="73"/>
      <c r="F696" s="73"/>
      <c r="G69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PM_60_70_93</v>
      </c>
      <c r="H696" s="101" t="s">
        <v>2521</v>
      </c>
      <c r="I696" s="101" t="s">
        <v>2680</v>
      </c>
      <c r="J696" s="101" t="s">
        <v>3012</v>
      </c>
      <c r="K696" s="73" t="s">
        <v>4280</v>
      </c>
      <c r="L696" s="73" t="str">
        <f>_xlfn.CONCAT(tbl_Picklist_UniclassPM[[#This Row],[Code]]," : ",tbl_Picklist_UniclassPM[[#This Row],[Title]])</f>
        <v>PM_60_70_93 : Vehicle safety report</v>
      </c>
      <c r="M696" s="73"/>
      <c r="N696" s="73"/>
      <c r="O696" s="73"/>
      <c r="P696" s="73"/>
      <c r="Q696" s="73"/>
      <c r="R696" s="73" t="str">
        <f ca="1"/>
        <v>PM_70_25_56 : NABERS energy certificate</v>
      </c>
    </row>
    <row r="697" spans="2:18" x14ac:dyDescent="0.35">
      <c r="B697" s="6" t="s">
        <v>4281</v>
      </c>
      <c r="C697" s="73"/>
      <c r="D697" s="73"/>
      <c r="E697" s="73"/>
      <c r="F697" s="73"/>
      <c r="G69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PM_60_70_95</v>
      </c>
      <c r="H697" s="101" t="s">
        <v>2521</v>
      </c>
      <c r="I697" s="101" t="s">
        <v>2680</v>
      </c>
      <c r="J697" s="101" t="s">
        <v>2790</v>
      </c>
      <c r="K697" s="73" t="s">
        <v>4282</v>
      </c>
      <c r="L697" s="73" t="str">
        <f>_xlfn.CONCAT(tbl_Picklist_UniclassPM[[#This Row],[Code]]," : ",tbl_Picklist_UniclassPM[[#This Row],[Title]])</f>
        <v>PM_60_70_95 : Welfare responsibility registration scheme</v>
      </c>
      <c r="M697" s="73"/>
      <c r="N697" s="73"/>
      <c r="O697" s="73"/>
      <c r="P697" s="73"/>
      <c r="Q697" s="73"/>
      <c r="R697" s="73" t="str">
        <f ca="1"/>
        <v>PM_70_25_60 : Passive house energy certificate</v>
      </c>
    </row>
    <row r="698" spans="2:18" x14ac:dyDescent="0.35">
      <c r="B698" s="6" t="s">
        <v>4283</v>
      </c>
      <c r="C698" s="73"/>
      <c r="D698" s="73"/>
      <c r="E698" s="73"/>
      <c r="F698" s="73"/>
      <c r="G69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PM_60_90</v>
      </c>
      <c r="H698" s="101" t="s">
        <v>2521</v>
      </c>
      <c r="I698" s="101" t="s">
        <v>2715</v>
      </c>
      <c r="J698" s="101"/>
      <c r="K698" s="73" t="s">
        <v>4284</v>
      </c>
      <c r="L698" s="73" t="str">
        <f>_xlfn.CONCAT(tbl_Picklist_UniclassPM[[#This Row],[Code]]," : ",tbl_Picklist_UniclassPM[[#This Row],[Title]])</f>
        <v>PM_60_90 : Contract quality standards information</v>
      </c>
      <c r="M698" s="73"/>
      <c r="N698" s="73"/>
      <c r="O698" s="73"/>
      <c r="P698" s="73"/>
      <c r="Q698" s="73"/>
      <c r="R698" s="73" t="str">
        <f ca="1"/>
        <v>PM_70_25_70 : Retrofit energy certificate</v>
      </c>
    </row>
    <row r="699" spans="2:18" x14ac:dyDescent="0.35">
      <c r="B699" s="6" t="s">
        <v>4285</v>
      </c>
      <c r="C699" s="73"/>
      <c r="D699" s="73"/>
      <c r="E699" s="73"/>
      <c r="F699" s="73"/>
      <c r="G69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PM_60_90_40</v>
      </c>
      <c r="H699" s="101" t="s">
        <v>2521</v>
      </c>
      <c r="I699" s="101" t="s">
        <v>2715</v>
      </c>
      <c r="J699" s="101" t="s">
        <v>2758</v>
      </c>
      <c r="K699" s="73" t="s">
        <v>4286</v>
      </c>
      <c r="L699" s="73" t="str">
        <f>_xlfn.CONCAT(tbl_Picklist_UniclassPM[[#This Row],[Code]]," : ",tbl_Picklist_UniclassPM[[#This Row],[Title]])</f>
        <v>PM_60_90_40 : Site inspection report</v>
      </c>
      <c r="M699" s="73"/>
      <c r="N699" s="73"/>
      <c r="O699" s="73"/>
      <c r="P699" s="73"/>
      <c r="Q699" s="73"/>
      <c r="R699" s="73" t="str">
        <f ca="1"/>
        <v>PM_70_25_96 : WELL environment certificate</v>
      </c>
    </row>
    <row r="700" spans="2:18" x14ac:dyDescent="0.35">
      <c r="B700" s="6" t="s">
        <v>4287</v>
      </c>
      <c r="C700" s="73"/>
      <c r="D700" s="73"/>
      <c r="E700" s="73"/>
      <c r="F700" s="73"/>
      <c r="G70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PM_60_90_46</v>
      </c>
      <c r="H700" s="101" t="s">
        <v>2521</v>
      </c>
      <c r="I700" s="101" t="s">
        <v>2715</v>
      </c>
      <c r="J700" s="101" t="s">
        <v>2607</v>
      </c>
      <c r="K700" s="73" t="s">
        <v>4288</v>
      </c>
      <c r="L700" s="73" t="str">
        <f>_xlfn.CONCAT(tbl_Picklist_UniclassPM[[#This Row],[Code]]," : ",tbl_Picklist_UniclassPM[[#This Row],[Title]])</f>
        <v>PM_60_90_46 : Lessons learned logs</v>
      </c>
      <c r="M700" s="73"/>
      <c r="N700" s="73"/>
      <c r="O700" s="73"/>
      <c r="P700" s="73"/>
      <c r="Q700" s="73"/>
      <c r="R700" s="73" t="str">
        <f ca="1"/>
        <v>PM_70_30_02 : Air handling unit commissioning certificate</v>
      </c>
    </row>
    <row r="701" spans="2:18" x14ac:dyDescent="0.35">
      <c r="B701" s="6" t="s">
        <v>4289</v>
      </c>
      <c r="C701" s="73"/>
      <c r="D701" s="73"/>
      <c r="E701" s="73"/>
      <c r="F701" s="73"/>
      <c r="G70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PM_60_90_47</v>
      </c>
      <c r="H701" s="101" t="s">
        <v>2521</v>
      </c>
      <c r="I701" s="101" t="s">
        <v>2715</v>
      </c>
      <c r="J701" s="101" t="s">
        <v>2958</v>
      </c>
      <c r="K701" s="73" t="s">
        <v>4290</v>
      </c>
      <c r="L701" s="73" t="str">
        <f>_xlfn.CONCAT(tbl_Picklist_UniclassPM[[#This Row],[Code]]," : ",tbl_Picklist_UniclassPM[[#This Row],[Title]])</f>
        <v>PM_60_90_47 : Lessons learned report</v>
      </c>
      <c r="M701" s="73"/>
      <c r="N701" s="73"/>
      <c r="O701" s="73"/>
      <c r="P701" s="73"/>
      <c r="Q701" s="73"/>
      <c r="R701" s="73" t="str">
        <f ca="1"/>
        <v>PM_70_30_04 : Automatic door test certificate</v>
      </c>
    </row>
    <row r="702" spans="2:18" x14ac:dyDescent="0.35">
      <c r="B702" s="6" t="s">
        <v>4291</v>
      </c>
      <c r="C702" s="73"/>
      <c r="D702" s="73"/>
      <c r="E702" s="73"/>
      <c r="F702" s="73"/>
      <c r="G70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PM_60_90_50</v>
      </c>
      <c r="H702" s="101" t="s">
        <v>2521</v>
      </c>
      <c r="I702" s="101" t="s">
        <v>2715</v>
      </c>
      <c r="J702" s="101" t="s">
        <v>2619</v>
      </c>
      <c r="K702" s="73" t="s">
        <v>4292</v>
      </c>
      <c r="L702" s="73" t="str">
        <f>_xlfn.CONCAT(tbl_Picklist_UniclassPM[[#This Row],[Code]]," : ",tbl_Picklist_UniclassPM[[#This Row],[Title]])</f>
        <v>PM_60_90_50 : Mandatory occurrence reports</v>
      </c>
      <c r="M702" s="73"/>
      <c r="N702" s="73"/>
      <c r="O702" s="73"/>
      <c r="P702" s="73"/>
      <c r="Q702" s="73"/>
      <c r="R702" s="73" t="str">
        <f ca="1"/>
        <v>PM_70_30_06 : Boiler commissioning certificate</v>
      </c>
    </row>
    <row r="703" spans="2:18" x14ac:dyDescent="0.35">
      <c r="B703" s="6" t="s">
        <v>4293</v>
      </c>
      <c r="C703" s="73"/>
      <c r="D703" s="73"/>
      <c r="E703" s="73"/>
      <c r="F703" s="73"/>
      <c r="G70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PM_60_90_70</v>
      </c>
      <c r="H703" s="101" t="s">
        <v>2521</v>
      </c>
      <c r="I703" s="101" t="s">
        <v>2715</v>
      </c>
      <c r="J703" s="101" t="s">
        <v>2680</v>
      </c>
      <c r="K703" s="73" t="s">
        <v>4294</v>
      </c>
      <c r="L703" s="73" t="str">
        <f>_xlfn.CONCAT(tbl_Picklist_UniclassPM[[#This Row],[Code]]," : ",tbl_Picklist_UniclassPM[[#This Row],[Title]])</f>
        <v>PM_60_90_70 : Quality control and management report</v>
      </c>
      <c r="M703" s="73"/>
      <c r="N703" s="73"/>
      <c r="O703" s="73"/>
      <c r="P703" s="73"/>
      <c r="Q703" s="73"/>
      <c r="R703" s="73" t="str">
        <f ca="1"/>
        <v>PM_70_30_08 : Booster pump set test certificate</v>
      </c>
    </row>
    <row r="704" spans="2:18" x14ac:dyDescent="0.35">
      <c r="B704" s="6" t="s">
        <v>4295</v>
      </c>
      <c r="C704" s="73"/>
      <c r="D704" s="73"/>
      <c r="E704" s="73"/>
      <c r="F704" s="73"/>
      <c r="G70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v>
      </c>
      <c r="H704" s="101" t="s">
        <v>2680</v>
      </c>
      <c r="I704" s="101"/>
      <c r="J704" s="101"/>
      <c r="K704" s="73" t="s">
        <v>4296</v>
      </c>
      <c r="L704" s="73" t="str">
        <f>_xlfn.CONCAT(tbl_Picklist_UniclassPM[[#This Row],[Code]]," : ",tbl_Picklist_UniclassPM[[#This Row],[Title]])</f>
        <v>PM_70 : Testing, commissioning and completion information</v>
      </c>
      <c r="M704" s="73"/>
      <c r="N704" s="73"/>
      <c r="O704" s="73"/>
      <c r="P704" s="73"/>
      <c r="Q704" s="73"/>
      <c r="R704" s="73" t="str">
        <f ca="1"/>
        <v>PM_70_30_10 : Building management systems (BMS) commissioning certificate</v>
      </c>
    </row>
    <row r="705" spans="2:18" x14ac:dyDescent="0.35">
      <c r="B705" s="6" t="s">
        <v>4297</v>
      </c>
      <c r="C705" s="73"/>
      <c r="D705" s="73"/>
      <c r="E705" s="73"/>
      <c r="F705" s="73"/>
      <c r="G70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v>
      </c>
      <c r="H705" s="101" t="s">
        <v>2680</v>
      </c>
      <c r="I705" s="101" t="s">
        <v>2505</v>
      </c>
      <c r="J705" s="101"/>
      <c r="K705" s="73" t="s">
        <v>4298</v>
      </c>
      <c r="L705" s="73" t="str">
        <f>_xlfn.CONCAT(tbl_Picklist_UniclassPM[[#This Row],[Code]]," : ",tbl_Picklist_UniclassPM[[#This Row],[Title]])</f>
        <v>PM_70_15 : Compliance and certification documents</v>
      </c>
      <c r="M705" s="73"/>
      <c r="N705" s="73"/>
      <c r="O705" s="73"/>
      <c r="P705" s="73"/>
      <c r="Q705" s="73"/>
      <c r="R705" s="73" t="str">
        <f ca="1"/>
        <v>PM_70_30_12 : Chilled beam commissioning certificate</v>
      </c>
    </row>
    <row r="706" spans="2:18" x14ac:dyDescent="0.35">
      <c r="B706" s="6" t="s">
        <v>4299</v>
      </c>
      <c r="C706" s="73"/>
      <c r="D706" s="73"/>
      <c r="E706" s="73"/>
      <c r="F706" s="73"/>
      <c r="G70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PM_70_15_01</v>
      </c>
      <c r="H706" s="101" t="s">
        <v>2680</v>
      </c>
      <c r="I706" s="101" t="s">
        <v>2505</v>
      </c>
      <c r="J706" s="101" t="s">
        <v>2536</v>
      </c>
      <c r="K706" s="73" t="s">
        <v>4300</v>
      </c>
      <c r="L706" s="73" t="str">
        <f>_xlfn.CONCAT(tbl_Picklist_UniclassPM[[#This Row],[Code]]," : ",tbl_Picklist_UniclassPM[[#This Row],[Title]])</f>
        <v>PM_70_15_01 : Acoustic test certificate</v>
      </c>
      <c r="M706" s="73"/>
      <c r="N706" s="73"/>
      <c r="O706" s="73"/>
      <c r="P706" s="73"/>
      <c r="Q706" s="73"/>
      <c r="R706" s="73" t="str">
        <f ca="1"/>
        <v>PM_70_30_13 : Chiller commissioning certificate</v>
      </c>
    </row>
    <row r="707" spans="2:18" x14ac:dyDescent="0.35">
      <c r="B707" s="6" t="s">
        <v>4301</v>
      </c>
      <c r="C707" s="73"/>
      <c r="D707" s="73"/>
      <c r="E707" s="73"/>
      <c r="F707" s="73"/>
      <c r="G70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PM_70_15_02</v>
      </c>
      <c r="H707" s="101" t="s">
        <v>2680</v>
      </c>
      <c r="I707" s="101" t="s">
        <v>2505</v>
      </c>
      <c r="J707" s="101" t="s">
        <v>2553</v>
      </c>
      <c r="K707" s="73" t="s">
        <v>4302</v>
      </c>
      <c r="L707" s="73" t="str">
        <f>_xlfn.CONCAT(tbl_Picklist_UniclassPM[[#This Row],[Code]]," : ",tbl_Picklist_UniclassPM[[#This Row],[Title]])</f>
        <v>PM_70_15_02 : Airtightness test certificate</v>
      </c>
      <c r="M707" s="73"/>
      <c r="N707" s="73"/>
      <c r="O707" s="73"/>
      <c r="P707" s="73"/>
      <c r="Q707" s="73"/>
      <c r="R707" s="73" t="str">
        <f ca="1"/>
        <v>PM_70_30_15 : Closed-circuit television (CCTV) commissioning certificate</v>
      </c>
    </row>
    <row r="708" spans="2:18" x14ac:dyDescent="0.35">
      <c r="B708" s="6" t="s">
        <v>4303</v>
      </c>
      <c r="C708" s="73"/>
      <c r="D708" s="73"/>
      <c r="E708" s="73"/>
      <c r="F708" s="73"/>
      <c r="G70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PM_70_15_04</v>
      </c>
      <c r="H708" s="101" t="s">
        <v>2680</v>
      </c>
      <c r="I708" s="101" t="s">
        <v>2505</v>
      </c>
      <c r="J708" s="101" t="s">
        <v>2586</v>
      </c>
      <c r="K708" s="73" t="s">
        <v>751</v>
      </c>
      <c r="L708" s="73" t="str">
        <f>_xlfn.CONCAT(tbl_Picklist_UniclassPM[[#This Row],[Code]]," : ",tbl_Picklist_UniclassPM[[#This Row],[Title]])</f>
        <v>PM_70_15_04 : Asbestos clearance certificate</v>
      </c>
      <c r="M708" s="73"/>
      <c r="N708" s="73"/>
      <c r="O708" s="73"/>
      <c r="P708" s="73"/>
      <c r="Q708" s="73"/>
      <c r="R708" s="73" t="str">
        <f ca="1"/>
        <v>PM_70_30_21 : Data cable test certificate</v>
      </c>
    </row>
    <row r="709" spans="2:18" x14ac:dyDescent="0.35">
      <c r="B709" s="6" t="s">
        <v>4304</v>
      </c>
      <c r="C709" s="73"/>
      <c r="D709" s="73"/>
      <c r="E709" s="73"/>
      <c r="F709" s="73"/>
      <c r="G70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PM_70_15_06</v>
      </c>
      <c r="H709" s="101" t="s">
        <v>2680</v>
      </c>
      <c r="I709" s="101" t="s">
        <v>2505</v>
      </c>
      <c r="J709" s="101" t="s">
        <v>2612</v>
      </c>
      <c r="K709" s="73" t="s">
        <v>4305</v>
      </c>
      <c r="L709" s="73" t="str">
        <f>_xlfn.CONCAT(tbl_Picklist_UniclassPM[[#This Row],[Code]]," : ",tbl_Picklist_UniclassPM[[#This Row],[Title]])</f>
        <v>PM_70_15_06 : Building assessment certificate</v>
      </c>
      <c r="M709" s="73"/>
      <c r="N709" s="73"/>
      <c r="O709" s="73"/>
      <c r="P709" s="73"/>
      <c r="Q709" s="73"/>
      <c r="R709" s="73" t="str">
        <f ca="1"/>
        <v>PM_70_30_22 : Disabled alarms and disabled refuge alarm testing certificate</v>
      </c>
    </row>
    <row r="710" spans="2:18" x14ac:dyDescent="0.35">
      <c r="B710" s="6" t="s">
        <v>4306</v>
      </c>
      <c r="C710" s="73"/>
      <c r="D710" s="73"/>
      <c r="E710" s="73"/>
      <c r="F710" s="73"/>
      <c r="G71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PM_70_15_07</v>
      </c>
      <c r="H710" s="101" t="s">
        <v>2680</v>
      </c>
      <c r="I710" s="101" t="s">
        <v>2505</v>
      </c>
      <c r="J710" s="101" t="s">
        <v>2589</v>
      </c>
      <c r="K710" s="73" t="s">
        <v>4307</v>
      </c>
      <c r="L710" s="73" t="str">
        <f>_xlfn.CONCAT(tbl_Picklist_UniclassPM[[#This Row],[Code]]," : ",tbl_Picklist_UniclassPM[[#This Row],[Title]])</f>
        <v>PM_70_15_07 : Building control completion certificate</v>
      </c>
      <c r="M710" s="73"/>
      <c r="N710" s="73"/>
      <c r="O710" s="73"/>
      <c r="P710" s="73"/>
      <c r="Q710" s="73"/>
      <c r="R710" s="73" t="str">
        <f ca="1"/>
        <v>PM_70_30_24 : Ductwork air leakage test certificate</v>
      </c>
    </row>
    <row r="711" spans="2:18" x14ac:dyDescent="0.35">
      <c r="B711" s="6" t="s">
        <v>4308</v>
      </c>
      <c r="C711" s="73"/>
      <c r="D711" s="73"/>
      <c r="E711" s="73"/>
      <c r="F711" s="73"/>
      <c r="G71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PM_70_15_08</v>
      </c>
      <c r="H711" s="101" t="s">
        <v>2680</v>
      </c>
      <c r="I711" s="101" t="s">
        <v>2505</v>
      </c>
      <c r="J711" s="101" t="s">
        <v>2783</v>
      </c>
      <c r="K711" s="73" t="s">
        <v>4309</v>
      </c>
      <c r="L711" s="73" t="str">
        <f>_xlfn.CONCAT(tbl_Picklist_UniclassPM[[#This Row],[Code]]," : ",tbl_Picklist_UniclassPM[[#This Row],[Title]])</f>
        <v>PM_70_15_08 : Building control occupation certificate</v>
      </c>
      <c r="M711" s="73"/>
      <c r="N711" s="73"/>
      <c r="O711" s="73"/>
      <c r="P711" s="73"/>
      <c r="Q711" s="73"/>
      <c r="R711" s="73" t="str">
        <f ca="1"/>
        <v>PM_70_30_25 : Fan test certificate</v>
      </c>
    </row>
    <row r="712" spans="2:18" x14ac:dyDescent="0.35">
      <c r="B712" s="6" t="s">
        <v>4310</v>
      </c>
      <c r="C712" s="73"/>
      <c r="D712" s="73"/>
      <c r="E712" s="73"/>
      <c r="F712" s="73"/>
      <c r="G71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PM_70_15_11</v>
      </c>
      <c r="H712" s="101" t="s">
        <v>2680</v>
      </c>
      <c r="I712" s="101" t="s">
        <v>2505</v>
      </c>
      <c r="J712" s="101" t="s">
        <v>2628</v>
      </c>
      <c r="K712" s="73" t="s">
        <v>4311</v>
      </c>
      <c r="L712" s="73" t="str">
        <f>_xlfn.CONCAT(tbl_Picklist_UniclassPM[[#This Row],[Code]]," : ",tbl_Picklist_UniclassPM[[#This Row],[Title]])</f>
        <v>PM_70_15_11 : Cabling test certificate</v>
      </c>
      <c r="M712" s="73"/>
      <c r="N712" s="73"/>
      <c r="O712" s="73"/>
      <c r="P712" s="73"/>
      <c r="Q712" s="73"/>
      <c r="R712" s="73" t="str">
        <f ca="1"/>
        <v>PM_70_30_26 : Equipment safety certificate</v>
      </c>
    </row>
    <row r="713" spans="2:18" x14ac:dyDescent="0.35">
      <c r="B713" s="6" t="s">
        <v>4312</v>
      </c>
      <c r="C713" s="73"/>
      <c r="D713" s="73"/>
      <c r="E713" s="73"/>
      <c r="F713" s="73"/>
      <c r="G71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PM_70_15_12</v>
      </c>
      <c r="H713" s="101" t="s">
        <v>2680</v>
      </c>
      <c r="I713" s="101" t="s">
        <v>2505</v>
      </c>
      <c r="J713" s="101" t="s">
        <v>2641</v>
      </c>
      <c r="K713" s="73" t="s">
        <v>4313</v>
      </c>
      <c r="L713" s="73" t="str">
        <f>_xlfn.CONCAT(tbl_Picklist_UniclassPM[[#This Row],[Code]]," : ",tbl_Picklist_UniclassPM[[#This Row],[Title]])</f>
        <v>PM_70_15_12 : Certificate of making good defects</v>
      </c>
      <c r="M713" s="73"/>
      <c r="N713" s="73"/>
      <c r="O713" s="73"/>
      <c r="P713" s="73"/>
      <c r="Q713" s="73"/>
      <c r="R713" s="73" t="str">
        <f ca="1"/>
        <v>PM_70_30_27 : Fire hydrant and mains commissioning certificate</v>
      </c>
    </row>
    <row r="714" spans="2:18" x14ac:dyDescent="0.35">
      <c r="B714" s="6" t="s">
        <v>4314</v>
      </c>
      <c r="C714" s="73"/>
      <c r="D714" s="73"/>
      <c r="E714" s="73"/>
      <c r="F714" s="73"/>
      <c r="G71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PM_70_15_13</v>
      </c>
      <c r="H714" s="101" t="s">
        <v>2680</v>
      </c>
      <c r="I714" s="101" t="s">
        <v>2505</v>
      </c>
      <c r="J714" s="101" t="s">
        <v>2654</v>
      </c>
      <c r="K714" s="73" t="s">
        <v>4315</v>
      </c>
      <c r="L714" s="73" t="str">
        <f>_xlfn.CONCAT(tbl_Picklist_UniclassPM[[#This Row],[Code]]," : ",tbl_Picklist_UniclassPM[[#This Row],[Title]])</f>
        <v>PM_70_15_13 : Chlorination certificate</v>
      </c>
      <c r="M714" s="73"/>
      <c r="N714" s="73"/>
      <c r="O714" s="73"/>
      <c r="P714" s="73"/>
      <c r="Q714" s="73"/>
      <c r="R714" s="73" t="str">
        <f ca="1"/>
        <v>PM_70_30_28 : Fire-rated doors test certificate</v>
      </c>
    </row>
    <row r="715" spans="2:18" x14ac:dyDescent="0.35">
      <c r="B715" s="6" t="s">
        <v>4316</v>
      </c>
      <c r="C715" s="73"/>
      <c r="D715" s="73"/>
      <c r="E715" s="73"/>
      <c r="F715" s="73"/>
      <c r="G71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PM_70_15_16</v>
      </c>
      <c r="H715" s="101" t="s">
        <v>2680</v>
      </c>
      <c r="I715" s="101" t="s">
        <v>2505</v>
      </c>
      <c r="J715" s="101" t="s">
        <v>2687</v>
      </c>
      <c r="K715" s="73" t="s">
        <v>4317</v>
      </c>
      <c r="L715" s="73" t="str">
        <f>_xlfn.CONCAT(tbl_Picklist_UniclassPM[[#This Row],[Code]]," : ",tbl_Picklist_UniclassPM[[#This Row],[Title]])</f>
        <v>PM_70_15_16 : Control of legionella certificate</v>
      </c>
      <c r="M715" s="73"/>
      <c r="N715" s="73"/>
      <c r="O715" s="73"/>
      <c r="P715" s="73"/>
      <c r="Q715" s="73"/>
      <c r="R715" s="73" t="str">
        <f ca="1"/>
        <v>PM_70_30_29 : Fire-rated glazing and framing test certificate</v>
      </c>
    </row>
    <row r="716" spans="2:18" x14ac:dyDescent="0.35">
      <c r="B716" s="6" t="s">
        <v>4318</v>
      </c>
      <c r="C716" s="73"/>
      <c r="D716" s="73"/>
      <c r="E716" s="73"/>
      <c r="F716" s="73"/>
      <c r="G71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PM_70_15_21</v>
      </c>
      <c r="H716" s="101" t="s">
        <v>2680</v>
      </c>
      <c r="I716" s="101" t="s">
        <v>2505</v>
      </c>
      <c r="J716" s="101" t="s">
        <v>2722</v>
      </c>
      <c r="K716" s="73" t="s">
        <v>4319</v>
      </c>
      <c r="L716" s="73" t="str">
        <f>_xlfn.CONCAT(tbl_Picklist_UniclassPM[[#This Row],[Code]]," : ",tbl_Picklist_UniclassPM[[#This Row],[Title]])</f>
        <v>PM_70_15_21 : Demolition certificate</v>
      </c>
      <c r="M716" s="73"/>
      <c r="N716" s="73"/>
      <c r="O716" s="73"/>
      <c r="P716" s="73"/>
      <c r="Q716" s="73"/>
      <c r="R716" s="73" t="str">
        <f ca="1"/>
        <v>PM_70_30_30 : Fire and smoke damper test certificate</v>
      </c>
    </row>
    <row r="717" spans="2:18" x14ac:dyDescent="0.35">
      <c r="B717" s="6" t="s">
        <v>4320</v>
      </c>
      <c r="C717" s="73"/>
      <c r="D717" s="73"/>
      <c r="E717" s="73"/>
      <c r="F717" s="73"/>
      <c r="G71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PM_70_15_23</v>
      </c>
      <c r="H717" s="101" t="s">
        <v>2680</v>
      </c>
      <c r="I717" s="101" t="s">
        <v>2505</v>
      </c>
      <c r="J717" s="101" t="s">
        <v>2981</v>
      </c>
      <c r="K717" s="73" t="s">
        <v>4321</v>
      </c>
      <c r="L717" s="73" t="str">
        <f>_xlfn.CONCAT(tbl_Picklist_UniclassPM[[#This Row],[Code]]," : ",tbl_Picklist_UniclassPM[[#This Row],[Title]])</f>
        <v>PM_70_15_23 : Disinfection and sterilization certificate</v>
      </c>
      <c r="M717" s="73"/>
      <c r="N717" s="73"/>
      <c r="O717" s="73"/>
      <c r="P717" s="73"/>
      <c r="Q717" s="73"/>
      <c r="R717" s="73" t="str">
        <f ca="1"/>
        <v>PM_70_30_31 : Fan coil unit test certificate</v>
      </c>
    </row>
    <row r="718" spans="2:18" x14ac:dyDescent="0.35">
      <c r="B718" s="6" t="s">
        <v>4322</v>
      </c>
      <c r="C718" s="73"/>
      <c r="D718" s="73"/>
      <c r="E718" s="73"/>
      <c r="F718" s="73"/>
      <c r="G71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PM_70_15_24</v>
      </c>
      <c r="H718" s="101" t="s">
        <v>2680</v>
      </c>
      <c r="I718" s="101" t="s">
        <v>2505</v>
      </c>
      <c r="J718" s="101" t="s">
        <v>2985</v>
      </c>
      <c r="K718" s="73" t="s">
        <v>4323</v>
      </c>
      <c r="L718" s="73" t="str">
        <f>_xlfn.CONCAT(tbl_Picklist_UniclassPM[[#This Row],[Code]]," : ",tbl_Picklist_UniclassPM[[#This Row],[Title]])</f>
        <v>PM_70_15_24 : Distribution network operator (DNO) notification certificate</v>
      </c>
      <c r="M718" s="73"/>
      <c r="N718" s="73"/>
      <c r="O718" s="73"/>
      <c r="P718" s="73"/>
      <c r="Q718" s="73"/>
      <c r="R718" s="73" t="str">
        <f ca="1"/>
        <v>PM_70_30_32 : Fume cupboard commissioning certificate</v>
      </c>
    </row>
    <row r="719" spans="2:18" x14ac:dyDescent="0.35">
      <c r="B719" s="6" t="s">
        <v>4324</v>
      </c>
      <c r="C719" s="73"/>
      <c r="D719" s="73"/>
      <c r="E719" s="73"/>
      <c r="F719" s="73"/>
      <c r="G71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PM_70_15_25</v>
      </c>
      <c r="H719" s="101" t="s">
        <v>2680</v>
      </c>
      <c r="I719" s="101" t="s">
        <v>2505</v>
      </c>
      <c r="J719" s="101" t="s">
        <v>2733</v>
      </c>
      <c r="K719" s="73" t="s">
        <v>4325</v>
      </c>
      <c r="L719" s="73" t="str">
        <f>_xlfn.CONCAT(tbl_Picklist_UniclassPM[[#This Row],[Code]]," : ",tbl_Picklist_UniclassPM[[#This Row],[Title]])</f>
        <v>PM_70_15_25 : Emergency lighting certificate</v>
      </c>
      <c r="M719" s="73"/>
      <c r="N719" s="73"/>
      <c r="O719" s="73"/>
      <c r="P719" s="73"/>
      <c r="Q719" s="73"/>
      <c r="R719" s="73" t="str">
        <f ca="1"/>
        <v>PM_70_30_33 : Gas appliance commissioning certificate</v>
      </c>
    </row>
    <row r="720" spans="2:18" x14ac:dyDescent="0.35">
      <c r="B720" s="6" t="s">
        <v>4326</v>
      </c>
      <c r="C720" s="73"/>
      <c r="D720" s="73"/>
      <c r="E720" s="73"/>
      <c r="F720" s="73"/>
      <c r="G72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PM_70_15_26</v>
      </c>
      <c r="H720" s="101" t="s">
        <v>2680</v>
      </c>
      <c r="I720" s="101" t="s">
        <v>2505</v>
      </c>
      <c r="J720" s="101" t="s">
        <v>2740</v>
      </c>
      <c r="K720" s="73" t="s">
        <v>4327</v>
      </c>
      <c r="L720" s="73" t="str">
        <f>_xlfn.CONCAT(tbl_Picklist_UniclassPM[[#This Row],[Code]]," : ",tbl_Picklist_UniclassPM[[#This Row],[Title]])</f>
        <v>PM_70_15_26 : Environmental completion certificate</v>
      </c>
      <c r="M720" s="73"/>
      <c r="N720" s="73"/>
      <c r="O720" s="73"/>
      <c r="P720" s="73"/>
      <c r="Q720" s="73"/>
      <c r="R720" s="73" t="str">
        <f ca="1"/>
        <v>PM_70_30_35 : Generator commissioning certificate</v>
      </c>
    </row>
    <row r="721" spans="2:18" x14ac:dyDescent="0.35">
      <c r="B721" s="6" t="s">
        <v>4328</v>
      </c>
      <c r="C721" s="73"/>
      <c r="D721" s="73"/>
      <c r="E721" s="73"/>
      <c r="F721" s="73"/>
      <c r="G72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PM_70_15_27</v>
      </c>
      <c r="H721" s="101" t="s">
        <v>2680</v>
      </c>
      <c r="I721" s="101" t="s">
        <v>2505</v>
      </c>
      <c r="J721" s="101" t="s">
        <v>2561</v>
      </c>
      <c r="K721" s="73" t="s">
        <v>4329</v>
      </c>
      <c r="L721" s="73" t="str">
        <f>_xlfn.CONCAT(tbl_Picklist_UniclassPM[[#This Row],[Code]]," : ",tbl_Picklist_UniclassPM[[#This Row],[Title]])</f>
        <v>PM_70_15_27 : Electrical test certificate</v>
      </c>
      <c r="M721" s="73"/>
      <c r="N721" s="73"/>
      <c r="O721" s="73"/>
      <c r="P721" s="73"/>
      <c r="Q721" s="73"/>
      <c r="R721" s="73" t="str">
        <f ca="1"/>
        <v>PM_70_30_37 : Heater test certificate</v>
      </c>
    </row>
    <row r="722" spans="2:18" x14ac:dyDescent="0.35">
      <c r="B722" s="6" t="s">
        <v>4330</v>
      </c>
      <c r="C722" s="73"/>
      <c r="D722" s="73"/>
      <c r="E722" s="73"/>
      <c r="F722" s="73"/>
      <c r="G72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PM_70_15_28</v>
      </c>
      <c r="H722" s="101" t="s">
        <v>2680</v>
      </c>
      <c r="I722" s="101" t="s">
        <v>2505</v>
      </c>
      <c r="J722" s="101" t="s">
        <v>2753</v>
      </c>
      <c r="K722" s="73" t="s">
        <v>4331</v>
      </c>
      <c r="L722" s="73" t="str">
        <f>_xlfn.CONCAT(tbl_Picklist_UniclassPM[[#This Row],[Code]]," : ",tbl_Picklist_UniclassPM[[#This Row],[Title]])</f>
        <v>PM_70_15_28 : Fire alarm electrical supply test certificate</v>
      </c>
      <c r="M722" s="73"/>
      <c r="N722" s="73"/>
      <c r="O722" s="73"/>
      <c r="P722" s="73"/>
      <c r="Q722" s="73"/>
      <c r="R722" s="73" t="str">
        <f ca="1"/>
        <v>PM_70_30_40 : Information and communications technology (ICT) security certification information</v>
      </c>
    </row>
    <row r="723" spans="2:18" x14ac:dyDescent="0.35">
      <c r="B723" s="6" t="s">
        <v>4332</v>
      </c>
      <c r="C723" s="73"/>
      <c r="D723" s="73"/>
      <c r="E723" s="73"/>
      <c r="F723" s="73"/>
      <c r="G72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PM_70_15_29</v>
      </c>
      <c r="H723" s="101" t="s">
        <v>2680</v>
      </c>
      <c r="I723" s="101" t="s">
        <v>2505</v>
      </c>
      <c r="J723" s="101" t="s">
        <v>3110</v>
      </c>
      <c r="K723" s="73" t="s">
        <v>4333</v>
      </c>
      <c r="L723" s="73" t="str">
        <f>_xlfn.CONCAT(tbl_Picklist_UniclassPM[[#This Row],[Code]]," : ",tbl_Picklist_UniclassPM[[#This Row],[Title]])</f>
        <v>PM_70_15_29 : Fire safety acceptance certificate</v>
      </c>
      <c r="M723" s="73"/>
      <c r="N723" s="73"/>
      <c r="O723" s="73"/>
      <c r="P723" s="73"/>
      <c r="Q723" s="73"/>
      <c r="R723" s="73" t="str">
        <f ca="1"/>
        <v>PM_70_30_45 : Kitchen equipment certificate</v>
      </c>
    </row>
    <row r="724" spans="2:18" x14ac:dyDescent="0.35">
      <c r="B724" s="6" t="s">
        <v>4334</v>
      </c>
      <c r="C724" s="73"/>
      <c r="D724" s="73"/>
      <c r="E724" s="73"/>
      <c r="F724" s="73"/>
      <c r="G72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PM_70_15_30</v>
      </c>
      <c r="H724" s="101" t="s">
        <v>2680</v>
      </c>
      <c r="I724" s="101" t="s">
        <v>2505</v>
      </c>
      <c r="J724" s="101" t="s">
        <v>2579</v>
      </c>
      <c r="K724" s="73" t="s">
        <v>4335</v>
      </c>
      <c r="L724" s="73" t="str">
        <f>_xlfn.CONCAT(tbl_Picklist_UniclassPM[[#This Row],[Code]]," : ",tbl_Picklist_UniclassPM[[#This Row],[Title]])</f>
        <v>PM_70_15_30 : Fire-stopping protection certificate</v>
      </c>
      <c r="M724" s="73"/>
      <c r="N724" s="73"/>
      <c r="O724" s="73"/>
      <c r="P724" s="73"/>
      <c r="Q724" s="73"/>
      <c r="R724" s="73" t="str">
        <f ca="1"/>
        <v>PM_70_30_47 : Lightning protection certificate</v>
      </c>
    </row>
    <row r="725" spans="2:18" x14ac:dyDescent="0.35">
      <c r="B725" s="6" t="s">
        <v>4336</v>
      </c>
      <c r="C725" s="73"/>
      <c r="D725" s="73"/>
      <c r="E725" s="73"/>
      <c r="F725" s="73"/>
      <c r="G72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PM_70_15_31</v>
      </c>
      <c r="H725" s="101" t="s">
        <v>2680</v>
      </c>
      <c r="I725" s="101" t="s">
        <v>2505</v>
      </c>
      <c r="J725" s="101" t="s">
        <v>2869</v>
      </c>
      <c r="K725" s="73" t="s">
        <v>4337</v>
      </c>
      <c r="L725" s="73" t="str">
        <f>_xlfn.CONCAT(tbl_Picklist_UniclassPM[[#This Row],[Code]]," : ",tbl_Picklist_UniclassPM[[#This Row],[Title]])</f>
        <v>PM_70_15_31 : Fire-stopping protection register</v>
      </c>
      <c r="M725" s="73"/>
      <c r="N725" s="73"/>
      <c r="O725" s="73"/>
      <c r="P725" s="73"/>
      <c r="Q725" s="73"/>
      <c r="R725" s="73" t="str">
        <f ca="1"/>
        <v>PM_70_30_64 : Photovoltaic solar panel test certificate</v>
      </c>
    </row>
    <row r="726" spans="2:18" x14ac:dyDescent="0.35">
      <c r="B726" s="6" t="s">
        <v>4338</v>
      </c>
      <c r="C726" s="73"/>
      <c r="D726" s="73"/>
      <c r="E726" s="73"/>
      <c r="F726" s="73"/>
      <c r="G72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PM_70_15_32</v>
      </c>
      <c r="H726" s="101" t="s">
        <v>2680</v>
      </c>
      <c r="I726" s="101" t="s">
        <v>2505</v>
      </c>
      <c r="J726" s="101" t="s">
        <v>3117</v>
      </c>
      <c r="K726" s="73" t="s">
        <v>4339</v>
      </c>
      <c r="L726" s="73" t="str">
        <f>_xlfn.CONCAT(tbl_Picklist_UniclassPM[[#This Row],[Code]]," : ",tbl_Picklist_UniclassPM[[#This Row],[Title]])</f>
        <v>PM_70_15_32 : Flat roof electronic test results</v>
      </c>
      <c r="M726" s="73"/>
      <c r="N726" s="73"/>
      <c r="O726" s="73"/>
      <c r="P726" s="73"/>
      <c r="Q726" s="73"/>
      <c r="R726" s="73" t="str">
        <f ca="1"/>
        <v>PM_70_30_66 : Pump test certificate</v>
      </c>
    </row>
    <row r="727" spans="2:18" x14ac:dyDescent="0.35">
      <c r="B727" s="6" t="s">
        <v>4340</v>
      </c>
      <c r="C727" s="73"/>
      <c r="D727" s="73"/>
      <c r="E727" s="73"/>
      <c r="F727" s="73"/>
      <c r="G72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PM_70_15_33</v>
      </c>
      <c r="H727" s="101" t="s">
        <v>2680</v>
      </c>
      <c r="I727" s="101" t="s">
        <v>2505</v>
      </c>
      <c r="J727" s="101" t="s">
        <v>3055</v>
      </c>
      <c r="K727" s="73" t="s">
        <v>4341</v>
      </c>
      <c r="L727" s="73" t="str">
        <f>_xlfn.CONCAT(tbl_Picklist_UniclassPM[[#This Row],[Code]]," : ",tbl_Picklist_UniclassPM[[#This Row],[Title]])</f>
        <v>PM_70_15_33 : Gas installation pressure test and purging certificate</v>
      </c>
      <c r="M727" s="73"/>
      <c r="N727" s="73"/>
      <c r="O727" s="73"/>
      <c r="P727" s="73"/>
      <c r="Q727" s="73"/>
      <c r="R727" s="73" t="str">
        <f ca="1"/>
        <v>PM_70_30_70 : Retractable seating safety certificate</v>
      </c>
    </row>
    <row r="728" spans="2:18" x14ac:dyDescent="0.35">
      <c r="B728" s="6" t="s">
        <v>4342</v>
      </c>
      <c r="C728" s="73"/>
      <c r="D728" s="73"/>
      <c r="E728" s="73"/>
      <c r="F728" s="73"/>
      <c r="G72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PM_70_15_34</v>
      </c>
      <c r="H728" s="101" t="s">
        <v>2680</v>
      </c>
      <c r="I728" s="101" t="s">
        <v>2505</v>
      </c>
      <c r="J728" s="101" t="s">
        <v>3060</v>
      </c>
      <c r="K728" s="73" t="s">
        <v>4343</v>
      </c>
      <c r="L728" s="73" t="str">
        <f>_xlfn.CONCAT(tbl_Picklist_UniclassPM[[#This Row],[Code]]," : ",tbl_Picklist_UniclassPM[[#This Row],[Title]])</f>
        <v>PM_70_15_34 : Gas installation safety certificate</v>
      </c>
      <c r="M728" s="73"/>
      <c r="N728" s="73"/>
      <c r="O728" s="73"/>
      <c r="P728" s="73"/>
      <c r="Q728" s="73"/>
      <c r="R728" s="73" t="str">
        <f ca="1"/>
        <v>PM_70_30_73 : Roller shutter commissioning and conformity certificate</v>
      </c>
    </row>
    <row r="729" spans="2:18" x14ac:dyDescent="0.35">
      <c r="B729" s="6" t="s">
        <v>4344</v>
      </c>
      <c r="C729" s="73"/>
      <c r="D729" s="73"/>
      <c r="E729" s="73"/>
      <c r="F729" s="73"/>
      <c r="G72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PM_70_15_36</v>
      </c>
      <c r="H729" s="101" t="s">
        <v>2680</v>
      </c>
      <c r="I729" s="101" t="s">
        <v>2505</v>
      </c>
      <c r="J729" s="101" t="s">
        <v>2941</v>
      </c>
      <c r="K729" s="73" t="s">
        <v>4345</v>
      </c>
      <c r="L729" s="73" t="str">
        <f>_xlfn.CONCAT(tbl_Picklist_UniclassPM[[#This Row],[Code]]," : ",tbl_Picklist_UniclassPM[[#This Row],[Title]])</f>
        <v>PM_70_15_36 : High-risk building work completion certificate</v>
      </c>
      <c r="M729" s="73"/>
      <c r="N729" s="73"/>
      <c r="O729" s="73"/>
      <c r="P729" s="73"/>
      <c r="Q729" s="73"/>
      <c r="R729" s="73" t="str">
        <f ca="1"/>
        <v>PM_70_30_78 : Security and intruder alarm commissioning certificate</v>
      </c>
    </row>
    <row r="730" spans="2:18" x14ac:dyDescent="0.35">
      <c r="B730" s="6" t="s">
        <v>4346</v>
      </c>
      <c r="C730" s="73"/>
      <c r="D730" s="73"/>
      <c r="E730" s="73"/>
      <c r="F730" s="73"/>
      <c r="G73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PM_70_15_40</v>
      </c>
      <c r="H730" s="101" t="s">
        <v>2680</v>
      </c>
      <c r="I730" s="101" t="s">
        <v>2505</v>
      </c>
      <c r="J730" s="101" t="s">
        <v>2758</v>
      </c>
      <c r="K730" s="73" t="s">
        <v>4347</v>
      </c>
      <c r="L730" s="73" t="str">
        <f>_xlfn.CONCAT(tbl_Picklist_UniclassPM[[#This Row],[Code]]," : ",tbl_Picklist_UniclassPM[[#This Row],[Title]])</f>
        <v>PM_70_15_40 : Incoming gas supply pressure test report</v>
      </c>
      <c r="M730" s="73"/>
      <c r="N730" s="73"/>
      <c r="O730" s="73"/>
      <c r="P730" s="73"/>
      <c r="Q730" s="73"/>
      <c r="R730" s="73" t="str">
        <f ca="1"/>
        <v>PM_70_30_79 : Smoke curtain drop test and commissioning certificate</v>
      </c>
    </row>
    <row r="731" spans="2:18" x14ac:dyDescent="0.35">
      <c r="B731" s="6" t="s">
        <v>4348</v>
      </c>
      <c r="C731" s="73"/>
      <c r="D731" s="73"/>
      <c r="E731" s="73"/>
      <c r="F731" s="73"/>
      <c r="G73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PM_70_15_42</v>
      </c>
      <c r="H731" s="101" t="s">
        <v>2680</v>
      </c>
      <c r="I731" s="101" t="s">
        <v>2505</v>
      </c>
      <c r="J731" s="101" t="s">
        <v>3318</v>
      </c>
      <c r="K731" s="73" t="s">
        <v>4349</v>
      </c>
      <c r="L731" s="73" t="str">
        <f>_xlfn.CONCAT(tbl_Picklist_UniclassPM[[#This Row],[Code]]," : ",tbl_Picklist_UniclassPM[[#This Row],[Title]])</f>
        <v>PM_70_15_42 : Insurance certificate</v>
      </c>
      <c r="M731" s="73"/>
      <c r="N731" s="73"/>
      <c r="O731" s="73"/>
      <c r="P731" s="73"/>
      <c r="Q731" s="73"/>
      <c r="R731" s="73" t="str">
        <f ca="1"/>
        <v>PM_70_30_80 : Solar hot water collector commissioning certificate</v>
      </c>
    </row>
    <row r="732" spans="2:18" x14ac:dyDescent="0.35">
      <c r="B732" s="6" t="s">
        <v>4350</v>
      </c>
      <c r="C732" s="73"/>
      <c r="D732" s="73"/>
      <c r="E732" s="73"/>
      <c r="F732" s="73"/>
      <c r="G73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PM_70_15_50</v>
      </c>
      <c r="H732" s="101" t="s">
        <v>2680</v>
      </c>
      <c r="I732" s="101" t="s">
        <v>2505</v>
      </c>
      <c r="J732" s="101" t="s">
        <v>2619</v>
      </c>
      <c r="K732" s="73" t="s">
        <v>4351</v>
      </c>
      <c r="L732" s="73" t="str">
        <f>_xlfn.CONCAT(tbl_Picklist_UniclassPM[[#This Row],[Code]]," : ",tbl_Picklist_UniclassPM[[#This Row],[Title]])</f>
        <v>PM_70_15_50 : Material fire performance test certificate</v>
      </c>
      <c r="M732" s="73"/>
      <c r="N732" s="73"/>
      <c r="O732" s="73"/>
      <c r="P732" s="73"/>
      <c r="Q732" s="73"/>
      <c r="R732" s="73" t="str">
        <f ca="1"/>
        <v>PM_70_30_83 : Sprinkler installation test certificate</v>
      </c>
    </row>
    <row r="733" spans="2:18" x14ac:dyDescent="0.35">
      <c r="B733" s="6" t="s">
        <v>4352</v>
      </c>
      <c r="C733" s="73"/>
      <c r="D733" s="73"/>
      <c r="E733" s="73"/>
      <c r="F733" s="73"/>
      <c r="G73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PM_70_15_60</v>
      </c>
      <c r="H733" s="101" t="s">
        <v>2680</v>
      </c>
      <c r="I733" s="101" t="s">
        <v>2505</v>
      </c>
      <c r="J733" s="101" t="s">
        <v>2521</v>
      </c>
      <c r="K733" s="73" t="s">
        <v>4353</v>
      </c>
      <c r="L733" s="73" t="str">
        <f>_xlfn.CONCAT(tbl_Picklist_UniclassPM[[#This Row],[Code]]," : ",tbl_Picklist_UniclassPM[[#This Row],[Title]])</f>
        <v>PM_70_15_60 : Party wall certificate</v>
      </c>
      <c r="M733" s="73"/>
      <c r="N733" s="73"/>
      <c r="O733" s="73"/>
      <c r="P733" s="73"/>
      <c r="Q733" s="73"/>
      <c r="R733" s="73" t="str">
        <f ca="1"/>
        <v>PM_70_30_88 : Theatre lighting certificate</v>
      </c>
    </row>
    <row r="734" spans="2:18" x14ac:dyDescent="0.35">
      <c r="B734" s="6" t="s">
        <v>4354</v>
      </c>
      <c r="C734" s="73"/>
      <c r="D734" s="73"/>
      <c r="E734" s="73"/>
      <c r="F734" s="73"/>
      <c r="G73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PM_70_15_63</v>
      </c>
      <c r="H734" s="101" t="s">
        <v>2680</v>
      </c>
      <c r="I734" s="101" t="s">
        <v>2505</v>
      </c>
      <c r="J734" s="101" t="s">
        <v>2955</v>
      </c>
      <c r="K734" s="73" t="s">
        <v>4355</v>
      </c>
      <c r="L734" s="73" t="str">
        <f>_xlfn.CONCAT(tbl_Picklist_UniclassPM[[#This Row],[Code]]," : ",tbl_Picklist_UniclassPM[[#This Row],[Title]])</f>
        <v>PM_70_15_63 : Power metering commissioning certificate</v>
      </c>
      <c r="M734" s="73"/>
      <c r="N734" s="73"/>
      <c r="O734" s="73"/>
      <c r="P734" s="73"/>
      <c r="Q734" s="73"/>
      <c r="R734" s="73" t="str">
        <f ca="1"/>
        <v>PM_70_30_92 : Uninterruptible power supply (UPS) test certificate</v>
      </c>
    </row>
    <row r="735" spans="2:18" x14ac:dyDescent="0.35">
      <c r="B735" s="6" t="s">
        <v>4356</v>
      </c>
      <c r="C735" s="73"/>
      <c r="D735" s="73"/>
      <c r="E735" s="73"/>
      <c r="F735" s="73"/>
      <c r="G73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PM_70_15_65</v>
      </c>
      <c r="H735" s="101" t="s">
        <v>2680</v>
      </c>
      <c r="I735" s="101" t="s">
        <v>2505</v>
      </c>
      <c r="J735" s="101" t="s">
        <v>2670</v>
      </c>
      <c r="K735" s="73" t="s">
        <v>4357</v>
      </c>
      <c r="L735" s="73" t="str">
        <f>_xlfn.CONCAT(tbl_Picklist_UniclassPM[[#This Row],[Code]]," : ",tbl_Picklist_UniclassPM[[#This Row],[Title]])</f>
        <v>PM_70_15_65 : Primary fresh air supply test certificate</v>
      </c>
      <c r="M735" s="73"/>
      <c r="N735" s="73"/>
      <c r="O735" s="73"/>
      <c r="P735" s="73"/>
      <c r="Q735" s="73"/>
      <c r="R735" s="73" t="str">
        <f ca="1"/>
        <v>PM_70_30_94 : Water heater test certificate</v>
      </c>
    </row>
    <row r="736" spans="2:18" x14ac:dyDescent="0.35">
      <c r="B736" s="6" t="s">
        <v>4358</v>
      </c>
      <c r="C736" s="73"/>
      <c r="D736" s="73"/>
      <c r="E736" s="73"/>
      <c r="F736" s="73"/>
      <c r="G73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PM_70_15_76</v>
      </c>
      <c r="H736" s="101" t="s">
        <v>2680</v>
      </c>
      <c r="I736" s="101" t="s">
        <v>2505</v>
      </c>
      <c r="J736" s="101" t="s">
        <v>2920</v>
      </c>
      <c r="K736" s="73" t="s">
        <v>4359</v>
      </c>
      <c r="L736" s="73" t="str">
        <f>_xlfn.CONCAT(tbl_Picklist_UniclassPM[[#This Row],[Code]]," : ",tbl_Picklist_UniclassPM[[#This Row],[Title]])</f>
        <v>PM_70_15_76 : Secondary and backup electricity supplies test certificate</v>
      </c>
      <c r="M736" s="73"/>
      <c r="N736" s="73"/>
      <c r="O736" s="73"/>
      <c r="P736" s="73"/>
      <c r="Q736" s="73"/>
      <c r="R736" s="73" t="str">
        <f ca="1"/>
        <v>PM_70_30_95 : Water treatment equipment test certificate</v>
      </c>
    </row>
    <row r="737" spans="2:18" x14ac:dyDescent="0.35">
      <c r="B737" s="6" t="s">
        <v>4360</v>
      </c>
      <c r="C737" s="73"/>
      <c r="D737" s="73"/>
      <c r="E737" s="73"/>
      <c r="F737" s="73"/>
      <c r="G73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PM_70_15_80</v>
      </c>
      <c r="H737" s="101" t="s">
        <v>2680</v>
      </c>
      <c r="I737" s="101" t="s">
        <v>2505</v>
      </c>
      <c r="J737" s="101" t="s">
        <v>2829</v>
      </c>
      <c r="K737" s="73" t="s">
        <v>4361</v>
      </c>
      <c r="L737" s="73" t="str">
        <f>_xlfn.CONCAT(tbl_Picklist_UniclassPM[[#This Row],[Code]]," : ",tbl_Picklist_UniclassPM[[#This Row],[Title]])</f>
        <v>PM_70_15_80 : Smoke and fire alarm and fire suppression system telephone lines test results</v>
      </c>
      <c r="M737" s="73"/>
      <c r="N737" s="73"/>
      <c r="O737" s="73"/>
      <c r="P737" s="73"/>
      <c r="Q737" s="73"/>
      <c r="R737" s="73" t="str">
        <f ca="1"/>
        <v>PM_70_30_97 : Window certificates</v>
      </c>
    </row>
    <row r="738" spans="2:18" x14ac:dyDescent="0.35">
      <c r="B738" s="6" t="s">
        <v>4362</v>
      </c>
      <c r="C738" s="73"/>
      <c r="D738" s="73"/>
      <c r="E738" s="73"/>
      <c r="F738" s="73"/>
      <c r="G73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PM_70_15_82</v>
      </c>
      <c r="H738" s="101" t="s">
        <v>2680</v>
      </c>
      <c r="I738" s="101" t="s">
        <v>2505</v>
      </c>
      <c r="J738" s="101" t="s">
        <v>2800</v>
      </c>
      <c r="K738" s="73" t="s">
        <v>4363</v>
      </c>
      <c r="L738" s="73" t="str">
        <f>_xlfn.CONCAT(tbl_Picklist_UniclassPM[[#This Row],[Code]]," : ",tbl_Picklist_UniclassPM[[#This Row],[Title]])</f>
        <v>PM_70_15_82 : Soak test results</v>
      </c>
      <c r="M738" s="73"/>
      <c r="N738" s="73"/>
      <c r="O738" s="73"/>
      <c r="P738" s="73"/>
      <c r="Q738" s="73"/>
      <c r="R738" s="73" t="str">
        <f ca="1"/>
        <v>PM_70_30_98 : Workshop equipment commissioning certificate</v>
      </c>
    </row>
    <row r="739" spans="2:18" x14ac:dyDescent="0.35">
      <c r="B739" s="6" t="s">
        <v>4364</v>
      </c>
      <c r="C739" s="73"/>
      <c r="D739" s="73"/>
      <c r="E739" s="73"/>
      <c r="F739" s="73"/>
      <c r="G73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PM_70_15_83</v>
      </c>
      <c r="H739" s="101" t="s">
        <v>2680</v>
      </c>
      <c r="I739" s="101" t="s">
        <v>2505</v>
      </c>
      <c r="J739" s="101" t="s">
        <v>3036</v>
      </c>
      <c r="K739" s="73" t="s">
        <v>4365</v>
      </c>
      <c r="L739" s="73" t="str">
        <f>_xlfn.CONCAT(tbl_Picklist_UniclassPM[[#This Row],[Code]]," : ",tbl_Picklist_UniclassPM[[#This Row],[Title]])</f>
        <v>PM_70_15_83 : Sports pitch certificate</v>
      </c>
      <c r="M739" s="73"/>
      <c r="N739" s="73"/>
      <c r="O739" s="73"/>
      <c r="P739" s="73"/>
      <c r="Q739" s="73"/>
      <c r="R739" s="73" t="str">
        <f ca="1"/>
        <v>PM_70_40_23 : Drain test inspection report</v>
      </c>
    </row>
    <row r="740" spans="2:18" x14ac:dyDescent="0.35">
      <c r="B740" s="6" t="s">
        <v>4366</v>
      </c>
      <c r="C740" s="73"/>
      <c r="D740" s="73"/>
      <c r="E740" s="73"/>
      <c r="F740" s="73"/>
      <c r="G74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PM_70_15_84</v>
      </c>
      <c r="H740" s="101" t="s">
        <v>2680</v>
      </c>
      <c r="I740" s="101" t="s">
        <v>2505</v>
      </c>
      <c r="J740" s="101" t="s">
        <v>2808</v>
      </c>
      <c r="K740" s="73" t="s">
        <v>4367</v>
      </c>
      <c r="L740" s="73" t="str">
        <f>_xlfn.CONCAT(tbl_Picklist_UniclassPM[[#This Row],[Code]]," : ",tbl_Picklist_UniclassPM[[#This Row],[Title]])</f>
        <v>PM_70_15_84 : Structured data cabling test certificate</v>
      </c>
      <c r="M740" s="73"/>
      <c r="N740" s="73"/>
      <c r="O740" s="73"/>
      <c r="P740" s="73"/>
      <c r="Q740" s="73"/>
      <c r="R740" s="73" t="str">
        <f ca="1"/>
        <v>PM_70_40_28 : Fire-rated doors installation inspection report</v>
      </c>
    </row>
    <row r="741" spans="2:18" x14ac:dyDescent="0.35">
      <c r="B741" s="6" t="s">
        <v>4368</v>
      </c>
      <c r="C741" s="73"/>
      <c r="D741" s="73"/>
      <c r="E741" s="73"/>
      <c r="F741" s="73"/>
      <c r="G74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PM_70_15_85</v>
      </c>
      <c r="H741" s="101" t="s">
        <v>2680</v>
      </c>
      <c r="I741" s="101" t="s">
        <v>2505</v>
      </c>
      <c r="J741" s="101" t="s">
        <v>2781</v>
      </c>
      <c r="K741" s="73" t="s">
        <v>4369</v>
      </c>
      <c r="L741" s="73" t="str">
        <f>_xlfn.CONCAT(tbl_Picklist_UniclassPM[[#This Row],[Code]]," : ",tbl_Picklist_UniclassPM[[#This Row],[Title]])</f>
        <v>PM_70_15_85 : Sustainable timber certificate</v>
      </c>
      <c r="M741" s="73"/>
      <c r="N741" s="73"/>
      <c r="O741" s="73"/>
      <c r="P741" s="73"/>
      <c r="Q741" s="73"/>
      <c r="R741" s="73" t="str">
        <f ca="1"/>
        <v>PM_70_40_30 : Fire-stopping installation inspection report</v>
      </c>
    </row>
    <row r="742" spans="2:18" x14ac:dyDescent="0.35">
      <c r="B742" s="6" t="s">
        <v>4370</v>
      </c>
      <c r="C742" s="73"/>
      <c r="D742" s="73"/>
      <c r="E742" s="73"/>
      <c r="F742" s="73"/>
      <c r="G74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PM_70_15_91</v>
      </c>
      <c r="H742" s="101" t="s">
        <v>2680</v>
      </c>
      <c r="I742" s="101" t="s">
        <v>2505</v>
      </c>
      <c r="J742" s="101" t="s">
        <v>3608</v>
      </c>
      <c r="K742" s="73" t="s">
        <v>4371</v>
      </c>
      <c r="L742" s="73" t="str">
        <f>_xlfn.CONCAT(tbl_Picklist_UniclassPM[[#This Row],[Code]]," : ",tbl_Picklist_UniclassPM[[#This Row],[Title]])</f>
        <v>PM_70_15_91 : Unvented hot water competence certificate</v>
      </c>
      <c r="M742" s="73"/>
      <c r="N742" s="73"/>
      <c r="O742" s="73"/>
      <c r="P742" s="73"/>
      <c r="Q742" s="73"/>
      <c r="R742" s="73" t="str">
        <f ca="1"/>
        <v>PM_70_40_34 : Generator inspection report</v>
      </c>
    </row>
    <row r="743" spans="2:18" x14ac:dyDescent="0.35">
      <c r="B743" s="6" t="s">
        <v>4372</v>
      </c>
      <c r="C743" s="73"/>
      <c r="D743" s="73"/>
      <c r="E743" s="73"/>
      <c r="F743" s="73"/>
      <c r="G74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PM_70_15_95</v>
      </c>
      <c r="H743" s="101" t="s">
        <v>2680</v>
      </c>
      <c r="I743" s="101" t="s">
        <v>2505</v>
      </c>
      <c r="J743" s="101" t="s">
        <v>2790</v>
      </c>
      <c r="K743" s="73" t="s">
        <v>4373</v>
      </c>
      <c r="L743" s="73" t="str">
        <f>_xlfn.CONCAT(tbl_Picklist_UniclassPM[[#This Row],[Code]]," : ",tbl_Picklist_UniclassPM[[#This Row],[Title]])</f>
        <v>PM_70_15_95 : Water authority compliance certificate</v>
      </c>
      <c r="M743" s="73"/>
      <c r="N743" s="73"/>
      <c r="O743" s="73"/>
      <c r="P743" s="73"/>
      <c r="Q743" s="73"/>
      <c r="R743" s="73" t="str">
        <f ca="1"/>
        <v>PM_70_40_75 : Safety glass installation inspection report</v>
      </c>
    </row>
    <row r="744" spans="2:18" x14ac:dyDescent="0.35">
      <c r="B744" s="6" t="s">
        <v>4374</v>
      </c>
      <c r="C744" s="73"/>
      <c r="D744" s="73"/>
      <c r="E744" s="73"/>
      <c r="F744" s="73"/>
      <c r="G74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PM_70_15_96</v>
      </c>
      <c r="H744" s="101" t="s">
        <v>2680</v>
      </c>
      <c r="I744" s="101" t="s">
        <v>2505</v>
      </c>
      <c r="J744" s="101" t="s">
        <v>3163</v>
      </c>
      <c r="K744" s="73" t="s">
        <v>4375</v>
      </c>
      <c r="L744" s="73" t="str">
        <f>_xlfn.CONCAT(tbl_Picklist_UniclassPM[[#This Row],[Code]]," : ",tbl_Picklist_UniclassPM[[#This Row],[Title]])</f>
        <v>PM_70_15_96 : Water quality and flushing test certificate</v>
      </c>
      <c r="M744" s="73"/>
      <c r="N744" s="73"/>
      <c r="O744" s="73"/>
      <c r="P744" s="73"/>
      <c r="Q744" s="73"/>
      <c r="R744" s="73" t="str">
        <f ca="1"/>
        <v>PM_70_70_13 : Cement test report</v>
      </c>
    </row>
    <row r="745" spans="2:18" x14ac:dyDescent="0.35">
      <c r="B745" s="6" t="s">
        <v>4376</v>
      </c>
      <c r="C745" s="73"/>
      <c r="D745" s="73"/>
      <c r="E745" s="73"/>
      <c r="F745" s="73"/>
      <c r="G74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PM_70_15_98</v>
      </c>
      <c r="H745" s="101" t="s">
        <v>2680</v>
      </c>
      <c r="I745" s="101" t="s">
        <v>2505</v>
      </c>
      <c r="J745" s="101" t="s">
        <v>3169</v>
      </c>
      <c r="K745" s="73" t="s">
        <v>4377</v>
      </c>
      <c r="L745" s="73" t="str">
        <f>_xlfn.CONCAT(tbl_Picklist_UniclassPM[[#This Row],[Code]]," : ",tbl_Picklist_UniclassPM[[#This Row],[Title]])</f>
        <v>PM_70_15_98 : White lining sign-off certificate</v>
      </c>
      <c r="M745" s="73"/>
      <c r="N745" s="73"/>
      <c r="O745" s="73"/>
      <c r="P745" s="73"/>
      <c r="Q745" s="73"/>
      <c r="R745" s="73" t="str">
        <f ca="1"/>
        <v>PM_70_70_15 : Concrete cube test report</v>
      </c>
    </row>
    <row r="746" spans="2:18" x14ac:dyDescent="0.35">
      <c r="B746" s="6" t="s">
        <v>4378</v>
      </c>
      <c r="C746" s="73"/>
      <c r="D746" s="73"/>
      <c r="E746" s="73"/>
      <c r="F746" s="73"/>
      <c r="G74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PM_70_25</v>
      </c>
      <c r="H746" s="101" t="s">
        <v>2680</v>
      </c>
      <c r="I746" s="101" t="s">
        <v>2733</v>
      </c>
      <c r="J746" s="101"/>
      <c r="K746" s="73" t="s">
        <v>4379</v>
      </c>
      <c r="L746" s="73" t="str">
        <f>_xlfn.CONCAT(tbl_Picklist_UniclassPM[[#This Row],[Code]]," : ",tbl_Picklist_UniclassPM[[#This Row],[Title]])</f>
        <v>PM_70_25 : Energy and environmental certification documents</v>
      </c>
      <c r="M746" s="73"/>
      <c r="N746" s="73"/>
      <c r="O746" s="73"/>
      <c r="P746" s="73"/>
      <c r="Q746" s="73"/>
      <c r="R746" s="73" t="str">
        <f ca="1"/>
        <v>PM_70_70_17 : Concrete design certificate</v>
      </c>
    </row>
    <row r="747" spans="2:18" x14ac:dyDescent="0.35">
      <c r="B747" s="6" t="s">
        <v>4380</v>
      </c>
      <c r="C747" s="73"/>
      <c r="D747" s="73"/>
      <c r="E747" s="73"/>
      <c r="F747" s="73"/>
      <c r="G74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PM_70_25_10</v>
      </c>
      <c r="H747" s="101" t="s">
        <v>2680</v>
      </c>
      <c r="I747" s="101" t="s">
        <v>2733</v>
      </c>
      <c r="J747" s="101" t="s">
        <v>2448</v>
      </c>
      <c r="K747" s="73" t="s">
        <v>4381</v>
      </c>
      <c r="L747" s="73" t="str">
        <f>_xlfn.CONCAT(tbl_Picklist_UniclassPM[[#This Row],[Code]]," : ",tbl_Picklist_UniclassPM[[#This Row],[Title]])</f>
        <v>PM_70_25_10 : BREEAM (Building Research Establishment Environmental Assessment Method) certificate</v>
      </c>
      <c r="M747" s="73"/>
      <c r="N747" s="73"/>
      <c r="O747" s="73"/>
      <c r="P747" s="73"/>
      <c r="Q747" s="73"/>
      <c r="R747" s="73" t="str">
        <f ca="1"/>
        <v>PM_70_70_18 : Concrete mix design certificate</v>
      </c>
    </row>
    <row r="748" spans="2:18" x14ac:dyDescent="0.35">
      <c r="B748" s="6" t="s">
        <v>4382</v>
      </c>
      <c r="C748" s="73"/>
      <c r="D748" s="73"/>
      <c r="E748" s="73"/>
      <c r="F748" s="73"/>
      <c r="G74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PM_70_25_27</v>
      </c>
      <c r="H748" s="101">
        <v>70</v>
      </c>
      <c r="I748" s="101">
        <v>25</v>
      </c>
      <c r="J748" s="101">
        <v>27</v>
      </c>
      <c r="K748" s="73" t="s">
        <v>4383</v>
      </c>
      <c r="L748" s="73" t="str">
        <f>_xlfn.CONCAT(tbl_Picklist_UniclassPM[[#This Row],[Code]]," : ",tbl_Picklist_UniclassPM[[#This Row],[Title]])</f>
        <v>PM_70_25_27 : Energy technology list (ETL) certification</v>
      </c>
      <c r="M748" s="73"/>
      <c r="N748" s="73"/>
      <c r="O748" s="73"/>
      <c r="P748" s="73"/>
      <c r="Q748" s="73"/>
      <c r="R748" s="73" t="str">
        <f ca="1"/>
        <v>PM_70_70_25 : Pile dynamic load testing report</v>
      </c>
    </row>
    <row r="749" spans="2:18" x14ac:dyDescent="0.35">
      <c r="B749" s="6" t="s">
        <v>4384</v>
      </c>
      <c r="C749" s="73"/>
      <c r="D749" s="73"/>
      <c r="E749" s="73"/>
      <c r="F749" s="73"/>
      <c r="G74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PM_70_25_45</v>
      </c>
      <c r="H749" s="101" t="s">
        <v>2680</v>
      </c>
      <c r="I749" s="101" t="s">
        <v>2733</v>
      </c>
      <c r="J749" s="101" t="s">
        <v>2593</v>
      </c>
      <c r="K749" s="73" t="s">
        <v>4385</v>
      </c>
      <c r="L749" s="73" t="str">
        <f>_xlfn.CONCAT(tbl_Picklist_UniclassPM[[#This Row],[Code]]," : ",tbl_Picklist_UniclassPM[[#This Row],[Title]])</f>
        <v>PM_70_25_45 : LEED (Leadership in Energy and Environmental Design) certificate</v>
      </c>
      <c r="M749" s="73"/>
      <c r="N749" s="73"/>
      <c r="O749" s="73"/>
      <c r="P749" s="73"/>
      <c r="Q749" s="73"/>
      <c r="R749" s="73" t="str">
        <f ca="1"/>
        <v>PM_70_70_28 : External wall system assessment information</v>
      </c>
    </row>
    <row r="750" spans="2:18" x14ac:dyDescent="0.35">
      <c r="B750" s="6" t="s">
        <v>4386</v>
      </c>
      <c r="C750" s="73"/>
      <c r="D750" s="73"/>
      <c r="E750" s="73"/>
      <c r="F750" s="73"/>
      <c r="G75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PM_70_25_56</v>
      </c>
      <c r="H750" s="101" t="s">
        <v>2680</v>
      </c>
      <c r="I750" s="101" t="s">
        <v>2733</v>
      </c>
      <c r="J750" s="101" t="s">
        <v>3180</v>
      </c>
      <c r="K750" s="73" t="s">
        <v>4387</v>
      </c>
      <c r="L750" s="73" t="str">
        <f>_xlfn.CONCAT(tbl_Picklist_UniclassPM[[#This Row],[Code]]," : ",tbl_Picklist_UniclassPM[[#This Row],[Title]])</f>
        <v>PM_70_25_56 : NABERS energy certificate</v>
      </c>
      <c r="M750" s="73"/>
      <c r="N750" s="73"/>
      <c r="O750" s="73"/>
      <c r="P750" s="73"/>
      <c r="Q750" s="73"/>
      <c r="R750" s="73" t="str">
        <f ca="1"/>
        <v>PM_70_70_42 : Pile integrity testing report</v>
      </c>
    </row>
    <row r="751" spans="2:18" x14ac:dyDescent="0.35">
      <c r="B751" s="6" t="s">
        <v>4388</v>
      </c>
      <c r="C751" s="73"/>
      <c r="D751" s="73"/>
      <c r="E751" s="73"/>
      <c r="F751" s="73"/>
      <c r="G75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PM_70_25_60</v>
      </c>
      <c r="H751" s="101" t="s">
        <v>2680</v>
      </c>
      <c r="I751" s="101" t="s">
        <v>2733</v>
      </c>
      <c r="J751" s="101" t="s">
        <v>2521</v>
      </c>
      <c r="K751" s="73" t="s">
        <v>4389</v>
      </c>
      <c r="L751" s="73" t="str">
        <f>_xlfn.CONCAT(tbl_Picklist_UniclassPM[[#This Row],[Code]]," : ",tbl_Picklist_UniclassPM[[#This Row],[Title]])</f>
        <v>PM_70_25_60 : Passive house energy certificate</v>
      </c>
      <c r="M751" s="73"/>
      <c r="N751" s="73"/>
      <c r="O751" s="73"/>
      <c r="P751" s="73"/>
      <c r="Q751" s="73"/>
      <c r="R751" s="73" t="str">
        <f ca="1"/>
        <v>PM_70_70_70 : Pile rapid load testing report</v>
      </c>
    </row>
    <row r="752" spans="2:18" x14ac:dyDescent="0.35">
      <c r="B752" s="6" t="s">
        <v>4390</v>
      </c>
      <c r="C752" s="73"/>
      <c r="D752" s="73"/>
      <c r="E752" s="73"/>
      <c r="F752" s="73"/>
      <c r="G75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PM_70_25_70</v>
      </c>
      <c r="H752" s="101" t="s">
        <v>2680</v>
      </c>
      <c r="I752" s="101" t="s">
        <v>2733</v>
      </c>
      <c r="J752" s="101" t="s">
        <v>2680</v>
      </c>
      <c r="K752" s="73" t="s">
        <v>4391</v>
      </c>
      <c r="L752" s="73" t="str">
        <f>_xlfn.CONCAT(tbl_Picklist_UniclassPM[[#This Row],[Code]]," : ",tbl_Picklist_UniclassPM[[#This Row],[Title]])</f>
        <v>PM_70_25_70 : Retrofit energy certificate</v>
      </c>
      <c r="M752" s="73"/>
      <c r="N752" s="73"/>
      <c r="O752" s="73"/>
      <c r="P752" s="73"/>
      <c r="Q752" s="73"/>
      <c r="R752" s="73" t="str">
        <f ca="1"/>
        <v>PM_70_70_74 : Roof truss certificate</v>
      </c>
    </row>
    <row r="753" spans="2:18" x14ac:dyDescent="0.35">
      <c r="B753" s="6" t="s">
        <v>4392</v>
      </c>
      <c r="C753" s="73"/>
      <c r="D753" s="73"/>
      <c r="E753" s="73"/>
      <c r="F753" s="73"/>
      <c r="G75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PM_70_25_96</v>
      </c>
      <c r="H753" s="101" t="s">
        <v>2680</v>
      </c>
      <c r="I753" s="101" t="s">
        <v>2733</v>
      </c>
      <c r="J753" s="101" t="s">
        <v>3163</v>
      </c>
      <c r="K753" s="73" t="s">
        <v>4393</v>
      </c>
      <c r="L753" s="73" t="str">
        <f>_xlfn.CONCAT(tbl_Picklist_UniclassPM[[#This Row],[Code]]," : ",tbl_Picklist_UniclassPM[[#This Row],[Title]])</f>
        <v>PM_70_25_96 : WELL environment certificate</v>
      </c>
      <c r="M753" s="73"/>
      <c r="N753" s="73"/>
      <c r="O753" s="73"/>
      <c r="P753" s="73"/>
      <c r="Q753" s="73"/>
      <c r="R753" s="73" t="str">
        <f ca="1"/>
        <v>PM_70_70_80 : Static loading pile test report</v>
      </c>
    </row>
    <row r="754" spans="2:18" x14ac:dyDescent="0.35">
      <c r="B754" s="6" t="s">
        <v>4394</v>
      </c>
      <c r="C754" s="73"/>
      <c r="D754" s="73"/>
      <c r="E754" s="73"/>
      <c r="F754" s="73"/>
      <c r="G75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v>
      </c>
      <c r="H754" s="101" t="s">
        <v>2680</v>
      </c>
      <c r="I754" s="101" t="s">
        <v>2579</v>
      </c>
      <c r="J754" s="101"/>
      <c r="K754" s="73" t="s">
        <v>4395</v>
      </c>
      <c r="L754" s="73" t="str">
        <f>_xlfn.CONCAT(tbl_Picklist_UniclassPM[[#This Row],[Code]]," : ",tbl_Picklist_UniclassPM[[#This Row],[Title]])</f>
        <v>PM_70_30 : Equipment certification documents</v>
      </c>
      <c r="M754" s="73"/>
      <c r="N754" s="73"/>
      <c r="O754" s="73"/>
      <c r="P754" s="73"/>
      <c r="Q754" s="73"/>
      <c r="R754" s="73" t="str">
        <f ca="1"/>
        <v>PM_70_70_81 : Structural fire protection certificate</v>
      </c>
    </row>
    <row r="755" spans="2:18" x14ac:dyDescent="0.35">
      <c r="B755" s="6" t="s">
        <v>4396</v>
      </c>
      <c r="C755" s="73"/>
      <c r="D755" s="73"/>
      <c r="E755" s="73"/>
      <c r="F755" s="73"/>
      <c r="G75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PM_70_30_02</v>
      </c>
      <c r="H755" s="101" t="s">
        <v>2680</v>
      </c>
      <c r="I755" s="101" t="s">
        <v>2579</v>
      </c>
      <c r="J755" s="101" t="s">
        <v>2553</v>
      </c>
      <c r="K755" s="73" t="s">
        <v>4397</v>
      </c>
      <c r="L755" s="73" t="str">
        <f>_xlfn.CONCAT(tbl_Picklist_UniclassPM[[#This Row],[Code]]," : ",tbl_Picklist_UniclassPM[[#This Row],[Title]])</f>
        <v>PM_70_30_02 : Air handling unit commissioning certificate</v>
      </c>
      <c r="M755" s="73"/>
      <c r="N755" s="73"/>
      <c r="O755" s="73"/>
      <c r="P755" s="73"/>
      <c r="Q755" s="73"/>
      <c r="R755" s="73" t="str">
        <f ca="1"/>
        <v>PM_70_70_82 : Pile static load testing test records</v>
      </c>
    </row>
    <row r="756" spans="2:18" x14ac:dyDescent="0.35">
      <c r="B756" s="6" t="s">
        <v>4398</v>
      </c>
      <c r="C756" s="73"/>
      <c r="D756" s="73"/>
      <c r="E756" s="73"/>
      <c r="F756" s="73"/>
      <c r="G75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PM_70_30_04</v>
      </c>
      <c r="H756" s="101" t="s">
        <v>2680</v>
      </c>
      <c r="I756" s="101" t="s">
        <v>2579</v>
      </c>
      <c r="J756" s="101" t="s">
        <v>2586</v>
      </c>
      <c r="K756" s="73" t="s">
        <v>4399</v>
      </c>
      <c r="L756" s="73" t="str">
        <f>_xlfn.CONCAT(tbl_Picklist_UniclassPM[[#This Row],[Code]]," : ",tbl_Picklist_UniclassPM[[#This Row],[Title]])</f>
        <v>PM_70_30_04 : Automatic door test certificate</v>
      </c>
      <c r="M756" s="73"/>
      <c r="N756" s="73"/>
      <c r="O756" s="73"/>
      <c r="P756" s="73"/>
      <c r="Q756" s="73"/>
      <c r="R756" s="73" t="str">
        <f ca="1"/>
        <v>PM_70_70_96 : Wall ties and structural restraint inspection report</v>
      </c>
    </row>
    <row r="757" spans="2:18" x14ac:dyDescent="0.35">
      <c r="B757" s="6" t="s">
        <v>4400</v>
      </c>
      <c r="C757" s="73"/>
      <c r="D757" s="73"/>
      <c r="E757" s="73"/>
      <c r="F757" s="73"/>
      <c r="G75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PM_70_30_06</v>
      </c>
      <c r="H757" s="101" t="s">
        <v>2680</v>
      </c>
      <c r="I757" s="101" t="s">
        <v>2579</v>
      </c>
      <c r="J757" s="101" t="s">
        <v>2612</v>
      </c>
      <c r="K757" s="73" t="s">
        <v>4401</v>
      </c>
      <c r="L757" s="73" t="str">
        <f>_xlfn.CONCAT(tbl_Picklist_UniclassPM[[#This Row],[Code]]," : ",tbl_Picklist_UniclassPM[[#This Row],[Title]])</f>
        <v>PM_70_30_06 : Boiler commissioning certificate</v>
      </c>
      <c r="M757" s="73"/>
      <c r="N757" s="73"/>
      <c r="O757" s="73"/>
      <c r="P757" s="73"/>
      <c r="Q757" s="73"/>
      <c r="R757" s="73" t="str">
        <f ca="1"/>
        <v>PM_70_75_01 : Acoustic test report</v>
      </c>
    </row>
    <row r="758" spans="2:18" x14ac:dyDescent="0.35">
      <c r="B758" s="6" t="s">
        <v>4402</v>
      </c>
      <c r="C758" s="73"/>
      <c r="D758" s="73"/>
      <c r="E758" s="73"/>
      <c r="F758" s="73"/>
      <c r="G75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PM_70_30_08</v>
      </c>
      <c r="H758" s="101" t="s">
        <v>2680</v>
      </c>
      <c r="I758" s="101" t="s">
        <v>2579</v>
      </c>
      <c r="J758" s="101" t="s">
        <v>2783</v>
      </c>
      <c r="K758" s="73" t="s">
        <v>4403</v>
      </c>
      <c r="L758" s="73" t="str">
        <f>_xlfn.CONCAT(tbl_Picklist_UniclassPM[[#This Row],[Code]]," : ",tbl_Picklist_UniclassPM[[#This Row],[Title]])</f>
        <v>PM_70_30_08 : Booster pump set test certificate</v>
      </c>
      <c r="M758" s="73"/>
      <c r="N758" s="73"/>
      <c r="O758" s="73"/>
      <c r="P758" s="73"/>
      <c r="Q758" s="73"/>
      <c r="R758" s="73" t="str">
        <f ca="1"/>
        <v>PM_70_75_02 : Air distribution test report</v>
      </c>
    </row>
    <row r="759" spans="2:18" x14ac:dyDescent="0.35">
      <c r="B759" s="6" t="s">
        <v>4404</v>
      </c>
      <c r="C759" s="73"/>
      <c r="D759" s="73"/>
      <c r="E759" s="73"/>
      <c r="F759" s="73"/>
      <c r="G75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PM_70_30_10</v>
      </c>
      <c r="H759" s="101" t="s">
        <v>2680</v>
      </c>
      <c r="I759" s="101" t="s">
        <v>2579</v>
      </c>
      <c r="J759" s="101" t="s">
        <v>2448</v>
      </c>
      <c r="K759" s="73" t="s">
        <v>4405</v>
      </c>
      <c r="L759" s="73" t="str">
        <f>_xlfn.CONCAT(tbl_Picklist_UniclassPM[[#This Row],[Code]]," : ",tbl_Picklist_UniclassPM[[#This Row],[Title]])</f>
        <v>PM_70_30_10 : Building management systems (BMS) commissioning certificate</v>
      </c>
      <c r="M759" s="73"/>
      <c r="N759" s="73"/>
      <c r="O759" s="73"/>
      <c r="P759" s="73"/>
      <c r="Q759" s="73"/>
      <c r="R759" s="73" t="str">
        <f ca="1"/>
        <v>PM_70_75_03 : Access equipment test report</v>
      </c>
    </row>
    <row r="760" spans="2:18" x14ac:dyDescent="0.35">
      <c r="B760" s="6" t="s">
        <v>4406</v>
      </c>
      <c r="C760" s="73"/>
      <c r="D760" s="73"/>
      <c r="E760" s="73"/>
      <c r="F760" s="73"/>
      <c r="G76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PM_70_30_12</v>
      </c>
      <c r="H760" s="101" t="s">
        <v>2680</v>
      </c>
      <c r="I760" s="101" t="s">
        <v>2579</v>
      </c>
      <c r="J760" s="101" t="s">
        <v>2641</v>
      </c>
      <c r="K760" s="73" t="s">
        <v>4407</v>
      </c>
      <c r="L760" s="73" t="str">
        <f>_xlfn.CONCAT(tbl_Picklist_UniclassPM[[#This Row],[Code]]," : ",tbl_Picklist_UniclassPM[[#This Row],[Title]])</f>
        <v>PM_70_30_12 : Chilled beam commissioning certificate</v>
      </c>
      <c r="M760" s="73"/>
      <c r="N760" s="73"/>
      <c r="O760" s="73"/>
      <c r="P760" s="73"/>
      <c r="Q760" s="73"/>
      <c r="R760" s="73" t="str">
        <f ca="1"/>
        <v>PM_70_75_04 : Air leakage test certificate</v>
      </c>
    </row>
    <row r="761" spans="2:18" x14ac:dyDescent="0.35">
      <c r="B761" s="6" t="s">
        <v>4408</v>
      </c>
      <c r="C761" s="73"/>
      <c r="D761" s="73"/>
      <c r="E761" s="73"/>
      <c r="F761" s="73"/>
      <c r="G76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PM_70_30_13</v>
      </c>
      <c r="H761" s="101" t="s">
        <v>2680</v>
      </c>
      <c r="I761" s="101" t="s">
        <v>2579</v>
      </c>
      <c r="J761" s="101" t="s">
        <v>2654</v>
      </c>
      <c r="K761" s="73" t="s">
        <v>4409</v>
      </c>
      <c r="L761" s="73" t="str">
        <f>_xlfn.CONCAT(tbl_Picklist_UniclassPM[[#This Row],[Code]]," : ",tbl_Picklist_UniclassPM[[#This Row],[Title]])</f>
        <v>PM_70_30_13 : Chiller commissioning certificate</v>
      </c>
      <c r="M761" s="73"/>
      <c r="N761" s="73"/>
      <c r="O761" s="73"/>
      <c r="P761" s="73"/>
      <c r="Q761" s="73"/>
      <c r="R761" s="73" t="str">
        <f ca="1"/>
        <v>PM_70_75_05 : Air quality test certificate</v>
      </c>
    </row>
    <row r="762" spans="2:18" x14ac:dyDescent="0.35">
      <c r="B762" s="6" t="s">
        <v>4410</v>
      </c>
      <c r="C762" s="73"/>
      <c r="D762" s="73"/>
      <c r="E762" s="73"/>
      <c r="F762" s="73"/>
      <c r="G76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PM_70_30_15</v>
      </c>
      <c r="H762" s="101" t="s">
        <v>2680</v>
      </c>
      <c r="I762" s="101" t="s">
        <v>2579</v>
      </c>
      <c r="J762" s="101" t="s">
        <v>2505</v>
      </c>
      <c r="K762" s="73" t="s">
        <v>4411</v>
      </c>
      <c r="L762" s="73" t="str">
        <f>_xlfn.CONCAT(tbl_Picklist_UniclassPM[[#This Row],[Code]]," : ",tbl_Picklist_UniclassPM[[#This Row],[Title]])</f>
        <v>PM_70_30_15 : Closed-circuit television (CCTV) commissioning certificate</v>
      </c>
      <c r="M762" s="73"/>
      <c r="N762" s="73"/>
      <c r="O762" s="73"/>
      <c r="P762" s="73"/>
      <c r="Q762" s="73"/>
      <c r="R762" s="73" t="str">
        <f ca="1"/>
        <v>PM_70_75_06 : Bathroom pod test certificate</v>
      </c>
    </row>
    <row r="763" spans="2:18" x14ac:dyDescent="0.35">
      <c r="B763" s="6" t="s">
        <v>4412</v>
      </c>
      <c r="C763" s="73"/>
      <c r="D763" s="73"/>
      <c r="E763" s="73"/>
      <c r="F763" s="73"/>
      <c r="G76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PM_70_30_21</v>
      </c>
      <c r="H763" s="101" t="s">
        <v>2680</v>
      </c>
      <c r="I763" s="101" t="s">
        <v>2579</v>
      </c>
      <c r="J763" s="101" t="s">
        <v>2722</v>
      </c>
      <c r="K763" s="73" t="s">
        <v>4413</v>
      </c>
      <c r="L763" s="73" t="str">
        <f>_xlfn.CONCAT(tbl_Picklist_UniclassPM[[#This Row],[Code]]," : ",tbl_Picklist_UniclassPM[[#This Row],[Title]])</f>
        <v>PM_70_30_21 : Data cable test certificate</v>
      </c>
      <c r="M763" s="73"/>
      <c r="N763" s="73"/>
      <c r="O763" s="73"/>
      <c r="P763" s="73"/>
      <c r="Q763" s="73"/>
      <c r="R763" s="73" t="str">
        <f ca="1"/>
        <v>PM_70_75_07 : Bell system test report</v>
      </c>
    </row>
    <row r="764" spans="2:18" x14ac:dyDescent="0.35">
      <c r="B764" s="6" t="s">
        <v>4414</v>
      </c>
      <c r="C764" s="73"/>
      <c r="D764" s="73"/>
      <c r="E764" s="73"/>
      <c r="F764" s="73"/>
      <c r="G76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PM_70_30_22</v>
      </c>
      <c r="H764" s="101" t="s">
        <v>2680</v>
      </c>
      <c r="I764" s="101" t="s">
        <v>2579</v>
      </c>
      <c r="J764" s="101" t="s">
        <v>2813</v>
      </c>
      <c r="K764" s="73" t="s">
        <v>4415</v>
      </c>
      <c r="L764" s="73" t="str">
        <f>_xlfn.CONCAT(tbl_Picklist_UniclassPM[[#This Row],[Code]]," : ",tbl_Picklist_UniclassPM[[#This Row],[Title]])</f>
        <v>PM_70_30_22 : Disabled alarms and disabled refuge alarm testing certificate</v>
      </c>
      <c r="M764" s="73"/>
      <c r="N764" s="73"/>
      <c r="O764" s="73"/>
      <c r="P764" s="73"/>
      <c r="Q764" s="73"/>
      <c r="R764" s="73" t="str">
        <f ca="1"/>
        <v>PM_70_75_08 : Boiler test report</v>
      </c>
    </row>
    <row r="765" spans="2:18" x14ac:dyDescent="0.35">
      <c r="B765" s="6" t="s">
        <v>4416</v>
      </c>
      <c r="C765" s="73"/>
      <c r="D765" s="73"/>
      <c r="E765" s="73"/>
      <c r="F765" s="73"/>
      <c r="G76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PM_70_30_24</v>
      </c>
      <c r="H765" s="101" t="s">
        <v>2680</v>
      </c>
      <c r="I765" s="101" t="s">
        <v>2579</v>
      </c>
      <c r="J765" s="101" t="s">
        <v>2985</v>
      </c>
      <c r="K765" s="73" t="s">
        <v>4417</v>
      </c>
      <c r="L765" s="73" t="str">
        <f>_xlfn.CONCAT(tbl_Picklist_UniclassPM[[#This Row],[Code]]," : ",tbl_Picklist_UniclassPM[[#This Row],[Title]])</f>
        <v>PM_70_30_24 : Ductwork air leakage test certificate</v>
      </c>
      <c r="M765" s="73"/>
      <c r="N765" s="73"/>
      <c r="O765" s="73"/>
      <c r="P765" s="73"/>
      <c r="Q765" s="73"/>
      <c r="R765" s="73" t="str">
        <f ca="1"/>
        <v>PM_70_75_09 : Ceiling system fire resistance test report</v>
      </c>
    </row>
    <row r="766" spans="2:18" x14ac:dyDescent="0.35">
      <c r="B766" s="6" t="s">
        <v>4418</v>
      </c>
      <c r="C766" s="73"/>
      <c r="D766" s="73"/>
      <c r="E766" s="73"/>
      <c r="F766" s="73"/>
      <c r="G76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PM_70_30_25</v>
      </c>
      <c r="H766" s="101" t="s">
        <v>2680</v>
      </c>
      <c r="I766" s="101" t="s">
        <v>2579</v>
      </c>
      <c r="J766" s="101" t="s">
        <v>2733</v>
      </c>
      <c r="K766" s="73" t="s">
        <v>4419</v>
      </c>
      <c r="L766" s="73" t="str">
        <f>_xlfn.CONCAT(tbl_Picklist_UniclassPM[[#This Row],[Code]]," : ",tbl_Picklist_UniclassPM[[#This Row],[Title]])</f>
        <v>PM_70_30_25 : Fan test certificate</v>
      </c>
      <c r="M766" s="73"/>
      <c r="N766" s="73"/>
      <c r="O766" s="73"/>
      <c r="P766" s="73"/>
      <c r="Q766" s="73"/>
      <c r="R766" s="73" t="str">
        <f ca="1"/>
        <v>PM_70_75_10 : Chlorination test report</v>
      </c>
    </row>
    <row r="767" spans="2:18" x14ac:dyDescent="0.35">
      <c r="B767" s="6" t="s">
        <v>4420</v>
      </c>
      <c r="C767" s="73"/>
      <c r="D767" s="73"/>
      <c r="E767" s="73"/>
      <c r="F767" s="73"/>
      <c r="G76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PM_70_30_26</v>
      </c>
      <c r="H767" s="101" t="s">
        <v>2680</v>
      </c>
      <c r="I767" s="101" t="s">
        <v>2579</v>
      </c>
      <c r="J767" s="101" t="s">
        <v>2740</v>
      </c>
      <c r="K767" s="73" t="s">
        <v>4421</v>
      </c>
      <c r="L767" s="73" t="str">
        <f>_xlfn.CONCAT(tbl_Picklist_UniclassPM[[#This Row],[Code]]," : ",tbl_Picklist_UniclassPM[[#This Row],[Title]])</f>
        <v>PM_70_30_26 : Equipment safety certificate</v>
      </c>
      <c r="M767" s="73"/>
      <c r="N767" s="73"/>
      <c r="O767" s="73"/>
      <c r="P767" s="73"/>
      <c r="Q767" s="73"/>
      <c r="R767" s="73" t="str">
        <f ca="1"/>
        <v>PM_70_75_11 : Cable test report</v>
      </c>
    </row>
    <row r="768" spans="2:18" x14ac:dyDescent="0.35">
      <c r="B768" s="6" t="s">
        <v>4422</v>
      </c>
      <c r="C768" s="73"/>
      <c r="D768" s="73"/>
      <c r="E768" s="73"/>
      <c r="F768" s="73"/>
      <c r="G76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PM_70_30_27</v>
      </c>
      <c r="H768" s="101" t="s">
        <v>2680</v>
      </c>
      <c r="I768" s="101" t="s">
        <v>2579</v>
      </c>
      <c r="J768" s="101" t="s">
        <v>2561</v>
      </c>
      <c r="K768" s="73" t="s">
        <v>4423</v>
      </c>
      <c r="L768" s="73" t="str">
        <f>_xlfn.CONCAT(tbl_Picklist_UniclassPM[[#This Row],[Code]]," : ",tbl_Picklist_UniclassPM[[#This Row],[Title]])</f>
        <v>PM_70_30_27 : Fire hydrant and mains commissioning certificate</v>
      </c>
      <c r="M768" s="73"/>
      <c r="N768" s="73"/>
      <c r="O768" s="73"/>
      <c r="P768" s="73"/>
      <c r="Q768" s="73"/>
      <c r="R768" s="73" t="str">
        <f ca="1"/>
        <v>PM_70_75_12 : Cladding and curtain walling water test report</v>
      </c>
    </row>
    <row r="769" spans="2:18" x14ac:dyDescent="0.35">
      <c r="B769" s="6" t="s">
        <v>4424</v>
      </c>
      <c r="C769" s="73"/>
      <c r="D769" s="73"/>
      <c r="E769" s="73"/>
      <c r="F769" s="73"/>
      <c r="G76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PM_70_30_28</v>
      </c>
      <c r="H769" s="101" t="s">
        <v>2680</v>
      </c>
      <c r="I769" s="101" t="s">
        <v>2579</v>
      </c>
      <c r="J769" s="101" t="s">
        <v>2753</v>
      </c>
      <c r="K769" s="73" t="s">
        <v>4425</v>
      </c>
      <c r="L769" s="73" t="str">
        <f>_xlfn.CONCAT(tbl_Picklist_UniclassPM[[#This Row],[Code]]," : ",tbl_Picklist_UniclassPM[[#This Row],[Title]])</f>
        <v>PM_70_30_28 : Fire-rated doors test certificate</v>
      </c>
      <c r="M769" s="73"/>
      <c r="N769" s="73"/>
      <c r="O769" s="73"/>
      <c r="P769" s="73"/>
      <c r="Q769" s="73"/>
      <c r="R769" s="73" t="str">
        <f ca="1"/>
        <v>PM_70_75_13 : Coliform and bacteria count test report</v>
      </c>
    </row>
    <row r="770" spans="2:18" x14ac:dyDescent="0.35">
      <c r="B770" s="6" t="s">
        <v>4426</v>
      </c>
      <c r="C770" s="73"/>
      <c r="D770" s="73"/>
      <c r="E770" s="73"/>
      <c r="F770" s="73"/>
      <c r="G77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PM_70_30_29</v>
      </c>
      <c r="H770" s="101" t="s">
        <v>2680</v>
      </c>
      <c r="I770" s="101" t="s">
        <v>2579</v>
      </c>
      <c r="J770" s="101" t="s">
        <v>3110</v>
      </c>
      <c r="K770" s="73" t="s">
        <v>4427</v>
      </c>
      <c r="L770" s="73" t="str">
        <f>_xlfn.CONCAT(tbl_Picklist_UniclassPM[[#This Row],[Code]]," : ",tbl_Picklist_UniclassPM[[#This Row],[Title]])</f>
        <v>PM_70_30_29 : Fire-rated glazing and framing test certificate</v>
      </c>
      <c r="M770" s="73"/>
      <c r="N770" s="73"/>
      <c r="O770" s="73"/>
      <c r="P770" s="73"/>
      <c r="Q770" s="73"/>
      <c r="R770" s="73" t="str">
        <f ca="1"/>
        <v>PM_70_75_14 : Combined heat and power (CHP) system test report</v>
      </c>
    </row>
    <row r="771" spans="2:18" x14ac:dyDescent="0.35">
      <c r="B771" s="6" t="s">
        <v>4428</v>
      </c>
      <c r="C771" s="73"/>
      <c r="D771" s="73"/>
      <c r="E771" s="73"/>
      <c r="F771" s="73"/>
      <c r="G77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PM_70_30_30</v>
      </c>
      <c r="H771" s="101" t="s">
        <v>2680</v>
      </c>
      <c r="I771" s="101" t="s">
        <v>2579</v>
      </c>
      <c r="J771" s="101" t="s">
        <v>2579</v>
      </c>
      <c r="K771" s="73" t="s">
        <v>4429</v>
      </c>
      <c r="L771" s="73" t="str">
        <f>_xlfn.CONCAT(tbl_Picklist_UniclassPM[[#This Row],[Code]]," : ",tbl_Picklist_UniclassPM[[#This Row],[Title]])</f>
        <v>PM_70_30_30 : Fire and smoke damper test certificate</v>
      </c>
      <c r="M771" s="73"/>
      <c r="N771" s="73"/>
      <c r="O771" s="73"/>
      <c r="P771" s="73"/>
      <c r="Q771" s="73"/>
      <c r="R771" s="73" t="str">
        <f ca="1"/>
        <v>PM_70_75_15 : Control system test report</v>
      </c>
    </row>
    <row r="772" spans="2:18" x14ac:dyDescent="0.35">
      <c r="B772" s="6" t="s">
        <v>4430</v>
      </c>
      <c r="C772" s="73"/>
      <c r="D772" s="73"/>
      <c r="E772" s="73"/>
      <c r="F772" s="73"/>
      <c r="G77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PM_70_30_31</v>
      </c>
      <c r="H772" s="101" t="s">
        <v>2680</v>
      </c>
      <c r="I772" s="101" t="s">
        <v>2579</v>
      </c>
      <c r="J772" s="101" t="s">
        <v>2869</v>
      </c>
      <c r="K772" s="73" t="s">
        <v>4431</v>
      </c>
      <c r="L772" s="73" t="str">
        <f>_xlfn.CONCAT(tbl_Picklist_UniclassPM[[#This Row],[Code]]," : ",tbl_Picklist_UniclassPM[[#This Row],[Title]])</f>
        <v>PM_70_30_31 : Fan coil unit test certificate</v>
      </c>
      <c r="M772" s="73"/>
      <c r="N772" s="73"/>
      <c r="O772" s="73"/>
      <c r="P772" s="73"/>
      <c r="Q772" s="73"/>
      <c r="R772" s="73" t="str">
        <f ca="1"/>
        <v>PM_70_75_17 : Co-ordinated shut down interface test report</v>
      </c>
    </row>
    <row r="773" spans="2:18" x14ac:dyDescent="0.35">
      <c r="B773" s="6" t="s">
        <v>4432</v>
      </c>
      <c r="C773" s="73"/>
      <c r="D773" s="73"/>
      <c r="E773" s="73"/>
      <c r="F773" s="73"/>
      <c r="G77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PM_70_30_32</v>
      </c>
      <c r="H773" s="101" t="s">
        <v>2680</v>
      </c>
      <c r="I773" s="101" t="s">
        <v>2579</v>
      </c>
      <c r="J773" s="101" t="s">
        <v>3117</v>
      </c>
      <c r="K773" s="73" t="s">
        <v>4433</v>
      </c>
      <c r="L773" s="73" t="str">
        <f>_xlfn.CONCAT(tbl_Picklist_UniclassPM[[#This Row],[Code]]," : ",tbl_Picklist_UniclassPM[[#This Row],[Title]])</f>
        <v>PM_70_30_32 : Fume cupboard commissioning certificate</v>
      </c>
      <c r="M773" s="73"/>
      <c r="N773" s="73"/>
      <c r="O773" s="73"/>
      <c r="P773" s="73"/>
      <c r="Q773" s="73"/>
      <c r="R773" s="73" t="str">
        <f ca="1"/>
        <v>PM_70_75_21 : Disabled alarms and disabled refuge alarm test report</v>
      </c>
    </row>
    <row r="774" spans="2:18" x14ac:dyDescent="0.35">
      <c r="B774" s="6" t="s">
        <v>4434</v>
      </c>
      <c r="C774" s="73"/>
      <c r="D774" s="73"/>
      <c r="E774" s="73"/>
      <c r="F774" s="73"/>
      <c r="G77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PM_70_30_33</v>
      </c>
      <c r="H774" s="101" t="s">
        <v>2680</v>
      </c>
      <c r="I774" s="101" t="s">
        <v>2579</v>
      </c>
      <c r="J774" s="101" t="s">
        <v>3055</v>
      </c>
      <c r="K774" s="73" t="s">
        <v>4435</v>
      </c>
      <c r="L774" s="73" t="str">
        <f>_xlfn.CONCAT(tbl_Picklist_UniclassPM[[#This Row],[Code]]," : ",tbl_Picklist_UniclassPM[[#This Row],[Title]])</f>
        <v>PM_70_30_33 : Gas appliance commissioning certificate</v>
      </c>
      <c r="M774" s="73"/>
      <c r="N774" s="73"/>
      <c r="O774" s="73"/>
      <c r="P774" s="73"/>
      <c r="Q774" s="73"/>
      <c r="R774" s="73" t="str">
        <f ca="1"/>
        <v>PM_70_75_22 : Drainage leakage test results</v>
      </c>
    </row>
    <row r="775" spans="2:18" x14ac:dyDescent="0.35">
      <c r="B775" s="6" t="s">
        <v>4436</v>
      </c>
      <c r="C775" s="73"/>
      <c r="D775" s="73"/>
      <c r="E775" s="73"/>
      <c r="F775" s="73"/>
      <c r="G77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PM_70_30_35</v>
      </c>
      <c r="H775" s="101" t="s">
        <v>2680</v>
      </c>
      <c r="I775" s="101" t="s">
        <v>2579</v>
      </c>
      <c r="J775" s="101" t="s">
        <v>2993</v>
      </c>
      <c r="K775" s="73" t="s">
        <v>4437</v>
      </c>
      <c r="L775" s="73" t="str">
        <f>_xlfn.CONCAT(tbl_Picklist_UniclassPM[[#This Row],[Code]]," : ",tbl_Picklist_UniclassPM[[#This Row],[Title]])</f>
        <v>PM_70_30_35 : Generator commissioning certificate</v>
      </c>
      <c r="M775" s="73"/>
      <c r="N775" s="73"/>
      <c r="O775" s="73"/>
      <c r="P775" s="73"/>
      <c r="Q775" s="73"/>
      <c r="R775" s="73" t="str">
        <f ca="1"/>
        <v>PM_70_75_23 : Ductwork cleaning test certificate</v>
      </c>
    </row>
    <row r="776" spans="2:18" x14ac:dyDescent="0.35">
      <c r="B776" s="6" t="s">
        <v>4438</v>
      </c>
      <c r="C776" s="73"/>
      <c r="D776" s="73"/>
      <c r="E776" s="73"/>
      <c r="F776" s="73"/>
      <c r="G77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PM_70_30_37</v>
      </c>
      <c r="H776" s="101" t="s">
        <v>2680</v>
      </c>
      <c r="I776" s="101" t="s">
        <v>2579</v>
      </c>
      <c r="J776" s="101" t="s">
        <v>2945</v>
      </c>
      <c r="K776" s="73" t="s">
        <v>4439</v>
      </c>
      <c r="L776" s="73" t="str">
        <f>_xlfn.CONCAT(tbl_Picklist_UniclassPM[[#This Row],[Code]]," : ",tbl_Picklist_UniclassPM[[#This Row],[Title]])</f>
        <v>PM_70_30_37 : Heater test certificate</v>
      </c>
      <c r="M776" s="73"/>
      <c r="N776" s="73"/>
      <c r="O776" s="73"/>
      <c r="P776" s="73"/>
      <c r="Q776" s="73"/>
      <c r="R776" s="73" t="str">
        <f ca="1"/>
        <v>PM_70_75_24 : Ductwork cleaning test report</v>
      </c>
    </row>
    <row r="777" spans="2:18" x14ac:dyDescent="0.35">
      <c r="B777" s="6" t="s">
        <v>4440</v>
      </c>
      <c r="C777" s="73"/>
      <c r="D777" s="73"/>
      <c r="E777" s="73"/>
      <c r="F777" s="73"/>
      <c r="G77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PM_70_30_40</v>
      </c>
      <c r="H777" s="101" t="s">
        <v>2680</v>
      </c>
      <c r="I777" s="101" t="s">
        <v>2579</v>
      </c>
      <c r="J777" s="101" t="s">
        <v>2758</v>
      </c>
      <c r="K777" s="73" t="s">
        <v>4441</v>
      </c>
      <c r="L777" s="73" t="str">
        <f>_xlfn.CONCAT(tbl_Picklist_UniclassPM[[#This Row],[Code]]," : ",tbl_Picklist_UniclassPM[[#This Row],[Title]])</f>
        <v>PM_70_30_40 : Information and communications technology (ICT) security certification information</v>
      </c>
      <c r="M777" s="73"/>
      <c r="N777" s="73"/>
      <c r="O777" s="73"/>
      <c r="P777" s="73"/>
      <c r="Q777" s="73"/>
      <c r="R777" s="73" t="str">
        <f ca="1"/>
        <v>PM_70_75_25 : Ductwork pressure test certificate</v>
      </c>
    </row>
    <row r="778" spans="2:18" x14ac:dyDescent="0.35">
      <c r="B778" s="6" t="s">
        <v>4442</v>
      </c>
      <c r="C778" s="73"/>
      <c r="D778" s="73"/>
      <c r="E778" s="73"/>
      <c r="F778" s="73"/>
      <c r="G77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PM_70_30_45</v>
      </c>
      <c r="H778" s="101" t="s">
        <v>2680</v>
      </c>
      <c r="I778" s="101" t="s">
        <v>2579</v>
      </c>
      <c r="J778" s="101" t="s">
        <v>2593</v>
      </c>
      <c r="K778" s="73" t="s">
        <v>4443</v>
      </c>
      <c r="L778" s="73" t="str">
        <f>_xlfn.CONCAT(tbl_Picklist_UniclassPM[[#This Row],[Code]]," : ",tbl_Picklist_UniclassPM[[#This Row],[Title]])</f>
        <v>PM_70_30_45 : Kitchen equipment certificate</v>
      </c>
      <c r="M778" s="73"/>
      <c r="N778" s="73"/>
      <c r="O778" s="73"/>
      <c r="P778" s="73"/>
      <c r="Q778" s="73"/>
      <c r="R778" s="73" t="str">
        <f ca="1"/>
        <v>PM_70_75_27 : Electrical installation test report</v>
      </c>
    </row>
    <row r="779" spans="2:18" x14ac:dyDescent="0.35">
      <c r="B779" s="6" t="s">
        <v>4444</v>
      </c>
      <c r="C779" s="73"/>
      <c r="D779" s="73"/>
      <c r="E779" s="73"/>
      <c r="F779" s="73"/>
      <c r="G77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PM_70_30_47</v>
      </c>
      <c r="H779" s="101" t="s">
        <v>2680</v>
      </c>
      <c r="I779" s="101" t="s">
        <v>2579</v>
      </c>
      <c r="J779" s="101" t="s">
        <v>2958</v>
      </c>
      <c r="K779" s="73" t="s">
        <v>4445</v>
      </c>
      <c r="L779" s="73" t="str">
        <f>_xlfn.CONCAT(tbl_Picklist_UniclassPM[[#This Row],[Code]]," : ",tbl_Picklist_UniclassPM[[#This Row],[Title]])</f>
        <v>PM_70_30_47 : Lightning protection certificate</v>
      </c>
      <c r="M779" s="73"/>
      <c r="N779" s="73"/>
      <c r="O779" s="73"/>
      <c r="P779" s="73"/>
      <c r="Q779" s="73"/>
      <c r="R779" s="73" t="str">
        <f ca="1"/>
        <v>PM_70_75_28 : Emergency lighting test report</v>
      </c>
    </row>
    <row r="780" spans="2:18" x14ac:dyDescent="0.35">
      <c r="B780" s="6" t="s">
        <v>4446</v>
      </c>
      <c r="C780" s="73"/>
      <c r="D780" s="73"/>
      <c r="E780" s="73"/>
      <c r="F780" s="73"/>
      <c r="G78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PM_70_30_64</v>
      </c>
      <c r="H780" s="101" t="s">
        <v>2680</v>
      </c>
      <c r="I780" s="101" t="s">
        <v>2579</v>
      </c>
      <c r="J780" s="101" t="s">
        <v>2976</v>
      </c>
      <c r="K780" s="73" t="s">
        <v>4447</v>
      </c>
      <c r="L780" s="73" t="str">
        <f>_xlfn.CONCAT(tbl_Picklist_UniclassPM[[#This Row],[Code]]," : ",tbl_Picklist_UniclassPM[[#This Row],[Title]])</f>
        <v>PM_70_30_64 : Photovoltaic solar panel test certificate</v>
      </c>
      <c r="M780" s="73"/>
      <c r="N780" s="73"/>
      <c r="O780" s="73"/>
      <c r="P780" s="73"/>
      <c r="Q780" s="73"/>
      <c r="R780" s="73" t="str">
        <f ca="1"/>
        <v>PM_70_75_29 : Energy meter calibration test report</v>
      </c>
    </row>
    <row r="781" spans="2:18" x14ac:dyDescent="0.35">
      <c r="B781" s="6" t="s">
        <v>4448</v>
      </c>
      <c r="C781" s="73"/>
      <c r="D781" s="73"/>
      <c r="E781" s="73"/>
      <c r="F781" s="73"/>
      <c r="G78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PM_70_30_66</v>
      </c>
      <c r="H781" s="101" t="s">
        <v>2680</v>
      </c>
      <c r="I781" s="101" t="s">
        <v>2579</v>
      </c>
      <c r="J781" s="101" t="s">
        <v>3020</v>
      </c>
      <c r="K781" s="73" t="s">
        <v>4449</v>
      </c>
      <c r="L781" s="73" t="str">
        <f>_xlfn.CONCAT(tbl_Picklist_UniclassPM[[#This Row],[Code]]," : ",tbl_Picklist_UniclassPM[[#This Row],[Title]])</f>
        <v>PM_70_30_66 : Pump test certificate</v>
      </c>
      <c r="M781" s="73"/>
      <c r="N781" s="73"/>
      <c r="O781" s="73"/>
      <c r="P781" s="73"/>
      <c r="Q781" s="73"/>
      <c r="R781" s="73" t="str">
        <f ca="1"/>
        <v>PM_70_75_30 : Fire protection installation test report</v>
      </c>
    </row>
    <row r="782" spans="2:18" x14ac:dyDescent="0.35">
      <c r="B782" s="6" t="s">
        <v>4450</v>
      </c>
      <c r="C782" s="73"/>
      <c r="D782" s="73"/>
      <c r="E782" s="73"/>
      <c r="F782" s="73"/>
      <c r="G78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PM_70_30_70</v>
      </c>
      <c r="H782" s="101" t="s">
        <v>2680</v>
      </c>
      <c r="I782" s="101" t="s">
        <v>2579</v>
      </c>
      <c r="J782" s="101" t="s">
        <v>2680</v>
      </c>
      <c r="K782" s="73" t="s">
        <v>4451</v>
      </c>
      <c r="L782" s="73" t="str">
        <f>_xlfn.CONCAT(tbl_Picklist_UniclassPM[[#This Row],[Code]]," : ",tbl_Picklist_UniclassPM[[#This Row],[Title]])</f>
        <v>PM_70_30_70 : Retractable seating safety certificate</v>
      </c>
      <c r="M782" s="73"/>
      <c r="N782" s="73"/>
      <c r="O782" s="73"/>
      <c r="P782" s="73"/>
      <c r="Q782" s="73"/>
      <c r="R782" s="73" t="str">
        <f ca="1"/>
        <v>PM_70_75_31 : Fire alarm test certificate</v>
      </c>
    </row>
    <row r="783" spans="2:18" x14ac:dyDescent="0.35">
      <c r="B783" s="6" t="s">
        <v>4452</v>
      </c>
      <c r="C783" s="73"/>
      <c r="D783" s="73"/>
      <c r="E783" s="73"/>
      <c r="F783" s="73"/>
      <c r="G78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PM_70_30_73</v>
      </c>
      <c r="H783" s="101" t="s">
        <v>2680</v>
      </c>
      <c r="I783" s="101" t="s">
        <v>2579</v>
      </c>
      <c r="J783" s="101" t="s">
        <v>2785</v>
      </c>
      <c r="K783" s="73" t="s">
        <v>4453</v>
      </c>
      <c r="L783" s="73" t="str">
        <f>_xlfn.CONCAT(tbl_Picklist_UniclassPM[[#This Row],[Code]]," : ",tbl_Picklist_UniclassPM[[#This Row],[Title]])</f>
        <v>PM_70_30_73 : Roller shutter commissioning and conformity certificate</v>
      </c>
      <c r="M783" s="73"/>
      <c r="N783" s="73"/>
      <c r="O783" s="73"/>
      <c r="P783" s="73"/>
      <c r="Q783" s="73"/>
      <c r="R783" s="73" t="str">
        <f ca="1"/>
        <v>PM_70_75_32 : Fire alarm decibel level test report</v>
      </c>
    </row>
    <row r="784" spans="2:18" x14ac:dyDescent="0.35">
      <c r="B784" s="6" t="s">
        <v>4454</v>
      </c>
      <c r="C784" s="73"/>
      <c r="D784" s="73"/>
      <c r="E784" s="73"/>
      <c r="F784" s="73"/>
      <c r="G78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PM_70_30_78</v>
      </c>
      <c r="H784" s="101" t="s">
        <v>2680</v>
      </c>
      <c r="I784" s="101" t="s">
        <v>2579</v>
      </c>
      <c r="J784" s="101" t="s">
        <v>2841</v>
      </c>
      <c r="K784" s="73" t="s">
        <v>4455</v>
      </c>
      <c r="L784" s="73" t="str">
        <f>_xlfn.CONCAT(tbl_Picklist_UniclassPM[[#This Row],[Code]]," : ",tbl_Picklist_UniclassPM[[#This Row],[Title]])</f>
        <v>PM_70_30_78 : Security and intruder alarm commissioning certificate</v>
      </c>
      <c r="M784" s="73"/>
      <c r="N784" s="73"/>
      <c r="O784" s="73"/>
      <c r="P784" s="73"/>
      <c r="Q784" s="73"/>
      <c r="R784" s="73" t="str">
        <f ca="1"/>
        <v>PM_70_75_33 : Fume cupboard test report</v>
      </c>
    </row>
    <row r="785" spans="2:18" x14ac:dyDescent="0.35">
      <c r="B785" s="6" t="s">
        <v>4456</v>
      </c>
      <c r="C785" s="73"/>
      <c r="D785" s="73"/>
      <c r="E785" s="73"/>
      <c r="F785" s="73"/>
      <c r="G78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PM_70_30_79</v>
      </c>
      <c r="H785" s="101" t="s">
        <v>2680</v>
      </c>
      <c r="I785" s="101" t="s">
        <v>2579</v>
      </c>
      <c r="J785" s="101" t="s">
        <v>3287</v>
      </c>
      <c r="K785" s="73" t="s">
        <v>4457</v>
      </c>
      <c r="L785" s="73" t="str">
        <f>_xlfn.CONCAT(tbl_Picklist_UniclassPM[[#This Row],[Code]]," : ",tbl_Picklist_UniclassPM[[#This Row],[Title]])</f>
        <v>PM_70_30_79 : Smoke curtain drop test and commissioning certificate</v>
      </c>
      <c r="M785" s="73"/>
      <c r="N785" s="73"/>
      <c r="O785" s="73"/>
      <c r="P785" s="73"/>
      <c r="Q785" s="73"/>
      <c r="R785" s="73" t="str">
        <f ca="1"/>
        <v>PM_70_75_34 : Gas interlock test report</v>
      </c>
    </row>
    <row r="786" spans="2:18" x14ac:dyDescent="0.35">
      <c r="B786" s="6" t="s">
        <v>4458</v>
      </c>
      <c r="C786" s="73"/>
      <c r="D786" s="73"/>
      <c r="E786" s="73"/>
      <c r="F786" s="73"/>
      <c r="G78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PM_70_30_80</v>
      </c>
      <c r="H786" s="101" t="s">
        <v>2680</v>
      </c>
      <c r="I786" s="101" t="s">
        <v>2579</v>
      </c>
      <c r="J786" s="101" t="s">
        <v>2829</v>
      </c>
      <c r="K786" s="73" t="s">
        <v>4459</v>
      </c>
      <c r="L786" s="73" t="str">
        <f>_xlfn.CONCAT(tbl_Picklist_UniclassPM[[#This Row],[Code]]," : ",tbl_Picklist_UniclassPM[[#This Row],[Title]])</f>
        <v>PM_70_30_80 : Solar hot water collector commissioning certificate</v>
      </c>
      <c r="M786" s="73"/>
      <c r="N786" s="73"/>
      <c r="O786" s="73"/>
      <c r="P786" s="73"/>
      <c r="Q786" s="73"/>
      <c r="R786" s="73" t="str">
        <f ca="1"/>
        <v>PM_70_75_35 : Generator test report</v>
      </c>
    </row>
    <row r="787" spans="2:18" x14ac:dyDescent="0.35">
      <c r="B787" s="6" t="s">
        <v>4460</v>
      </c>
      <c r="C787" s="73"/>
      <c r="D787" s="73"/>
      <c r="E787" s="73"/>
      <c r="F787" s="73"/>
      <c r="G78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PM_70_30_83</v>
      </c>
      <c r="H787" s="101" t="s">
        <v>2680</v>
      </c>
      <c r="I787" s="101" t="s">
        <v>2579</v>
      </c>
      <c r="J787" s="101" t="s">
        <v>3036</v>
      </c>
      <c r="K787" s="73" t="s">
        <v>4461</v>
      </c>
      <c r="L787" s="73" t="str">
        <f>_xlfn.CONCAT(tbl_Picklist_UniclassPM[[#This Row],[Code]]," : ",tbl_Picklist_UniclassPM[[#This Row],[Title]])</f>
        <v>PM_70_30_83 : Sprinkler installation test certificate</v>
      </c>
      <c r="M787" s="73"/>
      <c r="N787" s="73"/>
      <c r="O787" s="73"/>
      <c r="P787" s="73"/>
      <c r="Q787" s="73"/>
      <c r="R787" s="73" t="str">
        <f ca="1"/>
        <v>PM_70_75_36 : Heating installation test report</v>
      </c>
    </row>
    <row r="788" spans="2:18" x14ac:dyDescent="0.35">
      <c r="B788" s="6" t="s">
        <v>4462</v>
      </c>
      <c r="C788" s="73"/>
      <c r="D788" s="73"/>
      <c r="E788" s="73"/>
      <c r="F788" s="73"/>
      <c r="G78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PM_70_30_88</v>
      </c>
      <c r="H788" s="101" t="s">
        <v>2680</v>
      </c>
      <c r="I788" s="101" t="s">
        <v>2579</v>
      </c>
      <c r="J788" s="101" t="s">
        <v>2703</v>
      </c>
      <c r="K788" s="73" t="s">
        <v>4463</v>
      </c>
      <c r="L788" s="73" t="str">
        <f>_xlfn.CONCAT(tbl_Picklist_UniclassPM[[#This Row],[Code]]," : ",tbl_Picklist_UniclassPM[[#This Row],[Title]])</f>
        <v>PM_70_30_88 : Theatre lighting certificate</v>
      </c>
      <c r="M788" s="73"/>
      <c r="N788" s="73"/>
      <c r="O788" s="73"/>
      <c r="P788" s="73"/>
      <c r="Q788" s="73"/>
      <c r="R788" s="73" t="str">
        <f ca="1"/>
        <v>PM_70_75_37 : High-voltage electrical installation test report</v>
      </c>
    </row>
    <row r="789" spans="2:18" x14ac:dyDescent="0.35">
      <c r="B789" s="6" t="s">
        <v>4464</v>
      </c>
      <c r="C789" s="73"/>
      <c r="D789" s="73"/>
      <c r="E789" s="73"/>
      <c r="F789" s="73"/>
      <c r="G78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PM_70_30_92</v>
      </c>
      <c r="H789" s="101" t="s">
        <v>2680</v>
      </c>
      <c r="I789" s="101" t="s">
        <v>2579</v>
      </c>
      <c r="J789" s="101" t="s">
        <v>2826</v>
      </c>
      <c r="K789" s="73" t="s">
        <v>4465</v>
      </c>
      <c r="L789" s="73" t="str">
        <f>_xlfn.CONCAT(tbl_Picklist_UniclassPM[[#This Row],[Code]]," : ",tbl_Picklist_UniclassPM[[#This Row],[Title]])</f>
        <v>PM_70_30_92 : Uninterruptible power supply (UPS) test certificate</v>
      </c>
      <c r="M789" s="73"/>
      <c r="N789" s="73"/>
      <c r="O789" s="73"/>
      <c r="P789" s="73"/>
      <c r="Q789" s="73"/>
      <c r="R789" s="73" t="str">
        <f ca="1"/>
        <v>PM_70_75_40 : Information and communications technology (ICT) infrastructure test report</v>
      </c>
    </row>
    <row r="790" spans="2:18" x14ac:dyDescent="0.35">
      <c r="B790" s="6" t="s">
        <v>4466</v>
      </c>
      <c r="C790" s="73"/>
      <c r="D790" s="73"/>
      <c r="E790" s="73"/>
      <c r="F790" s="73"/>
      <c r="G79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PM_70_30_94</v>
      </c>
      <c r="H790" s="101" t="s">
        <v>2680</v>
      </c>
      <c r="I790" s="101" t="s">
        <v>2579</v>
      </c>
      <c r="J790" s="101" t="s">
        <v>3057</v>
      </c>
      <c r="K790" s="73" t="s">
        <v>4467</v>
      </c>
      <c r="L790" s="73" t="str">
        <f>_xlfn.CONCAT(tbl_Picklist_UniclassPM[[#This Row],[Code]]," : ",tbl_Picklist_UniclassPM[[#This Row],[Title]])</f>
        <v>PM_70_30_94 : Water heater test certificate</v>
      </c>
      <c r="M790" s="73"/>
      <c r="N790" s="73"/>
      <c r="O790" s="73"/>
      <c r="P790" s="73"/>
      <c r="Q790" s="73"/>
      <c r="R790" s="73" t="str">
        <f ca="1"/>
        <v>PM_70_75_45 : Kitchen equipment installation test report</v>
      </c>
    </row>
    <row r="791" spans="2:18" x14ac:dyDescent="0.35">
      <c r="B791" s="6" t="s">
        <v>4468</v>
      </c>
      <c r="C791" s="73"/>
      <c r="D791" s="73"/>
      <c r="E791" s="73"/>
      <c r="F791" s="73"/>
      <c r="G79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PM_70_30_95</v>
      </c>
      <c r="H791" s="101" t="s">
        <v>2680</v>
      </c>
      <c r="I791" s="101" t="s">
        <v>2579</v>
      </c>
      <c r="J791" s="101" t="s">
        <v>2790</v>
      </c>
      <c r="K791" s="73" t="s">
        <v>4469</v>
      </c>
      <c r="L791" s="73" t="str">
        <f>_xlfn.CONCAT(tbl_Picklist_UniclassPM[[#This Row],[Code]]," : ",tbl_Picklist_UniclassPM[[#This Row],[Title]])</f>
        <v>PM_70_30_95 : Water treatment equipment test certificate</v>
      </c>
      <c r="M791" s="73"/>
      <c r="N791" s="73"/>
      <c r="O791" s="73"/>
      <c r="P791" s="73"/>
      <c r="Q791" s="73"/>
      <c r="R791" s="73" t="str">
        <f ca="1"/>
        <v>PM_70_75_47 : Lifts test report</v>
      </c>
    </row>
    <row r="792" spans="2:18" x14ac:dyDescent="0.35">
      <c r="B792" s="6" t="s">
        <v>4470</v>
      </c>
      <c r="C792" s="73"/>
      <c r="D792" s="73"/>
      <c r="E792" s="73"/>
      <c r="F792" s="73"/>
      <c r="G79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PM_70_30_97</v>
      </c>
      <c r="H792" s="101" t="s">
        <v>2680</v>
      </c>
      <c r="I792" s="101" t="s">
        <v>2579</v>
      </c>
      <c r="J792" s="101" t="s">
        <v>3166</v>
      </c>
      <c r="K792" s="73" t="s">
        <v>4471</v>
      </c>
      <c r="L792" s="73" t="str">
        <f>_xlfn.CONCAT(tbl_Picklist_UniclassPM[[#This Row],[Code]]," : ",tbl_Picklist_UniclassPM[[#This Row],[Title]])</f>
        <v>PM_70_30_97 : Window certificates</v>
      </c>
      <c r="M792" s="73"/>
      <c r="N792" s="73"/>
      <c r="O792" s="73"/>
      <c r="P792" s="73"/>
      <c r="Q792" s="73"/>
      <c r="R792" s="73" t="str">
        <f ca="1"/>
        <v>PM_70_75_48 : Lighting lux level test report</v>
      </c>
    </row>
    <row r="793" spans="2:18" x14ac:dyDescent="0.35">
      <c r="B793" s="6" t="s">
        <v>4472</v>
      </c>
      <c r="C793" s="73"/>
      <c r="D793" s="73"/>
      <c r="E793" s="73"/>
      <c r="F793" s="73"/>
      <c r="G79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PM_70_30_98</v>
      </c>
      <c r="H793" s="101" t="s">
        <v>2680</v>
      </c>
      <c r="I793" s="101" t="s">
        <v>2579</v>
      </c>
      <c r="J793" s="101" t="s">
        <v>3169</v>
      </c>
      <c r="K793" s="73" t="s">
        <v>4473</v>
      </c>
      <c r="L793" s="73" t="str">
        <f>_xlfn.CONCAT(tbl_Picklist_UniclassPM[[#This Row],[Code]]," : ",tbl_Picklist_UniclassPM[[#This Row],[Title]])</f>
        <v>PM_70_30_98 : Workshop equipment commissioning certificate</v>
      </c>
      <c r="M793" s="73"/>
      <c r="N793" s="73"/>
      <c r="O793" s="73"/>
      <c r="P793" s="73"/>
      <c r="Q793" s="73"/>
      <c r="R793" s="73" t="str">
        <f ca="1"/>
        <v>PM_70_75_49 : Lightning protection installation test report</v>
      </c>
    </row>
    <row r="794" spans="2:18" x14ac:dyDescent="0.35">
      <c r="B794" s="6" t="s">
        <v>4474</v>
      </c>
      <c r="C794" s="73"/>
      <c r="D794" s="73"/>
      <c r="E794" s="73"/>
      <c r="F794" s="73"/>
      <c r="G79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PM_70_40</v>
      </c>
      <c r="H794" s="101" t="s">
        <v>2680</v>
      </c>
      <c r="I794" s="101" t="s">
        <v>2758</v>
      </c>
      <c r="J794" s="101"/>
      <c r="K794" s="73" t="s">
        <v>4475</v>
      </c>
      <c r="L794" s="73" t="str">
        <f>_xlfn.CONCAT(tbl_Picklist_UniclassPM[[#This Row],[Code]]," : ",tbl_Picklist_UniclassPM[[#This Row],[Title]])</f>
        <v>PM_70_40 : Installation inspection information</v>
      </c>
      <c r="M794" s="73"/>
      <c r="N794" s="73"/>
      <c r="O794" s="73"/>
      <c r="P794" s="73"/>
      <c r="Q794" s="73"/>
      <c r="R794" s="73" t="str">
        <f ca="1"/>
        <v>PM_70_75_52 : Monitoring systems connection test report</v>
      </c>
    </row>
    <row r="795" spans="2:18" x14ac:dyDescent="0.35">
      <c r="B795" s="6" t="s">
        <v>4476</v>
      </c>
      <c r="C795" s="73"/>
      <c r="D795" s="73"/>
      <c r="E795" s="73"/>
      <c r="F795" s="73"/>
      <c r="G79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PM_70_40_23</v>
      </c>
      <c r="H795" s="101" t="s">
        <v>2680</v>
      </c>
      <c r="I795" s="101" t="s">
        <v>2758</v>
      </c>
      <c r="J795" s="101" t="s">
        <v>2981</v>
      </c>
      <c r="K795" s="73" t="s">
        <v>4477</v>
      </c>
      <c r="L795" s="73" t="str">
        <f>_xlfn.CONCAT(tbl_Picklist_UniclassPM[[#This Row],[Code]]," : ",tbl_Picklist_UniclassPM[[#This Row],[Title]])</f>
        <v>PM_70_40_23 : Drain test inspection report</v>
      </c>
      <c r="M795" s="73"/>
      <c r="N795" s="73"/>
      <c r="O795" s="73"/>
      <c r="P795" s="73"/>
      <c r="Q795" s="73"/>
      <c r="R795" s="73" t="str">
        <f ca="1"/>
        <v>PM_70_75_61 : Perimeter gates test report</v>
      </c>
    </row>
    <row r="796" spans="2:18" x14ac:dyDescent="0.35">
      <c r="B796" s="6" t="s">
        <v>4478</v>
      </c>
      <c r="C796" s="73"/>
      <c r="D796" s="73"/>
      <c r="E796" s="73"/>
      <c r="F796" s="73"/>
      <c r="G79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PM_70_40_28</v>
      </c>
      <c r="H796" s="101" t="s">
        <v>2680</v>
      </c>
      <c r="I796" s="101" t="s">
        <v>2758</v>
      </c>
      <c r="J796" s="101" t="s">
        <v>2753</v>
      </c>
      <c r="K796" s="73" t="s">
        <v>4479</v>
      </c>
      <c r="L796" s="73" t="str">
        <f>_xlfn.CONCAT(tbl_Picklist_UniclassPM[[#This Row],[Code]]," : ",tbl_Picklist_UniclassPM[[#This Row],[Title]])</f>
        <v>PM_70_40_28 : Fire-rated doors installation inspection report</v>
      </c>
      <c r="M796" s="73"/>
      <c r="N796" s="73"/>
      <c r="O796" s="73"/>
      <c r="P796" s="73"/>
      <c r="Q796" s="73"/>
      <c r="R796" s="73" t="str">
        <f ca="1"/>
        <v>PM_70_75_63 : Pipeline pressure test certificate</v>
      </c>
    </row>
    <row r="797" spans="2:18" x14ac:dyDescent="0.35">
      <c r="B797" s="6" t="s">
        <v>4480</v>
      </c>
      <c r="C797" s="73"/>
      <c r="D797" s="73"/>
      <c r="E797" s="73"/>
      <c r="F797" s="73"/>
      <c r="G79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PM_70_40_30</v>
      </c>
      <c r="H797" s="101" t="s">
        <v>2680</v>
      </c>
      <c r="I797" s="101" t="s">
        <v>2758</v>
      </c>
      <c r="J797" s="101" t="s">
        <v>2579</v>
      </c>
      <c r="K797" s="73" t="s">
        <v>4481</v>
      </c>
      <c r="L797" s="73" t="str">
        <f>_xlfn.CONCAT(tbl_Picklist_UniclassPM[[#This Row],[Code]]," : ",tbl_Picklist_UniclassPM[[#This Row],[Title]])</f>
        <v>PM_70_40_30 : Fire-stopping installation inspection report</v>
      </c>
      <c r="M797" s="73"/>
      <c r="N797" s="73"/>
      <c r="O797" s="73"/>
      <c r="P797" s="73"/>
      <c r="Q797" s="73"/>
      <c r="R797" s="73" t="str">
        <f ca="1"/>
        <v>PM_70_75_65 : Pressure system installation test report</v>
      </c>
    </row>
    <row r="798" spans="2:18" x14ac:dyDescent="0.35">
      <c r="B798" s="6" t="s">
        <v>4482</v>
      </c>
      <c r="C798" s="73"/>
      <c r="D798" s="73"/>
      <c r="E798" s="73"/>
      <c r="F798" s="73"/>
      <c r="G79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PM_70_40_34</v>
      </c>
      <c r="H798" s="101" t="s">
        <v>2680</v>
      </c>
      <c r="I798" s="101" t="s">
        <v>2758</v>
      </c>
      <c r="J798" s="101" t="s">
        <v>3060</v>
      </c>
      <c r="K798" s="73" t="s">
        <v>4483</v>
      </c>
      <c r="L798" s="73" t="str">
        <f>_xlfn.CONCAT(tbl_Picklist_UniclassPM[[#This Row],[Code]]," : ",tbl_Picklist_UniclassPM[[#This Row],[Title]])</f>
        <v>PM_70_40_34 : Generator inspection report</v>
      </c>
      <c r="M798" s="73"/>
      <c r="N798" s="73"/>
      <c r="O798" s="73"/>
      <c r="P798" s="73"/>
      <c r="Q798" s="73"/>
      <c r="R798" s="73" t="str">
        <f ca="1"/>
        <v>PM_70_75_68 : Public health installation test report</v>
      </c>
    </row>
    <row r="799" spans="2:18" x14ac:dyDescent="0.35">
      <c r="B799" s="6" t="s">
        <v>4484</v>
      </c>
      <c r="C799" s="73"/>
      <c r="D799" s="73"/>
      <c r="E799" s="73"/>
      <c r="F799" s="73"/>
      <c r="G79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PM_70_40_75</v>
      </c>
      <c r="H799" s="101" t="s">
        <v>2680</v>
      </c>
      <c r="I799" s="101" t="s">
        <v>2758</v>
      </c>
      <c r="J799" s="101" t="s">
        <v>2793</v>
      </c>
      <c r="K799" s="73" t="s">
        <v>4485</v>
      </c>
      <c r="L799" s="73" t="str">
        <f>_xlfn.CONCAT(tbl_Picklist_UniclassPM[[#This Row],[Code]]," : ",tbl_Picklist_UniclassPM[[#This Row],[Title]])</f>
        <v>PM_70_40_75 : Safety glass installation inspection report</v>
      </c>
      <c r="M799" s="73"/>
      <c r="N799" s="73"/>
      <c r="O799" s="73"/>
      <c r="P799" s="73"/>
      <c r="Q799" s="73"/>
      <c r="R799" s="73" t="str">
        <f ca="1"/>
        <v>PM_70_75_69 : Rainwater drainage system test certificate</v>
      </c>
    </row>
    <row r="800" spans="2:18" x14ac:dyDescent="0.35">
      <c r="B800" s="6" t="s">
        <v>4486</v>
      </c>
      <c r="C800" s="73"/>
      <c r="D800" s="73"/>
      <c r="E800" s="73"/>
      <c r="F800" s="73"/>
      <c r="G80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v>
      </c>
      <c r="H800" s="101" t="s">
        <v>2680</v>
      </c>
      <c r="I800" s="101" t="s">
        <v>2680</v>
      </c>
      <c r="J800" s="101"/>
      <c r="K800" s="73" t="s">
        <v>4487</v>
      </c>
      <c r="L800" s="73" t="str">
        <f>_xlfn.CONCAT(tbl_Picklist_UniclassPM[[#This Row],[Code]]," : ",tbl_Picklist_UniclassPM[[#This Row],[Title]])</f>
        <v>PM_70_70 : Structural testing information</v>
      </c>
      <c r="M800" s="73"/>
      <c r="N800" s="73"/>
      <c r="O800" s="73"/>
      <c r="P800" s="73"/>
      <c r="Q800" s="73"/>
      <c r="R800" s="73" t="str">
        <f ca="1"/>
        <v>PM_70_75_70 : Rainwater harvesting system test certificate</v>
      </c>
    </row>
    <row r="801" spans="2:18" x14ac:dyDescent="0.35">
      <c r="B801" s="6" t="s">
        <v>4488</v>
      </c>
      <c r="C801" s="73"/>
      <c r="D801" s="73"/>
      <c r="E801" s="73"/>
      <c r="F801" s="73"/>
      <c r="G80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PM_70_70_13</v>
      </c>
      <c r="H801" s="101" t="s">
        <v>2680</v>
      </c>
      <c r="I801" s="101" t="s">
        <v>2680</v>
      </c>
      <c r="J801" s="101" t="s">
        <v>2654</v>
      </c>
      <c r="K801" s="73" t="s">
        <v>4489</v>
      </c>
      <c r="L801" s="73" t="str">
        <f>_xlfn.CONCAT(tbl_Picklist_UniclassPM[[#This Row],[Code]]," : ",tbl_Picklist_UniclassPM[[#This Row],[Title]])</f>
        <v>PM_70_70_13 : Cement test report</v>
      </c>
      <c r="M801" s="73"/>
      <c r="N801" s="73"/>
      <c r="O801" s="73"/>
      <c r="P801" s="73"/>
      <c r="Q801" s="73"/>
      <c r="R801" s="73" t="str">
        <f ca="1"/>
        <v>PM_70_75_71 : Refrigerant pipeline pressure test certificate</v>
      </c>
    </row>
    <row r="802" spans="2:18" x14ac:dyDescent="0.35">
      <c r="B802" s="6" t="s">
        <v>4490</v>
      </c>
      <c r="C802" s="73"/>
      <c r="D802" s="73"/>
      <c r="E802" s="73"/>
      <c r="F802" s="73"/>
      <c r="G80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PM_70_70_15</v>
      </c>
      <c r="H802" s="101" t="s">
        <v>2680</v>
      </c>
      <c r="I802" s="101" t="s">
        <v>2680</v>
      </c>
      <c r="J802" s="101" t="s">
        <v>2505</v>
      </c>
      <c r="K802" s="73" t="s">
        <v>4491</v>
      </c>
      <c r="L802" s="73" t="str">
        <f>_xlfn.CONCAT(tbl_Picklist_UniclassPM[[#This Row],[Code]]," : ",tbl_Picklist_UniclassPM[[#This Row],[Title]])</f>
        <v>PM_70_70_15 : Concrete cube test report</v>
      </c>
      <c r="M802" s="73"/>
      <c r="N802" s="73"/>
      <c r="O802" s="73"/>
      <c r="P802" s="73"/>
      <c r="Q802" s="73"/>
      <c r="R802" s="73" t="str">
        <f ca="1"/>
        <v>PM_70_75_79 : Sliding partitions test report</v>
      </c>
    </row>
    <row r="803" spans="2:18" x14ac:dyDescent="0.35">
      <c r="B803" s="6" t="s">
        <v>4492</v>
      </c>
      <c r="C803" s="73"/>
      <c r="D803" s="73"/>
      <c r="E803" s="73"/>
      <c r="F803" s="73"/>
      <c r="G80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PM_70_70_17</v>
      </c>
      <c r="H803" s="101" t="s">
        <v>2680</v>
      </c>
      <c r="I803" s="101" t="s">
        <v>2680</v>
      </c>
      <c r="J803" s="101" t="s">
        <v>2525</v>
      </c>
      <c r="K803" s="73" t="s">
        <v>4493</v>
      </c>
      <c r="L803" s="73" t="str">
        <f>_xlfn.CONCAT(tbl_Picklist_UniclassPM[[#This Row],[Code]]," : ",tbl_Picklist_UniclassPM[[#This Row],[Title]])</f>
        <v>PM_70_70_17 : Concrete design certificate</v>
      </c>
      <c r="M803" s="73"/>
      <c r="N803" s="73"/>
      <c r="O803" s="73"/>
      <c r="P803" s="73"/>
      <c r="Q803" s="73"/>
      <c r="R803" s="73" t="str">
        <f ca="1"/>
        <v>PM_70_75_81 : Solar panel wind uplift test report</v>
      </c>
    </row>
    <row r="804" spans="2:18" x14ac:dyDescent="0.35">
      <c r="B804" s="6" t="s">
        <v>4494</v>
      </c>
      <c r="C804" s="73"/>
      <c r="D804" s="73"/>
      <c r="E804" s="73"/>
      <c r="F804" s="73"/>
      <c r="G80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PM_70_70_18</v>
      </c>
      <c r="H804" s="101" t="s">
        <v>2680</v>
      </c>
      <c r="I804" s="101" t="s">
        <v>2680</v>
      </c>
      <c r="J804" s="101" t="s">
        <v>2710</v>
      </c>
      <c r="K804" s="73" t="s">
        <v>4495</v>
      </c>
      <c r="L804" s="73" t="str">
        <f>_xlfn.CONCAT(tbl_Picklist_UniclassPM[[#This Row],[Code]]," : ",tbl_Picklist_UniclassPM[[#This Row],[Title]])</f>
        <v>PM_70_70_18 : Concrete mix design certificate</v>
      </c>
      <c r="M804" s="73"/>
      <c r="N804" s="73"/>
      <c r="O804" s="73"/>
      <c r="P804" s="73"/>
      <c r="Q804" s="73"/>
      <c r="R804" s="73" t="str">
        <f ca="1"/>
        <v>PM_70_75_83 : Sound and lighting systems test report</v>
      </c>
    </row>
    <row r="805" spans="2:18" x14ac:dyDescent="0.35">
      <c r="B805" s="6" t="s">
        <v>4496</v>
      </c>
      <c r="C805" s="73"/>
      <c r="D805" s="73"/>
      <c r="E805" s="73"/>
      <c r="F805" s="73"/>
      <c r="G80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PM_70_70_25</v>
      </c>
      <c r="H805" s="101" t="s">
        <v>2680</v>
      </c>
      <c r="I805" s="101" t="s">
        <v>2680</v>
      </c>
      <c r="J805" s="101" t="s">
        <v>2733</v>
      </c>
      <c r="K805" s="73" t="s">
        <v>4497</v>
      </c>
      <c r="L805" s="73" t="str">
        <f>_xlfn.CONCAT(tbl_Picklist_UniclassPM[[#This Row],[Code]]," : ",tbl_Picklist_UniclassPM[[#This Row],[Title]])</f>
        <v>PM_70_70_25 : Pile dynamic load testing report</v>
      </c>
      <c r="M805" s="73"/>
      <c r="N805" s="73"/>
      <c r="O805" s="73"/>
      <c r="P805" s="73"/>
      <c r="Q805" s="73"/>
      <c r="R805" s="73" t="str">
        <f ca="1"/>
        <v>PM_70_75_85 : Surveillance equipment installation test report</v>
      </c>
    </row>
    <row r="806" spans="2:18" x14ac:dyDescent="0.35">
      <c r="B806" s="6" t="s">
        <v>4498</v>
      </c>
      <c r="C806" s="73"/>
      <c r="D806" s="73"/>
      <c r="E806" s="73"/>
      <c r="F806" s="73"/>
      <c r="G80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PM_70_70_28</v>
      </c>
      <c r="H806" s="101" t="s">
        <v>2680</v>
      </c>
      <c r="I806" s="101" t="s">
        <v>2680</v>
      </c>
      <c r="J806" s="101" t="s">
        <v>2753</v>
      </c>
      <c r="K806" s="73" t="s">
        <v>4499</v>
      </c>
      <c r="L806" s="73" t="str">
        <f>_xlfn.CONCAT(tbl_Picklist_UniclassPM[[#This Row],[Code]]," : ",tbl_Picklist_UniclassPM[[#This Row],[Title]])</f>
        <v>PM_70_70_28 : External wall system assessment information</v>
      </c>
      <c r="M806" s="73"/>
      <c r="N806" s="73"/>
      <c r="O806" s="73"/>
      <c r="P806" s="73"/>
      <c r="Q806" s="73"/>
      <c r="R806" s="73" t="str">
        <f ca="1"/>
        <v>PM_70_75_88 : Telecommunications installation test report</v>
      </c>
    </row>
    <row r="807" spans="2:18" x14ac:dyDescent="0.35">
      <c r="B807" s="6" t="s">
        <v>4500</v>
      </c>
      <c r="C807" s="73"/>
      <c r="D807" s="73"/>
      <c r="E807" s="73"/>
      <c r="F807" s="73"/>
      <c r="G80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PM_70_70_42</v>
      </c>
      <c r="H807" s="101" t="s">
        <v>2680</v>
      </c>
      <c r="I807" s="101" t="s">
        <v>2680</v>
      </c>
      <c r="J807" s="101" t="s">
        <v>3318</v>
      </c>
      <c r="K807" s="73" t="s">
        <v>4501</v>
      </c>
      <c r="L807" s="73" t="str">
        <f>_xlfn.CONCAT(tbl_Picklist_UniclassPM[[#This Row],[Code]]," : ",tbl_Picklist_UniclassPM[[#This Row],[Title]])</f>
        <v>PM_70_70_42 : Pile integrity testing report</v>
      </c>
      <c r="M807" s="73"/>
      <c r="N807" s="73"/>
      <c r="O807" s="73"/>
      <c r="P807" s="73"/>
      <c r="Q807" s="73"/>
      <c r="R807" s="73" t="str">
        <f ca="1"/>
        <v>PM_70_75_93 : Voice alarm equipment test certificate</v>
      </c>
    </row>
    <row r="808" spans="2:18" x14ac:dyDescent="0.35">
      <c r="B808" s="6" t="s">
        <v>4502</v>
      </c>
      <c r="C808" s="73"/>
      <c r="D808" s="73"/>
      <c r="E808" s="73"/>
      <c r="F808" s="73"/>
      <c r="G80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PM_70_70_70</v>
      </c>
      <c r="H808" s="101" t="s">
        <v>2680</v>
      </c>
      <c r="I808" s="101" t="s">
        <v>2680</v>
      </c>
      <c r="J808" s="101" t="s">
        <v>2680</v>
      </c>
      <c r="K808" s="73" t="s">
        <v>4503</v>
      </c>
      <c r="L808" s="73" t="str">
        <f>_xlfn.CONCAT(tbl_Picklist_UniclassPM[[#This Row],[Code]]," : ",tbl_Picklist_UniclassPM[[#This Row],[Title]])</f>
        <v>PM_70_70_70 : Pile rapid load testing report</v>
      </c>
      <c r="M808" s="73"/>
      <c r="N808" s="73"/>
      <c r="O808" s="73"/>
      <c r="P808" s="73"/>
      <c r="Q808" s="73"/>
      <c r="R808" s="73" t="str">
        <f ca="1"/>
        <v>PM_70_75_94 : Ventilation test report</v>
      </c>
    </row>
    <row r="809" spans="2:18" x14ac:dyDescent="0.35">
      <c r="B809" s="6" t="s">
        <v>4504</v>
      </c>
      <c r="C809" s="73"/>
      <c r="D809" s="73"/>
      <c r="E809" s="73"/>
      <c r="F809" s="73"/>
      <c r="G80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PM_70_70_74</v>
      </c>
      <c r="H809" s="101" t="s">
        <v>2680</v>
      </c>
      <c r="I809" s="101" t="s">
        <v>2680</v>
      </c>
      <c r="J809" s="101" t="s">
        <v>3404</v>
      </c>
      <c r="K809" s="73" t="s">
        <v>4505</v>
      </c>
      <c r="L809" s="73" t="str">
        <f>_xlfn.CONCAT(tbl_Picklist_UniclassPM[[#This Row],[Code]]," : ",tbl_Picklist_UniclassPM[[#This Row],[Title]])</f>
        <v>PM_70_70_74 : Roof truss certificate</v>
      </c>
      <c r="M809" s="73"/>
      <c r="N809" s="73"/>
      <c r="O809" s="73"/>
      <c r="P809" s="73"/>
      <c r="Q809" s="73"/>
      <c r="R809" s="73" t="str">
        <f ca="1"/>
        <v>PM_70_75_95 : Wastewater drainage system test certificate</v>
      </c>
    </row>
    <row r="810" spans="2:18" x14ac:dyDescent="0.35">
      <c r="B810" s="6" t="s">
        <v>4506</v>
      </c>
      <c r="C810" s="73"/>
      <c r="D810" s="73"/>
      <c r="E810" s="73"/>
      <c r="F810" s="73"/>
      <c r="G81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PM_70_70_80</v>
      </c>
      <c r="H810" s="101" t="s">
        <v>2680</v>
      </c>
      <c r="I810" s="101" t="s">
        <v>2680</v>
      </c>
      <c r="J810" s="101" t="s">
        <v>2829</v>
      </c>
      <c r="K810" s="73" t="s">
        <v>4507</v>
      </c>
      <c r="L810" s="73" t="str">
        <f>_xlfn.CONCAT(tbl_Picklist_UniclassPM[[#This Row],[Code]]," : ",tbl_Picklist_UniclassPM[[#This Row],[Title]])</f>
        <v>PM_70_70_80 : Static loading pile test report</v>
      </c>
      <c r="M810" s="73"/>
      <c r="N810" s="73"/>
      <c r="O810" s="73"/>
      <c r="P810" s="73"/>
      <c r="Q810" s="73"/>
      <c r="R810" s="73" t="str">
        <f ca="1"/>
        <v>PM_70_75_96 : Water distribution pressure test report</v>
      </c>
    </row>
    <row r="811" spans="2:18" x14ac:dyDescent="0.35">
      <c r="B811" s="6" t="s">
        <v>4508</v>
      </c>
      <c r="C811" s="73"/>
      <c r="D811" s="73"/>
      <c r="E811" s="73"/>
      <c r="F811" s="73"/>
      <c r="G81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PM_70_70_81</v>
      </c>
      <c r="H811" s="101" t="s">
        <v>2680</v>
      </c>
      <c r="I811" s="101" t="s">
        <v>2680</v>
      </c>
      <c r="J811" s="101" t="s">
        <v>3327</v>
      </c>
      <c r="K811" s="73" t="s">
        <v>4509</v>
      </c>
      <c r="L811" s="73" t="str">
        <f>_xlfn.CONCAT(tbl_Picklist_UniclassPM[[#This Row],[Code]]," : ",tbl_Picklist_UniclassPM[[#This Row],[Title]])</f>
        <v>PM_70_70_81 : Structural fire protection certificate</v>
      </c>
      <c r="M811" s="73"/>
      <c r="N811" s="73"/>
      <c r="O811" s="73"/>
      <c r="P811" s="73"/>
      <c r="Q811" s="73"/>
      <c r="R811" s="73" t="str">
        <f ca="1"/>
        <v>PM_70_75_97 : Window cleaning equipment test report</v>
      </c>
    </row>
    <row r="812" spans="2:18" x14ac:dyDescent="0.35">
      <c r="B812" s="6" t="s">
        <v>4510</v>
      </c>
      <c r="C812" s="73"/>
      <c r="D812" s="73"/>
      <c r="E812" s="73"/>
      <c r="F812" s="73"/>
      <c r="G81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PM_70_70_82</v>
      </c>
      <c r="H812" s="101" t="s">
        <v>2680</v>
      </c>
      <c r="I812" s="101" t="s">
        <v>2680</v>
      </c>
      <c r="J812" s="101" t="s">
        <v>2800</v>
      </c>
      <c r="K812" s="73" t="s">
        <v>4511</v>
      </c>
      <c r="L812" s="73" t="str">
        <f>_xlfn.CONCAT(tbl_Picklist_UniclassPM[[#This Row],[Code]]," : ",tbl_Picklist_UniclassPM[[#This Row],[Title]])</f>
        <v>PM_70_70_82 : Pile static load testing test records</v>
      </c>
      <c r="M812" s="73"/>
      <c r="N812" s="73"/>
      <c r="O812" s="73"/>
      <c r="P812" s="73"/>
      <c r="Q812" s="73"/>
      <c r="R812" s="73" t="str">
        <f ca="1"/>
        <v>PM_70_75_98 : Workshop equipment test certificate</v>
      </c>
    </row>
    <row r="813" spans="2:18" x14ac:dyDescent="0.35">
      <c r="B813" s="6" t="s">
        <v>4512</v>
      </c>
      <c r="C813" s="73"/>
      <c r="D813" s="73"/>
      <c r="E813" s="73"/>
      <c r="F813" s="73"/>
      <c r="G81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PM_70_70_96</v>
      </c>
      <c r="H813" s="101" t="s">
        <v>2680</v>
      </c>
      <c r="I813" s="101" t="s">
        <v>2680</v>
      </c>
      <c r="J813" s="101" t="s">
        <v>3163</v>
      </c>
      <c r="K813" s="73" t="s">
        <v>4513</v>
      </c>
      <c r="L813" s="73" t="str">
        <f>_xlfn.CONCAT(tbl_Picklist_UniclassPM[[#This Row],[Code]]," : ",tbl_Picklist_UniclassPM[[#This Row],[Title]])</f>
        <v>PM_70_70_96 : Wall ties and structural restraint inspection report</v>
      </c>
      <c r="M813" s="73"/>
      <c r="N813" s="73"/>
      <c r="O813" s="73"/>
      <c r="P813" s="73"/>
      <c r="Q813" s="73"/>
      <c r="R813" s="73" t="str">
        <f ca="1"/>
        <v>PM_70_80_01 : Access control commissioning certificate</v>
      </c>
    </row>
    <row r="814" spans="2:18" x14ac:dyDescent="0.35">
      <c r="B814" s="6" t="s">
        <v>4514</v>
      </c>
      <c r="C814" s="73"/>
      <c r="D814" s="73"/>
      <c r="E814" s="73"/>
      <c r="F814" s="73"/>
      <c r="G81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v>
      </c>
      <c r="H814" s="101" t="s">
        <v>2680</v>
      </c>
      <c r="I814" s="101" t="s">
        <v>2793</v>
      </c>
      <c r="J814" s="101"/>
      <c r="K814" s="73" t="s">
        <v>4515</v>
      </c>
      <c r="L814" s="73" t="str">
        <f>_xlfn.CONCAT(tbl_Picklist_UniclassPM[[#This Row],[Code]]," : ",tbl_Picklist_UniclassPM[[#This Row],[Title]])</f>
        <v>PM_70_75 : Testing information</v>
      </c>
      <c r="M814" s="73"/>
      <c r="N814" s="73"/>
      <c r="O814" s="73"/>
      <c r="P814" s="73"/>
      <c r="Q814" s="73"/>
      <c r="R814" s="73" t="str">
        <f ca="1"/>
        <v>PM_70_80_02 : Air distribution systems commissioning report</v>
      </c>
    </row>
    <row r="815" spans="2:18" x14ac:dyDescent="0.35">
      <c r="B815" s="6" t="s">
        <v>4516</v>
      </c>
      <c r="C815" s="73"/>
      <c r="D815" s="73"/>
      <c r="E815" s="73"/>
      <c r="F815" s="73"/>
      <c r="G81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PM_70_75_01</v>
      </c>
      <c r="H815" s="101" t="s">
        <v>2680</v>
      </c>
      <c r="I815" s="101" t="s">
        <v>2793</v>
      </c>
      <c r="J815" s="101" t="s">
        <v>2536</v>
      </c>
      <c r="K815" s="73" t="s">
        <v>4517</v>
      </c>
      <c r="L815" s="73" t="str">
        <f>_xlfn.CONCAT(tbl_Picklist_UniclassPM[[#This Row],[Code]]," : ",tbl_Picklist_UniclassPM[[#This Row],[Title]])</f>
        <v>PM_70_75_01 : Acoustic test report</v>
      </c>
      <c r="M815" s="73"/>
      <c r="N815" s="73"/>
      <c r="O815" s="73"/>
      <c r="P815" s="73"/>
      <c r="Q815" s="73"/>
      <c r="R815" s="73" t="str">
        <f ca="1"/>
        <v>PM_70_80_03 : Air conditioning systems commissioning certificate</v>
      </c>
    </row>
    <row r="816" spans="2:18" x14ac:dyDescent="0.35">
      <c r="B816" s="6" t="s">
        <v>4518</v>
      </c>
      <c r="C816" s="73"/>
      <c r="D816" s="73"/>
      <c r="E816" s="73"/>
      <c r="F816" s="73"/>
      <c r="G81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PM_70_75_02</v>
      </c>
      <c r="H816" s="101" t="s">
        <v>2680</v>
      </c>
      <c r="I816" s="101" t="s">
        <v>2793</v>
      </c>
      <c r="J816" s="101" t="s">
        <v>2553</v>
      </c>
      <c r="K816" s="73" t="s">
        <v>4519</v>
      </c>
      <c r="L816" s="73" t="str">
        <f>_xlfn.CONCAT(tbl_Picklist_UniclassPM[[#This Row],[Code]]," : ",tbl_Picklist_UniclassPM[[#This Row],[Title]])</f>
        <v>PM_70_75_02 : Air distribution test report</v>
      </c>
      <c r="M816" s="73"/>
      <c r="N816" s="73"/>
      <c r="O816" s="73"/>
      <c r="P816" s="73"/>
      <c r="Q816" s="73"/>
      <c r="R816" s="73" t="str">
        <f ca="1"/>
        <v>PM_70_80_04 : Air source heat pump commissioning certificate</v>
      </c>
    </row>
    <row r="817" spans="2:18" x14ac:dyDescent="0.35">
      <c r="B817" s="6" t="s">
        <v>4520</v>
      </c>
      <c r="C817" s="73"/>
      <c r="D817" s="73"/>
      <c r="E817" s="73"/>
      <c r="F817" s="73"/>
      <c r="G81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PM_70_75_03</v>
      </c>
      <c r="H817" s="101" t="s">
        <v>2680</v>
      </c>
      <c r="I817" s="101" t="s">
        <v>2793</v>
      </c>
      <c r="J817" s="101" t="s">
        <v>2464</v>
      </c>
      <c r="K817" s="73" t="s">
        <v>4521</v>
      </c>
      <c r="L817" s="73" t="str">
        <f>_xlfn.CONCAT(tbl_Picklist_UniclassPM[[#This Row],[Code]]," : ",tbl_Picklist_UniclassPM[[#This Row],[Title]])</f>
        <v>PM_70_75_03 : Access equipment test report</v>
      </c>
      <c r="M817" s="73"/>
      <c r="N817" s="73"/>
      <c r="O817" s="73"/>
      <c r="P817" s="73"/>
      <c r="Q817" s="73"/>
      <c r="R817" s="73" t="str">
        <f ca="1"/>
        <v>PM_70_80_05 : Audiovisual systems commissioning and acceptance certificate</v>
      </c>
    </row>
    <row r="818" spans="2:18" x14ac:dyDescent="0.35">
      <c r="B818" s="6" t="s">
        <v>4522</v>
      </c>
      <c r="C818" s="73"/>
      <c r="D818" s="73"/>
      <c r="E818" s="73"/>
      <c r="F818" s="73"/>
      <c r="G81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PM_70_75_04</v>
      </c>
      <c r="H818" s="101" t="s">
        <v>2680</v>
      </c>
      <c r="I818" s="101" t="s">
        <v>2793</v>
      </c>
      <c r="J818" s="101" t="s">
        <v>2586</v>
      </c>
      <c r="K818" s="73" t="s">
        <v>4523</v>
      </c>
      <c r="L818" s="73" t="str">
        <f>_xlfn.CONCAT(tbl_Picklist_UniclassPM[[#This Row],[Code]]," : ",tbl_Picklist_UniclassPM[[#This Row],[Title]])</f>
        <v>PM_70_75_04 : Air leakage test certificate</v>
      </c>
      <c r="M818" s="73"/>
      <c r="N818" s="73"/>
      <c r="O818" s="73"/>
      <c r="P818" s="73"/>
      <c r="Q818" s="73"/>
      <c r="R818" s="73" t="str">
        <f ca="1"/>
        <v>PM_70_80_07 : Bell system commissioning certificate</v>
      </c>
    </row>
    <row r="819" spans="2:18" x14ac:dyDescent="0.35">
      <c r="B819" s="6" t="s">
        <v>4524</v>
      </c>
      <c r="C819" s="73"/>
      <c r="D819" s="73"/>
      <c r="E819" s="73"/>
      <c r="F819" s="73"/>
      <c r="G81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PM_70_75_05</v>
      </c>
      <c r="H819" s="101" t="s">
        <v>2680</v>
      </c>
      <c r="I819" s="101" t="s">
        <v>2793</v>
      </c>
      <c r="J819" s="101" t="s">
        <v>2598</v>
      </c>
      <c r="K819" s="73" t="s">
        <v>4525</v>
      </c>
      <c r="L819" s="73" t="str">
        <f>_xlfn.CONCAT(tbl_Picklist_UniclassPM[[#This Row],[Code]]," : ",tbl_Picklist_UniclassPM[[#This Row],[Title]])</f>
        <v>PM_70_75_05 : Air quality test certificate</v>
      </c>
      <c r="M819" s="73"/>
      <c r="N819" s="73"/>
      <c r="O819" s="73"/>
      <c r="P819" s="73"/>
      <c r="Q819" s="73"/>
      <c r="R819" s="73" t="str">
        <f ca="1"/>
        <v>PM_70_80_11 : Chilled water system commissioning certificate</v>
      </c>
    </row>
    <row r="820" spans="2:18" x14ac:dyDescent="0.35">
      <c r="B820" s="6" t="s">
        <v>4526</v>
      </c>
      <c r="C820" s="73"/>
      <c r="D820" s="73"/>
      <c r="E820" s="73"/>
      <c r="F820" s="73"/>
      <c r="G82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PM_70_75_06</v>
      </c>
      <c r="H820" s="101" t="s">
        <v>2680</v>
      </c>
      <c r="I820" s="101" t="s">
        <v>2793</v>
      </c>
      <c r="J820" s="101" t="s">
        <v>2612</v>
      </c>
      <c r="K820" s="73" t="s">
        <v>4527</v>
      </c>
      <c r="L820" s="73" t="str">
        <f>_xlfn.CONCAT(tbl_Picklist_UniclassPM[[#This Row],[Code]]," : ",tbl_Picklist_UniclassPM[[#This Row],[Title]])</f>
        <v>PM_70_75_06 : Bathroom pod test certificate</v>
      </c>
      <c r="M820" s="73"/>
      <c r="N820" s="73"/>
      <c r="O820" s="73"/>
      <c r="P820" s="73"/>
      <c r="Q820" s="73"/>
      <c r="R820" s="73" t="str">
        <f ca="1"/>
        <v>PM_70_80_13 : Combined heat and power (CHP) system commissioning certificate</v>
      </c>
    </row>
    <row r="821" spans="2:18" x14ac:dyDescent="0.35">
      <c r="B821" s="6" t="s">
        <v>4528</v>
      </c>
      <c r="C821" s="73"/>
      <c r="D821" s="73"/>
      <c r="E821" s="73"/>
      <c r="F821" s="73"/>
      <c r="G82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PM_70_75_07</v>
      </c>
      <c r="H821" s="101" t="s">
        <v>2680</v>
      </c>
      <c r="I821" s="101" t="s">
        <v>2793</v>
      </c>
      <c r="J821" s="101" t="s">
        <v>2589</v>
      </c>
      <c r="K821" s="73" t="s">
        <v>4529</v>
      </c>
      <c r="L821" s="73" t="str">
        <f>_xlfn.CONCAT(tbl_Picklist_UniclassPM[[#This Row],[Code]]," : ",tbl_Picklist_UniclassPM[[#This Row],[Title]])</f>
        <v>PM_70_75_07 : Bell system test report</v>
      </c>
      <c r="M821" s="73"/>
      <c r="N821" s="73"/>
      <c r="O821" s="73"/>
      <c r="P821" s="73"/>
      <c r="Q821" s="73"/>
      <c r="R821" s="73" t="str">
        <f ca="1"/>
        <v>PM_70_80_14 : Communications systems commissioning certificate</v>
      </c>
    </row>
    <row r="822" spans="2:18" x14ac:dyDescent="0.35">
      <c r="B822" s="6" t="s">
        <v>4530</v>
      </c>
      <c r="C822" s="73"/>
      <c r="D822" s="73"/>
      <c r="E822" s="73"/>
      <c r="F822" s="73"/>
      <c r="G82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PM_70_75_08</v>
      </c>
      <c r="H822" s="101" t="s">
        <v>2680</v>
      </c>
      <c r="I822" s="101" t="s">
        <v>2793</v>
      </c>
      <c r="J822" s="101" t="s">
        <v>2783</v>
      </c>
      <c r="K822" s="73" t="s">
        <v>4531</v>
      </c>
      <c r="L822" s="73" t="str">
        <f>_xlfn.CONCAT(tbl_Picklist_UniclassPM[[#This Row],[Code]]," : ",tbl_Picklist_UniclassPM[[#This Row],[Title]])</f>
        <v>PM_70_75_08 : Boiler test report</v>
      </c>
      <c r="M822" s="73"/>
      <c r="N822" s="73"/>
      <c r="O822" s="73"/>
      <c r="P822" s="73"/>
      <c r="Q822" s="73"/>
      <c r="R822" s="73" t="str">
        <f ca="1"/>
        <v>PM_70_80_15 : Control system commissioning report</v>
      </c>
    </row>
    <row r="823" spans="2:18" x14ac:dyDescent="0.35">
      <c r="B823" s="6" t="s">
        <v>4532</v>
      </c>
      <c r="C823" s="73"/>
      <c r="D823" s="73"/>
      <c r="E823" s="73"/>
      <c r="F823" s="73"/>
      <c r="G82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PM_70_75_09</v>
      </c>
      <c r="H823" s="101" t="s">
        <v>2680</v>
      </c>
      <c r="I823" s="101" t="s">
        <v>2793</v>
      </c>
      <c r="J823" s="101" t="s">
        <v>2602</v>
      </c>
      <c r="K823" s="73" t="s">
        <v>4533</v>
      </c>
      <c r="L823" s="73" t="str">
        <f>_xlfn.CONCAT(tbl_Picklist_UniclassPM[[#This Row],[Code]]," : ",tbl_Picklist_UniclassPM[[#This Row],[Title]])</f>
        <v>PM_70_75_09 : Ceiling system fire resistance test report</v>
      </c>
      <c r="M823" s="73"/>
      <c r="N823" s="73"/>
      <c r="O823" s="73"/>
      <c r="P823" s="73"/>
      <c r="Q823" s="73"/>
      <c r="R823" s="73" t="str">
        <f ca="1"/>
        <v>PM_70_80_22 : Domestic hot water commissioning certificate</v>
      </c>
    </row>
    <row r="824" spans="2:18" x14ac:dyDescent="0.35">
      <c r="B824" s="6" t="s">
        <v>4534</v>
      </c>
      <c r="C824" s="73"/>
      <c r="D824" s="73"/>
      <c r="E824" s="73"/>
      <c r="F824" s="73"/>
      <c r="G82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PM_70_75_10</v>
      </c>
      <c r="H824" s="101" t="s">
        <v>2680</v>
      </c>
      <c r="I824" s="101" t="s">
        <v>2793</v>
      </c>
      <c r="J824" s="101" t="s">
        <v>2448</v>
      </c>
      <c r="K824" s="73" t="s">
        <v>4535</v>
      </c>
      <c r="L824" s="73" t="str">
        <f>_xlfn.CONCAT(tbl_Picklist_UniclassPM[[#This Row],[Code]]," : ",tbl_Picklist_UniclassPM[[#This Row],[Title]])</f>
        <v>PM_70_75_10 : Chlorination test report</v>
      </c>
      <c r="M824" s="73"/>
      <c r="N824" s="73"/>
      <c r="O824" s="73"/>
      <c r="P824" s="73"/>
      <c r="Q824" s="73"/>
      <c r="R824" s="73" t="str">
        <f ca="1"/>
        <v>PM_70_80_24 : Dry fire main commissioning certificate</v>
      </c>
    </row>
    <row r="825" spans="2:18" x14ac:dyDescent="0.35">
      <c r="B825" s="6" t="s">
        <v>4536</v>
      </c>
      <c r="C825" s="73"/>
      <c r="D825" s="73"/>
      <c r="E825" s="73"/>
      <c r="F825" s="73"/>
      <c r="G82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PM_70_75_11</v>
      </c>
      <c r="H825" s="101" t="s">
        <v>2680</v>
      </c>
      <c r="I825" s="101" t="s">
        <v>2793</v>
      </c>
      <c r="J825" s="101" t="s">
        <v>2628</v>
      </c>
      <c r="K825" s="73" t="s">
        <v>4537</v>
      </c>
      <c r="L825" s="73" t="str">
        <f>_xlfn.CONCAT(tbl_Picklist_UniclassPM[[#This Row],[Code]]," : ",tbl_Picklist_UniclassPM[[#This Row],[Title]])</f>
        <v>PM_70_75_11 : Cable test report</v>
      </c>
      <c r="M825" s="73"/>
      <c r="N825" s="73"/>
      <c r="O825" s="73"/>
      <c r="P825" s="73"/>
      <c r="Q825" s="73"/>
      <c r="R825" s="73" t="str">
        <f ca="1"/>
        <v>PM_70_80_28 : Emergency lighting installation commissioning report</v>
      </c>
    </row>
    <row r="826" spans="2:18" x14ac:dyDescent="0.35">
      <c r="B826" s="6" t="s">
        <v>4538</v>
      </c>
      <c r="C826" s="73"/>
      <c r="D826" s="73"/>
      <c r="E826" s="73"/>
      <c r="F826" s="73"/>
      <c r="G82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PM_70_75_12</v>
      </c>
      <c r="H826" s="101" t="s">
        <v>2680</v>
      </c>
      <c r="I826" s="101" t="s">
        <v>2793</v>
      </c>
      <c r="J826" s="101" t="s">
        <v>2641</v>
      </c>
      <c r="K826" s="73" t="s">
        <v>4539</v>
      </c>
      <c r="L826" s="73" t="str">
        <f>_xlfn.CONCAT(tbl_Picklist_UniclassPM[[#This Row],[Code]]," : ",tbl_Picklist_UniclassPM[[#This Row],[Title]])</f>
        <v>PM_70_75_12 : Cladding and curtain walling water test report</v>
      </c>
      <c r="M826" s="73"/>
      <c r="N826" s="73"/>
      <c r="O826" s="73"/>
      <c r="P826" s="73"/>
      <c r="Q826" s="73"/>
      <c r="R826" s="73" t="str">
        <f ca="1"/>
        <v>PM_70_80_30 : Fire alarm system commissioning certificate</v>
      </c>
    </row>
    <row r="827" spans="2:18" x14ac:dyDescent="0.35">
      <c r="B827" s="6" t="s">
        <v>4540</v>
      </c>
      <c r="C827" s="73"/>
      <c r="D827" s="73"/>
      <c r="E827" s="73"/>
      <c r="F827" s="73"/>
      <c r="G82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PM_70_75_13</v>
      </c>
      <c r="H827" s="101" t="s">
        <v>2680</v>
      </c>
      <c r="I827" s="101" t="s">
        <v>2793</v>
      </c>
      <c r="J827" s="101" t="s">
        <v>2654</v>
      </c>
      <c r="K827" s="73" t="s">
        <v>4541</v>
      </c>
      <c r="L827" s="73" t="str">
        <f>_xlfn.CONCAT(tbl_Picklist_UniclassPM[[#This Row],[Code]]," : ",tbl_Picklist_UniclassPM[[#This Row],[Title]])</f>
        <v>PM_70_75_13 : Coliform and bacteria count test report</v>
      </c>
      <c r="M827" s="73"/>
      <c r="N827" s="73"/>
      <c r="O827" s="73"/>
      <c r="P827" s="73"/>
      <c r="Q827" s="73"/>
      <c r="R827" s="73" t="str">
        <f ca="1"/>
        <v>PM_70_80_31 : Fire suppression system commissioning certificate</v>
      </c>
    </row>
    <row r="828" spans="2:18" x14ac:dyDescent="0.35">
      <c r="B828" s="6" t="s">
        <v>4542</v>
      </c>
      <c r="C828" s="73"/>
      <c r="D828" s="73"/>
      <c r="E828" s="73"/>
      <c r="F828" s="73"/>
      <c r="G82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PM_70_75_14</v>
      </c>
      <c r="H828" s="101" t="s">
        <v>2680</v>
      </c>
      <c r="I828" s="101" t="s">
        <v>2793</v>
      </c>
      <c r="J828" s="101" t="s">
        <v>2665</v>
      </c>
      <c r="K828" s="73" t="s">
        <v>4543</v>
      </c>
      <c r="L828" s="73" t="str">
        <f>_xlfn.CONCAT(tbl_Picklist_UniclassPM[[#This Row],[Code]]," : ",tbl_Picklist_UniclassPM[[#This Row],[Title]])</f>
        <v>PM_70_75_14 : Combined heat and power (CHP) system test report</v>
      </c>
      <c r="M828" s="73"/>
      <c r="N828" s="73"/>
      <c r="O828" s="73"/>
      <c r="P828" s="73"/>
      <c r="Q828" s="73"/>
      <c r="R828" s="73" t="str">
        <f ca="1"/>
        <v>PM_70_80_32 : Fume cupboard commissioning report</v>
      </c>
    </row>
    <row r="829" spans="2:18" x14ac:dyDescent="0.35">
      <c r="B829" s="6" t="s">
        <v>4544</v>
      </c>
      <c r="C829" s="73"/>
      <c r="D829" s="73"/>
      <c r="E829" s="73"/>
      <c r="F829" s="73"/>
      <c r="G82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PM_70_75_15</v>
      </c>
      <c r="H829" s="101" t="s">
        <v>2680</v>
      </c>
      <c r="I829" s="101" t="s">
        <v>2793</v>
      </c>
      <c r="J829" s="101" t="s">
        <v>2505</v>
      </c>
      <c r="K829" s="73" t="s">
        <v>4545</v>
      </c>
      <c r="L829" s="73" t="str">
        <f>_xlfn.CONCAT(tbl_Picklist_UniclassPM[[#This Row],[Code]]," : ",tbl_Picklist_UniclassPM[[#This Row],[Title]])</f>
        <v>PM_70_75_15 : Control system test report</v>
      </c>
      <c r="M829" s="73"/>
      <c r="N829" s="73"/>
      <c r="O829" s="73"/>
      <c r="P829" s="73"/>
      <c r="Q829" s="73"/>
      <c r="R829" s="73" t="str">
        <f ca="1"/>
        <v>PM_70_80_34 : Ground source heat pump commissioning certificate</v>
      </c>
    </row>
    <row r="830" spans="2:18" x14ac:dyDescent="0.35">
      <c r="B830" s="6" t="s">
        <v>4546</v>
      </c>
      <c r="C830" s="73"/>
      <c r="D830" s="73"/>
      <c r="E830" s="73"/>
      <c r="F830" s="73"/>
      <c r="G83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PM_70_75_17</v>
      </c>
      <c r="H830" s="101" t="s">
        <v>2680</v>
      </c>
      <c r="I830" s="101" t="s">
        <v>2793</v>
      </c>
      <c r="J830" s="101" t="s">
        <v>2525</v>
      </c>
      <c r="K830" s="73" t="s">
        <v>4547</v>
      </c>
      <c r="L830" s="73" t="str">
        <f>_xlfn.CONCAT(tbl_Picklist_UniclassPM[[#This Row],[Code]]," : ",tbl_Picklist_UniclassPM[[#This Row],[Title]])</f>
        <v>PM_70_75_17 : Co-ordinated shut down interface test report</v>
      </c>
      <c r="M830" s="73"/>
      <c r="N830" s="73"/>
      <c r="O830" s="73"/>
      <c r="P830" s="73"/>
      <c r="Q830" s="73"/>
      <c r="R830" s="73" t="str">
        <f ca="1"/>
        <v>PM_70_80_36 : Heating system commissioning certificate</v>
      </c>
    </row>
    <row r="831" spans="2:18" x14ac:dyDescent="0.35">
      <c r="B831" s="6" t="s">
        <v>4548</v>
      </c>
      <c r="C831" s="73"/>
      <c r="D831" s="73"/>
      <c r="E831" s="73"/>
      <c r="F831" s="73"/>
      <c r="G83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PM_70_75_21</v>
      </c>
      <c r="H831" s="101" t="s">
        <v>2680</v>
      </c>
      <c r="I831" s="101" t="s">
        <v>2793</v>
      </c>
      <c r="J831" s="101" t="s">
        <v>2722</v>
      </c>
      <c r="K831" s="73" t="s">
        <v>4549</v>
      </c>
      <c r="L831" s="73" t="str">
        <f>_xlfn.CONCAT(tbl_Picklist_UniclassPM[[#This Row],[Code]]," : ",tbl_Picklist_UniclassPM[[#This Row],[Title]])</f>
        <v>PM_70_75_21 : Disabled alarms and disabled refuge alarm test report</v>
      </c>
      <c r="M831" s="73"/>
      <c r="N831" s="73"/>
      <c r="O831" s="73"/>
      <c r="P831" s="73"/>
      <c r="Q831" s="73"/>
      <c r="R831" s="73" t="str">
        <f ca="1"/>
        <v>PM_70_80_37 : Heating system water treatment certificate</v>
      </c>
    </row>
    <row r="832" spans="2:18" x14ac:dyDescent="0.35">
      <c r="B832" s="6" t="s">
        <v>4550</v>
      </c>
      <c r="C832" s="73"/>
      <c r="D832" s="73"/>
      <c r="E832" s="73"/>
      <c r="F832" s="73"/>
      <c r="G83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PM_70_75_22</v>
      </c>
      <c r="H832" s="101" t="s">
        <v>2680</v>
      </c>
      <c r="I832" s="101" t="s">
        <v>2793</v>
      </c>
      <c r="J832" s="101" t="s">
        <v>2813</v>
      </c>
      <c r="K832" s="73" t="s">
        <v>4551</v>
      </c>
      <c r="L832" s="73" t="str">
        <f>_xlfn.CONCAT(tbl_Picklist_UniclassPM[[#This Row],[Code]]," : ",tbl_Picklist_UniclassPM[[#This Row],[Title]])</f>
        <v>PM_70_75_22 : Drainage leakage test results</v>
      </c>
      <c r="M832" s="73"/>
      <c r="N832" s="73"/>
      <c r="O832" s="73"/>
      <c r="P832" s="73"/>
      <c r="Q832" s="73"/>
      <c r="R832" s="73" t="str">
        <f ca="1"/>
        <v>PM_70_80_42 : Induction loop commissioning certificate</v>
      </c>
    </row>
    <row r="833" spans="2:18" x14ac:dyDescent="0.35">
      <c r="B833" s="6" t="s">
        <v>4552</v>
      </c>
      <c r="C833" s="73"/>
      <c r="D833" s="73"/>
      <c r="E833" s="73"/>
      <c r="F833" s="73"/>
      <c r="G83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PM_70_75_23</v>
      </c>
      <c r="H833" s="101" t="s">
        <v>2680</v>
      </c>
      <c r="I833" s="101" t="s">
        <v>2793</v>
      </c>
      <c r="J833" s="101" t="s">
        <v>2981</v>
      </c>
      <c r="K833" s="73" t="s">
        <v>4553</v>
      </c>
      <c r="L833" s="73" t="str">
        <f>_xlfn.CONCAT(tbl_Picklist_UniclassPM[[#This Row],[Code]]," : ",tbl_Picklist_UniclassPM[[#This Row],[Title]])</f>
        <v>PM_70_75_23 : Ductwork cleaning test certificate</v>
      </c>
      <c r="M833" s="73"/>
      <c r="N833" s="73"/>
      <c r="O833" s="73"/>
      <c r="P833" s="73"/>
      <c r="Q833" s="73"/>
      <c r="R833" s="73" t="str">
        <f ca="1"/>
        <v>PM_70_80_45 : Kitchen ventilation certificate</v>
      </c>
    </row>
    <row r="834" spans="2:18" x14ac:dyDescent="0.35">
      <c r="B834" s="6" t="s">
        <v>4554</v>
      </c>
      <c r="C834" s="73"/>
      <c r="D834" s="73"/>
      <c r="E834" s="73"/>
      <c r="F834" s="73"/>
      <c r="G83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PM_70_75_24</v>
      </c>
      <c r="H834" s="101" t="s">
        <v>2680</v>
      </c>
      <c r="I834" s="101" t="s">
        <v>2793</v>
      </c>
      <c r="J834" s="101" t="s">
        <v>2985</v>
      </c>
      <c r="K834" s="73" t="s">
        <v>4555</v>
      </c>
      <c r="L834" s="73" t="str">
        <f>_xlfn.CONCAT(tbl_Picklist_UniclassPM[[#This Row],[Code]]," : ",tbl_Picklist_UniclassPM[[#This Row],[Title]])</f>
        <v>PM_70_75_24 : Ductwork cleaning test report</v>
      </c>
      <c r="M834" s="73"/>
      <c r="N834" s="73"/>
      <c r="O834" s="73"/>
      <c r="P834" s="73"/>
      <c r="Q834" s="73"/>
      <c r="R834" s="73" t="str">
        <f ca="1"/>
        <v>PM_70_80_46 : Lifts commissioning certificate</v>
      </c>
    </row>
    <row r="835" spans="2:18" x14ac:dyDescent="0.35">
      <c r="B835" s="6" t="s">
        <v>4556</v>
      </c>
      <c r="C835" s="73"/>
      <c r="D835" s="73"/>
      <c r="E835" s="73"/>
      <c r="F835" s="73"/>
      <c r="G83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PM_70_75_25</v>
      </c>
      <c r="H835" s="101" t="s">
        <v>2680</v>
      </c>
      <c r="I835" s="101" t="s">
        <v>2793</v>
      </c>
      <c r="J835" s="101" t="s">
        <v>2733</v>
      </c>
      <c r="K835" s="73" t="s">
        <v>4557</v>
      </c>
      <c r="L835" s="73" t="str">
        <f>_xlfn.CONCAT(tbl_Picklist_UniclassPM[[#This Row],[Code]]," : ",tbl_Picklist_UniclassPM[[#This Row],[Title]])</f>
        <v>PM_70_75_25 : Ductwork pressure test certificate</v>
      </c>
      <c r="M835" s="73"/>
      <c r="N835" s="73"/>
      <c r="O835" s="73"/>
      <c r="P835" s="73"/>
      <c r="Q835" s="73"/>
      <c r="R835" s="73" t="str">
        <f ca="1"/>
        <v>PM_70_80_47 : Lifts commissioning report</v>
      </c>
    </row>
    <row r="836" spans="2:18" x14ac:dyDescent="0.35">
      <c r="B836" s="6" t="s">
        <v>4558</v>
      </c>
      <c r="C836" s="73"/>
      <c r="D836" s="73"/>
      <c r="E836" s="73"/>
      <c r="F836" s="73"/>
      <c r="G83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PM_70_75_27</v>
      </c>
      <c r="H836" s="101" t="s">
        <v>2680</v>
      </c>
      <c r="I836" s="101" t="s">
        <v>2793</v>
      </c>
      <c r="J836" s="101" t="s">
        <v>2561</v>
      </c>
      <c r="K836" s="73" t="s">
        <v>4559</v>
      </c>
      <c r="L836" s="73" t="str">
        <f>_xlfn.CONCAT(tbl_Picklist_UniclassPM[[#This Row],[Code]]," : ",tbl_Picklist_UniclassPM[[#This Row],[Title]])</f>
        <v>PM_70_75_27 : Electrical installation test report</v>
      </c>
      <c r="M836" s="73"/>
      <c r="N836" s="73"/>
      <c r="O836" s="73"/>
      <c r="P836" s="73"/>
      <c r="Q836" s="73"/>
      <c r="R836" s="73" t="str">
        <f ca="1"/>
        <v>PM_70_80_48 : Lighting commissioning report</v>
      </c>
    </row>
    <row r="837" spans="2:18" x14ac:dyDescent="0.35">
      <c r="B837" s="6" t="s">
        <v>4560</v>
      </c>
      <c r="C837" s="73"/>
      <c r="D837" s="73"/>
      <c r="E837" s="73"/>
      <c r="F837" s="73"/>
      <c r="G83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PM_70_75_28</v>
      </c>
      <c r="H837" s="101" t="s">
        <v>2680</v>
      </c>
      <c r="I837" s="101" t="s">
        <v>2793</v>
      </c>
      <c r="J837" s="101" t="s">
        <v>2753</v>
      </c>
      <c r="K837" s="73" t="s">
        <v>4561</v>
      </c>
      <c r="L837" s="73" t="str">
        <f>_xlfn.CONCAT(tbl_Picklist_UniclassPM[[#This Row],[Code]]," : ",tbl_Picklist_UniclassPM[[#This Row],[Title]])</f>
        <v>PM_70_75_28 : Emergency lighting test report</v>
      </c>
      <c r="M837" s="73"/>
      <c r="N837" s="73"/>
      <c r="O837" s="73"/>
      <c r="P837" s="73"/>
      <c r="Q837" s="73"/>
      <c r="R837" s="73" t="str">
        <f ca="1"/>
        <v>PM_70_80_49 : Lighting control certificate</v>
      </c>
    </row>
    <row r="838" spans="2:18" x14ac:dyDescent="0.35">
      <c r="B838" s="6" t="s">
        <v>4562</v>
      </c>
      <c r="C838" s="73"/>
      <c r="D838" s="73"/>
      <c r="E838" s="73"/>
      <c r="F838" s="73"/>
      <c r="G83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PM_70_75_29</v>
      </c>
      <c r="H838" s="101" t="s">
        <v>2680</v>
      </c>
      <c r="I838" s="101" t="s">
        <v>2793</v>
      </c>
      <c r="J838" s="101" t="s">
        <v>3110</v>
      </c>
      <c r="K838" s="73" t="s">
        <v>4563</v>
      </c>
      <c r="L838" s="73" t="str">
        <f>_xlfn.CONCAT(tbl_Picklist_UniclassPM[[#This Row],[Code]]," : ",tbl_Picklist_UniclassPM[[#This Row],[Title]])</f>
        <v>PM_70_75_29 : Energy meter calibration test report</v>
      </c>
      <c r="M838" s="73"/>
      <c r="N838" s="73"/>
      <c r="O838" s="73"/>
      <c r="P838" s="73"/>
      <c r="Q838" s="73"/>
      <c r="R838" s="73" t="str">
        <f ca="1"/>
        <v>PM_70_80_75 : Seasonal commissioning certificate</v>
      </c>
    </row>
    <row r="839" spans="2:18" x14ac:dyDescent="0.35">
      <c r="B839" s="6" t="s">
        <v>4564</v>
      </c>
      <c r="C839" s="73"/>
      <c r="D839" s="73"/>
      <c r="E839" s="73"/>
      <c r="F839" s="73"/>
      <c r="G83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PM_70_75_30</v>
      </c>
      <c r="H839" s="101" t="s">
        <v>2680</v>
      </c>
      <c r="I839" s="101" t="s">
        <v>2793</v>
      </c>
      <c r="J839" s="101" t="s">
        <v>2579</v>
      </c>
      <c r="K839" s="73" t="s">
        <v>4565</v>
      </c>
      <c r="L839" s="73" t="str">
        <f>_xlfn.CONCAT(tbl_Picklist_UniclassPM[[#This Row],[Code]]," : ",tbl_Picklist_UniclassPM[[#This Row],[Title]])</f>
        <v>PM_70_75_30 : Fire protection installation test report</v>
      </c>
      <c r="M839" s="73"/>
      <c r="N839" s="73"/>
      <c r="O839" s="73"/>
      <c r="P839" s="73"/>
      <c r="Q839" s="73"/>
      <c r="R839" s="73" t="str">
        <f ca="1"/>
        <v>PM_70_80_77 : Security system commissioning report</v>
      </c>
    </row>
    <row r="840" spans="2:18" x14ac:dyDescent="0.35">
      <c r="B840" s="6" t="s">
        <v>4566</v>
      </c>
      <c r="C840" s="73"/>
      <c r="D840" s="73"/>
      <c r="E840" s="73"/>
      <c r="F840" s="73"/>
      <c r="G84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PM_70_75_31</v>
      </c>
      <c r="H840" s="101" t="s">
        <v>2680</v>
      </c>
      <c r="I840" s="101" t="s">
        <v>2793</v>
      </c>
      <c r="J840" s="101" t="s">
        <v>2869</v>
      </c>
      <c r="K840" s="73" t="s">
        <v>4567</v>
      </c>
      <c r="L840" s="73" t="str">
        <f>_xlfn.CONCAT(tbl_Picklist_UniclassPM[[#This Row],[Code]]," : ",tbl_Picklist_UniclassPM[[#This Row],[Title]])</f>
        <v>PM_70_75_31 : Fire alarm test certificate</v>
      </c>
      <c r="M840" s="73"/>
      <c r="N840" s="73"/>
      <c r="O840" s="73"/>
      <c r="P840" s="73"/>
      <c r="Q840" s="73"/>
      <c r="R840" s="73" t="str">
        <f ca="1"/>
        <v>PM_70_80_79 : Smoke extract and control system commissioning certificate</v>
      </c>
    </row>
    <row r="841" spans="2:18" x14ac:dyDescent="0.35">
      <c r="B841" s="6" t="s">
        <v>4568</v>
      </c>
      <c r="C841" s="73"/>
      <c r="D841" s="73"/>
      <c r="E841" s="73"/>
      <c r="F841" s="73"/>
      <c r="G84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PM_70_75_32</v>
      </c>
      <c r="H841" s="101" t="s">
        <v>2680</v>
      </c>
      <c r="I841" s="101" t="s">
        <v>2793</v>
      </c>
      <c r="J841" s="101" t="s">
        <v>3117</v>
      </c>
      <c r="K841" s="73" t="s">
        <v>4569</v>
      </c>
      <c r="L841" s="73" t="str">
        <f>_xlfn.CONCAT(tbl_Picklist_UniclassPM[[#This Row],[Code]]," : ",tbl_Picklist_UniclassPM[[#This Row],[Title]])</f>
        <v>PM_70_75_32 : Fire alarm decibel level test report</v>
      </c>
      <c r="M841" s="73"/>
      <c r="N841" s="73"/>
      <c r="O841" s="73"/>
      <c r="P841" s="73"/>
      <c r="Q841" s="73"/>
      <c r="R841" s="73" t="str">
        <f ca="1"/>
        <v>PM_70_80_80 : Smoke extract and control system commissioning report</v>
      </c>
    </row>
    <row r="842" spans="2:18" x14ac:dyDescent="0.35">
      <c r="B842" s="6" t="s">
        <v>4570</v>
      </c>
      <c r="C842" s="73"/>
      <c r="D842" s="73"/>
      <c r="E842" s="73"/>
      <c r="F842" s="73"/>
      <c r="G84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PM_70_75_33</v>
      </c>
      <c r="H842" s="101" t="s">
        <v>2680</v>
      </c>
      <c r="I842" s="101" t="s">
        <v>2793</v>
      </c>
      <c r="J842" s="101" t="s">
        <v>3055</v>
      </c>
      <c r="K842" s="73" t="s">
        <v>4571</v>
      </c>
      <c r="L842" s="73" t="str">
        <f>_xlfn.CONCAT(tbl_Picklist_UniclassPM[[#This Row],[Code]]," : ",tbl_Picklist_UniclassPM[[#This Row],[Title]])</f>
        <v>PM_70_75_33 : Fume cupboard test report</v>
      </c>
      <c r="M842" s="73"/>
      <c r="N842" s="73"/>
      <c r="O842" s="73"/>
      <c r="P842" s="73"/>
      <c r="Q842" s="73"/>
      <c r="R842" s="73" t="str">
        <f ca="1"/>
        <v>PM_70_80_85 : Surveillance system installation commissioning report</v>
      </c>
    </row>
    <row r="843" spans="2:18" x14ac:dyDescent="0.35">
      <c r="B843" s="6" t="s">
        <v>4572</v>
      </c>
      <c r="C843" s="73"/>
      <c r="D843" s="73"/>
      <c r="E843" s="73"/>
      <c r="F843" s="73"/>
      <c r="G84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PM_70_75_34</v>
      </c>
      <c r="H843" s="101" t="s">
        <v>2680</v>
      </c>
      <c r="I843" s="101" t="s">
        <v>2793</v>
      </c>
      <c r="J843" s="101" t="s">
        <v>3060</v>
      </c>
      <c r="K843" s="73" t="s">
        <v>4573</v>
      </c>
      <c r="L843" s="73" t="str">
        <f>_xlfn.CONCAT(tbl_Picklist_UniclassPM[[#This Row],[Code]]," : ",tbl_Picklist_UniclassPM[[#This Row],[Title]])</f>
        <v>PM_70_75_34 : Gas interlock test report</v>
      </c>
      <c r="M843" s="73"/>
      <c r="N843" s="73"/>
      <c r="O843" s="73"/>
      <c r="P843" s="73"/>
      <c r="Q843" s="73"/>
      <c r="R843" s="73" t="str">
        <f ca="1"/>
        <v>PM_70_80_88 : Telecommunications installation certificate</v>
      </c>
    </row>
    <row r="844" spans="2:18" x14ac:dyDescent="0.35">
      <c r="B844" s="6" t="s">
        <v>4574</v>
      </c>
      <c r="C844" s="73"/>
      <c r="D844" s="73"/>
      <c r="E844" s="73"/>
      <c r="F844" s="73"/>
      <c r="G84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PM_70_75_35</v>
      </c>
      <c r="H844" s="101" t="s">
        <v>2680</v>
      </c>
      <c r="I844" s="101" t="s">
        <v>2793</v>
      </c>
      <c r="J844" s="101" t="s">
        <v>2993</v>
      </c>
      <c r="K844" s="73" t="s">
        <v>4575</v>
      </c>
      <c r="L844" s="73" t="str">
        <f>_xlfn.CONCAT(tbl_Picklist_UniclassPM[[#This Row],[Code]]," : ",tbl_Picklist_UniclassPM[[#This Row],[Title]])</f>
        <v>PM_70_75_35 : Generator test report</v>
      </c>
      <c r="M844" s="73"/>
      <c r="N844" s="73"/>
      <c r="O844" s="73"/>
      <c r="P844" s="73"/>
      <c r="Q844" s="73"/>
      <c r="R844" s="73" t="str">
        <f ca="1"/>
        <v>PM_70_80_89 : Toilet alarm commissioning certificate</v>
      </c>
    </row>
    <row r="845" spans="2:18" x14ac:dyDescent="0.35">
      <c r="B845" s="6" t="s">
        <v>4576</v>
      </c>
      <c r="C845" s="73"/>
      <c r="D845" s="73"/>
      <c r="E845" s="73"/>
      <c r="F845" s="73"/>
      <c r="G84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PM_70_75_36</v>
      </c>
      <c r="H845" s="101" t="s">
        <v>2680</v>
      </c>
      <c r="I845" s="101" t="s">
        <v>2793</v>
      </c>
      <c r="J845" s="101" t="s">
        <v>2941</v>
      </c>
      <c r="K845" s="73" t="s">
        <v>4577</v>
      </c>
      <c r="L845" s="73" t="str">
        <f>_xlfn.CONCAT(tbl_Picklist_UniclassPM[[#This Row],[Code]]," : ",tbl_Picklist_UniclassPM[[#This Row],[Title]])</f>
        <v>PM_70_75_36 : Heating installation test report</v>
      </c>
      <c r="M845" s="73"/>
      <c r="N845" s="73"/>
      <c r="O845" s="73"/>
      <c r="P845" s="73"/>
      <c r="Q845" s="73"/>
      <c r="R845" s="73" t="str">
        <f ca="1"/>
        <v>PM_70_80_90 : Trace heating commissioning certificate</v>
      </c>
    </row>
    <row r="846" spans="2:18" x14ac:dyDescent="0.35">
      <c r="B846" s="6" t="s">
        <v>4578</v>
      </c>
      <c r="C846" s="73"/>
      <c r="D846" s="73"/>
      <c r="E846" s="73"/>
      <c r="F846" s="73"/>
      <c r="G84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PM_70_75_37</v>
      </c>
      <c r="H846" s="101" t="s">
        <v>2680</v>
      </c>
      <c r="I846" s="101" t="s">
        <v>2793</v>
      </c>
      <c r="J846" s="101" t="s">
        <v>2945</v>
      </c>
      <c r="K846" s="73" t="s">
        <v>4579</v>
      </c>
      <c r="L846" s="73" t="str">
        <f>_xlfn.CONCAT(tbl_Picklist_UniclassPM[[#This Row],[Code]]," : ",tbl_Picklist_UniclassPM[[#This Row],[Title]])</f>
        <v>PM_70_75_37 : High-voltage electrical installation test report</v>
      </c>
      <c r="M846" s="73"/>
      <c r="N846" s="73"/>
      <c r="O846" s="73"/>
      <c r="P846" s="73"/>
      <c r="Q846" s="73"/>
      <c r="R846" s="73" t="str">
        <f ca="1"/>
        <v>PM_70_80_92 : Underfloor heating commissioning certificate</v>
      </c>
    </row>
    <row r="847" spans="2:18" x14ac:dyDescent="0.35">
      <c r="B847" s="6" t="s">
        <v>4580</v>
      </c>
      <c r="C847" s="73"/>
      <c r="D847" s="73"/>
      <c r="E847" s="73"/>
      <c r="F847" s="73"/>
      <c r="G84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PM_70_75_40</v>
      </c>
      <c r="H847" s="101" t="s">
        <v>2680</v>
      </c>
      <c r="I847" s="101" t="s">
        <v>2793</v>
      </c>
      <c r="J847" s="101" t="s">
        <v>2758</v>
      </c>
      <c r="K847" s="73" t="s">
        <v>4581</v>
      </c>
      <c r="L847" s="73" t="str">
        <f>_xlfn.CONCAT(tbl_Picklist_UniclassPM[[#This Row],[Code]]," : ",tbl_Picklist_UniclassPM[[#This Row],[Title]])</f>
        <v>PM_70_75_40 : Information and communications technology (ICT) infrastructure test report</v>
      </c>
      <c r="M847" s="73"/>
      <c r="N847" s="73"/>
      <c r="O847" s="73"/>
      <c r="P847" s="73"/>
      <c r="Q847" s="73"/>
      <c r="R847" s="73" t="str">
        <f ca="1"/>
        <v>PM_70_80_94 : Ventilation commissioning certificate</v>
      </c>
    </row>
    <row r="848" spans="2:18" x14ac:dyDescent="0.35">
      <c r="B848" s="6" t="s">
        <v>4582</v>
      </c>
      <c r="C848" s="73"/>
      <c r="D848" s="73"/>
      <c r="E848" s="73"/>
      <c r="F848" s="73"/>
      <c r="G84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PM_70_75_45</v>
      </c>
      <c r="H848" s="101" t="s">
        <v>2680</v>
      </c>
      <c r="I848" s="101" t="s">
        <v>2793</v>
      </c>
      <c r="J848" s="101" t="s">
        <v>2593</v>
      </c>
      <c r="K848" s="73" t="s">
        <v>4583</v>
      </c>
      <c r="L848" s="73" t="str">
        <f>_xlfn.CONCAT(tbl_Picklist_UniclassPM[[#This Row],[Code]]," : ",tbl_Picklist_UniclassPM[[#This Row],[Title]])</f>
        <v>PM_70_75_45 : Kitchen equipment installation test report</v>
      </c>
      <c r="M848" s="73"/>
      <c r="N848" s="73"/>
      <c r="O848" s="73"/>
      <c r="P848" s="73"/>
      <c r="Q848" s="73"/>
      <c r="R848" s="73" t="str">
        <f ca="1"/>
        <v>PM_70_80_96 : Water distribution commissioning report</v>
      </c>
    </row>
    <row r="849" spans="2:18" x14ac:dyDescent="0.35">
      <c r="B849" s="6" t="s">
        <v>4584</v>
      </c>
      <c r="C849" s="73"/>
      <c r="D849" s="73"/>
      <c r="E849" s="73"/>
      <c r="F849" s="73"/>
      <c r="G84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PM_70_75_47</v>
      </c>
      <c r="H849" s="101" t="s">
        <v>2680</v>
      </c>
      <c r="I849" s="101" t="s">
        <v>2793</v>
      </c>
      <c r="J849" s="101" t="s">
        <v>2958</v>
      </c>
      <c r="K849" s="73" t="s">
        <v>4585</v>
      </c>
      <c r="L849" s="73" t="str">
        <f>_xlfn.CONCAT(tbl_Picklist_UniclassPM[[#This Row],[Code]]," : ",tbl_Picklist_UniclassPM[[#This Row],[Title]])</f>
        <v>PM_70_75_47 : Lifts test report</v>
      </c>
      <c r="M849" s="73"/>
      <c r="N849" s="73"/>
      <c r="O849" s="73"/>
      <c r="P849" s="73"/>
      <c r="Q849" s="73"/>
      <c r="R849" s="73" t="str">
        <f ca="1"/>
        <v>PM_70_85_08 : Building logbook</v>
      </c>
    </row>
    <row r="850" spans="2:18" x14ac:dyDescent="0.35">
      <c r="B850" s="6" t="s">
        <v>4586</v>
      </c>
      <c r="C850" s="73"/>
      <c r="D850" s="73"/>
      <c r="E850" s="73"/>
      <c r="F850" s="73"/>
      <c r="G85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PM_70_75_48</v>
      </c>
      <c r="H850" s="101" t="s">
        <v>2680</v>
      </c>
      <c r="I850" s="101" t="s">
        <v>2793</v>
      </c>
      <c r="J850" s="101" t="s">
        <v>3229</v>
      </c>
      <c r="K850" s="73" t="s">
        <v>4587</v>
      </c>
      <c r="L850" s="73" t="str">
        <f>_xlfn.CONCAT(tbl_Picklist_UniclassPM[[#This Row],[Code]]," : ",tbl_Picklist_UniclassPM[[#This Row],[Title]])</f>
        <v>PM_70_75_48 : Lighting lux level test report</v>
      </c>
      <c r="M850" s="73"/>
      <c r="N850" s="73"/>
      <c r="O850" s="73"/>
      <c r="P850" s="73"/>
      <c r="Q850" s="73"/>
      <c r="R850" s="73" t="str">
        <f ca="1"/>
        <v>PM_70_85_10 : Building manual</v>
      </c>
    </row>
    <row r="851" spans="2:18" x14ac:dyDescent="0.35">
      <c r="B851" s="6" t="s">
        <v>4588</v>
      </c>
      <c r="C851" s="73"/>
      <c r="D851" s="73"/>
      <c r="E851" s="73"/>
      <c r="F851" s="73"/>
      <c r="G85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PM_70_75_49</v>
      </c>
      <c r="H851" s="101" t="s">
        <v>2680</v>
      </c>
      <c r="I851" s="101" t="s">
        <v>2793</v>
      </c>
      <c r="J851" s="101" t="s">
        <v>2962</v>
      </c>
      <c r="K851" s="73" t="s">
        <v>4589</v>
      </c>
      <c r="L851" s="73" t="str">
        <f>_xlfn.CONCAT(tbl_Picklist_UniclassPM[[#This Row],[Code]]," : ",tbl_Picklist_UniclassPM[[#This Row],[Title]])</f>
        <v>PM_70_75_49 : Lightning protection installation test report</v>
      </c>
      <c r="M851" s="73"/>
      <c r="N851" s="73"/>
      <c r="O851" s="73"/>
      <c r="P851" s="73"/>
      <c r="Q851" s="73"/>
      <c r="R851" s="73" t="str">
        <f ca="1"/>
        <v>PM_70_85_11 : Clarifications information</v>
      </c>
    </row>
    <row r="852" spans="2:18" x14ac:dyDescent="0.35">
      <c r="B852" s="6" t="s">
        <v>4590</v>
      </c>
      <c r="C852" s="73"/>
      <c r="D852" s="73"/>
      <c r="E852" s="73"/>
      <c r="F852" s="73"/>
      <c r="G85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PM_70_75_52</v>
      </c>
      <c r="H852" s="101" t="s">
        <v>2680</v>
      </c>
      <c r="I852" s="101" t="s">
        <v>2793</v>
      </c>
      <c r="J852" s="101" t="s">
        <v>3009</v>
      </c>
      <c r="K852" s="73" t="s">
        <v>4591</v>
      </c>
      <c r="L852" s="73" t="str">
        <f>_xlfn.CONCAT(tbl_Picklist_UniclassPM[[#This Row],[Code]]," : ",tbl_Picklist_UniclassPM[[#This Row],[Title]])</f>
        <v>PM_70_75_52 : Monitoring systems connection test report</v>
      </c>
      <c r="M852" s="73"/>
      <c r="N852" s="73"/>
      <c r="O852" s="73"/>
      <c r="P852" s="73"/>
      <c r="Q852" s="73"/>
      <c r="R852" s="73" t="str">
        <f ca="1"/>
        <v>PM_70_85_14 : Contractor sign-off report</v>
      </c>
    </row>
    <row r="853" spans="2:18" x14ac:dyDescent="0.35">
      <c r="B853" s="6" t="s">
        <v>4592</v>
      </c>
      <c r="C853" s="73"/>
      <c r="D853" s="73"/>
      <c r="E853" s="73"/>
      <c r="F853" s="73"/>
      <c r="G85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PM_70_75_61</v>
      </c>
      <c r="H853" s="101" t="s">
        <v>2680</v>
      </c>
      <c r="I853" s="101" t="s">
        <v>2793</v>
      </c>
      <c r="J853" s="101" t="s">
        <v>3497</v>
      </c>
      <c r="K853" s="73" t="s">
        <v>4593</v>
      </c>
      <c r="L853" s="73" t="str">
        <f>_xlfn.CONCAT(tbl_Picklist_UniclassPM[[#This Row],[Code]]," : ",tbl_Picklist_UniclassPM[[#This Row],[Title]])</f>
        <v>PM_70_75_61 : Perimeter gates test report</v>
      </c>
      <c r="M853" s="73"/>
      <c r="N853" s="73"/>
      <c r="O853" s="73"/>
      <c r="P853" s="73"/>
      <c r="Q853" s="73"/>
      <c r="R853" s="73" t="str">
        <f ca="1"/>
        <v>PM_70_85_15 : Construction to occupation transition strategy</v>
      </c>
    </row>
    <row r="854" spans="2:18" x14ac:dyDescent="0.35">
      <c r="B854" s="6" t="s">
        <v>4594</v>
      </c>
      <c r="C854" s="73"/>
      <c r="D854" s="73"/>
      <c r="E854" s="73"/>
      <c r="F854" s="73"/>
      <c r="G85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PM_70_75_63</v>
      </c>
      <c r="H854" s="101" t="s">
        <v>2680</v>
      </c>
      <c r="I854" s="101" t="s">
        <v>2793</v>
      </c>
      <c r="J854" s="101" t="s">
        <v>2955</v>
      </c>
      <c r="K854" s="73" t="s">
        <v>4595</v>
      </c>
      <c r="L854" s="73" t="str">
        <f>_xlfn.CONCAT(tbl_Picklist_UniclassPM[[#This Row],[Code]]," : ",tbl_Picklist_UniclassPM[[#This Row],[Title]])</f>
        <v>PM_70_75_63 : Pipeline pressure test certificate</v>
      </c>
      <c r="M854" s="73"/>
      <c r="N854" s="73"/>
      <c r="O854" s="73"/>
      <c r="P854" s="73"/>
      <c r="Q854" s="73"/>
      <c r="R854" s="73" t="str">
        <f ca="1"/>
        <v>PM_70_85_18 : Defects notification information</v>
      </c>
    </row>
    <row r="855" spans="2:18" x14ac:dyDescent="0.35">
      <c r="B855" s="6" t="s">
        <v>4596</v>
      </c>
      <c r="C855" s="73"/>
      <c r="D855" s="73"/>
      <c r="E855" s="73"/>
      <c r="F855" s="73"/>
      <c r="G85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PM_70_75_65</v>
      </c>
      <c r="H855" s="101" t="s">
        <v>2680</v>
      </c>
      <c r="I855" s="101" t="s">
        <v>2793</v>
      </c>
      <c r="J855" s="101" t="s">
        <v>2670</v>
      </c>
      <c r="K855" s="73" t="s">
        <v>4597</v>
      </c>
      <c r="L855" s="73" t="str">
        <f>_xlfn.CONCAT(tbl_Picklist_UniclassPM[[#This Row],[Code]]," : ",tbl_Picklist_UniclassPM[[#This Row],[Title]])</f>
        <v>PM_70_75_65 : Pressure system installation test report</v>
      </c>
      <c r="M855" s="73"/>
      <c r="N855" s="73"/>
      <c r="O855" s="73"/>
      <c r="P855" s="73"/>
      <c r="Q855" s="73"/>
      <c r="R855" s="73" t="str">
        <f ca="1"/>
        <v>PM_70_85_20 : Defects rectification report</v>
      </c>
    </row>
    <row r="856" spans="2:18" x14ac:dyDescent="0.35">
      <c r="B856" s="6" t="s">
        <v>4598</v>
      </c>
      <c r="C856" s="73"/>
      <c r="D856" s="73"/>
      <c r="E856" s="73"/>
      <c r="F856" s="73"/>
      <c r="G85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PM_70_75_68</v>
      </c>
      <c r="H856" s="101" t="s">
        <v>2680</v>
      </c>
      <c r="I856" s="101" t="s">
        <v>2793</v>
      </c>
      <c r="J856" s="101" t="s">
        <v>3544</v>
      </c>
      <c r="K856" s="73" t="s">
        <v>4599</v>
      </c>
      <c r="L856" s="73" t="str">
        <f>_xlfn.CONCAT(tbl_Picklist_UniclassPM[[#This Row],[Code]]," : ",tbl_Picklist_UniclassPM[[#This Row],[Title]])</f>
        <v>PM_70_75_68 : Public health installation test report</v>
      </c>
      <c r="M856" s="73"/>
      <c r="N856" s="73"/>
      <c r="O856" s="73"/>
      <c r="P856" s="73"/>
      <c r="Q856" s="73"/>
      <c r="R856" s="73" t="str">
        <f ca="1"/>
        <v>PM_70_85_22 : Defects register</v>
      </c>
    </row>
    <row r="857" spans="2:18" x14ac:dyDescent="0.35">
      <c r="B857" s="6" t="s">
        <v>4600</v>
      </c>
      <c r="C857" s="73"/>
      <c r="D857" s="73"/>
      <c r="E857" s="73"/>
      <c r="F857" s="73"/>
      <c r="G85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PM_70_75_69</v>
      </c>
      <c r="H857" s="101" t="s">
        <v>2680</v>
      </c>
      <c r="I857" s="101" t="s">
        <v>2793</v>
      </c>
      <c r="J857" s="101" t="s">
        <v>2776</v>
      </c>
      <c r="K857" s="73" t="s">
        <v>4601</v>
      </c>
      <c r="L857" s="73" t="str">
        <f>_xlfn.CONCAT(tbl_Picklist_UniclassPM[[#This Row],[Code]]," : ",tbl_Picklist_UniclassPM[[#This Row],[Title]])</f>
        <v>PM_70_75_69 : Rainwater drainage system test certificate</v>
      </c>
      <c r="M857" s="73"/>
      <c r="N857" s="73"/>
      <c r="O857" s="73"/>
      <c r="P857" s="73"/>
      <c r="Q857" s="73"/>
      <c r="R857" s="73" t="str">
        <f ca="1"/>
        <v>PM_70_85_25 : End user operating information</v>
      </c>
    </row>
    <row r="858" spans="2:18" x14ac:dyDescent="0.35">
      <c r="B858" s="6" t="s">
        <v>4602</v>
      </c>
      <c r="C858" s="73"/>
      <c r="D858" s="73"/>
      <c r="E858" s="73"/>
      <c r="F858" s="73"/>
      <c r="G85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PM_70_75_70</v>
      </c>
      <c r="H858" s="101" t="s">
        <v>2680</v>
      </c>
      <c r="I858" s="101" t="s">
        <v>2793</v>
      </c>
      <c r="J858" s="101" t="s">
        <v>2680</v>
      </c>
      <c r="K858" s="73" t="s">
        <v>4603</v>
      </c>
      <c r="L858" s="73" t="str">
        <f>_xlfn.CONCAT(tbl_Picklist_UniclassPM[[#This Row],[Code]]," : ",tbl_Picklist_UniclassPM[[#This Row],[Title]])</f>
        <v>PM_70_75_70 : Rainwater harvesting system test certificate</v>
      </c>
      <c r="M858" s="73"/>
      <c r="N858" s="73"/>
      <c r="O858" s="73"/>
      <c r="P858" s="73"/>
      <c r="Q858" s="73"/>
      <c r="R858" s="73" t="str">
        <f ca="1"/>
        <v>PM_70_85_30 : Final inspection report</v>
      </c>
    </row>
    <row r="859" spans="2:18" x14ac:dyDescent="0.35">
      <c r="B859" s="6" t="s">
        <v>4604</v>
      </c>
      <c r="C859" s="73"/>
      <c r="D859" s="73"/>
      <c r="E859" s="73"/>
      <c r="F859" s="73"/>
      <c r="G85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PM_70_75_71</v>
      </c>
      <c r="H859" s="101" t="s">
        <v>2680</v>
      </c>
      <c r="I859" s="101" t="s">
        <v>2793</v>
      </c>
      <c r="J859" s="101" t="s">
        <v>3232</v>
      </c>
      <c r="K859" s="73" t="s">
        <v>4605</v>
      </c>
      <c r="L859" s="73" t="str">
        <f>_xlfn.CONCAT(tbl_Picklist_UniclassPM[[#This Row],[Code]]," : ",tbl_Picklist_UniclassPM[[#This Row],[Title]])</f>
        <v>PM_70_75_71 : Refrigerant pipeline pressure test certificate</v>
      </c>
      <c r="M859" s="73"/>
      <c r="N859" s="73"/>
      <c r="O859" s="73"/>
      <c r="P859" s="73"/>
      <c r="Q859" s="73"/>
      <c r="R859" s="73" t="str">
        <f ca="1"/>
        <v>PM_70_85_31 : Fire safety management plan information</v>
      </c>
    </row>
    <row r="860" spans="2:18" x14ac:dyDescent="0.35">
      <c r="B860" s="6" t="s">
        <v>4606</v>
      </c>
      <c r="C860" s="73"/>
      <c r="D860" s="73"/>
      <c r="E860" s="73"/>
      <c r="F860" s="73"/>
      <c r="G86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PM_70_75_79</v>
      </c>
      <c r="H860" s="101" t="s">
        <v>2680</v>
      </c>
      <c r="I860" s="101" t="s">
        <v>2793</v>
      </c>
      <c r="J860" s="101" t="s">
        <v>3287</v>
      </c>
      <c r="K860" s="73" t="s">
        <v>872</v>
      </c>
      <c r="L860" s="73" t="str">
        <f>_xlfn.CONCAT(tbl_Picklist_UniclassPM[[#This Row],[Code]]," : ",tbl_Picklist_UniclassPM[[#This Row],[Title]])</f>
        <v>PM_70_75_79 : Sliding partitions test report</v>
      </c>
      <c r="M860" s="73"/>
      <c r="N860" s="73"/>
      <c r="O860" s="73"/>
      <c r="P860" s="73"/>
      <c r="Q860" s="73"/>
      <c r="R860" s="73" t="str">
        <f ca="1"/>
        <v>PM_70_85_33 : Handover board record of acceptance for occupation</v>
      </c>
    </row>
    <row r="861" spans="2:18" x14ac:dyDescent="0.35">
      <c r="B861" s="6" t="s">
        <v>4607</v>
      </c>
      <c r="C861" s="73"/>
      <c r="D861" s="73"/>
      <c r="E861" s="73"/>
      <c r="F861" s="73"/>
      <c r="G86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PM_70_75_81</v>
      </c>
      <c r="H861" s="101" t="s">
        <v>2680</v>
      </c>
      <c r="I861" s="101" t="s">
        <v>2793</v>
      </c>
      <c r="J861" s="101" t="s">
        <v>3327</v>
      </c>
      <c r="K861" s="73" t="s">
        <v>4608</v>
      </c>
      <c r="L861" s="73" t="str">
        <f>_xlfn.CONCAT(tbl_Picklist_UniclassPM[[#This Row],[Code]]," : ",tbl_Picklist_UniclassPM[[#This Row],[Title]])</f>
        <v>PM_70_75_81 : Solar panel wind uplift test report</v>
      </c>
      <c r="M861" s="73"/>
      <c r="N861" s="73"/>
      <c r="O861" s="73"/>
      <c r="P861" s="73"/>
      <c r="Q861" s="73"/>
      <c r="R861" s="73" t="str">
        <f ca="1"/>
        <v>PM_70_85_34 : Handover communications information</v>
      </c>
    </row>
    <row r="862" spans="2:18" x14ac:dyDescent="0.35">
      <c r="B862" s="6" t="s">
        <v>4609</v>
      </c>
      <c r="C862" s="73"/>
      <c r="D862" s="73"/>
      <c r="E862" s="73"/>
      <c r="F862" s="73"/>
      <c r="G86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PM_70_75_83</v>
      </c>
      <c r="H862" s="101" t="s">
        <v>2680</v>
      </c>
      <c r="I862" s="101" t="s">
        <v>2793</v>
      </c>
      <c r="J862" s="101" t="s">
        <v>3036</v>
      </c>
      <c r="K862" s="73" t="s">
        <v>4610</v>
      </c>
      <c r="L862" s="73" t="str">
        <f>_xlfn.CONCAT(tbl_Picklist_UniclassPM[[#This Row],[Code]]," : ",tbl_Picklist_UniclassPM[[#This Row],[Title]])</f>
        <v>PM_70_75_83 : Sound and lighting systems test report</v>
      </c>
      <c r="M862" s="73"/>
      <c r="N862" s="73"/>
      <c r="O862" s="73"/>
      <c r="P862" s="73"/>
      <c r="Q862" s="73"/>
      <c r="R862" s="73" t="str">
        <f ca="1"/>
        <v>PM_70_85_35 : Handover strategy</v>
      </c>
    </row>
    <row r="863" spans="2:18" x14ac:dyDescent="0.35">
      <c r="B863" s="6" t="s">
        <v>4611</v>
      </c>
      <c r="C863" s="73"/>
      <c r="D863" s="73"/>
      <c r="E863" s="73"/>
      <c r="F863" s="73"/>
      <c r="G86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PM_70_75_85</v>
      </c>
      <c r="H863" s="101" t="s">
        <v>2680</v>
      </c>
      <c r="I863" s="101" t="s">
        <v>2793</v>
      </c>
      <c r="J863" s="101" t="s">
        <v>2781</v>
      </c>
      <c r="K863" s="73" t="s">
        <v>4612</v>
      </c>
      <c r="L863" s="73" t="str">
        <f>_xlfn.CONCAT(tbl_Picklist_UniclassPM[[#This Row],[Code]]," : ",tbl_Picklist_UniclassPM[[#This Row],[Title]])</f>
        <v>PM_70_75_85 : Surveillance equipment installation test report</v>
      </c>
      <c r="M863" s="73"/>
      <c r="N863" s="73"/>
      <c r="O863" s="73"/>
      <c r="P863" s="73"/>
      <c r="Q863" s="73"/>
      <c r="R863" s="73" t="str">
        <f ca="1"/>
        <v>PM_70_85_40 : Health and safety file</v>
      </c>
    </row>
    <row r="864" spans="2:18" x14ac:dyDescent="0.35">
      <c r="B864" s="6" t="s">
        <v>4613</v>
      </c>
      <c r="C864" s="73"/>
      <c r="D864" s="73"/>
      <c r="E864" s="73"/>
      <c r="F864" s="73"/>
      <c r="G86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PM_70_75_88</v>
      </c>
      <c r="H864" s="101" t="s">
        <v>2680</v>
      </c>
      <c r="I864" s="101" t="s">
        <v>2793</v>
      </c>
      <c r="J864" s="101" t="s">
        <v>2703</v>
      </c>
      <c r="K864" s="73" t="s">
        <v>4614</v>
      </c>
      <c r="L864" s="73" t="str">
        <f>_xlfn.CONCAT(tbl_Picklist_UniclassPM[[#This Row],[Code]]," : ",tbl_Picklist_UniclassPM[[#This Row],[Title]])</f>
        <v>PM_70_75_88 : Telecommunications installation test report</v>
      </c>
      <c r="M864" s="73"/>
      <c r="N864" s="73"/>
      <c r="O864" s="73"/>
      <c r="P864" s="73"/>
      <c r="Q864" s="73"/>
      <c r="R864" s="73" t="str">
        <f ca="1"/>
        <v>PM_70_85_44 : Life expectancy information</v>
      </c>
    </row>
    <row r="865" spans="2:18" x14ac:dyDescent="0.35">
      <c r="B865" s="6" t="s">
        <v>4615</v>
      </c>
      <c r="C865" s="73"/>
      <c r="D865" s="73"/>
      <c r="E865" s="73"/>
      <c r="F865" s="73"/>
      <c r="G86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PM_70_75_93</v>
      </c>
      <c r="H865" s="101" t="s">
        <v>2680</v>
      </c>
      <c r="I865" s="101" t="s">
        <v>2793</v>
      </c>
      <c r="J865" s="101" t="s">
        <v>3012</v>
      </c>
      <c r="K865" s="73" t="s">
        <v>4616</v>
      </c>
      <c r="L865" s="73" t="str">
        <f>_xlfn.CONCAT(tbl_Picklist_UniclassPM[[#This Row],[Code]]," : ",tbl_Picklist_UniclassPM[[#This Row],[Title]])</f>
        <v>PM_70_75_93 : Voice alarm equipment test certificate</v>
      </c>
      <c r="M865" s="73"/>
      <c r="N865" s="73"/>
      <c r="O865" s="73"/>
      <c r="P865" s="73"/>
      <c r="Q865" s="73"/>
      <c r="R865" s="73" t="str">
        <f ca="1"/>
        <v>PM_70_85_45 : Spares and consumables information</v>
      </c>
    </row>
    <row r="866" spans="2:18" x14ac:dyDescent="0.35">
      <c r="B866" s="6" t="s">
        <v>4617</v>
      </c>
      <c r="C866" s="73"/>
      <c r="D866" s="73"/>
      <c r="E866" s="73"/>
      <c r="F866" s="73"/>
      <c r="G86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PM_70_75_94</v>
      </c>
      <c r="H866" s="101" t="s">
        <v>2680</v>
      </c>
      <c r="I866" s="101" t="s">
        <v>2793</v>
      </c>
      <c r="J866" s="101" t="s">
        <v>3057</v>
      </c>
      <c r="K866" s="73" t="s">
        <v>4618</v>
      </c>
      <c r="L866" s="73" t="str">
        <f>_xlfn.CONCAT(tbl_Picklist_UniclassPM[[#This Row],[Code]]," : ",tbl_Picklist_UniclassPM[[#This Row],[Title]])</f>
        <v>PM_70_75_94 : Ventilation test report</v>
      </c>
      <c r="M866" s="73"/>
      <c r="N866" s="73"/>
      <c r="O866" s="73"/>
      <c r="P866" s="73"/>
      <c r="Q866" s="73"/>
      <c r="R866" s="73" t="str">
        <f ca="1"/>
        <v>PM_70_85_50 : Maintenance schedules</v>
      </c>
    </row>
    <row r="867" spans="2:18" x14ac:dyDescent="0.35">
      <c r="B867" s="6" t="s">
        <v>4619</v>
      </c>
      <c r="C867" s="73"/>
      <c r="D867" s="73"/>
      <c r="E867" s="73"/>
      <c r="F867" s="73"/>
      <c r="G86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PM_70_75_95</v>
      </c>
      <c r="H867" s="101" t="s">
        <v>2680</v>
      </c>
      <c r="I867" s="101" t="s">
        <v>2793</v>
      </c>
      <c r="J867" s="101" t="s">
        <v>2790</v>
      </c>
      <c r="K867" s="73" t="s">
        <v>4620</v>
      </c>
      <c r="L867" s="73" t="str">
        <f>_xlfn.CONCAT(tbl_Picklist_UniclassPM[[#This Row],[Code]]," : ",tbl_Picklist_UniclassPM[[#This Row],[Title]])</f>
        <v>PM_70_75_95 : Wastewater drainage system test certificate</v>
      </c>
      <c r="M867" s="73"/>
      <c r="N867" s="73"/>
      <c r="O867" s="73"/>
      <c r="P867" s="73"/>
      <c r="Q867" s="73"/>
      <c r="R867" s="73" t="str">
        <f ca="1"/>
        <v>PM_70_85_52 : Manufacturer information</v>
      </c>
    </row>
    <row r="868" spans="2:18" x14ac:dyDescent="0.35">
      <c r="B868" s="6" t="s">
        <v>4621</v>
      </c>
      <c r="C868" s="73"/>
      <c r="D868" s="73"/>
      <c r="E868" s="73"/>
      <c r="F868" s="73"/>
      <c r="G86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PM_70_75_96</v>
      </c>
      <c r="H868" s="101" t="s">
        <v>2680</v>
      </c>
      <c r="I868" s="101" t="s">
        <v>2793</v>
      </c>
      <c r="J868" s="101" t="s">
        <v>3163</v>
      </c>
      <c r="K868" s="73" t="s">
        <v>4622</v>
      </c>
      <c r="L868" s="73" t="str">
        <f>_xlfn.CONCAT(tbl_Picklist_UniclassPM[[#This Row],[Code]]," : ",tbl_Picklist_UniclassPM[[#This Row],[Title]])</f>
        <v>PM_70_75_96 : Water distribution pressure test report</v>
      </c>
      <c r="M868" s="73"/>
      <c r="N868" s="73"/>
      <c r="O868" s="73"/>
      <c r="P868" s="73"/>
      <c r="Q868" s="73"/>
      <c r="R868" s="73" t="str">
        <f ca="1"/>
        <v>PM_70_85_55 : Operating instruction</v>
      </c>
    </row>
    <row r="869" spans="2:18" x14ac:dyDescent="0.35">
      <c r="B869" s="6" t="s">
        <v>4623</v>
      </c>
      <c r="C869" s="73"/>
      <c r="D869" s="73"/>
      <c r="E869" s="73"/>
      <c r="F869" s="73"/>
      <c r="G86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PM_70_75_97</v>
      </c>
      <c r="H869" s="101" t="s">
        <v>2680</v>
      </c>
      <c r="I869" s="101" t="s">
        <v>2793</v>
      </c>
      <c r="J869" s="101" t="s">
        <v>3166</v>
      </c>
      <c r="K869" s="73" t="s">
        <v>4624</v>
      </c>
      <c r="L869" s="73" t="str">
        <f>_xlfn.CONCAT(tbl_Picklist_UniclassPM[[#This Row],[Code]]," : ",tbl_Picklist_UniclassPM[[#This Row],[Title]])</f>
        <v>PM_70_75_97 : Window cleaning equipment test report</v>
      </c>
      <c r="M869" s="73"/>
      <c r="N869" s="73"/>
      <c r="O869" s="73"/>
      <c r="P869" s="73"/>
      <c r="Q869" s="73"/>
      <c r="R869" s="73" t="str">
        <f ca="1"/>
        <v>PM_70_85_56 : Operation and maintenance manual</v>
      </c>
    </row>
    <row r="870" spans="2:18" x14ac:dyDescent="0.35">
      <c r="B870" s="6" t="s">
        <v>4625</v>
      </c>
      <c r="C870" s="73"/>
      <c r="D870" s="73"/>
      <c r="E870" s="73"/>
      <c r="F870" s="73"/>
      <c r="G87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PM_70_75_98</v>
      </c>
      <c r="H870" s="101" t="s">
        <v>2680</v>
      </c>
      <c r="I870" s="101" t="s">
        <v>2793</v>
      </c>
      <c r="J870" s="101" t="s">
        <v>3169</v>
      </c>
      <c r="K870" s="73" t="s">
        <v>4626</v>
      </c>
      <c r="L870" s="73" t="str">
        <f>_xlfn.CONCAT(tbl_Picklist_UniclassPM[[#This Row],[Code]]," : ",tbl_Picklist_UniclassPM[[#This Row],[Title]])</f>
        <v>PM_70_75_98 : Workshop equipment test certificate</v>
      </c>
      <c r="M870" s="73"/>
      <c r="N870" s="73"/>
      <c r="O870" s="73"/>
      <c r="P870" s="73"/>
      <c r="Q870" s="73"/>
      <c r="R870" s="73" t="str">
        <f ca="1"/>
        <v>PM_70_85_60 : Plant logbook</v>
      </c>
    </row>
    <row r="871" spans="2:18" x14ac:dyDescent="0.35">
      <c r="B871" s="6" t="s">
        <v>4627</v>
      </c>
      <c r="C871" s="73"/>
      <c r="D871" s="73"/>
      <c r="E871" s="73"/>
      <c r="F871" s="73"/>
      <c r="G87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v>
      </c>
      <c r="H871" s="101" t="s">
        <v>2680</v>
      </c>
      <c r="I871" s="101" t="s">
        <v>2829</v>
      </c>
      <c r="J871" s="101"/>
      <c r="K871" s="73" t="s">
        <v>4628</v>
      </c>
      <c r="L871" s="73" t="str">
        <f>_xlfn.CONCAT(tbl_Picklist_UniclassPM[[#This Row],[Code]]," : ",tbl_Picklist_UniclassPM[[#This Row],[Title]])</f>
        <v>PM_70_80 : Commissioning information</v>
      </c>
      <c r="M871" s="73"/>
      <c r="N871" s="73"/>
      <c r="O871" s="73"/>
      <c r="P871" s="73"/>
      <c r="Q871" s="73"/>
      <c r="R871" s="73" t="str">
        <f ca="1"/>
        <v>PM_70_85_62 : Pre-handover plan</v>
      </c>
    </row>
    <row r="872" spans="2:18" x14ac:dyDescent="0.35">
      <c r="B872" s="6" t="s">
        <v>4629</v>
      </c>
      <c r="C872" s="73"/>
      <c r="D872" s="73"/>
      <c r="E872" s="73"/>
      <c r="F872" s="73"/>
      <c r="G87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PM_70_80_01</v>
      </c>
      <c r="H872" s="101" t="s">
        <v>2680</v>
      </c>
      <c r="I872" s="101" t="s">
        <v>2829</v>
      </c>
      <c r="J872" s="101" t="s">
        <v>2536</v>
      </c>
      <c r="K872" s="73" t="s">
        <v>879</v>
      </c>
      <c r="L872" s="73" t="str">
        <f>_xlfn.CONCAT(tbl_Picklist_UniclassPM[[#This Row],[Code]]," : ",tbl_Picklist_UniclassPM[[#This Row],[Title]])</f>
        <v>PM_70_80_01 : Access control commissioning certificate</v>
      </c>
      <c r="M872" s="73"/>
      <c r="N872" s="73"/>
      <c r="O872" s="73"/>
      <c r="P872" s="73"/>
      <c r="Q872" s="73"/>
      <c r="R872" s="73" t="str">
        <f ca="1"/>
        <v>PM_70_85_64 : Project completion report</v>
      </c>
    </row>
    <row r="873" spans="2:18" x14ac:dyDescent="0.35">
      <c r="B873" s="6" t="s">
        <v>4630</v>
      </c>
      <c r="C873" s="73"/>
      <c r="D873" s="73"/>
      <c r="E873" s="73"/>
      <c r="F873" s="73"/>
      <c r="G87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PM_70_80_02</v>
      </c>
      <c r="H873" s="101" t="s">
        <v>2680</v>
      </c>
      <c r="I873" s="101" t="s">
        <v>2829</v>
      </c>
      <c r="J873" s="101" t="s">
        <v>2553</v>
      </c>
      <c r="K873" s="73" t="s">
        <v>4631</v>
      </c>
      <c r="L873" s="73" t="str">
        <f>_xlfn.CONCAT(tbl_Picklist_UniclassPM[[#This Row],[Code]]," : ",tbl_Picklist_UniclassPM[[#This Row],[Title]])</f>
        <v>PM_70_80_02 : Air distribution systems commissioning report</v>
      </c>
      <c r="M873" s="73"/>
      <c r="N873" s="73"/>
      <c r="O873" s="73"/>
      <c r="P873" s="73"/>
      <c r="Q873" s="73"/>
      <c r="R873" s="73" t="str">
        <f ca="1"/>
        <v>PM_70_85_70 : Remedial work completion report</v>
      </c>
    </row>
    <row r="874" spans="2:18" x14ac:dyDescent="0.35">
      <c r="B874" s="6" t="s">
        <v>4632</v>
      </c>
      <c r="C874" s="73"/>
      <c r="D874" s="73"/>
      <c r="E874" s="73"/>
      <c r="F874" s="73"/>
      <c r="G87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PM_70_80_03</v>
      </c>
      <c r="H874" s="101" t="s">
        <v>2680</v>
      </c>
      <c r="I874" s="101" t="s">
        <v>2829</v>
      </c>
      <c r="J874" s="101" t="s">
        <v>2464</v>
      </c>
      <c r="K874" s="73" t="s">
        <v>4633</v>
      </c>
      <c r="L874" s="73" t="str">
        <f>_xlfn.CONCAT(tbl_Picklist_UniclassPM[[#This Row],[Code]]," : ",tbl_Picklist_UniclassPM[[#This Row],[Title]])</f>
        <v>PM_70_80_03 : Air conditioning systems commissioning certificate</v>
      </c>
      <c r="M874" s="73"/>
      <c r="N874" s="73"/>
      <c r="O874" s="73"/>
      <c r="P874" s="73"/>
      <c r="Q874" s="73"/>
      <c r="R874" s="73" t="str">
        <f ca="1"/>
        <v>PM_70_85_79 : Soft landings process information</v>
      </c>
    </row>
    <row r="875" spans="2:18" x14ac:dyDescent="0.35">
      <c r="B875" s="6" t="s">
        <v>4634</v>
      </c>
      <c r="C875" s="73"/>
      <c r="D875" s="73"/>
      <c r="E875" s="73"/>
      <c r="F875" s="73"/>
      <c r="G87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PM_70_80_04</v>
      </c>
      <c r="H875" s="101" t="s">
        <v>2680</v>
      </c>
      <c r="I875" s="101" t="s">
        <v>2829</v>
      </c>
      <c r="J875" s="101" t="s">
        <v>2586</v>
      </c>
      <c r="K875" s="73" t="s">
        <v>4635</v>
      </c>
      <c r="L875" s="73" t="str">
        <f>_xlfn.CONCAT(tbl_Picklist_UniclassPM[[#This Row],[Code]]," : ",tbl_Picklist_UniclassPM[[#This Row],[Title]])</f>
        <v>PM_70_80_04 : Air source heat pump commissioning certificate</v>
      </c>
      <c r="M875" s="73"/>
      <c r="N875" s="73"/>
      <c r="O875" s="73"/>
      <c r="P875" s="73"/>
      <c r="Q875" s="73"/>
      <c r="R875" s="73" t="str">
        <f ca="1"/>
        <v>PM_70_85_83 : Supplier directory</v>
      </c>
    </row>
    <row r="876" spans="2:18" x14ac:dyDescent="0.35">
      <c r="B876" s="6" t="s">
        <v>4636</v>
      </c>
      <c r="C876" s="73"/>
      <c r="D876" s="73"/>
      <c r="E876" s="73"/>
      <c r="F876" s="73"/>
      <c r="G87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PM_70_80_05</v>
      </c>
      <c r="H876" s="101" t="s">
        <v>2680</v>
      </c>
      <c r="I876" s="101" t="s">
        <v>2829</v>
      </c>
      <c r="J876" s="101" t="s">
        <v>2598</v>
      </c>
      <c r="K876" s="73" t="s">
        <v>4637</v>
      </c>
      <c r="L876" s="73" t="str">
        <f>_xlfn.CONCAT(tbl_Picklist_UniclassPM[[#This Row],[Code]]," : ",tbl_Picklist_UniclassPM[[#This Row],[Title]])</f>
        <v>PM_70_80_05 : Audiovisual systems commissioning and acceptance certificate</v>
      </c>
      <c r="M876" s="73"/>
      <c r="N876" s="73"/>
      <c r="O876" s="73"/>
      <c r="P876" s="73"/>
      <c r="Q876" s="73"/>
      <c r="R876" s="73" t="str">
        <f ca="1"/>
        <v>PM_70_85_90 : Training documentation</v>
      </c>
    </row>
    <row r="877" spans="2:18" x14ac:dyDescent="0.35">
      <c r="B877" s="6" t="s">
        <v>4638</v>
      </c>
      <c r="C877" s="73"/>
      <c r="D877" s="73"/>
      <c r="E877" s="73"/>
      <c r="F877" s="73"/>
      <c r="G87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PM_70_80_07</v>
      </c>
      <c r="H877" s="101" t="s">
        <v>2680</v>
      </c>
      <c r="I877" s="101" t="s">
        <v>2829</v>
      </c>
      <c r="J877" s="101" t="s">
        <v>2589</v>
      </c>
      <c r="K877" s="73" t="s">
        <v>4639</v>
      </c>
      <c r="L877" s="73" t="str">
        <f>_xlfn.CONCAT(tbl_Picklist_UniclassPM[[#This Row],[Code]]," : ",tbl_Picklist_UniclassPM[[#This Row],[Title]])</f>
        <v>PM_70_80_07 : Bell system commissioning certificate</v>
      </c>
      <c r="M877" s="73"/>
      <c r="N877" s="73"/>
      <c r="O877" s="73"/>
      <c r="P877" s="73"/>
      <c r="Q877" s="73"/>
      <c r="R877" s="73" t="str">
        <f ca="1"/>
        <v>PM_70_85_91 : Training programme</v>
      </c>
    </row>
    <row r="878" spans="2:18" x14ac:dyDescent="0.35">
      <c r="B878" s="6" t="s">
        <v>4640</v>
      </c>
      <c r="C878" s="73"/>
      <c r="D878" s="73"/>
      <c r="E878" s="73"/>
      <c r="F878" s="73"/>
      <c r="G87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PM_70_80_11</v>
      </c>
      <c r="H878" s="101" t="s">
        <v>2680</v>
      </c>
      <c r="I878" s="101" t="s">
        <v>2829</v>
      </c>
      <c r="J878" s="101" t="s">
        <v>2628</v>
      </c>
      <c r="K878" s="73" t="s">
        <v>4641</v>
      </c>
      <c r="L878" s="73" t="str">
        <f>_xlfn.CONCAT(tbl_Picklist_UniclassPM[[#This Row],[Code]]," : ",tbl_Picklist_UniclassPM[[#This Row],[Title]])</f>
        <v>PM_70_80_11 : Chilled water system commissioning certificate</v>
      </c>
      <c r="M878" s="73"/>
      <c r="N878" s="73"/>
      <c r="O878" s="73"/>
      <c r="P878" s="73"/>
      <c r="Q878" s="73"/>
      <c r="R878" s="73" t="str">
        <f ca="1"/>
        <v>PM_70_85_92 : User acceptance information</v>
      </c>
    </row>
    <row r="879" spans="2:18" x14ac:dyDescent="0.35">
      <c r="B879" s="6" t="s">
        <v>4642</v>
      </c>
      <c r="C879" s="73"/>
      <c r="D879" s="73"/>
      <c r="E879" s="73"/>
      <c r="F879" s="73"/>
      <c r="G87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PM_70_80_13</v>
      </c>
      <c r="H879" s="101" t="s">
        <v>2680</v>
      </c>
      <c r="I879" s="101" t="s">
        <v>2829</v>
      </c>
      <c r="J879" s="101" t="s">
        <v>2654</v>
      </c>
      <c r="K879" s="73" t="s">
        <v>4643</v>
      </c>
      <c r="L879" s="73" t="str">
        <f>_xlfn.CONCAT(tbl_Picklist_UniclassPM[[#This Row],[Code]]," : ",tbl_Picklist_UniclassPM[[#This Row],[Title]])</f>
        <v>PM_70_80_13 : Combined heat and power (CHP) system commissioning certificate</v>
      </c>
      <c r="M879" s="73"/>
      <c r="N879" s="73"/>
      <c r="O879" s="73"/>
      <c r="P879" s="73"/>
      <c r="Q879" s="73"/>
      <c r="R879" s="73" t="str">
        <f ca="1"/>
        <v>PM_70_85_93 : Utilities readings</v>
      </c>
    </row>
    <row r="880" spans="2:18" x14ac:dyDescent="0.35">
      <c r="B880" s="6" t="s">
        <v>4644</v>
      </c>
      <c r="C880" s="73"/>
      <c r="D880" s="73"/>
      <c r="E880" s="73"/>
      <c r="F880" s="73"/>
      <c r="G88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PM_70_80_14</v>
      </c>
      <c r="H880" s="101" t="s">
        <v>2680</v>
      </c>
      <c r="I880" s="101" t="s">
        <v>2829</v>
      </c>
      <c r="J880" s="101" t="s">
        <v>2665</v>
      </c>
      <c r="K880" s="73" t="s">
        <v>4645</v>
      </c>
      <c r="L880" s="73" t="str">
        <f>_xlfn.CONCAT(tbl_Picklist_UniclassPM[[#This Row],[Code]]," : ",tbl_Picklist_UniclassPM[[#This Row],[Title]])</f>
        <v>PM_70_80_14 : Communications systems commissioning certificate</v>
      </c>
      <c r="M880" s="73"/>
      <c r="N880" s="73"/>
      <c r="O880" s="73"/>
      <c r="P880" s="73"/>
      <c r="Q880" s="73"/>
      <c r="R880" s="73" t="str">
        <f ca="1"/>
        <v>PM_70_85_96 : Works completion certificate</v>
      </c>
    </row>
    <row r="881" spans="2:18" x14ac:dyDescent="0.35">
      <c r="B881" s="6" t="s">
        <v>4646</v>
      </c>
      <c r="C881" s="73"/>
      <c r="D881" s="73"/>
      <c r="E881" s="73"/>
      <c r="F881" s="73"/>
      <c r="G88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PM_70_80_15</v>
      </c>
      <c r="H881" s="101" t="s">
        <v>2680</v>
      </c>
      <c r="I881" s="101" t="s">
        <v>2829</v>
      </c>
      <c r="J881" s="101" t="s">
        <v>2505</v>
      </c>
      <c r="K881" s="73" t="s">
        <v>4647</v>
      </c>
      <c r="L881" s="73" t="str">
        <f>_xlfn.CONCAT(tbl_Picklist_UniclassPM[[#This Row],[Code]]," : ",tbl_Picklist_UniclassPM[[#This Row],[Title]])</f>
        <v>PM_70_80_15 : Control system commissioning report</v>
      </c>
      <c r="M881" s="73"/>
      <c r="N881" s="73"/>
      <c r="O881" s="73"/>
      <c r="P881" s="73"/>
      <c r="Q881" s="73"/>
      <c r="R881" s="73" t="str">
        <f ca="1"/>
        <v>PM_70_90_04 : Architectural record drawings</v>
      </c>
    </row>
    <row r="882" spans="2:18" x14ac:dyDescent="0.35">
      <c r="B882" s="6" t="s">
        <v>4648</v>
      </c>
      <c r="C882" s="73"/>
      <c r="D882" s="73"/>
      <c r="E882" s="73"/>
      <c r="F882" s="73"/>
      <c r="G88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PM_70_80_22</v>
      </c>
      <c r="H882" s="101" t="s">
        <v>2680</v>
      </c>
      <c r="I882" s="101" t="s">
        <v>2829</v>
      </c>
      <c r="J882" s="101" t="s">
        <v>2813</v>
      </c>
      <c r="K882" s="73" t="s">
        <v>4649</v>
      </c>
      <c r="L882" s="73" t="str">
        <f>_xlfn.CONCAT(tbl_Picklist_UniclassPM[[#This Row],[Code]]," : ",tbl_Picklist_UniclassPM[[#This Row],[Title]])</f>
        <v>PM_70_80_22 : Domestic hot water commissioning certificate</v>
      </c>
      <c r="M882" s="73"/>
      <c r="N882" s="73"/>
      <c r="O882" s="73"/>
      <c r="P882" s="73"/>
      <c r="Q882" s="73"/>
      <c r="R882" s="73" t="str">
        <f ca="1"/>
        <v>PM_70_90_15 : Control system record drawings</v>
      </c>
    </row>
    <row r="883" spans="2:18" x14ac:dyDescent="0.35">
      <c r="B883" s="6" t="s">
        <v>4650</v>
      </c>
      <c r="C883" s="73"/>
      <c r="D883" s="73"/>
      <c r="E883" s="73"/>
      <c r="F883" s="73"/>
      <c r="G88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PM_70_80_24</v>
      </c>
      <c r="H883" s="101" t="s">
        <v>2680</v>
      </c>
      <c r="I883" s="101" t="s">
        <v>2829</v>
      </c>
      <c r="J883" s="101" t="s">
        <v>2985</v>
      </c>
      <c r="K883" s="73" t="s">
        <v>4651</v>
      </c>
      <c r="L883" s="73" t="str">
        <f>_xlfn.CONCAT(tbl_Picklist_UniclassPM[[#This Row],[Code]]," : ",tbl_Picklist_UniclassPM[[#This Row],[Title]])</f>
        <v>PM_70_80_24 : Dry fire main commissioning certificate</v>
      </c>
      <c r="M883" s="73"/>
      <c r="N883" s="73"/>
      <c r="O883" s="73"/>
      <c r="P883" s="73"/>
      <c r="Q883" s="73"/>
      <c r="R883" s="73" t="str">
        <f ca="1"/>
        <v>PM_70_90_27 : Electrical systems record drawings</v>
      </c>
    </row>
    <row r="884" spans="2:18" x14ac:dyDescent="0.35">
      <c r="B884" s="6" t="s">
        <v>68</v>
      </c>
      <c r="C884" s="73"/>
      <c r="D884" s="73"/>
      <c r="E884" s="73"/>
      <c r="F884" s="73"/>
      <c r="G88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PM_70_80_28</v>
      </c>
      <c r="H884" s="101" t="s">
        <v>2680</v>
      </c>
      <c r="I884" s="101" t="s">
        <v>2829</v>
      </c>
      <c r="J884" s="101" t="s">
        <v>2753</v>
      </c>
      <c r="K884" s="73" t="s">
        <v>4652</v>
      </c>
      <c r="L884" s="73" t="str">
        <f>_xlfn.CONCAT(tbl_Picklist_UniclassPM[[#This Row],[Code]]," : ",tbl_Picklist_UniclassPM[[#This Row],[Title]])</f>
        <v>PM_70_80_28 : Emergency lighting installation commissioning report</v>
      </c>
      <c r="M884" s="73"/>
      <c r="N884" s="73"/>
      <c r="O884" s="73"/>
      <c r="P884" s="73"/>
      <c r="Q884" s="73"/>
      <c r="R884" s="73" t="str">
        <f ca="1"/>
        <v>PM_70_90_28 : Fire compartmentation record drawings</v>
      </c>
    </row>
    <row r="885" spans="2:18" x14ac:dyDescent="0.35">
      <c r="B885" s="6" t="s">
        <v>4653</v>
      </c>
      <c r="C885" s="73"/>
      <c r="D885" s="73"/>
      <c r="E885" s="73"/>
      <c r="F885" s="73"/>
      <c r="G88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PM_70_80_30</v>
      </c>
      <c r="H885" s="101" t="s">
        <v>2680</v>
      </c>
      <c r="I885" s="101" t="s">
        <v>2829</v>
      </c>
      <c r="J885" s="101" t="s">
        <v>2579</v>
      </c>
      <c r="K885" s="73" t="s">
        <v>4654</v>
      </c>
      <c r="L885" s="73" t="str">
        <f>_xlfn.CONCAT(tbl_Picklist_UniclassPM[[#This Row],[Code]]," : ",tbl_Picklist_UniclassPM[[#This Row],[Title]])</f>
        <v>PM_70_80_30 : Fire alarm system commissioning certificate</v>
      </c>
      <c r="M885" s="73"/>
      <c r="N885" s="73"/>
      <c r="O885" s="73"/>
      <c r="P885" s="73"/>
      <c r="Q885" s="73"/>
      <c r="R885" s="73" t="str">
        <f ca="1"/>
        <v>PM_70_90_29 : Fire system cause and effect diagrams</v>
      </c>
    </row>
    <row r="886" spans="2:18" x14ac:dyDescent="0.35">
      <c r="B886" s="73"/>
      <c r="C886" s="73"/>
      <c r="D886" s="73"/>
      <c r="E886" s="73"/>
      <c r="F886" s="73"/>
      <c r="G88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PM_70_80_31</v>
      </c>
      <c r="H886" s="101" t="s">
        <v>2680</v>
      </c>
      <c r="I886" s="101" t="s">
        <v>2829</v>
      </c>
      <c r="J886" s="101" t="s">
        <v>2869</v>
      </c>
      <c r="K886" s="73" t="s">
        <v>4655</v>
      </c>
      <c r="L886" s="73" t="str">
        <f>_xlfn.CONCAT(tbl_Picklist_UniclassPM[[#This Row],[Code]]," : ",tbl_Picklist_UniclassPM[[#This Row],[Title]])</f>
        <v>PM_70_80_31 : Fire suppression system commissioning certificate</v>
      </c>
      <c r="M886" s="73"/>
      <c r="N886" s="73"/>
      <c r="O886" s="73"/>
      <c r="P886" s="73"/>
      <c r="Q886" s="73"/>
      <c r="R886" s="73" t="str">
        <f ca="1"/>
        <v>PM_70_90_30 : Fire system record drawings</v>
      </c>
    </row>
    <row r="887" spans="2:18" x14ac:dyDescent="0.35">
      <c r="B887" s="73"/>
      <c r="C887" s="73"/>
      <c r="D887" s="73"/>
      <c r="E887" s="73"/>
      <c r="F887" s="73"/>
      <c r="G88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PM_70_80_32</v>
      </c>
      <c r="H887" s="101" t="s">
        <v>2680</v>
      </c>
      <c r="I887" s="101" t="s">
        <v>2829</v>
      </c>
      <c r="J887" s="101" t="s">
        <v>3117</v>
      </c>
      <c r="K887" s="73" t="s">
        <v>4656</v>
      </c>
      <c r="L887" s="73" t="str">
        <f>_xlfn.CONCAT(tbl_Picklist_UniclassPM[[#This Row],[Code]]," : ",tbl_Picklist_UniclassPM[[#This Row],[Title]])</f>
        <v>PM_70_80_32 : Fume cupboard commissioning report</v>
      </c>
      <c r="M887" s="73"/>
      <c r="N887" s="73"/>
      <c r="O887" s="73"/>
      <c r="P887" s="73"/>
      <c r="Q887" s="73"/>
      <c r="R887" s="73" t="str">
        <f ca="1"/>
        <v>PM_70_90_31 : Fire and smoke stopping record drawings</v>
      </c>
    </row>
    <row r="888" spans="2:18" x14ac:dyDescent="0.35">
      <c r="B888" s="73"/>
      <c r="C888" s="73"/>
      <c r="D888" s="73"/>
      <c r="E888" s="73"/>
      <c r="F888" s="73"/>
      <c r="G88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PM_70_80_34</v>
      </c>
      <c r="H888" s="101" t="s">
        <v>2680</v>
      </c>
      <c r="I888" s="101" t="s">
        <v>2829</v>
      </c>
      <c r="J888" s="101" t="s">
        <v>3060</v>
      </c>
      <c r="K888" s="73" t="s">
        <v>4657</v>
      </c>
      <c r="L888" s="73" t="str">
        <f>_xlfn.CONCAT(tbl_Picklist_UniclassPM[[#This Row],[Code]]," : ",tbl_Picklist_UniclassPM[[#This Row],[Title]])</f>
        <v>PM_70_80_34 : Ground source heat pump commissioning certificate</v>
      </c>
      <c r="M888" s="73"/>
      <c r="N888" s="73"/>
      <c r="O888" s="73"/>
      <c r="P888" s="73"/>
      <c r="Q888" s="73"/>
      <c r="R888" s="73" t="str">
        <f ca="1"/>
        <v>PM_70_90_45 : Key firefighting equipment diagrams</v>
      </c>
    </row>
    <row r="889" spans="2:18" x14ac:dyDescent="0.35">
      <c r="B889" s="73"/>
      <c r="C889" s="73"/>
      <c r="D889" s="73"/>
      <c r="E889" s="73"/>
      <c r="F889" s="73"/>
      <c r="G88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PM_70_80_36</v>
      </c>
      <c r="H889" s="101" t="s">
        <v>2680</v>
      </c>
      <c r="I889" s="101" t="s">
        <v>2829</v>
      </c>
      <c r="J889" s="101" t="s">
        <v>2941</v>
      </c>
      <c r="K889" s="73" t="s">
        <v>4658</v>
      </c>
      <c r="L889" s="73" t="str">
        <f>_xlfn.CONCAT(tbl_Picklist_UniclassPM[[#This Row],[Code]]," : ",tbl_Picklist_UniclassPM[[#This Row],[Title]])</f>
        <v>PM_70_80_36 : Heating system commissioning certificate</v>
      </c>
      <c r="M889" s="73"/>
      <c r="N889" s="73"/>
      <c r="O889" s="73"/>
      <c r="P889" s="73"/>
      <c r="Q889" s="73"/>
      <c r="R889" s="73" t="str">
        <f ca="1"/>
        <v>PM_70_90_46 : Landscape record drawings</v>
      </c>
    </row>
    <row r="890" spans="2:18" x14ac:dyDescent="0.35">
      <c r="B890" s="73"/>
      <c r="C890" s="73"/>
      <c r="D890" s="73"/>
      <c r="E890" s="73"/>
      <c r="F890" s="73"/>
      <c r="G89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PM_70_80_37</v>
      </c>
      <c r="H890" s="101" t="s">
        <v>2680</v>
      </c>
      <c r="I890" s="101" t="s">
        <v>2829</v>
      </c>
      <c r="J890" s="101" t="s">
        <v>2945</v>
      </c>
      <c r="K890" s="73" t="s">
        <v>4659</v>
      </c>
      <c r="L890" s="73" t="str">
        <f>_xlfn.CONCAT(tbl_Picklist_UniclassPM[[#This Row],[Code]]," : ",tbl_Picklist_UniclassPM[[#This Row],[Title]])</f>
        <v>PM_70_80_37 : Heating system water treatment certificate</v>
      </c>
      <c r="M890" s="73"/>
      <c r="N890" s="73"/>
      <c r="O890" s="73"/>
      <c r="P890" s="73"/>
      <c r="Q890" s="73"/>
      <c r="R890" s="73" t="str">
        <f ca="1"/>
        <v>PM_70_90_52 : Mechanical systems record drawings</v>
      </c>
    </row>
    <row r="891" spans="2:18" x14ac:dyDescent="0.35">
      <c r="B891" s="73"/>
      <c r="C891" s="73"/>
      <c r="D891" s="73"/>
      <c r="E891" s="73"/>
      <c r="F891" s="73"/>
      <c r="G89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PM_70_80_42</v>
      </c>
      <c r="H891" s="101" t="s">
        <v>2680</v>
      </c>
      <c r="I891" s="101" t="s">
        <v>2829</v>
      </c>
      <c r="J891" s="101" t="s">
        <v>3318</v>
      </c>
      <c r="K891" s="73" t="s">
        <v>4660</v>
      </c>
      <c r="L891" s="73" t="str">
        <f>_xlfn.CONCAT(tbl_Picklist_UniclassPM[[#This Row],[Code]]," : ",tbl_Picklist_UniclassPM[[#This Row],[Title]])</f>
        <v>PM_70_80_42 : Induction loop commissioning certificate</v>
      </c>
      <c r="M891" s="73"/>
      <c r="N891" s="73"/>
      <c r="O891" s="73"/>
      <c r="P891" s="73"/>
      <c r="Q891" s="73"/>
      <c r="R891" s="73" t="str">
        <f ca="1"/>
        <v>PM_70_90_68 : Public health system record drawings</v>
      </c>
    </row>
    <row r="892" spans="2:18" x14ac:dyDescent="0.35">
      <c r="B892" s="73"/>
      <c r="C892" s="73"/>
      <c r="D892" s="73"/>
      <c r="E892" s="73"/>
      <c r="F892" s="73"/>
      <c r="G89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PM_70_80_45</v>
      </c>
      <c r="H892" s="101" t="s">
        <v>2680</v>
      </c>
      <c r="I892" s="101" t="s">
        <v>2829</v>
      </c>
      <c r="J892" s="101" t="s">
        <v>2593</v>
      </c>
      <c r="K892" s="73" t="s">
        <v>4661</v>
      </c>
      <c r="L892" s="73" t="str">
        <f>_xlfn.CONCAT(tbl_Picklist_UniclassPM[[#This Row],[Code]]," : ",tbl_Picklist_UniclassPM[[#This Row],[Title]])</f>
        <v>PM_70_80_45 : Kitchen ventilation certificate</v>
      </c>
      <c r="M892" s="73"/>
      <c r="N892" s="73"/>
      <c r="O892" s="73"/>
      <c r="P892" s="73"/>
      <c r="Q892" s="73"/>
      <c r="R892" s="73" t="str">
        <f ca="1"/>
        <v>PM_70_90_77 : Security system record drawings</v>
      </c>
    </row>
    <row r="893" spans="2:18" x14ac:dyDescent="0.35">
      <c r="B893" s="73"/>
      <c r="C893" s="73"/>
      <c r="D893" s="73"/>
      <c r="E893" s="73"/>
      <c r="F893" s="73"/>
      <c r="G89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PM_70_80_46</v>
      </c>
      <c r="H893" s="101" t="s">
        <v>2680</v>
      </c>
      <c r="I893" s="101" t="s">
        <v>2829</v>
      </c>
      <c r="J893" s="101" t="s">
        <v>2607</v>
      </c>
      <c r="K893" s="73" t="s">
        <v>4662</v>
      </c>
      <c r="L893" s="73" t="str">
        <f>_xlfn.CONCAT(tbl_Picklist_UniclassPM[[#This Row],[Code]]," : ",tbl_Picklist_UniclassPM[[#This Row],[Title]])</f>
        <v>PM_70_80_46 : Lifts commissioning certificate</v>
      </c>
      <c r="M893" s="73"/>
      <c r="N893" s="73"/>
      <c r="O893" s="73"/>
      <c r="P893" s="73"/>
      <c r="Q893" s="73"/>
      <c r="R893" s="73" t="str">
        <f ca="1"/>
        <v>PM_70_90_79 : Setting out records</v>
      </c>
    </row>
    <row r="894" spans="2:18" x14ac:dyDescent="0.35">
      <c r="B894" s="73"/>
      <c r="C894" s="73"/>
      <c r="D894" s="73"/>
      <c r="E894" s="73"/>
      <c r="F894" s="73"/>
      <c r="G89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PM_70_80_47</v>
      </c>
      <c r="H894" s="101" t="s">
        <v>2680</v>
      </c>
      <c r="I894" s="101" t="s">
        <v>2829</v>
      </c>
      <c r="J894" s="101" t="s">
        <v>2958</v>
      </c>
      <c r="K894" s="73" t="s">
        <v>4663</v>
      </c>
      <c r="L894" s="73" t="str">
        <f>_xlfn.CONCAT(tbl_Picklist_UniclassPM[[#This Row],[Code]]," : ",tbl_Picklist_UniclassPM[[#This Row],[Title]])</f>
        <v>PM_70_80_47 : Lifts commissioning report</v>
      </c>
      <c r="M894" s="73"/>
      <c r="N894" s="73"/>
      <c r="O894" s="73"/>
      <c r="P894" s="73"/>
      <c r="Q894" s="73"/>
      <c r="R894" s="73" t="str">
        <f ca="1"/>
        <v>PM_70_90_82 : Structural fire protection record drawings</v>
      </c>
    </row>
    <row r="895" spans="2:18" x14ac:dyDescent="0.35">
      <c r="B895" s="73"/>
      <c r="C895" s="73"/>
      <c r="D895" s="73"/>
      <c r="E895" s="73"/>
      <c r="F895" s="73"/>
      <c r="G89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PM_70_80_48</v>
      </c>
      <c r="H895" s="101" t="s">
        <v>2680</v>
      </c>
      <c r="I895" s="101" t="s">
        <v>2829</v>
      </c>
      <c r="J895" s="101" t="s">
        <v>3229</v>
      </c>
      <c r="K895" s="73" t="s">
        <v>4664</v>
      </c>
      <c r="L895" s="73" t="str">
        <f>_xlfn.CONCAT(tbl_Picklist_UniclassPM[[#This Row],[Code]]," : ",tbl_Picklist_UniclassPM[[#This Row],[Title]])</f>
        <v>PM_70_80_48 : Lighting commissioning report</v>
      </c>
      <c r="M895" s="73"/>
      <c r="N895" s="73"/>
      <c r="O895" s="73"/>
      <c r="P895" s="73"/>
      <c r="Q895" s="73"/>
      <c r="R895" s="73" t="str">
        <f ca="1"/>
        <v>PM_70_90_83 : Structural record drawings</v>
      </c>
    </row>
    <row r="896" spans="2:18" x14ac:dyDescent="0.35">
      <c r="B896" s="73"/>
      <c r="C896" s="73"/>
      <c r="D896" s="73"/>
      <c r="E896" s="73"/>
      <c r="F896" s="73"/>
      <c r="G89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PM_70_80_49</v>
      </c>
      <c r="H896" s="101" t="s">
        <v>2680</v>
      </c>
      <c r="I896" s="101" t="s">
        <v>2829</v>
      </c>
      <c r="J896" s="101" t="s">
        <v>2962</v>
      </c>
      <c r="K896" s="73" t="s">
        <v>4665</v>
      </c>
      <c r="L896" s="73" t="str">
        <f>_xlfn.CONCAT(tbl_Picklist_UniclassPM[[#This Row],[Code]]," : ",tbl_Picklist_UniclassPM[[#This Row],[Title]])</f>
        <v>PM_70_80_49 : Lighting control certificate</v>
      </c>
      <c r="M896" s="73"/>
      <c r="N896" s="73"/>
      <c r="O896" s="73"/>
      <c r="P896" s="73"/>
      <c r="Q896" s="73"/>
      <c r="R896" s="73" t="str">
        <f ca="1"/>
        <v>PM_70_95_08 : Building fabric strategy compliance report</v>
      </c>
    </row>
    <row r="897" spans="7:18" x14ac:dyDescent="0.35">
      <c r="G89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PM_70_80_75</v>
      </c>
      <c r="H897" s="101" t="s">
        <v>2680</v>
      </c>
      <c r="I897" s="101" t="s">
        <v>2829</v>
      </c>
      <c r="J897" s="101" t="s">
        <v>2793</v>
      </c>
      <c r="K897" s="73" t="s">
        <v>4666</v>
      </c>
      <c r="L897" s="73" t="str">
        <f>_xlfn.CONCAT(tbl_Picklist_UniclassPM[[#This Row],[Code]]," : ",tbl_Picklist_UniclassPM[[#This Row],[Title]])</f>
        <v>PM_70_80_75 : Seasonal commissioning certificate</v>
      </c>
      <c r="M897" s="73"/>
      <c r="N897" s="73"/>
      <c r="O897" s="73"/>
      <c r="P897" s="73"/>
      <c r="Q897" s="73"/>
      <c r="R897" s="73" t="str">
        <f ca="1"/>
        <v>PM_70_95_20 : Design compliance review report</v>
      </c>
    </row>
    <row r="898" spans="7:18" x14ac:dyDescent="0.35">
      <c r="G89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PM_70_80_77</v>
      </c>
      <c r="H898" s="101" t="s">
        <v>2680</v>
      </c>
      <c r="I898" s="101" t="s">
        <v>2829</v>
      </c>
      <c r="J898" s="101" t="s">
        <v>2991</v>
      </c>
      <c r="K898" s="73" t="s">
        <v>4667</v>
      </c>
      <c r="L898" s="73" t="str">
        <f>_xlfn.CONCAT(tbl_Picklist_UniclassPM[[#This Row],[Code]]," : ",tbl_Picklist_UniclassPM[[#This Row],[Title]])</f>
        <v>PM_70_80_77 : Security system commissioning report</v>
      </c>
      <c r="M898" s="73"/>
      <c r="N898" s="73"/>
      <c r="O898" s="73"/>
      <c r="P898" s="73"/>
      <c r="Q898" s="73"/>
      <c r="R898" s="73" t="str">
        <f ca="1"/>
        <v>PM_70_95_21 : Design compliance certificate</v>
      </c>
    </row>
    <row r="899" spans="7:18" x14ac:dyDescent="0.35">
      <c r="G89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PM_70_80_79</v>
      </c>
      <c r="H899" s="101" t="s">
        <v>2680</v>
      </c>
      <c r="I899" s="101" t="s">
        <v>2829</v>
      </c>
      <c r="J899" s="101" t="s">
        <v>3287</v>
      </c>
      <c r="K899" s="73" t="s">
        <v>4668</v>
      </c>
      <c r="L899" s="73" t="str">
        <f>_xlfn.CONCAT(tbl_Picklist_UniclassPM[[#This Row],[Code]]," : ",tbl_Picklist_UniclassPM[[#This Row],[Title]])</f>
        <v>PM_70_80_79 : Smoke extract and control system commissioning certificate</v>
      </c>
      <c r="M899" s="73"/>
      <c r="N899" s="73"/>
      <c r="O899" s="73"/>
      <c r="P899" s="73"/>
      <c r="Q899" s="73"/>
      <c r="R899" s="73" t="str">
        <f ca="1"/>
        <v>PM_70_95_29 : Fire-stopping and smoke-stopping assurance records</v>
      </c>
    </row>
    <row r="900" spans="7:18" x14ac:dyDescent="0.35">
      <c r="G90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PM_70_80_80</v>
      </c>
      <c r="H900" s="101" t="s">
        <v>2680</v>
      </c>
      <c r="I900" s="101" t="s">
        <v>2829</v>
      </c>
      <c r="J900" s="101" t="s">
        <v>2829</v>
      </c>
      <c r="K900" s="73" t="s">
        <v>4669</v>
      </c>
      <c r="L900" s="73" t="str">
        <f>_xlfn.CONCAT(tbl_Picklist_UniclassPM[[#This Row],[Code]]," : ",tbl_Picklist_UniclassPM[[#This Row],[Title]])</f>
        <v>PM_70_80_80 : Smoke extract and control system commissioning report</v>
      </c>
      <c r="M900" s="73"/>
      <c r="N900" s="73"/>
      <c r="O900" s="73"/>
      <c r="P900" s="73"/>
      <c r="Q900" s="73"/>
      <c r="R900" s="73" t="str">
        <f ca="1"/>
        <v>PM_70_95_30 : Fire-rated doorset assurance records</v>
      </c>
    </row>
    <row r="901" spans="7:18" x14ac:dyDescent="0.35">
      <c r="G90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PM_70_80_85</v>
      </c>
      <c r="H901" s="101" t="s">
        <v>2680</v>
      </c>
      <c r="I901" s="101" t="s">
        <v>2829</v>
      </c>
      <c r="J901" s="101" t="s">
        <v>2781</v>
      </c>
      <c r="K901" s="73" t="s">
        <v>4670</v>
      </c>
      <c r="L901" s="73" t="str">
        <f>_xlfn.CONCAT(tbl_Picklist_UniclassPM[[#This Row],[Code]]," : ",tbl_Picklist_UniclassPM[[#This Row],[Title]])</f>
        <v>PM_70_80_85 : Surveillance system installation commissioning report</v>
      </c>
      <c r="M901" s="73"/>
      <c r="N901" s="73"/>
      <c r="O901" s="73"/>
      <c r="P901" s="73"/>
      <c r="Q901" s="73"/>
      <c r="R901" s="73" t="str">
        <f ca="1"/>
        <v>PM_70_95_33 : Gateway review information</v>
      </c>
    </row>
    <row r="902" spans="7:18" x14ac:dyDescent="0.35">
      <c r="G90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PM_70_80_88</v>
      </c>
      <c r="H902" s="101" t="s">
        <v>2680</v>
      </c>
      <c r="I902" s="101" t="s">
        <v>2829</v>
      </c>
      <c r="J902" s="101" t="s">
        <v>2703</v>
      </c>
      <c r="K902" s="73" t="s">
        <v>4671</v>
      </c>
      <c r="L902" s="73" t="str">
        <f>_xlfn.CONCAT(tbl_Picklist_UniclassPM[[#This Row],[Code]]," : ",tbl_Picklist_UniclassPM[[#This Row],[Title]])</f>
        <v>PM_70_80_88 : Telecommunications installation certificate</v>
      </c>
      <c r="M902" s="73"/>
      <c r="N902" s="73"/>
      <c r="O902" s="73"/>
      <c r="P902" s="73"/>
      <c r="Q902" s="73"/>
      <c r="R902" s="73" t="str">
        <f ca="1"/>
        <v>PM_70_95_34 : Governance strategy information</v>
      </c>
    </row>
    <row r="903" spans="7:18" x14ac:dyDescent="0.35">
      <c r="G90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PM_70_80_89</v>
      </c>
      <c r="H903" s="101" t="s">
        <v>2680</v>
      </c>
      <c r="I903" s="101" t="s">
        <v>2829</v>
      </c>
      <c r="J903" s="101" t="s">
        <v>3075</v>
      </c>
      <c r="K903" s="73" t="s">
        <v>4672</v>
      </c>
      <c r="L903" s="73" t="str">
        <f>_xlfn.CONCAT(tbl_Picklist_UniclassPM[[#This Row],[Code]]," : ",tbl_Picklist_UniclassPM[[#This Row],[Title]])</f>
        <v>PM_70_80_89 : Toilet alarm commissioning certificate</v>
      </c>
      <c r="M903" s="73"/>
      <c r="N903" s="73"/>
      <c r="O903" s="73"/>
      <c r="P903" s="73"/>
      <c r="Q903" s="73"/>
      <c r="R903" s="73" t="str">
        <f ca="1"/>
        <v>PM_70_95_58 : Option analysis support paper</v>
      </c>
    </row>
    <row r="904" spans="7:18" x14ac:dyDescent="0.35">
      <c r="G90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PM_70_80_90</v>
      </c>
      <c r="H904" s="101" t="s">
        <v>2680</v>
      </c>
      <c r="I904" s="101" t="s">
        <v>2829</v>
      </c>
      <c r="J904" s="101" t="s">
        <v>2715</v>
      </c>
      <c r="K904" s="73" t="s">
        <v>4673</v>
      </c>
      <c r="L904" s="73" t="str">
        <f>_xlfn.CONCAT(tbl_Picklist_UniclassPM[[#This Row],[Code]]," : ",tbl_Picklist_UniclassPM[[#This Row],[Title]])</f>
        <v>PM_70_80_90 : Trace heating commissioning certificate</v>
      </c>
      <c r="M904" s="73"/>
      <c r="N904" s="73"/>
      <c r="O904" s="73"/>
      <c r="P904" s="73"/>
      <c r="Q904" s="73"/>
      <c r="R904" s="73" t="str">
        <f ca="1"/>
        <v>PM_70_95_62 : Performance testing compliance report</v>
      </c>
    </row>
    <row r="905" spans="7:18" x14ac:dyDescent="0.35">
      <c r="G90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PM_70_80_92</v>
      </c>
      <c r="H905" s="101" t="s">
        <v>2680</v>
      </c>
      <c r="I905" s="101" t="s">
        <v>2829</v>
      </c>
      <c r="J905" s="101" t="s">
        <v>2826</v>
      </c>
      <c r="K905" s="73" t="s">
        <v>4674</v>
      </c>
      <c r="L905" s="73" t="str">
        <f>_xlfn.CONCAT(tbl_Picklist_UniclassPM[[#This Row],[Code]]," : ",tbl_Picklist_UniclassPM[[#This Row],[Title]])</f>
        <v>PM_70_80_92 : Underfloor heating commissioning certificate</v>
      </c>
      <c r="M905" s="73"/>
      <c r="N905" s="73"/>
      <c r="O905" s="73"/>
      <c r="P905" s="73"/>
      <c r="Q905" s="73"/>
      <c r="R905" s="73" t="str">
        <f ca="1"/>
        <v>PM_70_95_64 : Post-project evaluation information</v>
      </c>
    </row>
    <row r="906" spans="7:18" x14ac:dyDescent="0.35">
      <c r="G90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PM_70_80_94</v>
      </c>
      <c r="H906" s="101" t="s">
        <v>2680</v>
      </c>
      <c r="I906" s="101" t="s">
        <v>2829</v>
      </c>
      <c r="J906" s="101" t="s">
        <v>3057</v>
      </c>
      <c r="K906" s="73" t="s">
        <v>4675</v>
      </c>
      <c r="L906" s="73" t="str">
        <f>_xlfn.CONCAT(tbl_Picklist_UniclassPM[[#This Row],[Code]]," : ",tbl_Picklist_UniclassPM[[#This Row],[Title]])</f>
        <v>PM_70_80_94 : Ventilation commissioning certificate</v>
      </c>
      <c r="M906" s="73"/>
      <c r="N906" s="73"/>
      <c r="O906" s="73"/>
      <c r="P906" s="73"/>
      <c r="Q906" s="73"/>
      <c r="R906" s="73" t="str">
        <f ca="1"/>
        <v>PM_70_95_65 : Product compliance evidence information</v>
      </c>
    </row>
    <row r="907" spans="7:18" x14ac:dyDescent="0.35">
      <c r="G90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PM_70_80_96</v>
      </c>
      <c r="H907" s="101" t="s">
        <v>2680</v>
      </c>
      <c r="I907" s="101" t="s">
        <v>2829</v>
      </c>
      <c r="J907" s="101" t="s">
        <v>3163</v>
      </c>
      <c r="K907" s="73" t="s">
        <v>4676</v>
      </c>
      <c r="L907" s="73" t="str">
        <f>_xlfn.CONCAT(tbl_Picklist_UniclassPM[[#This Row],[Code]]," : ",tbl_Picklist_UniclassPM[[#This Row],[Title]])</f>
        <v>PM_70_80_96 : Water distribution commissioning report</v>
      </c>
      <c r="M907" s="73"/>
      <c r="N907" s="73"/>
      <c r="O907" s="73"/>
      <c r="P907" s="73"/>
      <c r="Q907" s="73"/>
      <c r="R907" s="73" t="str">
        <f ca="1"/>
        <v>PM_70_95_66 : Project Assurance Group (PAG) sign-off</v>
      </c>
    </row>
    <row r="908" spans="7:18" x14ac:dyDescent="0.35">
      <c r="G90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v>
      </c>
      <c r="H908" s="101" t="s">
        <v>2680</v>
      </c>
      <c r="I908" s="101" t="s">
        <v>2781</v>
      </c>
      <c r="J908" s="101"/>
      <c r="K908" s="73" t="s">
        <v>4677</v>
      </c>
      <c r="L908" s="73" t="str">
        <f>_xlfn.CONCAT(tbl_Picklist_UniclassPM[[#This Row],[Code]]," : ",tbl_Picklist_UniclassPM[[#This Row],[Title]])</f>
        <v>PM_70_85 : Completion information</v>
      </c>
      <c r="M908" s="73"/>
      <c r="N908" s="73"/>
      <c r="O908" s="73"/>
      <c r="P908" s="73"/>
      <c r="Q908" s="73"/>
      <c r="R908" s="73" t="str">
        <f ca="1"/>
        <v>PM_70_95_70 : Risk potential assessment</v>
      </c>
    </row>
    <row r="909" spans="7:18" x14ac:dyDescent="0.35">
      <c r="G90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PM_70_85_08</v>
      </c>
      <c r="H909" s="101" t="s">
        <v>2680</v>
      </c>
      <c r="I909" s="101" t="s">
        <v>2781</v>
      </c>
      <c r="J909" s="101" t="s">
        <v>2783</v>
      </c>
      <c r="K909" s="73" t="s">
        <v>4678</v>
      </c>
      <c r="L909" s="73" t="str">
        <f>_xlfn.CONCAT(tbl_Picklist_UniclassPM[[#This Row],[Code]]," : ",tbl_Picklist_UniclassPM[[#This Row],[Title]])</f>
        <v>PM_70_85_08 : Building logbook</v>
      </c>
      <c r="M909" s="73"/>
      <c r="N909" s="73"/>
      <c r="O909" s="73"/>
      <c r="P909" s="73"/>
      <c r="Q909" s="73"/>
      <c r="R909" s="73" t="str">
        <f ca="1"/>
        <v>PM_70_95_82 : Structural fire protection assurance records</v>
      </c>
    </row>
    <row r="910" spans="7:18" x14ac:dyDescent="0.35">
      <c r="G91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PM_70_85_10</v>
      </c>
      <c r="H910" s="101" t="s">
        <v>2680</v>
      </c>
      <c r="I910" s="101" t="s">
        <v>2781</v>
      </c>
      <c r="J910" s="101" t="s">
        <v>2448</v>
      </c>
      <c r="K910" s="73" t="s">
        <v>4679</v>
      </c>
      <c r="L910" s="73" t="str">
        <f>_xlfn.CONCAT(tbl_Picklist_UniclassPM[[#This Row],[Code]]," : ",tbl_Picklist_UniclassPM[[#This Row],[Title]])</f>
        <v>PM_70_85_10 : Building manual</v>
      </c>
      <c r="M910" s="73"/>
      <c r="N910" s="73"/>
      <c r="O910" s="73"/>
      <c r="P910" s="73"/>
      <c r="Q910" s="73"/>
      <c r="R910" s="73" t="str">
        <f ca="1"/>
        <v>PM_80_10_01 : Asbestos management plan</v>
      </c>
    </row>
    <row r="911" spans="7:18" x14ac:dyDescent="0.35">
      <c r="G91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PM_70_85_11</v>
      </c>
      <c r="H911" s="101" t="s">
        <v>2680</v>
      </c>
      <c r="I911" s="101" t="s">
        <v>2781</v>
      </c>
      <c r="J911" s="101" t="s">
        <v>2628</v>
      </c>
      <c r="K911" s="73" t="s">
        <v>4680</v>
      </c>
      <c r="L911" s="73" t="str">
        <f>_xlfn.CONCAT(tbl_Picklist_UniclassPM[[#This Row],[Code]]," : ",tbl_Picklist_UniclassPM[[#This Row],[Title]])</f>
        <v>PM_70_85_11 : Clarifications information</v>
      </c>
      <c r="M911" s="73"/>
      <c r="N911" s="73"/>
      <c r="O911" s="73"/>
      <c r="P911" s="73"/>
      <c r="Q911" s="73"/>
      <c r="R911" s="73" t="str">
        <f ca="1"/>
        <v>PM_80_10_03 : Asset information protocol</v>
      </c>
    </row>
    <row r="912" spans="7:18" x14ac:dyDescent="0.35">
      <c r="G91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PM_70_85_14</v>
      </c>
      <c r="H912" s="101" t="s">
        <v>2680</v>
      </c>
      <c r="I912" s="101" t="s">
        <v>2781</v>
      </c>
      <c r="J912" s="101" t="s">
        <v>2665</v>
      </c>
      <c r="K912" s="73" t="s">
        <v>4681</v>
      </c>
      <c r="L912" s="73" t="str">
        <f>_xlfn.CONCAT(tbl_Picklist_UniclassPM[[#This Row],[Code]]," : ",tbl_Picklist_UniclassPM[[#This Row],[Title]])</f>
        <v>PM_70_85_14 : Contractor sign-off report</v>
      </c>
      <c r="M912" s="73"/>
      <c r="N912" s="73"/>
      <c r="O912" s="73"/>
      <c r="P912" s="73"/>
      <c r="Q912" s="73"/>
      <c r="R912" s="73" t="str">
        <f ca="1"/>
        <v>PM_80_10_05 : Asset guarantee and warranty information</v>
      </c>
    </row>
    <row r="913" spans="7:18" x14ac:dyDescent="0.35">
      <c r="G91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PM_70_85_15</v>
      </c>
      <c r="H913" s="101" t="s">
        <v>2680</v>
      </c>
      <c r="I913" s="101" t="s">
        <v>2781</v>
      </c>
      <c r="J913" s="101" t="s">
        <v>2505</v>
      </c>
      <c r="K913" s="73" t="s">
        <v>4682</v>
      </c>
      <c r="L913" s="73" t="str">
        <f>_xlfn.CONCAT(tbl_Picklist_UniclassPM[[#This Row],[Code]]," : ",tbl_Picklist_UniclassPM[[#This Row],[Title]])</f>
        <v>PM_70_85_15 : Construction to occupation transition strategy</v>
      </c>
      <c r="M913" s="73"/>
      <c r="N913" s="73"/>
      <c r="O913" s="73"/>
      <c r="P913" s="73"/>
      <c r="Q913" s="73"/>
      <c r="R913" s="73" t="str">
        <f ca="1"/>
        <v>PM_80_10_07 : Asset management responsibility information</v>
      </c>
    </row>
    <row r="914" spans="7:18" x14ac:dyDescent="0.35">
      <c r="G91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PM_70_85_18</v>
      </c>
      <c r="H914" s="101" t="s">
        <v>2680</v>
      </c>
      <c r="I914" s="101" t="s">
        <v>2781</v>
      </c>
      <c r="J914" s="101" t="s">
        <v>2710</v>
      </c>
      <c r="K914" s="73" t="s">
        <v>4683</v>
      </c>
      <c r="L914" s="73" t="str">
        <f>_xlfn.CONCAT(tbl_Picklist_UniclassPM[[#This Row],[Code]]," : ",tbl_Picklist_UniclassPM[[#This Row],[Title]])</f>
        <v>PM_70_85_18 : Defects notification information</v>
      </c>
      <c r="M914" s="73"/>
      <c r="N914" s="73"/>
      <c r="O914" s="73"/>
      <c r="P914" s="73"/>
      <c r="Q914" s="73"/>
      <c r="R914" s="73" t="str">
        <f ca="1"/>
        <v>PM_80_10_08 : Asset management policy information</v>
      </c>
    </row>
    <row r="915" spans="7:18" x14ac:dyDescent="0.35">
      <c r="G91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PM_70_85_20</v>
      </c>
      <c r="H915" s="101" t="s">
        <v>2680</v>
      </c>
      <c r="I915" s="101" t="s">
        <v>2781</v>
      </c>
      <c r="J915" s="101" t="s">
        <v>2500</v>
      </c>
      <c r="K915" s="73" t="s">
        <v>4684</v>
      </c>
      <c r="L915" s="73" t="str">
        <f>_xlfn.CONCAT(tbl_Picklist_UniclassPM[[#This Row],[Code]]," : ",tbl_Picklist_UniclassPM[[#This Row],[Title]])</f>
        <v>PM_70_85_20 : Defects rectification report</v>
      </c>
      <c r="M915" s="73"/>
      <c r="N915" s="73"/>
      <c r="O915" s="73"/>
      <c r="P915" s="73"/>
      <c r="Q915" s="73"/>
      <c r="R915" s="73" t="str">
        <f ca="1"/>
        <v>PM_80_10_09 : Asset management strategy information</v>
      </c>
    </row>
    <row r="916" spans="7:18" x14ac:dyDescent="0.35">
      <c r="G91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PM_70_85_22</v>
      </c>
      <c r="H916" s="101" t="s">
        <v>2680</v>
      </c>
      <c r="I916" s="101" t="s">
        <v>2781</v>
      </c>
      <c r="J916" s="101" t="s">
        <v>2813</v>
      </c>
      <c r="K916" s="73" t="s">
        <v>4685</v>
      </c>
      <c r="L916" s="73" t="str">
        <f>_xlfn.CONCAT(tbl_Picklist_UniclassPM[[#This Row],[Code]]," : ",tbl_Picklist_UniclassPM[[#This Row],[Title]])</f>
        <v>PM_70_85_22 : Defects register</v>
      </c>
      <c r="M916" s="73"/>
      <c r="N916" s="73"/>
      <c r="O916" s="73"/>
      <c r="P916" s="73"/>
      <c r="Q916" s="73"/>
      <c r="R916" s="73" t="str">
        <f ca="1"/>
        <v>PM_80_10_10 : Asset register</v>
      </c>
    </row>
    <row r="917" spans="7:18" x14ac:dyDescent="0.35">
      <c r="G91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PM_70_85_25</v>
      </c>
      <c r="H917" s="101" t="s">
        <v>2680</v>
      </c>
      <c r="I917" s="101" t="s">
        <v>2781</v>
      </c>
      <c r="J917" s="101" t="s">
        <v>2733</v>
      </c>
      <c r="K917" s="73" t="s">
        <v>4686</v>
      </c>
      <c r="L917" s="73" t="str">
        <f>_xlfn.CONCAT(tbl_Picklist_UniclassPM[[#This Row],[Code]]," : ",tbl_Picklist_UniclassPM[[#This Row],[Title]])</f>
        <v>PM_70_85_25 : End user operating information</v>
      </c>
      <c r="M917" s="73"/>
      <c r="N917" s="73"/>
      <c r="O917" s="73"/>
      <c r="P917" s="73"/>
      <c r="Q917" s="73"/>
      <c r="R917" s="73" t="str">
        <f ca="1"/>
        <v>PM_80_10_11 : Asset condition photographs</v>
      </c>
    </row>
    <row r="918" spans="7:18" x14ac:dyDescent="0.35">
      <c r="G91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PM_70_85_30</v>
      </c>
      <c r="H918" s="101" t="s">
        <v>2680</v>
      </c>
      <c r="I918" s="101" t="s">
        <v>2781</v>
      </c>
      <c r="J918" s="101" t="s">
        <v>2579</v>
      </c>
      <c r="K918" s="73" t="s">
        <v>4687</v>
      </c>
      <c r="L918" s="73" t="str">
        <f>_xlfn.CONCAT(tbl_Picklist_UniclassPM[[#This Row],[Code]]," : ",tbl_Picklist_UniclassPM[[#This Row],[Title]])</f>
        <v>PM_70_85_30 : Final inspection report</v>
      </c>
      <c r="M918" s="73"/>
      <c r="N918" s="73"/>
      <c r="O918" s="73"/>
      <c r="P918" s="73"/>
      <c r="Q918" s="73"/>
      <c r="R918" s="73" t="str">
        <f ca="1"/>
        <v>PM_80_10_12 : Building performance evaluation plan</v>
      </c>
    </row>
    <row r="919" spans="7:18" x14ac:dyDescent="0.35">
      <c r="G91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PM_70_85_31</v>
      </c>
      <c r="H919" s="101" t="s">
        <v>2680</v>
      </c>
      <c r="I919" s="101" t="s">
        <v>2781</v>
      </c>
      <c r="J919" s="101" t="s">
        <v>2869</v>
      </c>
      <c r="K919" s="73" t="s">
        <v>4688</v>
      </c>
      <c r="L919" s="73" t="str">
        <f>_xlfn.CONCAT(tbl_Picklist_UniclassPM[[#This Row],[Code]]," : ",tbl_Picklist_UniclassPM[[#This Row],[Title]])</f>
        <v>PM_70_85_31 : Fire safety management plan information</v>
      </c>
      <c r="M919" s="73"/>
      <c r="N919" s="73"/>
      <c r="O919" s="73"/>
      <c r="P919" s="73"/>
      <c r="Q919" s="73"/>
      <c r="R919" s="73" t="str">
        <f ca="1"/>
        <v>PM_80_10_14 : Closed-circuit television (CCTV) strategy</v>
      </c>
    </row>
    <row r="920" spans="7:18" x14ac:dyDescent="0.35">
      <c r="G92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PM_70_85_33</v>
      </c>
      <c r="H920" s="101" t="s">
        <v>2680</v>
      </c>
      <c r="I920" s="101" t="s">
        <v>2781</v>
      </c>
      <c r="J920" s="101" t="s">
        <v>3055</v>
      </c>
      <c r="K920" s="73" t="s">
        <v>4689</v>
      </c>
      <c r="L920" s="73" t="str">
        <f>_xlfn.CONCAT(tbl_Picklist_UniclassPM[[#This Row],[Code]]," : ",tbl_Picklist_UniclassPM[[#This Row],[Title]])</f>
        <v>PM_70_85_33 : Handover board record of acceptance for occupation</v>
      </c>
      <c r="M920" s="73"/>
      <c r="N920" s="73"/>
      <c r="O920" s="73"/>
      <c r="P920" s="73"/>
      <c r="Q920" s="73"/>
      <c r="R920" s="73" t="str">
        <f ca="1"/>
        <v>PM_80_10_15 : Configuration management strategy</v>
      </c>
    </row>
    <row r="921" spans="7:18" x14ac:dyDescent="0.35">
      <c r="G92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PM_70_85_34</v>
      </c>
      <c r="H921" s="101" t="s">
        <v>2680</v>
      </c>
      <c r="I921" s="101" t="s">
        <v>2781</v>
      </c>
      <c r="J921" s="101" t="s">
        <v>3060</v>
      </c>
      <c r="K921" s="73" t="s">
        <v>4690</v>
      </c>
      <c r="L921" s="73" t="str">
        <f>_xlfn.CONCAT(tbl_Picklist_UniclassPM[[#This Row],[Code]]," : ",tbl_Picklist_UniclassPM[[#This Row],[Title]])</f>
        <v>PM_70_85_34 : Handover communications information</v>
      </c>
      <c r="M921" s="73"/>
      <c r="N921" s="73"/>
      <c r="O921" s="73"/>
      <c r="P921" s="73"/>
      <c r="Q921" s="73"/>
      <c r="R921" s="73" t="str">
        <f ca="1"/>
        <v>PM_80_10_16 : Configuration record</v>
      </c>
    </row>
    <row r="922" spans="7:18" x14ac:dyDescent="0.35">
      <c r="G92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PM_70_85_35</v>
      </c>
      <c r="H922" s="101" t="s">
        <v>2680</v>
      </c>
      <c r="I922" s="101" t="s">
        <v>2781</v>
      </c>
      <c r="J922" s="101" t="s">
        <v>2993</v>
      </c>
      <c r="K922" s="73" t="s">
        <v>4691</v>
      </c>
      <c r="L922" s="73" t="str">
        <f>_xlfn.CONCAT(tbl_Picklist_UniclassPM[[#This Row],[Code]]," : ",tbl_Picklist_UniclassPM[[#This Row],[Title]])</f>
        <v>PM_70_85_35 : Handover strategy</v>
      </c>
      <c r="M922" s="73"/>
      <c r="N922" s="73"/>
      <c r="O922" s="73"/>
      <c r="P922" s="73"/>
      <c r="Q922" s="73"/>
      <c r="R922" s="73" t="str">
        <f ca="1"/>
        <v>PM_80_10_18 : Crime prevention strategy</v>
      </c>
    </row>
    <row r="923" spans="7:18" x14ac:dyDescent="0.35">
      <c r="G92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PM_70_85_40</v>
      </c>
      <c r="H923" s="101" t="s">
        <v>2680</v>
      </c>
      <c r="I923" s="101" t="s">
        <v>2781</v>
      </c>
      <c r="J923" s="101" t="s">
        <v>2758</v>
      </c>
      <c r="K923" s="73" t="s">
        <v>4692</v>
      </c>
      <c r="L923" s="73" t="str">
        <f>_xlfn.CONCAT(tbl_Picklist_UniclassPM[[#This Row],[Code]]," : ",tbl_Picklist_UniclassPM[[#This Row],[Title]])</f>
        <v>PM_70_85_40 : Health and safety file</v>
      </c>
      <c r="M923" s="73"/>
      <c r="N923" s="73"/>
      <c r="O923" s="73"/>
      <c r="P923" s="73"/>
      <c r="Q923" s="73"/>
      <c r="R923" s="73" t="str">
        <f ca="1"/>
        <v>PM_80_10_19 : Critical assets list</v>
      </c>
    </row>
    <row r="924" spans="7:18" x14ac:dyDescent="0.35">
      <c r="G92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PM_70_85_44</v>
      </c>
      <c r="H924" s="101" t="s">
        <v>2680</v>
      </c>
      <c r="I924" s="101" t="s">
        <v>2781</v>
      </c>
      <c r="J924" s="101" t="s">
        <v>3855</v>
      </c>
      <c r="K924" s="73" t="s">
        <v>4693</v>
      </c>
      <c r="L924" s="73" t="str">
        <f>_xlfn.CONCAT(tbl_Picklist_UniclassPM[[#This Row],[Code]]," : ",tbl_Picklist_UniclassPM[[#This Row],[Title]])</f>
        <v>PM_70_85_44 : Life expectancy information</v>
      </c>
      <c r="M924" s="73"/>
      <c r="N924" s="73"/>
      <c r="O924" s="73"/>
      <c r="P924" s="73"/>
      <c r="Q924" s="73"/>
      <c r="R924" s="73" t="str">
        <f ca="1"/>
        <v>PM_80_10_20 : Deterioration modelling</v>
      </c>
    </row>
    <row r="925" spans="7:18" x14ac:dyDescent="0.35">
      <c r="G92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PM_70_85_45</v>
      </c>
      <c r="H925" s="101" t="s">
        <v>2680</v>
      </c>
      <c r="I925" s="101" t="s">
        <v>2781</v>
      </c>
      <c r="J925" s="101" t="s">
        <v>2593</v>
      </c>
      <c r="K925" s="73" t="s">
        <v>4694</v>
      </c>
      <c r="L925" s="73" t="str">
        <f>_xlfn.CONCAT(tbl_Picklist_UniclassPM[[#This Row],[Code]]," : ",tbl_Picklist_UniclassPM[[#This Row],[Title]])</f>
        <v>PM_70_85_45 : Spares and consumables information</v>
      </c>
      <c r="M925" s="73"/>
      <c r="N925" s="73"/>
      <c r="O925" s="73"/>
      <c r="P925" s="73"/>
      <c r="Q925" s="73"/>
      <c r="R925" s="73" t="str">
        <f ca="1"/>
        <v>PM_80_10_22 : Display energy certificate</v>
      </c>
    </row>
    <row r="926" spans="7:18" x14ac:dyDescent="0.35">
      <c r="G92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PM_70_85_50</v>
      </c>
      <c r="H926" s="101" t="s">
        <v>2680</v>
      </c>
      <c r="I926" s="101" t="s">
        <v>2781</v>
      </c>
      <c r="J926" s="101" t="s">
        <v>2619</v>
      </c>
      <c r="K926" s="73" t="s">
        <v>4695</v>
      </c>
      <c r="L926" s="73" t="str">
        <f>_xlfn.CONCAT(tbl_Picklist_UniclassPM[[#This Row],[Code]]," : ",tbl_Picklist_UniclassPM[[#This Row],[Title]])</f>
        <v>PM_70_85_50 : Maintenance schedules</v>
      </c>
      <c r="M926" s="73"/>
      <c r="N926" s="73"/>
      <c r="O926" s="73"/>
      <c r="P926" s="73"/>
      <c r="Q926" s="73"/>
      <c r="R926" s="73" t="str">
        <f ca="1"/>
        <v>PM_80_10_23 : Employment and skills plan</v>
      </c>
    </row>
    <row r="927" spans="7:18" x14ac:dyDescent="0.35">
      <c r="G92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PM_70_85_52</v>
      </c>
      <c r="H927" s="101" t="s">
        <v>2680</v>
      </c>
      <c r="I927" s="101" t="s">
        <v>2781</v>
      </c>
      <c r="J927" s="101" t="s">
        <v>3009</v>
      </c>
      <c r="K927" s="73" t="s">
        <v>4696</v>
      </c>
      <c r="L927" s="73" t="str">
        <f>_xlfn.CONCAT(tbl_Picklist_UniclassPM[[#This Row],[Code]]," : ",tbl_Picklist_UniclassPM[[#This Row],[Title]])</f>
        <v>PM_70_85_52 : Manufacturer information</v>
      </c>
      <c r="M927" s="73"/>
      <c r="N927" s="73"/>
      <c r="O927" s="73"/>
      <c r="P927" s="73"/>
      <c r="Q927" s="73"/>
      <c r="R927" s="73" t="str">
        <f ca="1"/>
        <v>PM_80_10_24 : Energy consumption information</v>
      </c>
    </row>
    <row r="928" spans="7:18" x14ac:dyDescent="0.35">
      <c r="G92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PM_70_85_55</v>
      </c>
      <c r="H928" s="101" t="s">
        <v>2680</v>
      </c>
      <c r="I928" s="101" t="s">
        <v>2781</v>
      </c>
      <c r="J928" s="101" t="s">
        <v>2633</v>
      </c>
      <c r="K928" s="73" t="s">
        <v>4697</v>
      </c>
      <c r="L928" s="73" t="str">
        <f>_xlfn.CONCAT(tbl_Picklist_UniclassPM[[#This Row],[Code]]," : ",tbl_Picklist_UniclassPM[[#This Row],[Title]])</f>
        <v>PM_70_85_55 : Operating instruction</v>
      </c>
      <c r="M928" s="73"/>
      <c r="N928" s="73"/>
      <c r="O928" s="73"/>
      <c r="P928" s="73"/>
      <c r="Q928" s="73"/>
      <c r="R928" s="73" t="str">
        <f ca="1"/>
        <v>PM_80_10_25 : Energy performance certificate</v>
      </c>
    </row>
    <row r="929" spans="7:18" x14ac:dyDescent="0.35">
      <c r="G92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PM_70_85_56</v>
      </c>
      <c r="H929" s="101" t="s">
        <v>2680</v>
      </c>
      <c r="I929" s="101" t="s">
        <v>2781</v>
      </c>
      <c r="J929" s="101" t="s">
        <v>3180</v>
      </c>
      <c r="K929" s="73" t="s">
        <v>4698</v>
      </c>
      <c r="L929" s="73" t="str">
        <f>_xlfn.CONCAT(tbl_Picklist_UniclassPM[[#This Row],[Code]]," : ",tbl_Picklist_UniclassPM[[#This Row],[Title]])</f>
        <v>PM_70_85_56 : Operation and maintenance manual</v>
      </c>
      <c r="M929" s="73"/>
      <c r="N929" s="73"/>
      <c r="O929" s="73"/>
      <c r="P929" s="73"/>
      <c r="Q929" s="73"/>
      <c r="R929" s="73" t="str">
        <f ca="1"/>
        <v>PM_80_10_27 : Equipment schedule</v>
      </c>
    </row>
    <row r="930" spans="7:18" x14ac:dyDescent="0.35">
      <c r="G93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PM_70_85_60</v>
      </c>
      <c r="H930" s="101" t="s">
        <v>2680</v>
      </c>
      <c r="I930" s="101" t="s">
        <v>2781</v>
      </c>
      <c r="J930" s="101" t="s">
        <v>2521</v>
      </c>
      <c r="K930" s="73" t="s">
        <v>4699</v>
      </c>
      <c r="L930" s="73" t="str">
        <f>_xlfn.CONCAT(tbl_Picklist_UniclassPM[[#This Row],[Code]]," : ",tbl_Picklist_UniclassPM[[#This Row],[Title]])</f>
        <v>PM_70_85_60 : Plant logbook</v>
      </c>
      <c r="M930" s="73"/>
      <c r="N930" s="73"/>
      <c r="O930" s="73"/>
      <c r="P930" s="73"/>
      <c r="Q930" s="73"/>
      <c r="R930" s="73" t="str">
        <f ca="1"/>
        <v>PM_80_10_30 : Finishes information</v>
      </c>
    </row>
    <row r="931" spans="7:18" x14ac:dyDescent="0.35">
      <c r="G93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PM_70_85_62</v>
      </c>
      <c r="H931" s="101" t="s">
        <v>2680</v>
      </c>
      <c r="I931" s="101" t="s">
        <v>2781</v>
      </c>
      <c r="J931" s="101" t="s">
        <v>2972</v>
      </c>
      <c r="K931" s="73" t="s">
        <v>4700</v>
      </c>
      <c r="L931" s="73" t="str">
        <f>_xlfn.CONCAT(tbl_Picklist_UniclassPM[[#This Row],[Code]]," : ",tbl_Picklist_UniclassPM[[#This Row],[Title]])</f>
        <v>PM_70_85_62 : Pre-handover plan</v>
      </c>
      <c r="M931" s="73"/>
      <c r="N931" s="73"/>
      <c r="O931" s="73"/>
      <c r="P931" s="73"/>
      <c r="Q931" s="73"/>
      <c r="R931" s="73" t="str">
        <f ca="1"/>
        <v>PM_80_10_31 : Fire and emergency file</v>
      </c>
    </row>
    <row r="932" spans="7:18" x14ac:dyDescent="0.35">
      <c r="G93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PM_70_85_64</v>
      </c>
      <c r="H932" s="101" t="s">
        <v>2680</v>
      </c>
      <c r="I932" s="101" t="s">
        <v>2781</v>
      </c>
      <c r="J932" s="101" t="s">
        <v>2976</v>
      </c>
      <c r="K932" s="73" t="s">
        <v>4701</v>
      </c>
      <c r="L932" s="73" t="str">
        <f>_xlfn.CONCAT(tbl_Picklist_UniclassPM[[#This Row],[Code]]," : ",tbl_Picklist_UniclassPM[[#This Row],[Title]])</f>
        <v>PM_70_85_64 : Project completion report</v>
      </c>
      <c r="M932" s="73"/>
      <c r="N932" s="73"/>
      <c r="O932" s="73"/>
      <c r="P932" s="73"/>
      <c r="Q932" s="73"/>
      <c r="R932" s="73" t="str">
        <f ca="1"/>
        <v>PM_80_10_32 : Furniture audit</v>
      </c>
    </row>
    <row r="933" spans="7:18" x14ac:dyDescent="0.35">
      <c r="G93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PM_70_85_70</v>
      </c>
      <c r="H933" s="101" t="s">
        <v>2680</v>
      </c>
      <c r="I933" s="101" t="s">
        <v>2781</v>
      </c>
      <c r="J933" s="101" t="s">
        <v>2680</v>
      </c>
      <c r="K933" s="73" t="s">
        <v>4702</v>
      </c>
      <c r="L933" s="73" t="str">
        <f>_xlfn.CONCAT(tbl_Picklist_UniclassPM[[#This Row],[Code]]," : ",tbl_Picklist_UniclassPM[[#This Row],[Title]])</f>
        <v>PM_70_85_70 : Remedial work completion report</v>
      </c>
      <c r="M933" s="73"/>
      <c r="N933" s="73"/>
      <c r="O933" s="73"/>
      <c r="P933" s="73"/>
      <c r="Q933" s="73"/>
      <c r="R933" s="73" t="str">
        <f ca="1"/>
        <v>PM_80_10_40 : Information and communications technology (ICT) protocol</v>
      </c>
    </row>
    <row r="934" spans="7:18" x14ac:dyDescent="0.35">
      <c r="G93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PM_70_85_79</v>
      </c>
      <c r="H934" s="101" t="s">
        <v>2680</v>
      </c>
      <c r="I934" s="101" t="s">
        <v>2781</v>
      </c>
      <c r="J934" s="101" t="s">
        <v>3287</v>
      </c>
      <c r="K934" s="73" t="s">
        <v>4703</v>
      </c>
      <c r="L934" s="73" t="str">
        <f>_xlfn.CONCAT(tbl_Picklist_UniclassPM[[#This Row],[Code]]," : ",tbl_Picklist_UniclassPM[[#This Row],[Title]])</f>
        <v>PM_70_85_79 : Soft landings process information</v>
      </c>
      <c r="M934" s="73"/>
      <c r="N934" s="73"/>
      <c r="O934" s="73"/>
      <c r="P934" s="73"/>
      <c r="Q934" s="73"/>
      <c r="R934" s="73" t="str">
        <f ca="1"/>
        <v>PM_80_10_42 : Insurer's requirements</v>
      </c>
    </row>
    <row r="935" spans="7:18" x14ac:dyDescent="0.35">
      <c r="G93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PM_70_85_83</v>
      </c>
      <c r="H935" s="101" t="s">
        <v>2680</v>
      </c>
      <c r="I935" s="101" t="s">
        <v>2781</v>
      </c>
      <c r="J935" s="101" t="s">
        <v>3036</v>
      </c>
      <c r="K935" s="73" t="s">
        <v>4704</v>
      </c>
      <c r="L935" s="73" t="str">
        <f>_xlfn.CONCAT(tbl_Picklist_UniclassPM[[#This Row],[Code]]," : ",tbl_Picklist_UniclassPM[[#This Row],[Title]])</f>
        <v>PM_70_85_83 : Supplier directory</v>
      </c>
      <c r="M935" s="73"/>
      <c r="N935" s="73"/>
      <c r="O935" s="73"/>
      <c r="P935" s="73"/>
      <c r="Q935" s="73"/>
      <c r="R935" s="73" t="str">
        <f ca="1"/>
        <v>PM_80_10_44 : Landscape and habitat management plan</v>
      </c>
    </row>
    <row r="936" spans="7:18" x14ac:dyDescent="0.35">
      <c r="G93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PM_70_85_90</v>
      </c>
      <c r="H936" s="101" t="s">
        <v>2680</v>
      </c>
      <c r="I936" s="101" t="s">
        <v>2781</v>
      </c>
      <c r="J936" s="101" t="s">
        <v>2715</v>
      </c>
      <c r="K936" s="73" t="s">
        <v>4705</v>
      </c>
      <c r="L936" s="73" t="str">
        <f>_xlfn.CONCAT(tbl_Picklist_UniclassPM[[#This Row],[Code]]," : ",tbl_Picklist_UniclassPM[[#This Row],[Title]])</f>
        <v>PM_70_85_90 : Training documentation</v>
      </c>
      <c r="M936" s="73"/>
      <c r="N936" s="73"/>
      <c r="O936" s="73"/>
      <c r="P936" s="73"/>
      <c r="Q936" s="73"/>
      <c r="R936" s="73" t="str">
        <f ca="1"/>
        <v>PM_80_10_45 : Lessons learned notice</v>
      </c>
    </row>
    <row r="937" spans="7:18" x14ac:dyDescent="0.35">
      <c r="G93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PM_70_85_91</v>
      </c>
      <c r="H937" s="101" t="s">
        <v>2680</v>
      </c>
      <c r="I937" s="101" t="s">
        <v>2781</v>
      </c>
      <c r="J937" s="101" t="s">
        <v>3608</v>
      </c>
      <c r="K937" s="73" t="s">
        <v>4706</v>
      </c>
      <c r="L937" s="73" t="str">
        <f>_xlfn.CONCAT(tbl_Picklist_UniclassPM[[#This Row],[Code]]," : ",tbl_Picklist_UniclassPM[[#This Row],[Title]])</f>
        <v>PM_70_85_91 : Training programme</v>
      </c>
      <c r="M937" s="73"/>
      <c r="N937" s="73"/>
      <c r="O937" s="73"/>
      <c r="P937" s="73"/>
      <c r="Q937" s="73"/>
      <c r="R937" s="73" t="str">
        <f ca="1"/>
        <v>PM_80_10_47 : Loose equipment protocol</v>
      </c>
    </row>
    <row r="938" spans="7:18" x14ac:dyDescent="0.35">
      <c r="G93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PM_70_85_92</v>
      </c>
      <c r="H938" s="101" t="s">
        <v>2680</v>
      </c>
      <c r="I938" s="101" t="s">
        <v>2781</v>
      </c>
      <c r="J938" s="101" t="s">
        <v>2826</v>
      </c>
      <c r="K938" s="73" t="s">
        <v>4707</v>
      </c>
      <c r="L938" s="73" t="str">
        <f>_xlfn.CONCAT(tbl_Picklist_UniclassPM[[#This Row],[Code]]," : ",tbl_Picklist_UniclassPM[[#This Row],[Title]])</f>
        <v>PM_70_85_92 : User acceptance information</v>
      </c>
      <c r="M938" s="73"/>
      <c r="N938" s="73"/>
      <c r="O938" s="73"/>
      <c r="P938" s="73"/>
      <c r="Q938" s="73"/>
      <c r="R938" s="73" t="str">
        <f ca="1"/>
        <v>PM_80_10_49 : Material flow diagram</v>
      </c>
    </row>
    <row r="939" spans="7:18" x14ac:dyDescent="0.35">
      <c r="G93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PM_70_85_93</v>
      </c>
      <c r="H939" s="101" t="s">
        <v>2680</v>
      </c>
      <c r="I939" s="101" t="s">
        <v>2781</v>
      </c>
      <c r="J939" s="101" t="s">
        <v>3012</v>
      </c>
      <c r="K939" s="73" t="s">
        <v>4708</v>
      </c>
      <c r="L939" s="73" t="str">
        <f>_xlfn.CONCAT(tbl_Picklist_UniclassPM[[#This Row],[Code]]," : ",tbl_Picklist_UniclassPM[[#This Row],[Title]])</f>
        <v>PM_70_85_93 : Utilities readings</v>
      </c>
      <c r="M939" s="73"/>
      <c r="N939" s="73"/>
      <c r="O939" s="73"/>
      <c r="P939" s="73"/>
      <c r="Q939" s="73"/>
      <c r="R939" s="73" t="str">
        <f ca="1"/>
        <v>PM_80_10_50 : Maintenance requirements</v>
      </c>
    </row>
    <row r="940" spans="7:18" x14ac:dyDescent="0.35">
      <c r="G94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PM_70_85_96</v>
      </c>
      <c r="H940" s="101" t="s">
        <v>2680</v>
      </c>
      <c r="I940" s="101" t="s">
        <v>2781</v>
      </c>
      <c r="J940" s="101" t="s">
        <v>3163</v>
      </c>
      <c r="K940" s="73" t="s">
        <v>4709</v>
      </c>
      <c r="L940" s="73" t="str">
        <f>_xlfn.CONCAT(tbl_Picklist_UniclassPM[[#This Row],[Code]]," : ",tbl_Picklist_UniclassPM[[#This Row],[Title]])</f>
        <v>PM_70_85_96 : Works completion certificate</v>
      </c>
      <c r="M940" s="73"/>
      <c r="N940" s="73"/>
      <c r="O940" s="73"/>
      <c r="P940" s="73"/>
      <c r="Q940" s="73"/>
      <c r="R940" s="73" t="str">
        <f ca="1"/>
        <v>PM_80_10_52 : Maintenance plan information</v>
      </c>
    </row>
    <row r="941" spans="7:18" x14ac:dyDescent="0.35">
      <c r="G94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v>
      </c>
      <c r="H941" s="101" t="s">
        <v>2680</v>
      </c>
      <c r="I941" s="101" t="s">
        <v>2715</v>
      </c>
      <c r="J941" s="101"/>
      <c r="K941" s="73" t="s">
        <v>2968</v>
      </c>
      <c r="L941" s="73" t="str">
        <f>_xlfn.CONCAT(tbl_Picklist_UniclassPM[[#This Row],[Code]]," : ",tbl_Picklist_UniclassPM[[#This Row],[Title]])</f>
        <v>PM_70_90 : Record information</v>
      </c>
      <c r="M941" s="73"/>
      <c r="N941" s="73"/>
      <c r="O941" s="73"/>
      <c r="P941" s="73"/>
      <c r="Q941" s="73"/>
      <c r="R941" s="73" t="str">
        <f ca="1"/>
        <v>PM_80_10_53 : Maintenance programme information</v>
      </c>
    </row>
    <row r="942" spans="7:18" x14ac:dyDescent="0.35">
      <c r="G94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PM_70_90_04</v>
      </c>
      <c r="H942" s="101" t="s">
        <v>2680</v>
      </c>
      <c r="I942" s="101" t="s">
        <v>2715</v>
      </c>
      <c r="J942" s="101" t="s">
        <v>2586</v>
      </c>
      <c r="K942" s="73" t="s">
        <v>4710</v>
      </c>
      <c r="L942" s="73" t="str">
        <f>_xlfn.CONCAT(tbl_Picklist_UniclassPM[[#This Row],[Code]]," : ",tbl_Picklist_UniclassPM[[#This Row],[Title]])</f>
        <v>PM_70_90_04 : Architectural record drawings</v>
      </c>
      <c r="M942" s="73"/>
      <c r="N942" s="73"/>
      <c r="O942" s="73"/>
      <c r="P942" s="73"/>
      <c r="Q942" s="73"/>
      <c r="R942" s="73" t="str">
        <f ca="1"/>
        <v>PM_80_10_54 : Maintenance records</v>
      </c>
    </row>
    <row r="943" spans="7:18" x14ac:dyDescent="0.35">
      <c r="G94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PM_70_90_15</v>
      </c>
      <c r="H943" s="101" t="s">
        <v>2680</v>
      </c>
      <c r="I943" s="101" t="s">
        <v>2715</v>
      </c>
      <c r="J943" s="101" t="s">
        <v>2505</v>
      </c>
      <c r="K943" s="73" t="s">
        <v>4711</v>
      </c>
      <c r="L943" s="73" t="str">
        <f>_xlfn.CONCAT(tbl_Picklist_UniclassPM[[#This Row],[Code]]," : ",tbl_Picklist_UniclassPM[[#This Row],[Title]])</f>
        <v>PM_70_90_15 : Control system record drawings</v>
      </c>
      <c r="M943" s="73"/>
      <c r="N943" s="73"/>
      <c r="O943" s="73"/>
      <c r="P943" s="73"/>
      <c r="Q943" s="73"/>
      <c r="R943" s="73" t="str">
        <f ca="1"/>
        <v>PM_80_10_55 : Metering strategy</v>
      </c>
    </row>
    <row r="944" spans="7:18" x14ac:dyDescent="0.35">
      <c r="G94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PM_70_90_27</v>
      </c>
      <c r="H944" s="101" t="s">
        <v>2680</v>
      </c>
      <c r="I944" s="101" t="s">
        <v>2715</v>
      </c>
      <c r="J944" s="101" t="s">
        <v>2561</v>
      </c>
      <c r="K944" s="73" t="s">
        <v>4712</v>
      </c>
      <c r="L944" s="73" t="str">
        <f>_xlfn.CONCAT(tbl_Picklist_UniclassPM[[#This Row],[Code]]," : ",tbl_Picklist_UniclassPM[[#This Row],[Title]])</f>
        <v>PM_70_90_27 : Electrical systems record drawings</v>
      </c>
      <c r="M944" s="73"/>
      <c r="N944" s="73"/>
      <c r="O944" s="73"/>
      <c r="P944" s="73"/>
      <c r="Q944" s="73"/>
      <c r="R944" s="73" t="str">
        <f ca="1"/>
        <v>PM_80_10_56 : Non-conformance notification</v>
      </c>
    </row>
    <row r="945" spans="7:18" x14ac:dyDescent="0.35">
      <c r="G94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PM_70_90_28</v>
      </c>
      <c r="H945" s="101" t="s">
        <v>2680</v>
      </c>
      <c r="I945" s="101" t="s">
        <v>2715</v>
      </c>
      <c r="J945" s="101" t="s">
        <v>2753</v>
      </c>
      <c r="K945" s="73" t="s">
        <v>4713</v>
      </c>
      <c r="L945" s="73" t="str">
        <f>_xlfn.CONCAT(tbl_Picklist_UniclassPM[[#This Row],[Code]]," : ",tbl_Picklist_UniclassPM[[#This Row],[Title]])</f>
        <v>PM_70_90_28 : Fire compartmentation record drawings</v>
      </c>
      <c r="M945" s="73"/>
      <c r="N945" s="73"/>
      <c r="O945" s="73"/>
      <c r="P945" s="73"/>
      <c r="Q945" s="73"/>
      <c r="R945" s="73" t="str">
        <f ca="1"/>
        <v>PM_80_10_57 : Non-conformance protocol</v>
      </c>
    </row>
    <row r="946" spans="7:18" x14ac:dyDescent="0.35">
      <c r="G94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PM_70_90_29</v>
      </c>
      <c r="H946" s="101" t="s">
        <v>2680</v>
      </c>
      <c r="I946" s="101" t="s">
        <v>2715</v>
      </c>
      <c r="J946" s="101" t="s">
        <v>3110</v>
      </c>
      <c r="K946" s="73" t="s">
        <v>4714</v>
      </c>
      <c r="L946" s="73" t="str">
        <f>_xlfn.CONCAT(tbl_Picklist_UniclassPM[[#This Row],[Code]]," : ",tbl_Picklist_UniclassPM[[#This Row],[Title]])</f>
        <v>PM_70_90_29 : Fire system cause and effect diagrams</v>
      </c>
      <c r="M946" s="73"/>
      <c r="N946" s="73"/>
      <c r="O946" s="73"/>
      <c r="P946" s="73"/>
      <c r="Q946" s="73"/>
      <c r="R946" s="73" t="str">
        <f ca="1"/>
        <v>PM_80_10_58 : Organization chart</v>
      </c>
    </row>
    <row r="947" spans="7:18" x14ac:dyDescent="0.35">
      <c r="G94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PM_70_90_30</v>
      </c>
      <c r="H947" s="101" t="s">
        <v>2680</v>
      </c>
      <c r="I947" s="101" t="s">
        <v>2715</v>
      </c>
      <c r="J947" s="101" t="s">
        <v>2579</v>
      </c>
      <c r="K947" s="73" t="s">
        <v>4715</v>
      </c>
      <c r="L947" s="73" t="str">
        <f>_xlfn.CONCAT(tbl_Picklist_UniclassPM[[#This Row],[Code]]," : ",tbl_Picklist_UniclassPM[[#This Row],[Title]])</f>
        <v>PM_70_90_30 : Fire system record drawings</v>
      </c>
      <c r="M947" s="73"/>
      <c r="N947" s="73"/>
      <c r="O947" s="73"/>
      <c r="P947" s="73"/>
      <c r="Q947" s="73"/>
      <c r="R947" s="73" t="str">
        <f ca="1"/>
        <v>PM_80_10_59 : Organization operational instructions</v>
      </c>
    </row>
    <row r="948" spans="7:18" x14ac:dyDescent="0.35">
      <c r="G94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PM_70_90_31</v>
      </c>
      <c r="H948" s="101" t="s">
        <v>2680</v>
      </c>
      <c r="I948" s="101" t="s">
        <v>2715</v>
      </c>
      <c r="J948" s="101" t="s">
        <v>2869</v>
      </c>
      <c r="K948" s="73" t="s">
        <v>4716</v>
      </c>
      <c r="L948" s="73" t="str">
        <f>_xlfn.CONCAT(tbl_Picklist_UniclassPM[[#This Row],[Code]]," : ",tbl_Picklist_UniclassPM[[#This Row],[Title]])</f>
        <v>PM_70_90_31 : Fire and smoke stopping record drawings</v>
      </c>
      <c r="M948" s="73"/>
      <c r="N948" s="73"/>
      <c r="O948" s="73"/>
      <c r="P948" s="73"/>
      <c r="Q948" s="73"/>
      <c r="R948" s="73" t="str">
        <f ca="1"/>
        <v>PM_80_10_60 : Performance analysis</v>
      </c>
    </row>
    <row r="949" spans="7:18" x14ac:dyDescent="0.35">
      <c r="G94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PM_70_90_45</v>
      </c>
      <c r="H949" s="101" t="s">
        <v>2680</v>
      </c>
      <c r="I949" s="101" t="s">
        <v>2715</v>
      </c>
      <c r="J949" s="101" t="s">
        <v>2593</v>
      </c>
      <c r="K949" s="73" t="s">
        <v>4717</v>
      </c>
      <c r="L949" s="73" t="str">
        <f>_xlfn.CONCAT(tbl_Picklist_UniclassPM[[#This Row],[Code]]," : ",tbl_Picklist_UniclassPM[[#This Row],[Title]])</f>
        <v>PM_70_90_45 : Key firefighting equipment diagrams</v>
      </c>
      <c r="M949" s="73"/>
      <c r="N949" s="73"/>
      <c r="O949" s="73"/>
      <c r="P949" s="73"/>
      <c r="Q949" s="73"/>
      <c r="R949" s="73" t="str">
        <f ca="1"/>
        <v>PM_80_10_63 : Plant and equipment service life report</v>
      </c>
    </row>
    <row r="950" spans="7:18" x14ac:dyDescent="0.35">
      <c r="G95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PM_70_90_46</v>
      </c>
      <c r="H950" s="101" t="s">
        <v>2680</v>
      </c>
      <c r="I950" s="101" t="s">
        <v>2715</v>
      </c>
      <c r="J950" s="101" t="s">
        <v>2607</v>
      </c>
      <c r="K950" s="73" t="s">
        <v>4718</v>
      </c>
      <c r="L950" s="73" t="str">
        <f>_xlfn.CONCAT(tbl_Picklist_UniclassPM[[#This Row],[Code]]," : ",tbl_Picklist_UniclassPM[[#This Row],[Title]])</f>
        <v>PM_70_90_46 : Landscape record drawings</v>
      </c>
      <c r="M950" s="73"/>
      <c r="N950" s="73"/>
      <c r="O950" s="73"/>
      <c r="P950" s="73"/>
      <c r="Q950" s="73"/>
      <c r="R950" s="73" t="str">
        <f ca="1"/>
        <v>PM_80_10_64 : Portable appliance test (PAT) information</v>
      </c>
    </row>
    <row r="951" spans="7:18" x14ac:dyDescent="0.35">
      <c r="G95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PM_70_90_52</v>
      </c>
      <c r="H951" s="101" t="s">
        <v>2680</v>
      </c>
      <c r="I951" s="101" t="s">
        <v>2715</v>
      </c>
      <c r="J951" s="101" t="s">
        <v>3009</v>
      </c>
      <c r="K951" s="73" t="s">
        <v>4719</v>
      </c>
      <c r="L951" s="73" t="str">
        <f>_xlfn.CONCAT(tbl_Picklist_UniclassPM[[#This Row],[Code]]," : ",tbl_Picklist_UniclassPM[[#This Row],[Title]])</f>
        <v>PM_70_90_52 : Mechanical systems record drawings</v>
      </c>
      <c r="M951" s="73"/>
      <c r="N951" s="73"/>
      <c r="O951" s="73"/>
      <c r="P951" s="73"/>
      <c r="Q951" s="73"/>
      <c r="R951" s="73" t="str">
        <f ca="1"/>
        <v>PM_80_10_65 : Post-operational evaluation</v>
      </c>
    </row>
    <row r="952" spans="7:18" x14ac:dyDescent="0.35">
      <c r="G95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PM_70_90_68</v>
      </c>
      <c r="H952" s="101" t="s">
        <v>2680</v>
      </c>
      <c r="I952" s="101" t="s">
        <v>2715</v>
      </c>
      <c r="J952" s="101" t="s">
        <v>3544</v>
      </c>
      <c r="K952" s="73" t="s">
        <v>4720</v>
      </c>
      <c r="L952" s="73" t="str">
        <f>_xlfn.CONCAT(tbl_Picklist_UniclassPM[[#This Row],[Code]]," : ",tbl_Picklist_UniclassPM[[#This Row],[Title]])</f>
        <v>PM_70_90_68 : Public health system record drawings</v>
      </c>
      <c r="M952" s="73"/>
      <c r="N952" s="73"/>
      <c r="O952" s="73"/>
      <c r="P952" s="73"/>
      <c r="Q952" s="73"/>
      <c r="R952" s="73" t="str">
        <f ca="1"/>
        <v>PM_80_10_67 : Postal arrangements information</v>
      </c>
    </row>
    <row r="953" spans="7:18" x14ac:dyDescent="0.35">
      <c r="G95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PM_70_90_77</v>
      </c>
      <c r="H953" s="101" t="s">
        <v>2680</v>
      </c>
      <c r="I953" s="101" t="s">
        <v>2715</v>
      </c>
      <c r="J953" s="101" t="s">
        <v>2991</v>
      </c>
      <c r="K953" s="73" t="s">
        <v>4721</v>
      </c>
      <c r="L953" s="73" t="str">
        <f>_xlfn.CONCAT(tbl_Picklist_UniclassPM[[#This Row],[Code]]," : ",tbl_Picklist_UniclassPM[[#This Row],[Title]])</f>
        <v>PM_70_90_77 : Security system record drawings</v>
      </c>
      <c r="M953" s="73"/>
      <c r="N953" s="73"/>
      <c r="O953" s="73"/>
      <c r="P953" s="73"/>
      <c r="Q953" s="73"/>
      <c r="R953" s="73" t="str">
        <f ca="1"/>
        <v>PM_80_10_72 : Road sewer adoption licence</v>
      </c>
    </row>
    <row r="954" spans="7:18" x14ac:dyDescent="0.35">
      <c r="G95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PM_70_90_79</v>
      </c>
      <c r="H954" s="101" t="s">
        <v>2680</v>
      </c>
      <c r="I954" s="101" t="s">
        <v>2715</v>
      </c>
      <c r="J954" s="101" t="s">
        <v>3287</v>
      </c>
      <c r="K954" s="73" t="s">
        <v>4722</v>
      </c>
      <c r="L954" s="73" t="str">
        <f>_xlfn.CONCAT(tbl_Picklist_UniclassPM[[#This Row],[Code]]," : ",tbl_Picklist_UniclassPM[[#This Row],[Title]])</f>
        <v>PM_70_90_79 : Setting out records</v>
      </c>
      <c r="M954" s="73"/>
      <c r="N954" s="73"/>
      <c r="O954" s="73"/>
      <c r="P954" s="73"/>
      <c r="Q954" s="73"/>
      <c r="R954" s="73" t="str">
        <f ca="1"/>
        <v>PM_80_10_78 : Scenario modelling</v>
      </c>
    </row>
    <row r="955" spans="7:18" x14ac:dyDescent="0.35">
      <c r="G95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PM_70_90_82</v>
      </c>
      <c r="H955" s="101" t="s">
        <v>2680</v>
      </c>
      <c r="I955" s="101" t="s">
        <v>2715</v>
      </c>
      <c r="J955" s="101" t="s">
        <v>2800</v>
      </c>
      <c r="K955" s="73" t="s">
        <v>4723</v>
      </c>
      <c r="L955" s="73" t="str">
        <f>_xlfn.CONCAT(tbl_Picklist_UniclassPM[[#This Row],[Code]]," : ",tbl_Picklist_UniclassPM[[#This Row],[Title]])</f>
        <v>PM_70_90_82 : Structural fire protection record drawings</v>
      </c>
      <c r="M955" s="73"/>
      <c r="N955" s="73"/>
      <c r="O955" s="73"/>
      <c r="P955" s="73"/>
      <c r="Q955" s="73"/>
      <c r="R955" s="73" t="str">
        <f ca="1"/>
        <v>PM_80_10_79 : Security management plan</v>
      </c>
    </row>
    <row r="956" spans="7:18" x14ac:dyDescent="0.35">
      <c r="G95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PM_70_90_83</v>
      </c>
      <c r="H956" s="101" t="s">
        <v>2680</v>
      </c>
      <c r="I956" s="101" t="s">
        <v>2715</v>
      </c>
      <c r="J956" s="101" t="s">
        <v>3036</v>
      </c>
      <c r="K956" s="73" t="s">
        <v>4724</v>
      </c>
      <c r="L956" s="73" t="str">
        <f>_xlfn.CONCAT(tbl_Picklist_UniclassPM[[#This Row],[Code]]," : ",tbl_Picklist_UniclassPM[[#This Row],[Title]])</f>
        <v>PM_70_90_83 : Structural record drawings</v>
      </c>
      <c r="M956" s="73"/>
      <c r="N956" s="73"/>
      <c r="O956" s="73"/>
      <c r="P956" s="73"/>
      <c r="Q956" s="73"/>
      <c r="R956" s="73" t="str">
        <f ca="1"/>
        <v>PM_80_10_80 : Shoreline management plans</v>
      </c>
    </row>
    <row r="957" spans="7:18" x14ac:dyDescent="0.35">
      <c r="G95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v>
      </c>
      <c r="H957" s="101" t="s">
        <v>2680</v>
      </c>
      <c r="I957" s="101" t="s">
        <v>2790</v>
      </c>
      <c r="J957" s="101"/>
      <c r="K957" s="73" t="s">
        <v>4725</v>
      </c>
      <c r="L957" s="73" t="str">
        <f>_xlfn.CONCAT(tbl_Picklist_UniclassPM[[#This Row],[Code]]," : ",tbl_Picklist_UniclassPM[[#This Row],[Title]])</f>
        <v>PM_70_95 : Project assurance information</v>
      </c>
      <c r="M957" s="73"/>
      <c r="N957" s="73"/>
      <c r="O957" s="73"/>
      <c r="P957" s="73"/>
      <c r="Q957" s="73"/>
      <c r="R957" s="73" t="str">
        <f ca="1"/>
        <v>PM_80_10_84 : Survey management plan</v>
      </c>
    </row>
    <row r="958" spans="7:18" x14ac:dyDescent="0.35">
      <c r="G95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PM_70_95_08</v>
      </c>
      <c r="H958" s="101" t="s">
        <v>2680</v>
      </c>
      <c r="I958" s="101" t="s">
        <v>2790</v>
      </c>
      <c r="J958" s="101" t="s">
        <v>2783</v>
      </c>
      <c r="K958" s="73" t="s">
        <v>4726</v>
      </c>
      <c r="L958" s="73" t="str">
        <f>_xlfn.CONCAT(tbl_Picklist_UniclassPM[[#This Row],[Code]]," : ",tbl_Picklist_UniclassPM[[#This Row],[Title]])</f>
        <v>PM_70_95_08 : Building fabric strategy compliance report</v>
      </c>
      <c r="M958" s="73"/>
      <c r="N958" s="73"/>
      <c r="O958" s="73"/>
      <c r="P958" s="73"/>
      <c r="Q958" s="73"/>
      <c r="R958" s="73" t="str">
        <f ca="1"/>
        <v>PM_80_10_88 : Telephone system information</v>
      </c>
    </row>
    <row r="959" spans="7:18" x14ac:dyDescent="0.35">
      <c r="G95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PM_70_95_20</v>
      </c>
      <c r="H959" s="101" t="s">
        <v>2680</v>
      </c>
      <c r="I959" s="101" t="s">
        <v>2790</v>
      </c>
      <c r="J959" s="101" t="s">
        <v>2500</v>
      </c>
      <c r="K959" s="73" t="s">
        <v>4727</v>
      </c>
      <c r="L959" s="73" t="str">
        <f>_xlfn.CONCAT(tbl_Picklist_UniclassPM[[#This Row],[Code]]," : ",tbl_Picklist_UniclassPM[[#This Row],[Title]])</f>
        <v>PM_70_95_20 : Design compliance review report</v>
      </c>
      <c r="M959" s="73"/>
      <c r="N959" s="73"/>
      <c r="O959" s="73"/>
      <c r="P959" s="73"/>
      <c r="Q959" s="73"/>
      <c r="R959" s="73" t="str">
        <f ca="1"/>
        <v>PM_80_10_90 : Travel plan information</v>
      </c>
    </row>
    <row r="960" spans="7:18" x14ac:dyDescent="0.35">
      <c r="G96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PM_70_95_21</v>
      </c>
      <c r="H960" s="101" t="s">
        <v>2680</v>
      </c>
      <c r="I960" s="101" t="s">
        <v>2790</v>
      </c>
      <c r="J960" s="101" t="s">
        <v>2722</v>
      </c>
      <c r="K960" s="73" t="s">
        <v>4728</v>
      </c>
      <c r="L960" s="73" t="str">
        <f>_xlfn.CONCAT(tbl_Picklist_UniclassPM[[#This Row],[Code]]," : ",tbl_Picklist_UniclassPM[[#This Row],[Title]])</f>
        <v>PM_70_95_21 : Design compliance certificate</v>
      </c>
      <c r="M960" s="73"/>
      <c r="N960" s="73"/>
      <c r="O960" s="73"/>
      <c r="P960" s="73"/>
      <c r="Q960" s="73"/>
      <c r="R960" s="73" t="str">
        <f ca="1"/>
        <v>PM_80_10_93 : Vehicle parking management plans</v>
      </c>
    </row>
    <row r="961" spans="7:18" x14ac:dyDescent="0.35">
      <c r="G96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PM_70_95_29</v>
      </c>
      <c r="H961" s="101" t="s">
        <v>2680</v>
      </c>
      <c r="I961" s="101" t="s">
        <v>2790</v>
      </c>
      <c r="J961" s="101" t="s">
        <v>3110</v>
      </c>
      <c r="K961" s="73" t="s">
        <v>4729</v>
      </c>
      <c r="L961" s="73" t="str">
        <f>_xlfn.CONCAT(tbl_Picklist_UniclassPM[[#This Row],[Code]]," : ",tbl_Picklist_UniclassPM[[#This Row],[Title]])</f>
        <v>PM_70_95_29 : Fire-stopping and smoke-stopping assurance records</v>
      </c>
      <c r="M961" s="73"/>
      <c r="N961" s="73"/>
      <c r="O961" s="73"/>
      <c r="P961" s="73"/>
      <c r="Q961" s="73"/>
      <c r="R961" s="73" t="str">
        <f ca="1"/>
        <v>PM_80_10_94 : Visit questionnaire information</v>
      </c>
    </row>
    <row r="962" spans="7:18" x14ac:dyDescent="0.35">
      <c r="G96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PM_70_95_30</v>
      </c>
      <c r="H962" s="101" t="s">
        <v>2680</v>
      </c>
      <c r="I962" s="101" t="s">
        <v>2790</v>
      </c>
      <c r="J962" s="101" t="s">
        <v>2579</v>
      </c>
      <c r="K962" s="73" t="s">
        <v>4730</v>
      </c>
      <c r="L962" s="73" t="str">
        <f>_xlfn.CONCAT(tbl_Picklist_UniclassPM[[#This Row],[Code]]," : ",tbl_Picklist_UniclassPM[[#This Row],[Title]])</f>
        <v>PM_70_95_30 : Fire-rated doorset assurance records</v>
      </c>
      <c r="M962" s="73"/>
      <c r="N962" s="73"/>
      <c r="O962" s="73"/>
      <c r="P962" s="73"/>
      <c r="Q962" s="73"/>
      <c r="R962" s="73" t="str">
        <f ca="1"/>
        <v>PM_80_15_31 : Fire safety log book</v>
      </c>
    </row>
    <row r="963" spans="7:18" x14ac:dyDescent="0.35">
      <c r="G96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PM_70_95_33</v>
      </c>
      <c r="H963" s="101" t="s">
        <v>2680</v>
      </c>
      <c r="I963" s="101" t="s">
        <v>2790</v>
      </c>
      <c r="J963" s="101" t="s">
        <v>3055</v>
      </c>
      <c r="K963" s="73" t="s">
        <v>4731</v>
      </c>
      <c r="L963" s="73" t="str">
        <f>_xlfn.CONCAT(tbl_Picklist_UniclassPM[[#This Row],[Code]]," : ",tbl_Picklist_UniclassPM[[#This Row],[Title]])</f>
        <v>PM_70_95_33 : Gateway review information</v>
      </c>
      <c r="M963" s="73"/>
      <c r="N963" s="73"/>
      <c r="O963" s="73"/>
      <c r="P963" s="73"/>
      <c r="Q963" s="73"/>
      <c r="R963" s="73" t="str">
        <f ca="1"/>
        <v>PM_80_15_47 : Lighting and small power maintenance strategy</v>
      </c>
    </row>
    <row r="964" spans="7:18" x14ac:dyDescent="0.35">
      <c r="G96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PM_70_95_34</v>
      </c>
      <c r="H964" s="101" t="s">
        <v>2680</v>
      </c>
      <c r="I964" s="101" t="s">
        <v>2790</v>
      </c>
      <c r="J964" s="101" t="s">
        <v>3060</v>
      </c>
      <c r="K964" s="73" t="s">
        <v>4732</v>
      </c>
      <c r="L964" s="73" t="str">
        <f>_xlfn.CONCAT(tbl_Picklist_UniclassPM[[#This Row],[Code]]," : ",tbl_Picklist_UniclassPM[[#This Row],[Title]])</f>
        <v>PM_70_95_34 : Governance strategy information</v>
      </c>
      <c r="M964" s="73"/>
      <c r="N964" s="73"/>
      <c r="O964" s="73"/>
      <c r="P964" s="73"/>
      <c r="Q964" s="73"/>
      <c r="R964" s="73" t="str">
        <f ca="1"/>
        <v>PM_80_15_52 : Mechanical, electrical, instrumentation, controls and automation (MEICA) maintenance strategy</v>
      </c>
    </row>
    <row r="965" spans="7:18" x14ac:dyDescent="0.35">
      <c r="G96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PM_70_95_58</v>
      </c>
      <c r="H965" s="101" t="s">
        <v>2680</v>
      </c>
      <c r="I965" s="101" t="s">
        <v>2790</v>
      </c>
      <c r="J965" s="101" t="s">
        <v>2966</v>
      </c>
      <c r="K965" s="73" t="s">
        <v>4733</v>
      </c>
      <c r="L965" s="73" t="str">
        <f>_xlfn.CONCAT(tbl_Picklist_UniclassPM[[#This Row],[Code]]," : ",tbl_Picklist_UniclassPM[[#This Row],[Title]])</f>
        <v>PM_70_95_58 : Option analysis support paper</v>
      </c>
      <c r="M965" s="73"/>
      <c r="N965" s="73"/>
      <c r="O965" s="73"/>
      <c r="P965" s="73"/>
      <c r="Q965" s="73"/>
      <c r="R965" s="73" t="str">
        <f ca="1"/>
        <v>PM_80_15_70 : Renewable energy equipment maintenance strategy</v>
      </c>
    </row>
    <row r="966" spans="7:18" x14ac:dyDescent="0.35">
      <c r="G96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PM_70_95_62</v>
      </c>
      <c r="H966" s="101" t="s">
        <v>2680</v>
      </c>
      <c r="I966" s="101" t="s">
        <v>2790</v>
      </c>
      <c r="J966" s="101" t="s">
        <v>2972</v>
      </c>
      <c r="K966" s="73" t="s">
        <v>4734</v>
      </c>
      <c r="L966" s="73" t="str">
        <f>_xlfn.CONCAT(tbl_Picklist_UniclassPM[[#This Row],[Code]]," : ",tbl_Picklist_UniclassPM[[#This Row],[Title]])</f>
        <v>PM_70_95_62 : Performance testing compliance report</v>
      </c>
      <c r="M966" s="73"/>
      <c r="N966" s="73"/>
      <c r="O966" s="73"/>
      <c r="P966" s="73"/>
      <c r="Q966" s="73"/>
      <c r="R966" s="73" t="str">
        <f ca="1"/>
        <v>PM_80_15_94 : Ventilation maintenance strategy</v>
      </c>
    </row>
    <row r="967" spans="7:18" x14ac:dyDescent="0.35">
      <c r="G96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PM_70_95_64</v>
      </c>
      <c r="H967" s="101" t="s">
        <v>2680</v>
      </c>
      <c r="I967" s="101" t="s">
        <v>2790</v>
      </c>
      <c r="J967" s="101" t="s">
        <v>2976</v>
      </c>
      <c r="K967" s="73" t="s">
        <v>4735</v>
      </c>
      <c r="L967" s="73" t="str">
        <f>_xlfn.CONCAT(tbl_Picklist_UniclassPM[[#This Row],[Code]]," : ",tbl_Picklist_UniclassPM[[#This Row],[Title]])</f>
        <v>PM_70_95_64 : Post-project evaluation information</v>
      </c>
      <c r="M967" s="73"/>
      <c r="N967" s="73"/>
      <c r="O967" s="73"/>
      <c r="P967" s="73"/>
      <c r="Q967" s="73"/>
      <c r="R967" s="73" t="str">
        <f ca="1"/>
        <v>PM_80_20_15 : Communications log</v>
      </c>
    </row>
    <row r="968" spans="7:18" x14ac:dyDescent="0.35">
      <c r="G96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PM_70_95_65</v>
      </c>
      <c r="H968" s="101">
        <v>70</v>
      </c>
      <c r="I968" s="101">
        <v>95</v>
      </c>
      <c r="J968" s="101">
        <v>65</v>
      </c>
      <c r="K968" s="73" t="s">
        <v>4736</v>
      </c>
      <c r="L968" s="73" t="str">
        <f>_xlfn.CONCAT(tbl_Picklist_UniclassPM[[#This Row],[Code]]," : ",tbl_Picklist_UniclassPM[[#This Row],[Title]])</f>
        <v>PM_70_95_65 : Product compliance evidence information</v>
      </c>
      <c r="M968" s="73"/>
      <c r="N968" s="73"/>
      <c r="O968" s="73"/>
      <c r="P968" s="73"/>
      <c r="Q968" s="73"/>
      <c r="R968" s="73" t="str">
        <f ca="1"/>
        <v>PM_80_20_17 : Consultation strategy</v>
      </c>
    </row>
    <row r="969" spans="7:18" x14ac:dyDescent="0.35">
      <c r="G96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PM_70_95_66</v>
      </c>
      <c r="H969" s="101" t="s">
        <v>2680</v>
      </c>
      <c r="I969" s="101" t="s">
        <v>2790</v>
      </c>
      <c r="J969" s="101" t="s">
        <v>3020</v>
      </c>
      <c r="K969" s="73" t="s">
        <v>4737</v>
      </c>
      <c r="L969" s="73" t="str">
        <f>_xlfn.CONCAT(tbl_Picklist_UniclassPM[[#This Row],[Code]]," : ",tbl_Picklist_UniclassPM[[#This Row],[Title]])</f>
        <v>PM_70_95_66 : Project Assurance Group (PAG) sign-off</v>
      </c>
      <c r="M969" s="73"/>
      <c r="N969" s="73"/>
      <c r="O969" s="73"/>
      <c r="P969" s="73"/>
      <c r="Q969" s="73"/>
      <c r="R969" s="73" t="str">
        <f ca="1"/>
        <v>PM_80_20_19 : Contacts list</v>
      </c>
    </row>
    <row r="970" spans="7:18" x14ac:dyDescent="0.35">
      <c r="G97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PM_70_95_70</v>
      </c>
      <c r="H970" s="101" t="s">
        <v>2680</v>
      </c>
      <c r="I970" s="101" t="s">
        <v>2790</v>
      </c>
      <c r="J970" s="101" t="s">
        <v>2680</v>
      </c>
      <c r="K970" s="73" t="s">
        <v>4738</v>
      </c>
      <c r="L970" s="73" t="str">
        <f>_xlfn.CONCAT(tbl_Picklist_UniclassPM[[#This Row],[Code]]," : ",tbl_Picklist_UniclassPM[[#This Row],[Title]])</f>
        <v>PM_70_95_70 : Risk potential assessment</v>
      </c>
      <c r="M970" s="73"/>
      <c r="N970" s="73"/>
      <c r="O970" s="73"/>
      <c r="P970" s="73"/>
      <c r="Q970" s="73"/>
      <c r="R970" s="73" t="str">
        <f ca="1"/>
        <v>PM_80_20_42 : Issued communications</v>
      </c>
    </row>
    <row r="971" spans="7:18" x14ac:dyDescent="0.35">
      <c r="G97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PM_70_95_82</v>
      </c>
      <c r="H971" s="101" t="s">
        <v>2680</v>
      </c>
      <c r="I971" s="101" t="s">
        <v>2790</v>
      </c>
      <c r="J971" s="101" t="s">
        <v>2800</v>
      </c>
      <c r="K971" s="73" t="s">
        <v>4739</v>
      </c>
      <c r="L971" s="73" t="str">
        <f>_xlfn.CONCAT(tbl_Picklist_UniclassPM[[#This Row],[Code]]," : ",tbl_Picklist_UniclassPM[[#This Row],[Title]])</f>
        <v>PM_70_95_82 : Structural fire protection assurance records</v>
      </c>
      <c r="M971" s="73"/>
      <c r="N971" s="73"/>
      <c r="O971" s="73"/>
      <c r="P971" s="73"/>
      <c r="Q971" s="73"/>
      <c r="R971" s="73" t="str">
        <f ca="1"/>
        <v>PM_80_20_50 : Media communications</v>
      </c>
    </row>
    <row r="972" spans="7:18" x14ac:dyDescent="0.35">
      <c r="G97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v>
      </c>
      <c r="H972" s="101" t="s">
        <v>2829</v>
      </c>
      <c r="I972" s="101"/>
      <c r="J972" s="101"/>
      <c r="K972" s="73" t="s">
        <v>4740</v>
      </c>
      <c r="L972" s="73" t="str">
        <f>_xlfn.CONCAT(tbl_Picklist_UniclassPM[[#This Row],[Code]]," : ",tbl_Picklist_UniclassPM[[#This Row],[Title]])</f>
        <v>PM_80 : Asset management information</v>
      </c>
      <c r="M972" s="73"/>
      <c r="N972" s="73"/>
      <c r="O972" s="73"/>
      <c r="P972" s="73"/>
      <c r="Q972" s="73"/>
      <c r="R972" s="73" t="str">
        <f ca="1"/>
        <v>PM_80_20_72 : Received communications</v>
      </c>
    </row>
    <row r="973" spans="7:18" x14ac:dyDescent="0.35">
      <c r="G97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v>
      </c>
      <c r="H973" s="101" t="s">
        <v>2829</v>
      </c>
      <c r="I973" s="101" t="s">
        <v>2448</v>
      </c>
      <c r="J973" s="101"/>
      <c r="K973" s="73" t="s">
        <v>4741</v>
      </c>
      <c r="L973" s="73" t="str">
        <f>_xlfn.CONCAT(tbl_Picklist_UniclassPM[[#This Row],[Code]]," : ",tbl_Picklist_UniclassPM[[#This Row],[Title]])</f>
        <v>PM_80_10 : Asset strategy, planning and management information</v>
      </c>
      <c r="M973" s="73"/>
      <c r="N973" s="73"/>
      <c r="O973" s="73"/>
      <c r="P973" s="73"/>
      <c r="Q973" s="73"/>
      <c r="R973" s="73" t="str">
        <f ca="1"/>
        <v>PM_80_25_08 : Biodiversity net gain assessments</v>
      </c>
    </row>
    <row r="974" spans="7:18" x14ac:dyDescent="0.35">
      <c r="G97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PM_80_10_01</v>
      </c>
      <c r="H974" s="101" t="s">
        <v>2829</v>
      </c>
      <c r="I974" s="101" t="s">
        <v>2448</v>
      </c>
      <c r="J974" s="101" t="s">
        <v>2536</v>
      </c>
      <c r="K974" s="73" t="s">
        <v>4742</v>
      </c>
      <c r="L974" s="73" t="str">
        <f>_xlfn.CONCAT(tbl_Picklist_UniclassPM[[#This Row],[Code]]," : ",tbl_Picklist_UniclassPM[[#This Row],[Title]])</f>
        <v>PM_80_10_01 : Asbestos management plan</v>
      </c>
      <c r="M974" s="73"/>
      <c r="N974" s="73"/>
      <c r="O974" s="73"/>
      <c r="P974" s="73"/>
      <c r="Q974" s="73"/>
      <c r="R974" s="73" t="str">
        <f ca="1"/>
        <v>PM_80_25_26 : Energy performance assessments</v>
      </c>
    </row>
    <row r="975" spans="7:18" x14ac:dyDescent="0.35">
      <c r="G97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PM_80_10_03</v>
      </c>
      <c r="H975" s="101" t="s">
        <v>2829</v>
      </c>
      <c r="I975" s="101" t="s">
        <v>2448</v>
      </c>
      <c r="J975" s="101" t="s">
        <v>2464</v>
      </c>
      <c r="K975" s="73" t="s">
        <v>4743</v>
      </c>
      <c r="L975" s="73" t="str">
        <f>_xlfn.CONCAT(tbl_Picklist_UniclassPM[[#This Row],[Code]]," : ",tbl_Picklist_UniclassPM[[#This Row],[Title]])</f>
        <v>PM_80_10_03 : Asset information protocol</v>
      </c>
      <c r="M975" s="73"/>
      <c r="N975" s="73"/>
      <c r="O975" s="73"/>
      <c r="P975" s="73"/>
      <c r="Q975" s="73"/>
      <c r="R975" s="73" t="str">
        <f ca="1"/>
        <v>PM_80_25_30 : Flood warning area assessments</v>
      </c>
    </row>
    <row r="976" spans="7:18" x14ac:dyDescent="0.35">
      <c r="G97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PM_80_10_05</v>
      </c>
      <c r="H976" s="101" t="s">
        <v>2829</v>
      </c>
      <c r="I976" s="101" t="s">
        <v>2448</v>
      </c>
      <c r="J976" s="101" t="s">
        <v>2598</v>
      </c>
      <c r="K976" s="73" t="s">
        <v>4744</v>
      </c>
      <c r="L976" s="73" t="str">
        <f>_xlfn.CONCAT(tbl_Picklist_UniclassPM[[#This Row],[Code]]," : ",tbl_Picklist_UniclassPM[[#This Row],[Title]])</f>
        <v>PM_80_10_05 : Asset guarantee and warranty information</v>
      </c>
      <c r="M976" s="73"/>
      <c r="N976" s="73"/>
      <c r="O976" s="73"/>
      <c r="P976" s="73"/>
      <c r="Q976" s="73"/>
      <c r="R976" s="73" t="str">
        <f ca="1"/>
        <v>PM_80_25_36 : Health impact assessments</v>
      </c>
    </row>
    <row r="977" spans="7:18" x14ac:dyDescent="0.35">
      <c r="G97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PM_80_10_07</v>
      </c>
      <c r="H977" s="101" t="s">
        <v>2829</v>
      </c>
      <c r="I977" s="101" t="s">
        <v>2448</v>
      </c>
      <c r="J977" s="101" t="s">
        <v>2589</v>
      </c>
      <c r="K977" s="73" t="s">
        <v>4745</v>
      </c>
      <c r="L977" s="73" t="str">
        <f>_xlfn.CONCAT(tbl_Picklist_UniclassPM[[#This Row],[Code]]," : ",tbl_Picklist_UniclassPM[[#This Row],[Title]])</f>
        <v>PM_80_10_07 : Asset management responsibility information</v>
      </c>
      <c r="M977" s="73"/>
      <c r="N977" s="73"/>
      <c r="O977" s="73"/>
      <c r="P977" s="73"/>
      <c r="Q977" s="73"/>
      <c r="R977" s="73" t="str">
        <f ca="1"/>
        <v>PM_80_25_38 : Heritage impact assessments</v>
      </c>
    </row>
    <row r="978" spans="7:18" x14ac:dyDescent="0.35">
      <c r="G97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PM_80_10_08</v>
      </c>
      <c r="H978" s="101" t="s">
        <v>2829</v>
      </c>
      <c r="I978" s="101" t="s">
        <v>2448</v>
      </c>
      <c r="J978" s="101" t="s">
        <v>2783</v>
      </c>
      <c r="K978" s="73" t="s">
        <v>4746</v>
      </c>
      <c r="L978" s="73" t="str">
        <f>_xlfn.CONCAT(tbl_Picklist_UniclassPM[[#This Row],[Code]]," : ",tbl_Picklist_UniclassPM[[#This Row],[Title]])</f>
        <v>PM_80_10_08 : Asset management policy information</v>
      </c>
      <c r="M978" s="73"/>
      <c r="N978" s="73"/>
      <c r="O978" s="73"/>
      <c r="P978" s="73"/>
      <c r="Q978" s="73"/>
      <c r="R978" s="73" t="str">
        <f ca="1"/>
        <v>PM_80_25_46 : Land use assessments</v>
      </c>
    </row>
    <row r="979" spans="7:18" x14ac:dyDescent="0.35">
      <c r="G97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PM_80_10_09</v>
      </c>
      <c r="H979" s="101" t="s">
        <v>2829</v>
      </c>
      <c r="I979" s="101" t="s">
        <v>2448</v>
      </c>
      <c r="J979" s="101" t="s">
        <v>2602</v>
      </c>
      <c r="K979" s="73" t="s">
        <v>4747</v>
      </c>
      <c r="L979" s="73" t="str">
        <f>_xlfn.CONCAT(tbl_Picklist_UniclassPM[[#This Row],[Code]]," : ",tbl_Picklist_UniclassPM[[#This Row],[Title]])</f>
        <v>PM_80_10_09 : Asset management strategy information</v>
      </c>
      <c r="M979" s="73"/>
      <c r="N979" s="73"/>
      <c r="O979" s="73"/>
      <c r="P979" s="73"/>
      <c r="Q979" s="73"/>
      <c r="R979" s="73" t="str">
        <f ca="1"/>
        <v>PM_80_25_47 : Life cycle assessments</v>
      </c>
    </row>
    <row r="980" spans="7:18" x14ac:dyDescent="0.35">
      <c r="G98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PM_80_10_10</v>
      </c>
      <c r="H980" s="101" t="s">
        <v>2829</v>
      </c>
      <c r="I980" s="101" t="s">
        <v>2448</v>
      </c>
      <c r="J980" s="101" t="s">
        <v>2448</v>
      </c>
      <c r="K980" s="73" t="s">
        <v>4748</v>
      </c>
      <c r="L980" s="73" t="str">
        <f>_xlfn.CONCAT(tbl_Picklist_UniclassPM[[#This Row],[Code]]," : ",tbl_Picklist_UniclassPM[[#This Row],[Title]])</f>
        <v>PM_80_10_10 : Asset register</v>
      </c>
      <c r="M980" s="73"/>
      <c r="N980" s="73"/>
      <c r="O980" s="73"/>
      <c r="P980" s="73"/>
      <c r="Q980" s="73"/>
      <c r="R980" s="73" t="str">
        <f ca="1"/>
        <v>PM_80_25_80 : Socio-economic impact assessments</v>
      </c>
    </row>
    <row r="981" spans="7:18" x14ac:dyDescent="0.35">
      <c r="G98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PM_80_10_11</v>
      </c>
      <c r="H981" s="101">
        <v>80</v>
      </c>
      <c r="I981" s="101">
        <v>10</v>
      </c>
      <c r="J981" s="101">
        <v>11</v>
      </c>
      <c r="K981" s="73" t="s">
        <v>4749</v>
      </c>
      <c r="L981" s="73" t="str">
        <f>_xlfn.CONCAT(tbl_Picklist_UniclassPM[[#This Row],[Code]]," : ",tbl_Picklist_UniclassPM[[#This Row],[Title]])</f>
        <v>PM_80_10_11 : Asset condition photographs</v>
      </c>
      <c r="M981" s="73"/>
      <c r="N981" s="73"/>
      <c r="O981" s="73"/>
      <c r="P981" s="73"/>
      <c r="Q981" s="73"/>
      <c r="R981" s="73" t="str">
        <f ca="1"/>
        <v>PM_80_30_05 : Acquisition costs</v>
      </c>
    </row>
    <row r="982" spans="7:18" x14ac:dyDescent="0.35">
      <c r="G98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PM_80_10_12</v>
      </c>
      <c r="H982" s="101" t="s">
        <v>2829</v>
      </c>
      <c r="I982" s="101" t="s">
        <v>2448</v>
      </c>
      <c r="J982" s="101" t="s">
        <v>2641</v>
      </c>
      <c r="K982" s="73" t="s">
        <v>4750</v>
      </c>
      <c r="L982" s="73" t="str">
        <f>_xlfn.CONCAT(tbl_Picklist_UniclassPM[[#This Row],[Code]]," : ",tbl_Picklist_UniclassPM[[#This Row],[Title]])</f>
        <v>PM_80_10_12 : Building performance evaluation plan</v>
      </c>
      <c r="M982" s="73"/>
      <c r="N982" s="73"/>
      <c r="O982" s="73"/>
      <c r="P982" s="73"/>
      <c r="Q982" s="73"/>
      <c r="R982" s="73" t="str">
        <f ca="1"/>
        <v>PM_80_30_07 : Asset value calculation information</v>
      </c>
    </row>
    <row r="983" spans="7:18" x14ac:dyDescent="0.35">
      <c r="G98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PM_80_10_14</v>
      </c>
      <c r="H983" s="101" t="s">
        <v>2829</v>
      </c>
      <c r="I983" s="101" t="s">
        <v>2448</v>
      </c>
      <c r="J983" s="101" t="s">
        <v>2665</v>
      </c>
      <c r="K983" s="73" t="s">
        <v>4751</v>
      </c>
      <c r="L983" s="73" t="str">
        <f>_xlfn.CONCAT(tbl_Picklist_UniclassPM[[#This Row],[Code]]," : ",tbl_Picklist_UniclassPM[[#This Row],[Title]])</f>
        <v>PM_80_10_14 : Closed-circuit television (CCTV) strategy</v>
      </c>
      <c r="M983" s="73"/>
      <c r="N983" s="73"/>
      <c r="O983" s="73"/>
      <c r="P983" s="73"/>
      <c r="Q983" s="73"/>
      <c r="R983" s="73" t="str">
        <f ca="1"/>
        <v>PM_80_30_12 : Capital investment cost information</v>
      </c>
    </row>
    <row r="984" spans="7:18" x14ac:dyDescent="0.35">
      <c r="G98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PM_80_10_15</v>
      </c>
      <c r="H984" s="101" t="s">
        <v>2829</v>
      </c>
      <c r="I984" s="101" t="s">
        <v>2448</v>
      </c>
      <c r="J984" s="101" t="s">
        <v>2505</v>
      </c>
      <c r="K984" s="73" t="s">
        <v>4752</v>
      </c>
      <c r="L984" s="73" t="str">
        <f>_xlfn.CONCAT(tbl_Picklist_UniclassPM[[#This Row],[Code]]," : ",tbl_Picklist_UniclassPM[[#This Row],[Title]])</f>
        <v>PM_80_10_15 : Configuration management strategy</v>
      </c>
      <c r="M984" s="73"/>
      <c r="N984" s="73"/>
      <c r="O984" s="73"/>
      <c r="P984" s="73"/>
      <c r="Q984" s="73"/>
      <c r="R984" s="73" t="str">
        <f ca="1"/>
        <v>PM_80_30_30 : Finance charges information</v>
      </c>
    </row>
    <row r="985" spans="7:18" x14ac:dyDescent="0.35">
      <c r="G98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PM_80_10_16</v>
      </c>
      <c r="H985" s="101" t="s">
        <v>2829</v>
      </c>
      <c r="I985" s="101" t="s">
        <v>2448</v>
      </c>
      <c r="J985" s="101" t="s">
        <v>2687</v>
      </c>
      <c r="K985" s="73" t="s">
        <v>4753</v>
      </c>
      <c r="L985" s="73" t="str">
        <f>_xlfn.CONCAT(tbl_Picklist_UniclassPM[[#This Row],[Code]]," : ",tbl_Picklist_UniclassPM[[#This Row],[Title]])</f>
        <v>PM_80_10_16 : Configuration record</v>
      </c>
      <c r="M985" s="73"/>
      <c r="N985" s="73"/>
      <c r="O985" s="73"/>
      <c r="P985" s="73"/>
      <c r="Q985" s="73"/>
      <c r="R985" s="73" t="str">
        <f ca="1"/>
        <v>PM_80_30_50 : Maintenance and repair cost information</v>
      </c>
    </row>
    <row r="986" spans="7:18" x14ac:dyDescent="0.35">
      <c r="G98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PM_80_10_18</v>
      </c>
      <c r="H986" s="101" t="s">
        <v>2829</v>
      </c>
      <c r="I986" s="101" t="s">
        <v>2448</v>
      </c>
      <c r="J986" s="101" t="s">
        <v>2710</v>
      </c>
      <c r="K986" s="73" t="s">
        <v>4754</v>
      </c>
      <c r="L986" s="73" t="str">
        <f>_xlfn.CONCAT(tbl_Picklist_UniclassPM[[#This Row],[Code]]," : ",tbl_Picklist_UniclassPM[[#This Row],[Title]])</f>
        <v>PM_80_10_18 : Crime prevention strategy</v>
      </c>
      <c r="M986" s="73"/>
      <c r="N986" s="73"/>
      <c r="O986" s="73"/>
      <c r="P986" s="73"/>
      <c r="Q986" s="73"/>
      <c r="R986" s="73" t="str">
        <f ca="1"/>
        <v>PM_80_30_51 : Maintenance and lease agreement information</v>
      </c>
    </row>
    <row r="987" spans="7:18" x14ac:dyDescent="0.35">
      <c r="G98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PM_80_10_19</v>
      </c>
      <c r="H987" s="101" t="s">
        <v>2829</v>
      </c>
      <c r="I987" s="101" t="s">
        <v>2448</v>
      </c>
      <c r="J987" s="101" t="s">
        <v>3463</v>
      </c>
      <c r="K987" s="73" t="s">
        <v>4755</v>
      </c>
      <c r="L987" s="73" t="str">
        <f>_xlfn.CONCAT(tbl_Picklist_UniclassPM[[#This Row],[Code]]," : ",tbl_Picklist_UniclassPM[[#This Row],[Title]])</f>
        <v>PM_80_10_19 : Critical assets list</v>
      </c>
      <c r="M987" s="73"/>
      <c r="N987" s="73"/>
      <c r="O987" s="73"/>
      <c r="P987" s="73"/>
      <c r="Q987" s="73"/>
      <c r="R987" s="73" t="str">
        <f ca="1"/>
        <v>PM_80_30_53 : Management cost information</v>
      </c>
    </row>
    <row r="988" spans="7:18" x14ac:dyDescent="0.35">
      <c r="G98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PM_80_10_20</v>
      </c>
      <c r="H988" s="101" t="s">
        <v>2829</v>
      </c>
      <c r="I988" s="101" t="s">
        <v>2448</v>
      </c>
      <c r="J988" s="101" t="s">
        <v>2500</v>
      </c>
      <c r="K988" s="73" t="s">
        <v>4756</v>
      </c>
      <c r="L988" s="73" t="str">
        <f>_xlfn.CONCAT(tbl_Picklist_UniclassPM[[#This Row],[Code]]," : ",tbl_Picklist_UniclassPM[[#This Row],[Title]])</f>
        <v>PM_80_10_20 : Deterioration modelling</v>
      </c>
      <c r="M988" s="73"/>
      <c r="N988" s="73"/>
      <c r="O988" s="73"/>
      <c r="P988" s="73"/>
      <c r="Q988" s="73"/>
      <c r="R988" s="73" t="str">
        <f ca="1"/>
        <v>PM_80_30_60 : Office services cost information</v>
      </c>
    </row>
    <row r="989" spans="7:18" x14ac:dyDescent="0.35">
      <c r="G98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PM_80_10_22</v>
      </c>
      <c r="H989" s="101" t="s">
        <v>2829</v>
      </c>
      <c r="I989" s="101" t="s">
        <v>2448</v>
      </c>
      <c r="J989" s="101" t="s">
        <v>2813</v>
      </c>
      <c r="K989" s="73" t="s">
        <v>4757</v>
      </c>
      <c r="L989" s="73" t="str">
        <f>_xlfn.CONCAT(tbl_Picklist_UniclassPM[[#This Row],[Code]]," : ",tbl_Picklist_UniclassPM[[#This Row],[Title]])</f>
        <v>PM_80_10_22 : Display energy certificate</v>
      </c>
      <c r="M989" s="73"/>
      <c r="N989" s="73"/>
      <c r="O989" s="73"/>
      <c r="P989" s="73"/>
      <c r="Q989" s="73"/>
      <c r="R989" s="73" t="str">
        <f ca="1"/>
        <v>PM_80_30_63 : Operational cost information</v>
      </c>
    </row>
    <row r="990" spans="7:18" x14ac:dyDescent="0.35">
      <c r="G99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PM_80_10_23</v>
      </c>
      <c r="H990" s="101" t="s">
        <v>2829</v>
      </c>
      <c r="I990" s="101" t="s">
        <v>2448</v>
      </c>
      <c r="J990" s="101" t="s">
        <v>2981</v>
      </c>
      <c r="K990" s="73" t="s">
        <v>4758</v>
      </c>
      <c r="L990" s="73" t="str">
        <f>_xlfn.CONCAT(tbl_Picklist_UniclassPM[[#This Row],[Code]]," : ",tbl_Picklist_UniclassPM[[#This Row],[Title]])</f>
        <v>PM_80_10_23 : Employment and skills plan</v>
      </c>
      <c r="M990" s="73"/>
      <c r="N990" s="73"/>
      <c r="O990" s="73"/>
      <c r="P990" s="73"/>
      <c r="Q990" s="73"/>
      <c r="R990" s="73" t="str">
        <f ca="1"/>
        <v>PM_80_30_70 : Replacement cost information</v>
      </c>
    </row>
    <row r="991" spans="7:18" x14ac:dyDescent="0.35">
      <c r="G99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PM_80_10_24</v>
      </c>
      <c r="H991" s="101" t="s">
        <v>2829</v>
      </c>
      <c r="I991" s="101" t="s">
        <v>2448</v>
      </c>
      <c r="J991" s="101" t="s">
        <v>2985</v>
      </c>
      <c r="K991" s="73" t="s">
        <v>4759</v>
      </c>
      <c r="L991" s="73" t="str">
        <f>_xlfn.CONCAT(tbl_Picklist_UniclassPM[[#This Row],[Code]]," : ",tbl_Picklist_UniclassPM[[#This Row],[Title]])</f>
        <v>PM_80_10_24 : Energy consumption information</v>
      </c>
      <c r="M991" s="73"/>
      <c r="N991" s="73"/>
      <c r="O991" s="73"/>
      <c r="P991" s="73"/>
      <c r="Q991" s="73"/>
      <c r="R991" s="73" t="str">
        <f ca="1"/>
        <v>PM_80_30_80 : Staff cost information</v>
      </c>
    </row>
    <row r="992" spans="7:18" x14ac:dyDescent="0.35">
      <c r="G99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PM_80_10_25</v>
      </c>
      <c r="H992" s="101" t="s">
        <v>2829</v>
      </c>
      <c r="I992" s="101" t="s">
        <v>2448</v>
      </c>
      <c r="J992" s="101" t="s">
        <v>2733</v>
      </c>
      <c r="K992" s="73" t="s">
        <v>4760</v>
      </c>
      <c r="L992" s="73" t="str">
        <f>_xlfn.CONCAT(tbl_Picklist_UniclassPM[[#This Row],[Code]]," : ",tbl_Picklist_UniclassPM[[#This Row],[Title]])</f>
        <v>PM_80_10_25 : Energy performance certificate</v>
      </c>
      <c r="M992" s="73"/>
      <c r="N992" s="73"/>
      <c r="O992" s="73"/>
      <c r="P992" s="73"/>
      <c r="Q992" s="73"/>
      <c r="R992" s="73" t="str">
        <f ca="1"/>
        <v>PM_80_30_90 : Utilities cost information</v>
      </c>
    </row>
    <row r="993" spans="7:18" x14ac:dyDescent="0.35">
      <c r="G99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PM_80_10_27</v>
      </c>
      <c r="H993" s="101" t="s">
        <v>2829</v>
      </c>
      <c r="I993" s="101" t="s">
        <v>2448</v>
      </c>
      <c r="J993" s="101" t="s">
        <v>2561</v>
      </c>
      <c r="K993" s="73" t="s">
        <v>4761</v>
      </c>
      <c r="L993" s="73" t="str">
        <f>_xlfn.CONCAT(tbl_Picklist_UniclassPM[[#This Row],[Code]]," : ",tbl_Picklist_UniclassPM[[#This Row],[Title]])</f>
        <v>PM_80_10_27 : Equipment schedule</v>
      </c>
      <c r="M993" s="73"/>
      <c r="N993" s="73"/>
      <c r="O993" s="73"/>
      <c r="P993" s="73"/>
      <c r="Q993" s="73"/>
      <c r="R993" s="73" t="str">
        <f ca="1"/>
        <v>PM_80_30_96 : Written scheme of examination information</v>
      </c>
    </row>
    <row r="994" spans="7:18" x14ac:dyDescent="0.35">
      <c r="G99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PM_80_10_30</v>
      </c>
      <c r="H994" s="101" t="s">
        <v>2829</v>
      </c>
      <c r="I994" s="101" t="s">
        <v>2448</v>
      </c>
      <c r="J994" s="101" t="s">
        <v>2579</v>
      </c>
      <c r="K994" s="73" t="s">
        <v>4762</v>
      </c>
      <c r="L994" s="73" t="str">
        <f>_xlfn.CONCAT(tbl_Picklist_UniclassPM[[#This Row],[Code]]," : ",tbl_Picklist_UniclassPM[[#This Row],[Title]])</f>
        <v>PM_80_10_30 : Finishes information</v>
      </c>
      <c r="M994" s="73"/>
      <c r="N994" s="73"/>
      <c r="O994" s="73"/>
      <c r="P994" s="73"/>
      <c r="Q994" s="73"/>
      <c r="R994" s="73" t="str">
        <f ca="1"/>
        <v>PM_80_40_30 : Fire warden training certificate</v>
      </c>
    </row>
    <row r="995" spans="7:18" x14ac:dyDescent="0.35">
      <c r="G99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PM_80_10_31</v>
      </c>
      <c r="H995" s="101" t="s">
        <v>2829</v>
      </c>
      <c r="I995" s="101" t="s">
        <v>2448</v>
      </c>
      <c r="J995" s="101" t="s">
        <v>2869</v>
      </c>
      <c r="K995" s="73" t="s">
        <v>4763</v>
      </c>
      <c r="L995" s="73" t="str">
        <f>_xlfn.CONCAT(tbl_Picklist_UniclassPM[[#This Row],[Code]]," : ",tbl_Picklist_UniclassPM[[#This Row],[Title]])</f>
        <v>PM_80_10_31 : Fire and emergency file</v>
      </c>
      <c r="M995" s="73"/>
      <c r="N995" s="73"/>
      <c r="O995" s="73"/>
      <c r="P995" s="73"/>
      <c r="Q995" s="73"/>
      <c r="R995" s="73" t="str">
        <f ca="1"/>
        <v>PM_80_40_32 : First responder training certificate</v>
      </c>
    </row>
    <row r="996" spans="7:18" x14ac:dyDescent="0.35">
      <c r="G99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PM_80_10_32</v>
      </c>
      <c r="H996" s="101" t="s">
        <v>2829</v>
      </c>
      <c r="I996" s="101" t="s">
        <v>2448</v>
      </c>
      <c r="J996" s="101" t="s">
        <v>3117</v>
      </c>
      <c r="K996" s="73" t="s">
        <v>4764</v>
      </c>
      <c r="L996" s="73" t="str">
        <f>_xlfn.CONCAT(tbl_Picklist_UniclassPM[[#This Row],[Code]]," : ",tbl_Picklist_UniclassPM[[#This Row],[Title]])</f>
        <v>PM_80_10_32 : Furniture audit</v>
      </c>
      <c r="M996" s="73"/>
      <c r="N996" s="73"/>
      <c r="O996" s="73"/>
      <c r="P996" s="73"/>
      <c r="Q996" s="73"/>
      <c r="R996" s="73" t="str">
        <f ca="1"/>
        <v>PM_80_40_36 : High-voltage systems operator training certificate</v>
      </c>
    </row>
    <row r="997" spans="7:18" x14ac:dyDescent="0.35">
      <c r="G99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PM_80_10_40</v>
      </c>
      <c r="H997" s="101" t="s">
        <v>2829</v>
      </c>
      <c r="I997" s="101" t="s">
        <v>2448</v>
      </c>
      <c r="J997" s="101" t="s">
        <v>2758</v>
      </c>
      <c r="K997" s="73" t="s">
        <v>4765</v>
      </c>
      <c r="L997" s="73" t="str">
        <f>_xlfn.CONCAT(tbl_Picklist_UniclassPM[[#This Row],[Code]]," : ",tbl_Picklist_UniclassPM[[#This Row],[Title]])</f>
        <v>PM_80_10_40 : Information and communications technology (ICT) protocol</v>
      </c>
      <c r="M997" s="73"/>
      <c r="N997" s="73"/>
      <c r="O997" s="73"/>
      <c r="P997" s="73"/>
      <c r="Q997" s="73"/>
      <c r="R997" s="73" t="str">
        <f ca="1"/>
        <v>PM_80_40_47 : Lift training certificate</v>
      </c>
    </row>
    <row r="998" spans="7:18" x14ac:dyDescent="0.35">
      <c r="G99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PM_80_10_42</v>
      </c>
      <c r="H998" s="101" t="s">
        <v>2829</v>
      </c>
      <c r="I998" s="101" t="s">
        <v>2448</v>
      </c>
      <c r="J998" s="101" t="s">
        <v>3318</v>
      </c>
      <c r="K998" s="73" t="s">
        <v>4766</v>
      </c>
      <c r="L998" s="73" t="str">
        <f>_xlfn.CONCAT(tbl_Picklist_UniclassPM[[#This Row],[Code]]," : ",tbl_Picklist_UniclassPM[[#This Row],[Title]])</f>
        <v>PM_80_10_42 : Insurer's requirements</v>
      </c>
      <c r="M998" s="73"/>
      <c r="N998" s="73"/>
      <c r="O998" s="73"/>
      <c r="P998" s="73"/>
      <c r="Q998" s="73"/>
      <c r="R998" s="73" t="str">
        <f ca="1"/>
        <v>PM_80_40_52 : Medical gases training certificate</v>
      </c>
    </row>
    <row r="999" spans="7:18" x14ac:dyDescent="0.35">
      <c r="G99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PM_80_10_44</v>
      </c>
      <c r="H999" s="101" t="s">
        <v>2829</v>
      </c>
      <c r="I999" s="101" t="s">
        <v>2448</v>
      </c>
      <c r="J999" s="101" t="s">
        <v>3855</v>
      </c>
      <c r="K999" s="73" t="s">
        <v>4767</v>
      </c>
      <c r="L999" s="73" t="str">
        <f>_xlfn.CONCAT(tbl_Picklist_UniclassPM[[#This Row],[Code]]," : ",tbl_Picklist_UniclassPM[[#This Row],[Title]])</f>
        <v>PM_80_10_44 : Landscape and habitat management plan</v>
      </c>
      <c r="M999" s="73"/>
      <c r="N999" s="73"/>
      <c r="O999" s="73"/>
      <c r="P999" s="73"/>
      <c r="Q999" s="73"/>
      <c r="R999" s="73" t="str">
        <f ca="1"/>
        <v>PM_80_40_80 : Software training documentation</v>
      </c>
    </row>
    <row r="1000" spans="7:18" x14ac:dyDescent="0.35">
      <c r="G100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PM_80_10_45</v>
      </c>
      <c r="H1000" s="101" t="s">
        <v>2829</v>
      </c>
      <c r="I1000" s="101" t="s">
        <v>2448</v>
      </c>
      <c r="J1000" s="101" t="s">
        <v>2593</v>
      </c>
      <c r="K1000" s="73" t="s">
        <v>4768</v>
      </c>
      <c r="L1000" s="73" t="str">
        <f>_xlfn.CONCAT(tbl_Picklist_UniclassPM[[#This Row],[Code]]," : ",tbl_Picklist_UniclassPM[[#This Row],[Title]])</f>
        <v>PM_80_10_45 : Lessons learned notice</v>
      </c>
      <c r="M1000" s="73"/>
      <c r="N1000" s="73"/>
      <c r="O1000" s="73"/>
      <c r="P1000" s="73"/>
      <c r="Q1000" s="73"/>
      <c r="R1000" s="73" t="str">
        <f ca="1"/>
        <v>PM_80_40_89 : Training completion reports</v>
      </c>
    </row>
    <row r="1001" spans="7:18" x14ac:dyDescent="0.35">
      <c r="G100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PM_80_10_47</v>
      </c>
      <c r="H1001" s="101" t="s">
        <v>2829</v>
      </c>
      <c r="I1001" s="101" t="s">
        <v>2448</v>
      </c>
      <c r="J1001" s="101" t="s">
        <v>2958</v>
      </c>
      <c r="K1001" s="73" t="s">
        <v>4769</v>
      </c>
      <c r="L1001" s="73" t="str">
        <f>_xlfn.CONCAT(tbl_Picklist_UniclassPM[[#This Row],[Code]]," : ",tbl_Picklist_UniclassPM[[#This Row],[Title]])</f>
        <v>PM_80_10_47 : Loose equipment protocol</v>
      </c>
      <c r="M1001" s="73"/>
      <c r="N1001" s="73"/>
      <c r="O1001" s="73"/>
      <c r="P1001" s="73"/>
      <c r="Q1001" s="73"/>
      <c r="R1001" s="73" t="str">
        <f ca="1"/>
        <v>PM_80_40_90 : Training guides and videos</v>
      </c>
    </row>
    <row r="1002" spans="7:18" x14ac:dyDescent="0.35">
      <c r="G100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PM_80_10_49</v>
      </c>
      <c r="H1002" s="101" t="s">
        <v>2829</v>
      </c>
      <c r="I1002" s="101" t="s">
        <v>2448</v>
      </c>
      <c r="J1002" s="101" t="s">
        <v>2962</v>
      </c>
      <c r="K1002" s="73" t="s">
        <v>4770</v>
      </c>
      <c r="L1002" s="73" t="str">
        <f>_xlfn.CONCAT(tbl_Picklist_UniclassPM[[#This Row],[Code]]," : ",tbl_Picklist_UniclassPM[[#This Row],[Title]])</f>
        <v>PM_80_10_49 : Material flow diagram</v>
      </c>
      <c r="M1002" s="73"/>
      <c r="N1002" s="73"/>
      <c r="O1002" s="73"/>
      <c r="P1002" s="73"/>
      <c r="Q1002" s="73"/>
      <c r="R1002" s="73" t="str">
        <f ca="1"/>
        <v>PM_80_40_96 : Water hygiene awareness training certificate</v>
      </c>
    </row>
    <row r="1003" spans="7:18" x14ac:dyDescent="0.35">
      <c r="G100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PM_80_10_50</v>
      </c>
      <c r="H1003" s="101" t="s">
        <v>2829</v>
      </c>
      <c r="I1003" s="101" t="s">
        <v>2448</v>
      </c>
      <c r="J1003" s="101" t="s">
        <v>2619</v>
      </c>
      <c r="K1003" s="73" t="s">
        <v>4771</v>
      </c>
      <c r="L1003" s="73" t="str">
        <f>_xlfn.CONCAT(tbl_Picklist_UniclassPM[[#This Row],[Code]]," : ",tbl_Picklist_UniclassPM[[#This Row],[Title]])</f>
        <v>PM_80_10_50 : Maintenance requirements</v>
      </c>
      <c r="M1003" s="73"/>
      <c r="N1003" s="73"/>
      <c r="O1003" s="73"/>
      <c r="P1003" s="73"/>
      <c r="Q1003" s="73"/>
      <c r="R1003" s="73" t="str">
        <f ca="1"/>
        <v>PM_80_45_02 : Accountable person details</v>
      </c>
    </row>
    <row r="1004" spans="7:18" x14ac:dyDescent="0.35">
      <c r="G100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PM_80_10_52</v>
      </c>
      <c r="H1004" s="101" t="s">
        <v>2829</v>
      </c>
      <c r="I1004" s="101" t="s">
        <v>2448</v>
      </c>
      <c r="J1004" s="101" t="s">
        <v>3009</v>
      </c>
      <c r="K1004" s="73" t="s">
        <v>4772</v>
      </c>
      <c r="L1004" s="73" t="str">
        <f>_xlfn.CONCAT(tbl_Picklist_UniclassPM[[#This Row],[Code]]," : ",tbl_Picklist_UniclassPM[[#This Row],[Title]])</f>
        <v>PM_80_10_52 : Maintenance plan information</v>
      </c>
      <c r="M1004" s="73"/>
      <c r="N1004" s="73"/>
      <c r="O1004" s="73"/>
      <c r="P1004" s="73"/>
      <c r="Q1004" s="73"/>
      <c r="R1004" s="73" t="str">
        <f ca="1"/>
        <v>PM_80_45_17 : Client compliance declaration</v>
      </c>
    </row>
    <row r="1005" spans="7:18" x14ac:dyDescent="0.35">
      <c r="G100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PM_80_10_53</v>
      </c>
      <c r="H1005" s="101" t="s">
        <v>2829</v>
      </c>
      <c r="I1005" s="101" t="s">
        <v>2448</v>
      </c>
      <c r="J1005" s="101" t="s">
        <v>2909</v>
      </c>
      <c r="K1005" s="73" t="s">
        <v>4773</v>
      </c>
      <c r="L1005" s="73" t="str">
        <f>_xlfn.CONCAT(tbl_Picklist_UniclassPM[[#This Row],[Code]]," : ",tbl_Picklist_UniclassPM[[#This Row],[Title]])</f>
        <v>PM_80_10_53 : Maintenance programme information</v>
      </c>
      <c r="M1005" s="73"/>
      <c r="N1005" s="73"/>
      <c r="O1005" s="73"/>
      <c r="P1005" s="73"/>
      <c r="Q1005" s="73"/>
      <c r="R1005" s="73" t="str">
        <f ca="1"/>
        <v>PM_80_45_23 : Designated individual details</v>
      </c>
    </row>
    <row r="1006" spans="7:18" x14ac:dyDescent="0.35">
      <c r="G100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PM_80_10_54</v>
      </c>
      <c r="H1006" s="101" t="s">
        <v>2829</v>
      </c>
      <c r="I1006" s="101" t="s">
        <v>2448</v>
      </c>
      <c r="J1006" s="101" t="s">
        <v>3585</v>
      </c>
      <c r="K1006" s="73" t="s">
        <v>4774</v>
      </c>
      <c r="L1006" s="73" t="str">
        <f>_xlfn.CONCAT(tbl_Picklist_UniclassPM[[#This Row],[Code]]," : ",tbl_Picklist_UniclassPM[[#This Row],[Title]])</f>
        <v>PM_80_10_54 : Maintenance records</v>
      </c>
      <c r="M1006" s="73"/>
      <c r="N1006" s="73"/>
      <c r="O1006" s="73"/>
      <c r="P1006" s="73"/>
      <c r="Q1006" s="73"/>
      <c r="R1006" s="73" t="str">
        <f ca="1"/>
        <v>PM_80_45_25 : Duty holder details</v>
      </c>
    </row>
    <row r="1007" spans="7:18" x14ac:dyDescent="0.35">
      <c r="G100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PM_80_10_55</v>
      </c>
      <c r="H1007" s="101" t="s">
        <v>2829</v>
      </c>
      <c r="I1007" s="101" t="s">
        <v>2448</v>
      </c>
      <c r="J1007" s="101" t="s">
        <v>2633</v>
      </c>
      <c r="K1007" s="73" t="s">
        <v>4775</v>
      </c>
      <c r="L1007" s="73" t="str">
        <f>_xlfn.CONCAT(tbl_Picklist_UniclassPM[[#This Row],[Code]]," : ",tbl_Picklist_UniclassPM[[#This Row],[Title]])</f>
        <v>PM_80_10_55 : Metering strategy</v>
      </c>
      <c r="M1007" s="73"/>
      <c r="N1007" s="73"/>
      <c r="O1007" s="73"/>
      <c r="P1007" s="73"/>
      <c r="Q1007" s="73"/>
      <c r="R1007" s="73" t="str">
        <f ca="1"/>
        <v>PM_80_45_60 : Principal accountable person details</v>
      </c>
    </row>
    <row r="1008" spans="7:18" x14ac:dyDescent="0.35">
      <c r="G100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PM_80_10_56</v>
      </c>
      <c r="H1008" s="101" t="s">
        <v>2829</v>
      </c>
      <c r="I1008" s="101" t="s">
        <v>2448</v>
      </c>
      <c r="J1008" s="101" t="s">
        <v>3180</v>
      </c>
      <c r="K1008" s="73" t="s">
        <v>4776</v>
      </c>
      <c r="L1008" s="73" t="str">
        <f>_xlfn.CONCAT(tbl_Picklist_UniclassPM[[#This Row],[Code]]," : ",tbl_Picklist_UniclassPM[[#This Row],[Title]])</f>
        <v>PM_80_10_56 : Non-conformance notification</v>
      </c>
      <c r="M1008" s="73"/>
      <c r="N1008" s="73"/>
      <c r="O1008" s="73"/>
      <c r="P1008" s="73"/>
      <c r="Q1008" s="73"/>
      <c r="R1008" s="73" t="str">
        <f ca="1"/>
        <v>PM_80_45_61 : Principal accountable person organization details</v>
      </c>
    </row>
    <row r="1009" spans="7:18" x14ac:dyDescent="0.35">
      <c r="G100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PM_80_10_57</v>
      </c>
      <c r="H1009" s="101" t="s">
        <v>2829</v>
      </c>
      <c r="I1009" s="101" t="s">
        <v>2448</v>
      </c>
      <c r="J1009" s="101" t="s">
        <v>4125</v>
      </c>
      <c r="K1009" s="73" t="s">
        <v>4777</v>
      </c>
      <c r="L1009" s="73" t="str">
        <f>_xlfn.CONCAT(tbl_Picklist_UniclassPM[[#This Row],[Code]]," : ",tbl_Picklist_UniclassPM[[#This Row],[Title]])</f>
        <v>PM_80_10_57 : Non-conformance protocol</v>
      </c>
      <c r="M1009" s="73"/>
      <c r="N1009" s="73"/>
      <c r="O1009" s="73"/>
      <c r="P1009" s="73"/>
      <c r="Q1009" s="73"/>
      <c r="R1009" s="73" t="str">
        <f ca="1"/>
        <v>PM_80_50_10 : Building safety management strategy</v>
      </c>
    </row>
    <row r="1010" spans="7:18" x14ac:dyDescent="0.35">
      <c r="G101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PM_80_10_58</v>
      </c>
      <c r="H1010" s="101" t="s">
        <v>2829</v>
      </c>
      <c r="I1010" s="101" t="s">
        <v>2448</v>
      </c>
      <c r="J1010" s="101" t="s">
        <v>2966</v>
      </c>
      <c r="K1010" s="73" t="s">
        <v>4778</v>
      </c>
      <c r="L1010" s="73" t="str">
        <f>_xlfn.CONCAT(tbl_Picklist_UniclassPM[[#This Row],[Code]]," : ",tbl_Picklist_UniclassPM[[#This Row],[Title]])</f>
        <v>PM_80_10_58 : Organization chart</v>
      </c>
      <c r="M1010" s="73"/>
      <c r="N1010" s="73"/>
      <c r="O1010" s="73"/>
      <c r="P1010" s="73"/>
      <c r="Q1010" s="73"/>
      <c r="R1010" s="73" t="str">
        <f ca="1"/>
        <v>PM_80_50_20 : Disaster recovery strategy</v>
      </c>
    </row>
    <row r="1011" spans="7:18" x14ac:dyDescent="0.35">
      <c r="G101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PM_80_10_59</v>
      </c>
      <c r="H1011" s="101" t="s">
        <v>2829</v>
      </c>
      <c r="I1011" s="101" t="s">
        <v>2448</v>
      </c>
      <c r="J1011" s="101" t="s">
        <v>2646</v>
      </c>
      <c r="K1011" s="73" t="s">
        <v>4779</v>
      </c>
      <c r="L1011" s="73" t="str">
        <f>_xlfn.CONCAT(tbl_Picklist_UniclassPM[[#This Row],[Code]]," : ",tbl_Picklist_UniclassPM[[#This Row],[Title]])</f>
        <v>PM_80_10_59 : Organization operational instructions</v>
      </c>
      <c r="M1011" s="73"/>
      <c r="N1011" s="73"/>
      <c r="O1011" s="73"/>
      <c r="P1011" s="73"/>
      <c r="Q1011" s="73"/>
      <c r="R1011" s="73" t="str">
        <f ca="1"/>
        <v>PM_80_50_25 : Disaster response strategy</v>
      </c>
    </row>
    <row r="1012" spans="7:18" x14ac:dyDescent="0.35">
      <c r="G101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PM_80_10_60</v>
      </c>
      <c r="H1012" s="101" t="s">
        <v>2829</v>
      </c>
      <c r="I1012" s="101" t="s">
        <v>2448</v>
      </c>
      <c r="J1012" s="101" t="s">
        <v>2521</v>
      </c>
      <c r="K1012" s="73" t="s">
        <v>4780</v>
      </c>
      <c r="L1012" s="73" t="str">
        <f>_xlfn.CONCAT(tbl_Picklist_UniclassPM[[#This Row],[Code]]," : ",tbl_Picklist_UniclassPM[[#This Row],[Title]])</f>
        <v>PM_80_10_60 : Performance analysis</v>
      </c>
      <c r="M1012" s="73"/>
      <c r="N1012" s="73"/>
      <c r="O1012" s="73"/>
      <c r="P1012" s="73"/>
      <c r="Q1012" s="73"/>
      <c r="R1012" s="73" t="str">
        <f ca="1"/>
        <v>PM_80_50_27 : Emergency response packs</v>
      </c>
    </row>
    <row r="1013" spans="7:18" x14ac:dyDescent="0.35">
      <c r="G101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PM_80_10_63</v>
      </c>
      <c r="H1013" s="101" t="s">
        <v>2829</v>
      </c>
      <c r="I1013" s="101" t="s">
        <v>2448</v>
      </c>
      <c r="J1013" s="101" t="s">
        <v>2955</v>
      </c>
      <c r="K1013" s="73" t="s">
        <v>4781</v>
      </c>
      <c r="L1013" s="73" t="str">
        <f>_xlfn.CONCAT(tbl_Picklist_UniclassPM[[#This Row],[Code]]," : ",tbl_Picklist_UniclassPM[[#This Row],[Title]])</f>
        <v>PM_80_10_63 : Plant and equipment service life report</v>
      </c>
      <c r="M1013" s="73"/>
      <c r="N1013" s="73"/>
      <c r="O1013" s="73"/>
      <c r="P1013" s="73"/>
      <c r="Q1013" s="73"/>
      <c r="R1013" s="73" t="str">
        <f ca="1"/>
        <v>PM_80_50_30 : Fire evacuation strategy</v>
      </c>
    </row>
    <row r="1014" spans="7:18" x14ac:dyDescent="0.35">
      <c r="G101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PM_80_10_64</v>
      </c>
      <c r="H1014" s="101" t="s">
        <v>2829</v>
      </c>
      <c r="I1014" s="101" t="s">
        <v>2448</v>
      </c>
      <c r="J1014" s="101" t="s">
        <v>2976</v>
      </c>
      <c r="K1014" s="73" t="s">
        <v>4782</v>
      </c>
      <c r="L1014" s="73" t="str">
        <f>_xlfn.CONCAT(tbl_Picklist_UniclassPM[[#This Row],[Code]]," : ",tbl_Picklist_UniclassPM[[#This Row],[Title]])</f>
        <v>PM_80_10_64 : Portable appliance test (PAT) information</v>
      </c>
      <c r="M1014" s="73"/>
      <c r="N1014" s="73"/>
      <c r="O1014" s="73"/>
      <c r="P1014" s="73"/>
      <c r="Q1014" s="73"/>
      <c r="R1014" s="73" t="str">
        <f ca="1"/>
        <v>PM_80_50_75 : Safety assistance details</v>
      </c>
    </row>
    <row r="1015" spans="7:18" x14ac:dyDescent="0.35">
      <c r="G101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PM_80_10_65</v>
      </c>
      <c r="H1015" s="101" t="s">
        <v>2829</v>
      </c>
      <c r="I1015" s="101" t="s">
        <v>2448</v>
      </c>
      <c r="J1015" s="101" t="s">
        <v>2670</v>
      </c>
      <c r="K1015" s="73" t="s">
        <v>4783</v>
      </c>
      <c r="L1015" s="73" t="str">
        <f>_xlfn.CONCAT(tbl_Picklist_UniclassPM[[#This Row],[Code]]," : ",tbl_Picklist_UniclassPM[[#This Row],[Title]])</f>
        <v>PM_80_10_65 : Post-operational evaluation</v>
      </c>
      <c r="M1015" s="73"/>
      <c r="N1015" s="73"/>
      <c r="O1015" s="73"/>
      <c r="P1015" s="73"/>
      <c r="Q1015" s="73"/>
      <c r="R1015" s="73" t="str">
        <f ca="1"/>
        <v>PM_80_50_80 : Security strategy</v>
      </c>
    </row>
    <row r="1016" spans="7:18" x14ac:dyDescent="0.35">
      <c r="G101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PM_80_10_67</v>
      </c>
      <c r="H1016" s="101" t="s">
        <v>2829</v>
      </c>
      <c r="I1016" s="101" t="s">
        <v>2448</v>
      </c>
      <c r="J1016" s="101" t="s">
        <v>3142</v>
      </c>
      <c r="K1016" s="73" t="s">
        <v>4784</v>
      </c>
      <c r="L1016" s="73" t="str">
        <f>_xlfn.CONCAT(tbl_Picklist_UniclassPM[[#This Row],[Code]]," : ",tbl_Picklist_UniclassPM[[#This Row],[Title]])</f>
        <v>PM_80_10_67 : Postal arrangements information</v>
      </c>
      <c r="M1016" s="73"/>
      <c r="N1016" s="73"/>
      <c r="O1016" s="73"/>
      <c r="P1016" s="73"/>
      <c r="Q1016" s="73"/>
      <c r="R1016" s="73" t="str">
        <f ca="1"/>
        <v>PM_80_60_09 : Building safety risk assessment</v>
      </c>
    </row>
    <row r="1017" spans="7:18" x14ac:dyDescent="0.35">
      <c r="G101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PM_80_10_72</v>
      </c>
      <c r="H1017" s="101" t="s">
        <v>2829</v>
      </c>
      <c r="I1017" s="101" t="s">
        <v>2448</v>
      </c>
      <c r="J1017" s="101" t="s">
        <v>2912</v>
      </c>
      <c r="K1017" s="73" t="s">
        <v>4785</v>
      </c>
      <c r="L1017" s="73" t="str">
        <f>_xlfn.CONCAT(tbl_Picklist_UniclassPM[[#This Row],[Code]]," : ",tbl_Picklist_UniclassPM[[#This Row],[Title]])</f>
        <v>PM_80_10_72 : Road sewer adoption licence</v>
      </c>
      <c r="M1017" s="73"/>
      <c r="N1017" s="73"/>
      <c r="O1017" s="73"/>
      <c r="P1017" s="73"/>
      <c r="Q1017" s="73"/>
      <c r="R1017" s="73" t="str">
        <f ca="1"/>
        <v>PM_80_60_12 : Change of risk information</v>
      </c>
    </row>
    <row r="1018" spans="7:18" x14ac:dyDescent="0.35">
      <c r="G101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PM_80_10_78</v>
      </c>
      <c r="H1018" s="101" t="s">
        <v>2829</v>
      </c>
      <c r="I1018" s="101" t="s">
        <v>2448</v>
      </c>
      <c r="J1018" s="101" t="s">
        <v>2841</v>
      </c>
      <c r="K1018" s="73" t="s">
        <v>4786</v>
      </c>
      <c r="L1018" s="73" t="str">
        <f>_xlfn.CONCAT(tbl_Picklist_UniclassPM[[#This Row],[Code]]," : ",tbl_Picklist_UniclassPM[[#This Row],[Title]])</f>
        <v>PM_80_10_78 : Scenario modelling</v>
      </c>
      <c r="M1018" s="73"/>
      <c r="N1018" s="73"/>
      <c r="O1018" s="73"/>
      <c r="P1018" s="73"/>
      <c r="Q1018" s="73"/>
      <c r="R1018" s="73" t="str">
        <f ca="1"/>
        <v>PM_80_60_13 : Chemical safety data sheets</v>
      </c>
    </row>
    <row r="1019" spans="7:18" x14ac:dyDescent="0.35">
      <c r="G101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PM_80_10_79</v>
      </c>
      <c r="H1019" s="101" t="s">
        <v>2829</v>
      </c>
      <c r="I1019" s="101" t="s">
        <v>2448</v>
      </c>
      <c r="J1019" s="101" t="s">
        <v>3287</v>
      </c>
      <c r="K1019" s="73" t="s">
        <v>4787</v>
      </c>
      <c r="L1019" s="73" t="str">
        <f>_xlfn.CONCAT(tbl_Picklist_UniclassPM[[#This Row],[Code]]," : ",tbl_Picklist_UniclassPM[[#This Row],[Title]])</f>
        <v>PM_80_10_79 : Security management plan</v>
      </c>
      <c r="M1019" s="73"/>
      <c r="N1019" s="73"/>
      <c r="O1019" s="73"/>
      <c r="P1019" s="73"/>
      <c r="Q1019" s="73"/>
      <c r="R1019" s="73" t="str">
        <f ca="1"/>
        <v>PM_80_60_15 : Compliance risk management information</v>
      </c>
    </row>
    <row r="1020" spans="7:18" x14ac:dyDescent="0.35">
      <c r="G102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PM_80_10_80</v>
      </c>
      <c r="H1020" s="101" t="s">
        <v>2829</v>
      </c>
      <c r="I1020" s="101" t="s">
        <v>2448</v>
      </c>
      <c r="J1020" s="101" t="s">
        <v>2829</v>
      </c>
      <c r="K1020" s="73" t="s">
        <v>4788</v>
      </c>
      <c r="L1020" s="73" t="str">
        <f>_xlfn.CONCAT(tbl_Picklist_UniclassPM[[#This Row],[Code]]," : ",tbl_Picklist_UniclassPM[[#This Row],[Title]])</f>
        <v>PM_80_10_80 : Shoreline management plans</v>
      </c>
      <c r="M1020" s="73"/>
      <c r="N1020" s="73"/>
      <c r="O1020" s="73"/>
      <c r="P1020" s="73"/>
      <c r="Q1020" s="73"/>
      <c r="R1020" s="73" t="str">
        <f ca="1"/>
        <v>PM_80_60_21 : Dangerous substances and explosive atmospheres (DSEAR) assessment</v>
      </c>
    </row>
    <row r="1021" spans="7:18" x14ac:dyDescent="0.35">
      <c r="G102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PM_80_10_84</v>
      </c>
      <c r="H1021" s="101" t="s">
        <v>2829</v>
      </c>
      <c r="I1021" s="101" t="s">
        <v>2448</v>
      </c>
      <c r="J1021" s="101" t="s">
        <v>2808</v>
      </c>
      <c r="K1021" s="73" t="s">
        <v>4789</v>
      </c>
      <c r="L1021" s="73" t="str">
        <f>_xlfn.CONCAT(tbl_Picklist_UniclassPM[[#This Row],[Code]]," : ",tbl_Picklist_UniclassPM[[#This Row],[Title]])</f>
        <v>PM_80_10_84 : Survey management plan</v>
      </c>
      <c r="M1021" s="73"/>
      <c r="N1021" s="73"/>
      <c r="O1021" s="73"/>
      <c r="P1021" s="73"/>
      <c r="Q1021" s="73"/>
      <c r="R1021" s="73" t="str">
        <f ca="1"/>
        <v>PM_80_60_30 : Financial risk management information</v>
      </c>
    </row>
    <row r="1022" spans="7:18" x14ac:dyDescent="0.35">
      <c r="G102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PM_80_10_88</v>
      </c>
      <c r="H1022" s="101" t="s">
        <v>2829</v>
      </c>
      <c r="I1022" s="101" t="s">
        <v>2448</v>
      </c>
      <c r="J1022" s="101" t="s">
        <v>2703</v>
      </c>
      <c r="K1022" s="73" t="s">
        <v>4790</v>
      </c>
      <c r="L1022" s="73" t="str">
        <f>_xlfn.CONCAT(tbl_Picklist_UniclassPM[[#This Row],[Code]]," : ",tbl_Picklist_UniclassPM[[#This Row],[Title]])</f>
        <v>PM_80_10_88 : Telephone system information</v>
      </c>
      <c r="M1022" s="73"/>
      <c r="N1022" s="73"/>
      <c r="O1022" s="73"/>
      <c r="P1022" s="73"/>
      <c r="Q1022" s="73"/>
      <c r="R1022" s="73" t="str">
        <f ca="1"/>
        <v>PM_80_60_31 : Fire risk assessment information</v>
      </c>
    </row>
    <row r="1023" spans="7:18" x14ac:dyDescent="0.35">
      <c r="G102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PM_80_10_90</v>
      </c>
      <c r="H1023" s="101" t="s">
        <v>2829</v>
      </c>
      <c r="I1023" s="101" t="s">
        <v>2448</v>
      </c>
      <c r="J1023" s="101" t="s">
        <v>2715</v>
      </c>
      <c r="K1023" s="73" t="s">
        <v>4791</v>
      </c>
      <c r="L1023" s="73" t="str">
        <f>_xlfn.CONCAT(tbl_Picklist_UniclassPM[[#This Row],[Code]]," : ",tbl_Picklist_UniclassPM[[#This Row],[Title]])</f>
        <v>PM_80_10_90 : Travel plan information</v>
      </c>
      <c r="M1023" s="73"/>
      <c r="N1023" s="73"/>
      <c r="O1023" s="73"/>
      <c r="P1023" s="73"/>
      <c r="Q1023" s="73"/>
      <c r="R1023" s="73" t="str">
        <f ca="1"/>
        <v>PM_80_60_32 : Flood risk management information</v>
      </c>
    </row>
    <row r="1024" spans="7:18" x14ac:dyDescent="0.35">
      <c r="G102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PM_80_10_93</v>
      </c>
      <c r="H1024" s="101" t="s">
        <v>2829</v>
      </c>
      <c r="I1024" s="101" t="s">
        <v>2448</v>
      </c>
      <c r="J1024" s="101" t="s">
        <v>3012</v>
      </c>
      <c r="K1024" s="73" t="s">
        <v>4792</v>
      </c>
      <c r="L1024" s="73" t="str">
        <f>_xlfn.CONCAT(tbl_Picklist_UniclassPM[[#This Row],[Code]]," : ",tbl_Picklist_UniclassPM[[#This Row],[Title]])</f>
        <v>PM_80_10_93 : Vehicle parking management plans</v>
      </c>
      <c r="M1024" s="73"/>
      <c r="N1024" s="73"/>
      <c r="O1024" s="73"/>
      <c r="P1024" s="73"/>
      <c r="Q1024" s="73"/>
      <c r="R1024" s="73" t="str">
        <f ca="1"/>
        <v>PM_80_60_47 : Legionella risk assessment information</v>
      </c>
    </row>
    <row r="1025" spans="7:18" x14ac:dyDescent="0.35">
      <c r="G102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PM_80_10_94</v>
      </c>
      <c r="H1025" s="101" t="s">
        <v>2829</v>
      </c>
      <c r="I1025" s="101" t="s">
        <v>2448</v>
      </c>
      <c r="J1025" s="101" t="s">
        <v>3057</v>
      </c>
      <c r="K1025" s="73" t="s">
        <v>4793</v>
      </c>
      <c r="L1025" s="73" t="str">
        <f>_xlfn.CONCAT(tbl_Picklist_UniclassPM[[#This Row],[Code]]," : ",tbl_Picklist_UniclassPM[[#This Row],[Title]])</f>
        <v>PM_80_10_94 : Visit questionnaire information</v>
      </c>
      <c r="M1025" s="73"/>
      <c r="N1025" s="73"/>
      <c r="O1025" s="73"/>
      <c r="P1025" s="73"/>
      <c r="Q1025" s="73"/>
      <c r="R1025" s="73" t="str">
        <f ca="1"/>
        <v>PM_80_60_50 : Health and safety risk management information</v>
      </c>
    </row>
    <row r="1026" spans="7:18" x14ac:dyDescent="0.35">
      <c r="G102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PM_80_15</v>
      </c>
      <c r="H1026" s="101" t="s">
        <v>2829</v>
      </c>
      <c r="I1026" s="101" t="s">
        <v>2505</v>
      </c>
      <c r="J1026" s="101"/>
      <c r="K1026" s="73" t="s">
        <v>4794</v>
      </c>
      <c r="L1026" s="73" t="str">
        <f>_xlfn.CONCAT(tbl_Picklist_UniclassPM[[#This Row],[Code]]," : ",tbl_Picklist_UniclassPM[[#This Row],[Title]])</f>
        <v>PM_80_15 : Asset maintenance information</v>
      </c>
      <c r="M1026" s="73"/>
      <c r="N1026" s="73"/>
      <c r="O1026" s="73"/>
      <c r="P1026" s="73"/>
      <c r="Q1026" s="73"/>
      <c r="R1026" s="73" t="str">
        <f ca="1"/>
        <v>PM_80_60_56 : Natural flood risk management information</v>
      </c>
    </row>
    <row r="1027" spans="7:18" x14ac:dyDescent="0.35">
      <c r="G102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PM_80_15_31</v>
      </c>
      <c r="H1027" s="101" t="s">
        <v>2829</v>
      </c>
      <c r="I1027" s="101" t="s">
        <v>2505</v>
      </c>
      <c r="J1027" s="101" t="s">
        <v>2869</v>
      </c>
      <c r="K1027" s="73" t="s">
        <v>4795</v>
      </c>
      <c r="L1027" s="73" t="str">
        <f>_xlfn.CONCAT(tbl_Picklist_UniclassPM[[#This Row],[Code]]," : ",tbl_Picklist_UniclassPM[[#This Row],[Title]])</f>
        <v>PM_80_15_31 : Fire safety log book</v>
      </c>
      <c r="M1027" s="73"/>
      <c r="N1027" s="73"/>
      <c r="O1027" s="73"/>
      <c r="P1027" s="73"/>
      <c r="Q1027" s="73"/>
      <c r="R1027" s="73" t="str">
        <f ca="1"/>
        <v>PM_80_60_60 : Operational risk management information</v>
      </c>
    </row>
    <row r="1028" spans="7:18" x14ac:dyDescent="0.35">
      <c r="G102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PM_80_15_47</v>
      </c>
      <c r="H1028" s="101" t="s">
        <v>2829</v>
      </c>
      <c r="I1028" s="101" t="s">
        <v>2505</v>
      </c>
      <c r="J1028" s="101" t="s">
        <v>2958</v>
      </c>
      <c r="K1028" s="73" t="s">
        <v>4796</v>
      </c>
      <c r="L1028" s="73" t="str">
        <f>_xlfn.CONCAT(tbl_Picklist_UniclassPM[[#This Row],[Code]]," : ",tbl_Picklist_UniclassPM[[#This Row],[Title]])</f>
        <v>PM_80_15_47 : Lighting and small power maintenance strategy</v>
      </c>
      <c r="M1028" s="73"/>
      <c r="N1028" s="73"/>
      <c r="O1028" s="73"/>
      <c r="P1028" s="73"/>
      <c r="Q1028" s="73"/>
      <c r="R1028" s="73" t="str">
        <f ca="1"/>
        <v>PM_80_60_65 : Performance risk management information</v>
      </c>
    </row>
    <row r="1029" spans="7:18" x14ac:dyDescent="0.35">
      <c r="G102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PM_80_15_52</v>
      </c>
      <c r="H1029" s="101" t="s">
        <v>2829</v>
      </c>
      <c r="I1029" s="101" t="s">
        <v>2505</v>
      </c>
      <c r="J1029" s="101" t="s">
        <v>3009</v>
      </c>
      <c r="K1029" s="73" t="s">
        <v>4797</v>
      </c>
      <c r="L1029" s="73" t="str">
        <f>_xlfn.CONCAT(tbl_Picklist_UniclassPM[[#This Row],[Code]]," : ",tbl_Picklist_UniclassPM[[#This Row],[Title]])</f>
        <v>PM_80_15_52 : Mechanical, electrical, instrumentation, controls and automation (MEICA) maintenance strategy</v>
      </c>
      <c r="M1029" s="73"/>
      <c r="N1029" s="73"/>
      <c r="O1029" s="73"/>
      <c r="P1029" s="73"/>
      <c r="Q1029" s="73"/>
      <c r="R1029" s="73" t="str">
        <f ca="1"/>
        <v>PM_80_60_67 : Power failure risk management information</v>
      </c>
    </row>
    <row r="1030" spans="7:18" x14ac:dyDescent="0.35">
      <c r="G103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PM_80_15_70</v>
      </c>
      <c r="H1030" s="101" t="s">
        <v>2829</v>
      </c>
      <c r="I1030" s="101" t="s">
        <v>2505</v>
      </c>
      <c r="J1030" s="101" t="s">
        <v>2680</v>
      </c>
      <c r="K1030" s="73" t="s">
        <v>4798</v>
      </c>
      <c r="L1030" s="73" t="str">
        <f>_xlfn.CONCAT(tbl_Picklist_UniclassPM[[#This Row],[Code]]," : ",tbl_Picklist_UniclassPM[[#This Row],[Title]])</f>
        <v>PM_80_15_70 : Renewable energy equipment maintenance strategy</v>
      </c>
      <c r="M1030" s="73"/>
      <c r="N1030" s="73"/>
      <c r="O1030" s="73"/>
      <c r="P1030" s="73"/>
      <c r="Q1030" s="73"/>
      <c r="R1030" s="73" t="str">
        <f ca="1"/>
        <v>PM_80_60_68 : Public safety risk management information</v>
      </c>
    </row>
    <row r="1031" spans="7:18" x14ac:dyDescent="0.35">
      <c r="G103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PM_80_15_94</v>
      </c>
      <c r="H1031" s="101" t="s">
        <v>2829</v>
      </c>
      <c r="I1031" s="101" t="s">
        <v>2505</v>
      </c>
      <c r="J1031" s="101" t="s">
        <v>3057</v>
      </c>
      <c r="K1031" s="73" t="s">
        <v>4799</v>
      </c>
      <c r="L1031" s="73" t="str">
        <f>_xlfn.CONCAT(tbl_Picklist_UniclassPM[[#This Row],[Code]]," : ",tbl_Picklist_UniclassPM[[#This Row],[Title]])</f>
        <v>PM_80_15_94 : Ventilation maintenance strategy</v>
      </c>
      <c r="M1031" s="73"/>
      <c r="N1031" s="73"/>
      <c r="O1031" s="73"/>
      <c r="P1031" s="73"/>
      <c r="Q1031" s="73"/>
      <c r="R1031" s="73" t="str">
        <f ca="1"/>
        <v>PM_80_60_70 : Residual risk information</v>
      </c>
    </row>
    <row r="1032" spans="7:18" x14ac:dyDescent="0.35">
      <c r="G103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PM_80_20</v>
      </c>
      <c r="H1032" s="101" t="s">
        <v>2829</v>
      </c>
      <c r="I1032" s="101" t="s">
        <v>2500</v>
      </c>
      <c r="J1032" s="101"/>
      <c r="K1032" s="73" t="s">
        <v>4800</v>
      </c>
      <c r="L1032" s="73" t="str">
        <f>_xlfn.CONCAT(tbl_Picklist_UniclassPM[[#This Row],[Code]]," : ",tbl_Picklist_UniclassPM[[#This Row],[Title]])</f>
        <v>PM_80_20 : Communications and engagement</v>
      </c>
      <c r="M1032" s="73"/>
      <c r="N1032" s="73"/>
      <c r="O1032" s="73"/>
      <c r="P1032" s="73"/>
      <c r="Q1032" s="73"/>
      <c r="R1032" s="73" t="str">
        <f ca="1"/>
        <v>PM_80_60_75 : Safety case report</v>
      </c>
    </row>
    <row r="1033" spans="7:18" x14ac:dyDescent="0.35">
      <c r="G103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PM_80_20_15</v>
      </c>
      <c r="H1033" s="101" t="s">
        <v>2829</v>
      </c>
      <c r="I1033" s="101" t="s">
        <v>2500</v>
      </c>
      <c r="J1033" s="101" t="s">
        <v>2505</v>
      </c>
      <c r="K1033" s="73" t="s">
        <v>4801</v>
      </c>
      <c r="L1033" s="73" t="str">
        <f>_xlfn.CONCAT(tbl_Picklist_UniclassPM[[#This Row],[Code]]," : ",tbl_Picklist_UniclassPM[[#This Row],[Title]])</f>
        <v>PM_80_20_15 : Communications log</v>
      </c>
      <c r="M1033" s="73"/>
      <c r="N1033" s="73"/>
      <c r="O1033" s="73"/>
      <c r="P1033" s="73"/>
      <c r="Q1033" s="73"/>
      <c r="R1033" s="73" t="str">
        <f ca="1"/>
        <v>PM_80_60_78 : Security risk assessment information</v>
      </c>
    </row>
    <row r="1034" spans="7:18" x14ac:dyDescent="0.35">
      <c r="G103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PM_80_20_17</v>
      </c>
      <c r="H1034" s="101" t="s">
        <v>2829</v>
      </c>
      <c r="I1034" s="101" t="s">
        <v>2500</v>
      </c>
      <c r="J1034" s="101" t="s">
        <v>2525</v>
      </c>
      <c r="K1034" s="73" t="s">
        <v>4802</v>
      </c>
      <c r="L1034" s="73" t="str">
        <f>_xlfn.CONCAT(tbl_Picklist_UniclassPM[[#This Row],[Code]]," : ",tbl_Picklist_UniclassPM[[#This Row],[Title]])</f>
        <v>PM_80_20_17 : Consultation strategy</v>
      </c>
      <c r="M1034" s="73"/>
      <c r="N1034" s="73"/>
      <c r="O1034" s="73"/>
      <c r="P1034" s="73"/>
      <c r="Q1034" s="73"/>
      <c r="R1034" s="73" t="str">
        <f ca="1"/>
        <v>PM_80_60_85 : Structural risk assessment information</v>
      </c>
    </row>
    <row r="1035" spans="7:18" x14ac:dyDescent="0.35">
      <c r="G103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PM_80_20_19</v>
      </c>
      <c r="H1035" s="101" t="s">
        <v>2829</v>
      </c>
      <c r="I1035" s="101" t="s">
        <v>2500</v>
      </c>
      <c r="J1035" s="101" t="s">
        <v>3463</v>
      </c>
      <c r="K1035" s="73" t="s">
        <v>4803</v>
      </c>
      <c r="L1035" s="73" t="str">
        <f>_xlfn.CONCAT(tbl_Picklist_UniclassPM[[#This Row],[Code]]," : ",tbl_Picklist_UniclassPM[[#This Row],[Title]])</f>
        <v>PM_80_20_19 : Contacts list</v>
      </c>
      <c r="M1035" s="73"/>
      <c r="N1035" s="73"/>
      <c r="O1035" s="73"/>
      <c r="P1035" s="73"/>
      <c r="Q1035" s="73"/>
      <c r="R1035" s="73" t="str">
        <f ca="1"/>
        <v>PM_80_60_97 : Working at height compliance test information</v>
      </c>
    </row>
    <row r="1036" spans="7:18" x14ac:dyDescent="0.35">
      <c r="G103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PM_80_20_42</v>
      </c>
      <c r="H1036" s="101" t="s">
        <v>2829</v>
      </c>
      <c r="I1036" s="101" t="s">
        <v>2500</v>
      </c>
      <c r="J1036" s="101" t="s">
        <v>3318</v>
      </c>
      <c r="K1036" s="73" t="s">
        <v>4804</v>
      </c>
      <c r="L1036" s="73" t="str">
        <f>_xlfn.CONCAT(tbl_Picklist_UniclassPM[[#This Row],[Code]]," : ",tbl_Picklist_UniclassPM[[#This Row],[Title]])</f>
        <v>PM_80_20_42 : Issued communications</v>
      </c>
      <c r="M1036" s="73"/>
      <c r="N1036" s="73"/>
      <c r="O1036" s="73"/>
      <c r="P1036" s="73"/>
      <c r="Q1036" s="73"/>
      <c r="R1036" s="73" t="str">
        <f ca="1"/>
        <v>PM_XX_XX_XX : Undefined</v>
      </c>
    </row>
    <row r="1037" spans="7:18" x14ac:dyDescent="0.35">
      <c r="G103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PM_80_20_50</v>
      </c>
      <c r="H1037" s="101" t="s">
        <v>2829</v>
      </c>
      <c r="I1037" s="101" t="s">
        <v>2500</v>
      </c>
      <c r="J1037" s="101" t="s">
        <v>2619</v>
      </c>
      <c r="K1037" s="73" t="s">
        <v>4805</v>
      </c>
      <c r="L1037" s="73" t="str">
        <f>_xlfn.CONCAT(tbl_Picklist_UniclassPM[[#This Row],[Code]]," : ",tbl_Picklist_UniclassPM[[#This Row],[Title]])</f>
        <v>PM_80_20_50 : Media communications</v>
      </c>
      <c r="M1037" s="73"/>
      <c r="N1037" s="73"/>
      <c r="O1037" s="73"/>
      <c r="P1037" s="73"/>
      <c r="Q1037" s="73"/>
      <c r="R1037" s="73"/>
    </row>
    <row r="1038" spans="7:18" x14ac:dyDescent="0.35">
      <c r="G103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PM_80_20_72</v>
      </c>
      <c r="H1038" s="101" t="s">
        <v>2829</v>
      </c>
      <c r="I1038" s="101" t="s">
        <v>2500</v>
      </c>
      <c r="J1038" s="101" t="s">
        <v>2912</v>
      </c>
      <c r="K1038" s="73" t="s">
        <v>4806</v>
      </c>
      <c r="L1038" s="73" t="str">
        <f>_xlfn.CONCAT(tbl_Picklist_UniclassPM[[#This Row],[Code]]," : ",tbl_Picklist_UniclassPM[[#This Row],[Title]])</f>
        <v>PM_80_20_72 : Received communications</v>
      </c>
      <c r="M1038" s="73"/>
      <c r="N1038" s="73"/>
      <c r="O1038" s="73"/>
      <c r="P1038" s="73"/>
      <c r="Q1038" s="73"/>
      <c r="R1038" s="73"/>
    </row>
    <row r="1039" spans="7:18" x14ac:dyDescent="0.35">
      <c r="G103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PM_80_25</v>
      </c>
      <c r="H1039" s="101" t="s">
        <v>2829</v>
      </c>
      <c r="I1039" s="101" t="s">
        <v>2733</v>
      </c>
      <c r="J1039" s="101"/>
      <c r="K1039" s="73" t="s">
        <v>4807</v>
      </c>
      <c r="L1039" s="73" t="str">
        <f>_xlfn.CONCAT(tbl_Picklist_UniclassPM[[#This Row],[Code]]," : ",tbl_Picklist_UniclassPM[[#This Row],[Title]])</f>
        <v>PM_80_25 : Asset impact assessments</v>
      </c>
      <c r="M1039" s="73"/>
      <c r="N1039" s="73"/>
      <c r="O1039" s="73"/>
      <c r="P1039" s="73"/>
      <c r="Q1039" s="73"/>
      <c r="R1039" s="73"/>
    </row>
    <row r="1040" spans="7:18" x14ac:dyDescent="0.35">
      <c r="G104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PM_80_25_08</v>
      </c>
      <c r="H1040" s="101" t="s">
        <v>2829</v>
      </c>
      <c r="I1040" s="101" t="s">
        <v>2733</v>
      </c>
      <c r="J1040" s="101" t="s">
        <v>2783</v>
      </c>
      <c r="K1040" s="73" t="s">
        <v>4808</v>
      </c>
      <c r="L1040" s="73" t="str">
        <f>_xlfn.CONCAT(tbl_Picklist_UniclassPM[[#This Row],[Code]]," : ",tbl_Picklist_UniclassPM[[#This Row],[Title]])</f>
        <v>PM_80_25_08 : Biodiversity net gain assessments</v>
      </c>
      <c r="M1040" s="73"/>
      <c r="N1040" s="73"/>
      <c r="O1040" s="73"/>
      <c r="P1040" s="73"/>
      <c r="Q1040" s="73"/>
      <c r="R1040" s="73"/>
    </row>
    <row r="1041" spans="7:12" x14ac:dyDescent="0.35">
      <c r="G104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PM_80_25_26</v>
      </c>
      <c r="H1041" s="101" t="s">
        <v>2829</v>
      </c>
      <c r="I1041" s="101" t="s">
        <v>2733</v>
      </c>
      <c r="J1041" s="101" t="s">
        <v>2740</v>
      </c>
      <c r="K1041" s="73" t="s">
        <v>4809</v>
      </c>
      <c r="L1041" s="73" t="str">
        <f>_xlfn.CONCAT(tbl_Picklist_UniclassPM[[#This Row],[Code]]," : ",tbl_Picklist_UniclassPM[[#This Row],[Title]])</f>
        <v>PM_80_25_26 : Energy performance assessments</v>
      </c>
    </row>
    <row r="1042" spans="7:12" x14ac:dyDescent="0.35">
      <c r="G104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PM_80_25_30</v>
      </c>
      <c r="H1042" s="101" t="s">
        <v>2829</v>
      </c>
      <c r="I1042" s="101" t="s">
        <v>2733</v>
      </c>
      <c r="J1042" s="101" t="s">
        <v>2579</v>
      </c>
      <c r="K1042" s="73" t="s">
        <v>4810</v>
      </c>
      <c r="L1042" s="73" t="str">
        <f>_xlfn.CONCAT(tbl_Picklist_UniclassPM[[#This Row],[Code]]," : ",tbl_Picklist_UniclassPM[[#This Row],[Title]])</f>
        <v>PM_80_25_30 : Flood warning area assessments</v>
      </c>
    </row>
    <row r="1043" spans="7:12" x14ac:dyDescent="0.35">
      <c r="G104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PM_80_25_36</v>
      </c>
      <c r="H1043" s="101" t="s">
        <v>2829</v>
      </c>
      <c r="I1043" s="101" t="s">
        <v>2733</v>
      </c>
      <c r="J1043" s="101" t="s">
        <v>2941</v>
      </c>
      <c r="K1043" s="73" t="s">
        <v>4811</v>
      </c>
      <c r="L1043" s="73" t="str">
        <f>_xlfn.CONCAT(tbl_Picklist_UniclassPM[[#This Row],[Code]]," : ",tbl_Picklist_UniclassPM[[#This Row],[Title]])</f>
        <v>PM_80_25_36 : Health impact assessments</v>
      </c>
    </row>
    <row r="1044" spans="7:12" x14ac:dyDescent="0.35">
      <c r="G104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PM_80_25_38</v>
      </c>
      <c r="H1044" s="101" t="s">
        <v>2829</v>
      </c>
      <c r="I1044" s="101" t="s">
        <v>2733</v>
      </c>
      <c r="J1044" s="101" t="s">
        <v>2949</v>
      </c>
      <c r="K1044" s="73" t="s">
        <v>4812</v>
      </c>
      <c r="L1044" s="73" t="str">
        <f>_xlfn.CONCAT(tbl_Picklist_UniclassPM[[#This Row],[Code]]," : ",tbl_Picklist_UniclassPM[[#This Row],[Title]])</f>
        <v>PM_80_25_38 : Heritage impact assessments</v>
      </c>
    </row>
    <row r="1045" spans="7:12" x14ac:dyDescent="0.35">
      <c r="G104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PM_80_25_46</v>
      </c>
      <c r="H1045" s="101" t="s">
        <v>2829</v>
      </c>
      <c r="I1045" s="101" t="s">
        <v>2733</v>
      </c>
      <c r="J1045" s="101" t="s">
        <v>2607</v>
      </c>
      <c r="K1045" s="73" t="s">
        <v>4813</v>
      </c>
      <c r="L1045" s="73" t="str">
        <f>_xlfn.CONCAT(tbl_Picklist_UniclassPM[[#This Row],[Code]]," : ",tbl_Picklist_UniclassPM[[#This Row],[Title]])</f>
        <v>PM_80_25_46 : Land use assessments</v>
      </c>
    </row>
    <row r="1046" spans="7:12" x14ac:dyDescent="0.35">
      <c r="G104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PM_80_25_47</v>
      </c>
      <c r="H1046" s="101" t="s">
        <v>2829</v>
      </c>
      <c r="I1046" s="101" t="s">
        <v>2733</v>
      </c>
      <c r="J1046" s="101" t="s">
        <v>2958</v>
      </c>
      <c r="K1046" s="73" t="s">
        <v>4814</v>
      </c>
      <c r="L1046" s="73" t="str">
        <f>_xlfn.CONCAT(tbl_Picklist_UniclassPM[[#This Row],[Code]]," : ",tbl_Picklist_UniclassPM[[#This Row],[Title]])</f>
        <v>PM_80_25_47 : Life cycle assessments</v>
      </c>
    </row>
    <row r="1047" spans="7:12" x14ac:dyDescent="0.35">
      <c r="G104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PM_80_25_80</v>
      </c>
      <c r="H1047" s="101" t="s">
        <v>2829</v>
      </c>
      <c r="I1047" s="101" t="s">
        <v>2733</v>
      </c>
      <c r="J1047" s="101" t="s">
        <v>2829</v>
      </c>
      <c r="K1047" s="73" t="s">
        <v>4815</v>
      </c>
      <c r="L1047" s="73" t="str">
        <f>_xlfn.CONCAT(tbl_Picklist_UniclassPM[[#This Row],[Code]]," : ",tbl_Picklist_UniclassPM[[#This Row],[Title]])</f>
        <v>PM_80_25_80 : Socio-economic impact assessments</v>
      </c>
    </row>
    <row r="1048" spans="7:12" x14ac:dyDescent="0.35">
      <c r="G104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v>
      </c>
      <c r="H1048" s="101" t="s">
        <v>2829</v>
      </c>
      <c r="I1048" s="101" t="s">
        <v>2579</v>
      </c>
      <c r="J1048" s="101"/>
      <c r="K1048" s="73" t="s">
        <v>4816</v>
      </c>
      <c r="L1048" s="73" t="str">
        <f>_xlfn.CONCAT(tbl_Picklist_UniclassPM[[#This Row],[Code]]," : ",tbl_Picklist_UniclassPM[[#This Row],[Title]])</f>
        <v>PM_80_30 : Asset life cycle cost information</v>
      </c>
    </row>
    <row r="1049" spans="7:12" x14ac:dyDescent="0.35">
      <c r="G104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PM_80_30_05</v>
      </c>
      <c r="H1049" s="101" t="s">
        <v>2829</v>
      </c>
      <c r="I1049" s="101" t="s">
        <v>2579</v>
      </c>
      <c r="J1049" s="101" t="s">
        <v>2598</v>
      </c>
      <c r="K1049" s="73" t="s">
        <v>4817</v>
      </c>
      <c r="L1049" s="73" t="str">
        <f>_xlfn.CONCAT(tbl_Picklist_UniclassPM[[#This Row],[Code]]," : ",tbl_Picklist_UniclassPM[[#This Row],[Title]])</f>
        <v>PM_80_30_05 : Acquisition costs</v>
      </c>
    </row>
    <row r="1050" spans="7:12" x14ac:dyDescent="0.35">
      <c r="G105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PM_80_30_07</v>
      </c>
      <c r="H1050" s="101" t="s">
        <v>2829</v>
      </c>
      <c r="I1050" s="101" t="s">
        <v>2579</v>
      </c>
      <c r="J1050" s="101" t="s">
        <v>2589</v>
      </c>
      <c r="K1050" s="73" t="s">
        <v>4818</v>
      </c>
      <c r="L1050" s="73" t="str">
        <f>_xlfn.CONCAT(tbl_Picklist_UniclassPM[[#This Row],[Code]]," : ",tbl_Picklist_UniclassPM[[#This Row],[Title]])</f>
        <v>PM_80_30_07 : Asset value calculation information</v>
      </c>
    </row>
    <row r="1051" spans="7:12" x14ac:dyDescent="0.35">
      <c r="G105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PM_80_30_12</v>
      </c>
      <c r="H1051" s="101" t="s">
        <v>2829</v>
      </c>
      <c r="I1051" s="101" t="s">
        <v>2579</v>
      </c>
      <c r="J1051" s="101" t="s">
        <v>2641</v>
      </c>
      <c r="K1051" s="73" t="s">
        <v>4819</v>
      </c>
      <c r="L1051" s="73" t="str">
        <f>_xlfn.CONCAT(tbl_Picklist_UniclassPM[[#This Row],[Code]]," : ",tbl_Picklist_UniclassPM[[#This Row],[Title]])</f>
        <v>PM_80_30_12 : Capital investment cost information</v>
      </c>
    </row>
    <row r="1052" spans="7:12" x14ac:dyDescent="0.35">
      <c r="G105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PM_80_30_30</v>
      </c>
      <c r="H1052" s="101" t="s">
        <v>2829</v>
      </c>
      <c r="I1052" s="101" t="s">
        <v>2579</v>
      </c>
      <c r="J1052" s="101" t="s">
        <v>2579</v>
      </c>
      <c r="K1052" s="73" t="s">
        <v>4820</v>
      </c>
      <c r="L1052" s="73" t="str">
        <f>_xlfn.CONCAT(tbl_Picklist_UniclassPM[[#This Row],[Code]]," : ",tbl_Picklist_UniclassPM[[#This Row],[Title]])</f>
        <v>PM_80_30_30 : Finance charges information</v>
      </c>
    </row>
    <row r="1053" spans="7:12" x14ac:dyDescent="0.35">
      <c r="G105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PM_80_30_50</v>
      </c>
      <c r="H1053" s="101" t="s">
        <v>2829</v>
      </c>
      <c r="I1053" s="101" t="s">
        <v>2579</v>
      </c>
      <c r="J1053" s="101" t="s">
        <v>2619</v>
      </c>
      <c r="K1053" s="73" t="s">
        <v>4821</v>
      </c>
      <c r="L1053" s="73" t="str">
        <f>_xlfn.CONCAT(tbl_Picklist_UniclassPM[[#This Row],[Code]]," : ",tbl_Picklist_UniclassPM[[#This Row],[Title]])</f>
        <v>PM_80_30_50 : Maintenance and repair cost information</v>
      </c>
    </row>
    <row r="1054" spans="7:12" x14ac:dyDescent="0.35">
      <c r="G105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PM_80_30_51</v>
      </c>
      <c r="H1054" s="101" t="s">
        <v>2829</v>
      </c>
      <c r="I1054" s="101" t="s">
        <v>2579</v>
      </c>
      <c r="J1054" s="101" t="s">
        <v>3131</v>
      </c>
      <c r="K1054" s="73" t="s">
        <v>4822</v>
      </c>
      <c r="L1054" s="73" t="str">
        <f>_xlfn.CONCAT(tbl_Picklist_UniclassPM[[#This Row],[Code]]," : ",tbl_Picklist_UniclassPM[[#This Row],[Title]])</f>
        <v>PM_80_30_51 : Maintenance and lease agreement information</v>
      </c>
    </row>
    <row r="1055" spans="7:12" x14ac:dyDescent="0.35">
      <c r="G105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PM_80_30_53</v>
      </c>
      <c r="H1055" s="101" t="s">
        <v>2829</v>
      </c>
      <c r="I1055" s="101" t="s">
        <v>2579</v>
      </c>
      <c r="J1055" s="101" t="s">
        <v>2909</v>
      </c>
      <c r="K1055" s="73" t="s">
        <v>4823</v>
      </c>
      <c r="L1055" s="73" t="str">
        <f>_xlfn.CONCAT(tbl_Picklist_UniclassPM[[#This Row],[Code]]," : ",tbl_Picklist_UniclassPM[[#This Row],[Title]])</f>
        <v>PM_80_30_53 : Management cost information</v>
      </c>
    </row>
    <row r="1056" spans="7:12" x14ac:dyDescent="0.35">
      <c r="G105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PM_80_30_60</v>
      </c>
      <c r="H1056" s="101" t="s">
        <v>2829</v>
      </c>
      <c r="I1056" s="101" t="s">
        <v>2579</v>
      </c>
      <c r="J1056" s="101" t="s">
        <v>2521</v>
      </c>
      <c r="K1056" s="73" t="s">
        <v>4824</v>
      </c>
      <c r="L1056" s="73" t="str">
        <f>_xlfn.CONCAT(tbl_Picklist_UniclassPM[[#This Row],[Code]]," : ",tbl_Picklist_UniclassPM[[#This Row],[Title]])</f>
        <v>PM_80_30_60 : Office services cost information</v>
      </c>
    </row>
    <row r="1057" spans="7:12" x14ac:dyDescent="0.35">
      <c r="G105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PM_80_30_63</v>
      </c>
      <c r="H1057" s="101" t="s">
        <v>2829</v>
      </c>
      <c r="I1057" s="101" t="s">
        <v>2579</v>
      </c>
      <c r="J1057" s="101" t="s">
        <v>2955</v>
      </c>
      <c r="K1057" s="73" t="s">
        <v>4825</v>
      </c>
      <c r="L1057" s="73" t="str">
        <f>_xlfn.CONCAT(tbl_Picklist_UniclassPM[[#This Row],[Code]]," : ",tbl_Picklist_UniclassPM[[#This Row],[Title]])</f>
        <v>PM_80_30_63 : Operational cost information</v>
      </c>
    </row>
    <row r="1058" spans="7:12" x14ac:dyDescent="0.35">
      <c r="G105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PM_80_30_70</v>
      </c>
      <c r="H1058" s="101" t="s">
        <v>2829</v>
      </c>
      <c r="I1058" s="101" t="s">
        <v>2579</v>
      </c>
      <c r="J1058" s="101" t="s">
        <v>2680</v>
      </c>
      <c r="K1058" s="73" t="s">
        <v>4826</v>
      </c>
      <c r="L1058" s="73" t="str">
        <f>_xlfn.CONCAT(tbl_Picklist_UniclassPM[[#This Row],[Code]]," : ",tbl_Picklist_UniclassPM[[#This Row],[Title]])</f>
        <v>PM_80_30_70 : Replacement cost information</v>
      </c>
    </row>
    <row r="1059" spans="7:12" x14ac:dyDescent="0.35">
      <c r="G105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PM_80_30_80</v>
      </c>
      <c r="H1059" s="101" t="s">
        <v>2829</v>
      </c>
      <c r="I1059" s="101" t="s">
        <v>2579</v>
      </c>
      <c r="J1059" s="101" t="s">
        <v>2829</v>
      </c>
      <c r="K1059" s="73" t="s">
        <v>4827</v>
      </c>
      <c r="L1059" s="73" t="str">
        <f>_xlfn.CONCAT(tbl_Picklist_UniclassPM[[#This Row],[Code]]," : ",tbl_Picklist_UniclassPM[[#This Row],[Title]])</f>
        <v>PM_80_30_80 : Staff cost information</v>
      </c>
    </row>
    <row r="1060" spans="7:12" x14ac:dyDescent="0.35">
      <c r="G106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PM_80_30_90</v>
      </c>
      <c r="H1060" s="101" t="s">
        <v>2829</v>
      </c>
      <c r="I1060" s="101" t="s">
        <v>2579</v>
      </c>
      <c r="J1060" s="101" t="s">
        <v>2715</v>
      </c>
      <c r="K1060" s="73" t="s">
        <v>4828</v>
      </c>
      <c r="L1060" s="73" t="str">
        <f>_xlfn.CONCAT(tbl_Picklist_UniclassPM[[#This Row],[Code]]," : ",tbl_Picklist_UniclassPM[[#This Row],[Title]])</f>
        <v>PM_80_30_90 : Utilities cost information</v>
      </c>
    </row>
    <row r="1061" spans="7:12" x14ac:dyDescent="0.35">
      <c r="G106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PM_80_30_96</v>
      </c>
      <c r="H1061" s="101" t="s">
        <v>2829</v>
      </c>
      <c r="I1061" s="101" t="s">
        <v>2579</v>
      </c>
      <c r="J1061" s="101" t="s">
        <v>3163</v>
      </c>
      <c r="K1061" s="73" t="s">
        <v>4829</v>
      </c>
      <c r="L1061" s="73" t="str">
        <f>_xlfn.CONCAT(tbl_Picklist_UniclassPM[[#This Row],[Code]]," : ",tbl_Picklist_UniclassPM[[#This Row],[Title]])</f>
        <v>PM_80_30_96 : Written scheme of examination information</v>
      </c>
    </row>
    <row r="1062" spans="7:12" x14ac:dyDescent="0.35">
      <c r="G106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PM_80_40</v>
      </c>
      <c r="H1062" s="101" t="s">
        <v>2829</v>
      </c>
      <c r="I1062" s="101" t="s">
        <v>2758</v>
      </c>
      <c r="J1062" s="101"/>
      <c r="K1062" s="73" t="s">
        <v>4830</v>
      </c>
      <c r="L1062" s="73" t="str">
        <f>_xlfn.CONCAT(tbl_Picklist_UniclassPM[[#This Row],[Code]]," : ",tbl_Picklist_UniclassPM[[#This Row],[Title]])</f>
        <v>PM_80_40 : Personnel training information</v>
      </c>
    </row>
    <row r="1063" spans="7:12" x14ac:dyDescent="0.35">
      <c r="G106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PM_80_40_30</v>
      </c>
      <c r="H1063" s="101" t="s">
        <v>2829</v>
      </c>
      <c r="I1063" s="101" t="s">
        <v>2758</v>
      </c>
      <c r="J1063" s="101" t="s">
        <v>2579</v>
      </c>
      <c r="K1063" s="73" t="s">
        <v>4831</v>
      </c>
      <c r="L1063" s="73" t="str">
        <f>_xlfn.CONCAT(tbl_Picklist_UniclassPM[[#This Row],[Code]]," : ",tbl_Picklist_UniclassPM[[#This Row],[Title]])</f>
        <v>PM_80_40_30 : Fire warden training certificate</v>
      </c>
    </row>
    <row r="1064" spans="7:12" x14ac:dyDescent="0.35">
      <c r="G106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PM_80_40_32</v>
      </c>
      <c r="H1064" s="101" t="s">
        <v>2829</v>
      </c>
      <c r="I1064" s="101" t="s">
        <v>2758</v>
      </c>
      <c r="J1064" s="101" t="s">
        <v>3117</v>
      </c>
      <c r="K1064" s="73" t="s">
        <v>4832</v>
      </c>
      <c r="L1064" s="73" t="str">
        <f>_xlfn.CONCAT(tbl_Picklist_UniclassPM[[#This Row],[Code]]," : ",tbl_Picklist_UniclassPM[[#This Row],[Title]])</f>
        <v>PM_80_40_32 : First responder training certificate</v>
      </c>
    </row>
    <row r="1065" spans="7:12" x14ac:dyDescent="0.35">
      <c r="G106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PM_80_40_36</v>
      </c>
      <c r="H1065" s="101" t="s">
        <v>2829</v>
      </c>
      <c r="I1065" s="101" t="s">
        <v>2758</v>
      </c>
      <c r="J1065" s="101" t="s">
        <v>2941</v>
      </c>
      <c r="K1065" s="73" t="s">
        <v>4833</v>
      </c>
      <c r="L1065" s="73" t="str">
        <f>_xlfn.CONCAT(tbl_Picklist_UniclassPM[[#This Row],[Code]]," : ",tbl_Picklist_UniclassPM[[#This Row],[Title]])</f>
        <v>PM_80_40_36 : High-voltage systems operator training certificate</v>
      </c>
    </row>
    <row r="1066" spans="7:12" x14ac:dyDescent="0.35">
      <c r="G106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PM_80_40_47</v>
      </c>
      <c r="H1066" s="101" t="s">
        <v>2829</v>
      </c>
      <c r="I1066" s="101" t="s">
        <v>2758</v>
      </c>
      <c r="J1066" s="101" t="s">
        <v>2958</v>
      </c>
      <c r="K1066" s="73" t="s">
        <v>4834</v>
      </c>
      <c r="L1066" s="73" t="str">
        <f>_xlfn.CONCAT(tbl_Picklist_UniclassPM[[#This Row],[Code]]," : ",tbl_Picklist_UniclassPM[[#This Row],[Title]])</f>
        <v>PM_80_40_47 : Lift training certificate</v>
      </c>
    </row>
    <row r="1067" spans="7:12" x14ac:dyDescent="0.35">
      <c r="G106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PM_80_40_52</v>
      </c>
      <c r="H1067" s="101" t="s">
        <v>2829</v>
      </c>
      <c r="I1067" s="101" t="s">
        <v>2758</v>
      </c>
      <c r="J1067" s="101" t="s">
        <v>3009</v>
      </c>
      <c r="K1067" s="73" t="s">
        <v>4835</v>
      </c>
      <c r="L1067" s="73" t="str">
        <f>_xlfn.CONCAT(tbl_Picklist_UniclassPM[[#This Row],[Code]]," : ",tbl_Picklist_UniclassPM[[#This Row],[Title]])</f>
        <v>PM_80_40_52 : Medical gases training certificate</v>
      </c>
    </row>
    <row r="1068" spans="7:12" x14ac:dyDescent="0.35">
      <c r="G106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PM_80_40_80</v>
      </c>
      <c r="H1068" s="101" t="s">
        <v>2829</v>
      </c>
      <c r="I1068" s="101" t="s">
        <v>2758</v>
      </c>
      <c r="J1068" s="101" t="s">
        <v>2829</v>
      </c>
      <c r="K1068" s="73" t="s">
        <v>4836</v>
      </c>
      <c r="L1068" s="73" t="str">
        <f>_xlfn.CONCAT(tbl_Picklist_UniclassPM[[#This Row],[Code]]," : ",tbl_Picklist_UniclassPM[[#This Row],[Title]])</f>
        <v>PM_80_40_80 : Software training documentation</v>
      </c>
    </row>
    <row r="1069" spans="7:12" x14ac:dyDescent="0.35">
      <c r="G106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PM_80_40_89</v>
      </c>
      <c r="H1069" s="101" t="s">
        <v>2829</v>
      </c>
      <c r="I1069" s="101" t="s">
        <v>2758</v>
      </c>
      <c r="J1069" s="101" t="s">
        <v>3075</v>
      </c>
      <c r="K1069" s="73" t="s">
        <v>4837</v>
      </c>
      <c r="L1069" s="73" t="str">
        <f>_xlfn.CONCAT(tbl_Picklist_UniclassPM[[#This Row],[Code]]," : ",tbl_Picklist_UniclassPM[[#This Row],[Title]])</f>
        <v>PM_80_40_89 : Training completion reports</v>
      </c>
    </row>
    <row r="1070" spans="7:12" x14ac:dyDescent="0.35">
      <c r="G107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PM_80_40_90</v>
      </c>
      <c r="H1070" s="101" t="s">
        <v>2829</v>
      </c>
      <c r="I1070" s="101" t="s">
        <v>2758</v>
      </c>
      <c r="J1070" s="101" t="s">
        <v>2715</v>
      </c>
      <c r="K1070" s="73" t="s">
        <v>4838</v>
      </c>
      <c r="L1070" s="73" t="str">
        <f>_xlfn.CONCAT(tbl_Picklist_UniclassPM[[#This Row],[Code]]," : ",tbl_Picklist_UniclassPM[[#This Row],[Title]])</f>
        <v>PM_80_40_90 : Training guides and videos</v>
      </c>
    </row>
    <row r="1071" spans="7:12" x14ac:dyDescent="0.35">
      <c r="G107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PM_80_40_96</v>
      </c>
      <c r="H1071" s="101" t="s">
        <v>2829</v>
      </c>
      <c r="I1071" s="101" t="s">
        <v>2758</v>
      </c>
      <c r="J1071" s="101" t="s">
        <v>3163</v>
      </c>
      <c r="K1071" s="73" t="s">
        <v>4839</v>
      </c>
      <c r="L1071" s="73" t="str">
        <f>_xlfn.CONCAT(tbl_Picklist_UniclassPM[[#This Row],[Code]]," : ",tbl_Picklist_UniclassPM[[#This Row],[Title]])</f>
        <v>PM_80_40_96 : Water hygiene awareness training certificate</v>
      </c>
    </row>
    <row r="1072" spans="7:12" x14ac:dyDescent="0.35">
      <c r="G107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PM_80_45</v>
      </c>
      <c r="H1072" s="101" t="s">
        <v>2829</v>
      </c>
      <c r="I1072" s="101" t="s">
        <v>2593</v>
      </c>
      <c r="J1072" s="101"/>
      <c r="K1072" s="73" t="s">
        <v>4840</v>
      </c>
      <c r="L1072" s="73" t="str">
        <f>_xlfn.CONCAT(tbl_Picklist_UniclassPM[[#This Row],[Code]]," : ",tbl_Picklist_UniclassPM[[#This Row],[Title]])</f>
        <v>PM_80_45 : Personnel information</v>
      </c>
    </row>
    <row r="1073" spans="7:12" x14ac:dyDescent="0.35">
      <c r="G107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PM_80_45_02</v>
      </c>
      <c r="H1073" s="101" t="s">
        <v>2829</v>
      </c>
      <c r="I1073" s="101" t="s">
        <v>2593</v>
      </c>
      <c r="J1073" s="101" t="s">
        <v>2553</v>
      </c>
      <c r="K1073" s="73" t="s">
        <v>4841</v>
      </c>
      <c r="L1073" s="73" t="str">
        <f>_xlfn.CONCAT(tbl_Picklist_UniclassPM[[#This Row],[Code]]," : ",tbl_Picklist_UniclassPM[[#This Row],[Title]])</f>
        <v>PM_80_45_02 : Accountable person details</v>
      </c>
    </row>
    <row r="1074" spans="7:12" x14ac:dyDescent="0.35">
      <c r="G107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PM_80_45_17</v>
      </c>
      <c r="H1074" s="101" t="s">
        <v>2829</v>
      </c>
      <c r="I1074" s="101" t="s">
        <v>2593</v>
      </c>
      <c r="J1074" s="101" t="s">
        <v>2525</v>
      </c>
      <c r="K1074" s="73" t="s">
        <v>4842</v>
      </c>
      <c r="L1074" s="73" t="str">
        <f>_xlfn.CONCAT(tbl_Picklist_UniclassPM[[#This Row],[Code]]," : ",tbl_Picklist_UniclassPM[[#This Row],[Title]])</f>
        <v>PM_80_45_17 : Client compliance declaration</v>
      </c>
    </row>
    <row r="1075" spans="7:12" x14ac:dyDescent="0.35">
      <c r="G107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PM_80_45_23</v>
      </c>
      <c r="H1075" s="101" t="s">
        <v>2829</v>
      </c>
      <c r="I1075" s="101" t="s">
        <v>2593</v>
      </c>
      <c r="J1075" s="101" t="s">
        <v>2981</v>
      </c>
      <c r="K1075" s="73" t="s">
        <v>4843</v>
      </c>
      <c r="L1075" s="73" t="str">
        <f>_xlfn.CONCAT(tbl_Picklist_UniclassPM[[#This Row],[Code]]," : ",tbl_Picklist_UniclassPM[[#This Row],[Title]])</f>
        <v>PM_80_45_23 : Designated individual details</v>
      </c>
    </row>
    <row r="1076" spans="7:12" x14ac:dyDescent="0.35">
      <c r="G107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PM_80_45_25</v>
      </c>
      <c r="H1076" s="101" t="s">
        <v>2829</v>
      </c>
      <c r="I1076" s="101" t="s">
        <v>2593</v>
      </c>
      <c r="J1076" s="101" t="s">
        <v>2733</v>
      </c>
      <c r="K1076" s="73" t="s">
        <v>4844</v>
      </c>
      <c r="L1076" s="73" t="str">
        <f>_xlfn.CONCAT(tbl_Picklist_UniclassPM[[#This Row],[Code]]," : ",tbl_Picklist_UniclassPM[[#This Row],[Title]])</f>
        <v>PM_80_45_25 : Duty holder details</v>
      </c>
    </row>
    <row r="1077" spans="7:12" x14ac:dyDescent="0.35">
      <c r="G107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PM_80_45_60</v>
      </c>
      <c r="H1077" s="101" t="s">
        <v>2829</v>
      </c>
      <c r="I1077" s="101" t="s">
        <v>2593</v>
      </c>
      <c r="J1077" s="101" t="s">
        <v>2521</v>
      </c>
      <c r="K1077" s="73" t="s">
        <v>4845</v>
      </c>
      <c r="L1077" s="73" t="str">
        <f>_xlfn.CONCAT(tbl_Picklist_UniclassPM[[#This Row],[Code]]," : ",tbl_Picklist_UniclassPM[[#This Row],[Title]])</f>
        <v>PM_80_45_60 : Principal accountable person details</v>
      </c>
    </row>
    <row r="1078" spans="7:12" x14ac:dyDescent="0.35">
      <c r="G107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PM_80_45_61</v>
      </c>
      <c r="H1078" s="101" t="s">
        <v>2829</v>
      </c>
      <c r="I1078" s="101" t="s">
        <v>2593</v>
      </c>
      <c r="J1078" s="101" t="s">
        <v>3497</v>
      </c>
      <c r="K1078" s="73" t="s">
        <v>4846</v>
      </c>
      <c r="L1078" s="73" t="str">
        <f>_xlfn.CONCAT(tbl_Picklist_UniclassPM[[#This Row],[Code]]," : ",tbl_Picklist_UniclassPM[[#This Row],[Title]])</f>
        <v>PM_80_45_61 : Principal accountable person organization details</v>
      </c>
    </row>
    <row r="1079" spans="7:12" x14ac:dyDescent="0.35">
      <c r="G107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PM_80_50</v>
      </c>
      <c r="H1079" s="101" t="s">
        <v>2829</v>
      </c>
      <c r="I1079" s="101" t="s">
        <v>2619</v>
      </c>
      <c r="J1079" s="101"/>
      <c r="K1079" s="73" t="s">
        <v>4847</v>
      </c>
      <c r="L1079" s="73" t="str">
        <f>_xlfn.CONCAT(tbl_Picklist_UniclassPM[[#This Row],[Code]]," : ",tbl_Picklist_UniclassPM[[#This Row],[Title]])</f>
        <v>PM_80_50 : Emergency strategy information</v>
      </c>
    </row>
    <row r="1080" spans="7:12" x14ac:dyDescent="0.35">
      <c r="G108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PM_80_50_10</v>
      </c>
      <c r="H1080" s="101" t="s">
        <v>2829</v>
      </c>
      <c r="I1080" s="101" t="s">
        <v>2619</v>
      </c>
      <c r="J1080" s="101" t="s">
        <v>2448</v>
      </c>
      <c r="K1080" s="73" t="s">
        <v>4848</v>
      </c>
      <c r="L1080" s="73" t="str">
        <f>_xlfn.CONCAT(tbl_Picklist_UniclassPM[[#This Row],[Code]]," : ",tbl_Picklist_UniclassPM[[#This Row],[Title]])</f>
        <v>PM_80_50_10 : Building safety management strategy</v>
      </c>
    </row>
    <row r="1081" spans="7:12" x14ac:dyDescent="0.35">
      <c r="G108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PM_80_50_20</v>
      </c>
      <c r="H1081" s="101" t="s">
        <v>2829</v>
      </c>
      <c r="I1081" s="101" t="s">
        <v>2619</v>
      </c>
      <c r="J1081" s="101" t="s">
        <v>2500</v>
      </c>
      <c r="K1081" s="73" t="s">
        <v>4849</v>
      </c>
      <c r="L1081" s="73" t="str">
        <f>_xlfn.CONCAT(tbl_Picklist_UniclassPM[[#This Row],[Code]]," : ",tbl_Picklist_UniclassPM[[#This Row],[Title]])</f>
        <v>PM_80_50_20 : Disaster recovery strategy</v>
      </c>
    </row>
    <row r="1082" spans="7:12" x14ac:dyDescent="0.35">
      <c r="G108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PM_80_50_25</v>
      </c>
      <c r="H1082" s="101" t="s">
        <v>2829</v>
      </c>
      <c r="I1082" s="101" t="s">
        <v>2619</v>
      </c>
      <c r="J1082" s="101" t="s">
        <v>2733</v>
      </c>
      <c r="K1082" s="73" t="s">
        <v>4850</v>
      </c>
      <c r="L1082" s="73" t="str">
        <f>_xlfn.CONCAT(tbl_Picklist_UniclassPM[[#This Row],[Code]]," : ",tbl_Picklist_UniclassPM[[#This Row],[Title]])</f>
        <v>PM_80_50_25 : Disaster response strategy</v>
      </c>
    </row>
    <row r="1083" spans="7:12" x14ac:dyDescent="0.35">
      <c r="G108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PM_80_50_27</v>
      </c>
      <c r="H1083" s="101" t="s">
        <v>2829</v>
      </c>
      <c r="I1083" s="101" t="s">
        <v>2619</v>
      </c>
      <c r="J1083" s="101" t="s">
        <v>2561</v>
      </c>
      <c r="K1083" s="73" t="s">
        <v>4851</v>
      </c>
      <c r="L1083" s="73" t="str">
        <f>_xlfn.CONCAT(tbl_Picklist_UniclassPM[[#This Row],[Code]]," : ",tbl_Picklist_UniclassPM[[#This Row],[Title]])</f>
        <v>PM_80_50_27 : Emergency response packs</v>
      </c>
    </row>
    <row r="1084" spans="7:12" x14ac:dyDescent="0.35">
      <c r="G108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PM_80_50_30</v>
      </c>
      <c r="H1084" s="101" t="s">
        <v>2829</v>
      </c>
      <c r="I1084" s="101" t="s">
        <v>2619</v>
      </c>
      <c r="J1084" s="101" t="s">
        <v>2579</v>
      </c>
      <c r="K1084" s="73" t="s">
        <v>4852</v>
      </c>
      <c r="L1084" s="73" t="str">
        <f>_xlfn.CONCAT(tbl_Picklist_UniclassPM[[#This Row],[Code]]," : ",tbl_Picklist_UniclassPM[[#This Row],[Title]])</f>
        <v>PM_80_50_30 : Fire evacuation strategy</v>
      </c>
    </row>
    <row r="1085" spans="7:12" x14ac:dyDescent="0.35">
      <c r="G108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PM_80_50_75</v>
      </c>
      <c r="H1085" s="101" t="s">
        <v>2829</v>
      </c>
      <c r="I1085" s="101" t="s">
        <v>2619</v>
      </c>
      <c r="J1085" s="101" t="s">
        <v>2793</v>
      </c>
      <c r="K1085" s="73" t="s">
        <v>4853</v>
      </c>
      <c r="L1085" s="73" t="str">
        <f>_xlfn.CONCAT(tbl_Picklist_UniclassPM[[#This Row],[Code]]," : ",tbl_Picklist_UniclassPM[[#This Row],[Title]])</f>
        <v>PM_80_50_75 : Safety assistance details</v>
      </c>
    </row>
    <row r="1086" spans="7:12" x14ac:dyDescent="0.35">
      <c r="G108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PM_80_50_80</v>
      </c>
      <c r="H1086" s="101" t="s">
        <v>2829</v>
      </c>
      <c r="I1086" s="101" t="s">
        <v>2619</v>
      </c>
      <c r="J1086" s="101" t="s">
        <v>2829</v>
      </c>
      <c r="K1086" s="73" t="s">
        <v>4854</v>
      </c>
      <c r="L1086" s="73" t="str">
        <f>_xlfn.CONCAT(tbl_Picklist_UniclassPM[[#This Row],[Code]]," : ",tbl_Picklist_UniclassPM[[#This Row],[Title]])</f>
        <v>PM_80_50_80 : Security strategy</v>
      </c>
    </row>
    <row r="1087" spans="7:12" x14ac:dyDescent="0.35">
      <c r="G108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v>
      </c>
      <c r="H1087" s="101" t="s">
        <v>2829</v>
      </c>
      <c r="I1087" s="101" t="s">
        <v>2521</v>
      </c>
      <c r="J1087" s="101"/>
      <c r="K1087" s="73" t="s">
        <v>4855</v>
      </c>
      <c r="L1087" s="73" t="str">
        <f>_xlfn.CONCAT(tbl_Picklist_UniclassPM[[#This Row],[Code]]," : ",tbl_Picklist_UniclassPM[[#This Row],[Title]])</f>
        <v>PM_80_60 : Asset risk management information</v>
      </c>
    </row>
    <row r="1088" spans="7:12" x14ac:dyDescent="0.35">
      <c r="G108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PM_80_60_09</v>
      </c>
      <c r="H1088" s="101" t="s">
        <v>2829</v>
      </c>
      <c r="I1088" s="101" t="s">
        <v>2521</v>
      </c>
      <c r="J1088" s="101" t="s">
        <v>2602</v>
      </c>
      <c r="K1088" s="73" t="s">
        <v>4856</v>
      </c>
      <c r="L1088" s="73" t="str">
        <f>_xlfn.CONCAT(tbl_Picklist_UniclassPM[[#This Row],[Code]]," : ",tbl_Picklist_UniclassPM[[#This Row],[Title]])</f>
        <v>PM_80_60_09 : Building safety risk assessment</v>
      </c>
    </row>
    <row r="1089" spans="7:12" x14ac:dyDescent="0.35">
      <c r="G108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PM_80_60_12</v>
      </c>
      <c r="H1089" s="101" t="s">
        <v>2829</v>
      </c>
      <c r="I1089" s="101" t="s">
        <v>2521</v>
      </c>
      <c r="J1089" s="101" t="s">
        <v>2641</v>
      </c>
      <c r="K1089" s="73" t="s">
        <v>4857</v>
      </c>
      <c r="L1089" s="73" t="str">
        <f>_xlfn.CONCAT(tbl_Picklist_UniclassPM[[#This Row],[Code]]," : ",tbl_Picklist_UniclassPM[[#This Row],[Title]])</f>
        <v>PM_80_60_12 : Change of risk information</v>
      </c>
    </row>
    <row r="1090" spans="7:12" x14ac:dyDescent="0.35">
      <c r="G109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PM_80_60_13</v>
      </c>
      <c r="H1090" s="101" t="s">
        <v>2829</v>
      </c>
      <c r="I1090" s="101" t="s">
        <v>2521</v>
      </c>
      <c r="J1090" s="101" t="s">
        <v>2654</v>
      </c>
      <c r="K1090" s="73" t="s">
        <v>4858</v>
      </c>
      <c r="L1090" s="73" t="str">
        <f>_xlfn.CONCAT(tbl_Picklist_UniclassPM[[#This Row],[Code]]," : ",tbl_Picklist_UniclassPM[[#This Row],[Title]])</f>
        <v>PM_80_60_13 : Chemical safety data sheets</v>
      </c>
    </row>
    <row r="1091" spans="7:12" x14ac:dyDescent="0.35">
      <c r="G109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PM_80_60_15</v>
      </c>
      <c r="H1091" s="101" t="s">
        <v>2829</v>
      </c>
      <c r="I1091" s="101" t="s">
        <v>2521</v>
      </c>
      <c r="J1091" s="101" t="s">
        <v>2505</v>
      </c>
      <c r="K1091" s="73" t="s">
        <v>4859</v>
      </c>
      <c r="L1091" s="73" t="str">
        <f>_xlfn.CONCAT(tbl_Picklist_UniclassPM[[#This Row],[Code]]," : ",tbl_Picklist_UniclassPM[[#This Row],[Title]])</f>
        <v>PM_80_60_15 : Compliance risk management information</v>
      </c>
    </row>
    <row r="1092" spans="7:12" x14ac:dyDescent="0.35">
      <c r="G109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PM_80_60_21</v>
      </c>
      <c r="H1092" s="101" t="s">
        <v>2829</v>
      </c>
      <c r="I1092" s="101" t="s">
        <v>2521</v>
      </c>
      <c r="J1092" s="101" t="s">
        <v>2722</v>
      </c>
      <c r="K1092" s="73" t="s">
        <v>4860</v>
      </c>
      <c r="L1092" s="73" t="str">
        <f>_xlfn.CONCAT(tbl_Picklist_UniclassPM[[#This Row],[Code]]," : ",tbl_Picklist_UniclassPM[[#This Row],[Title]])</f>
        <v>PM_80_60_21 : Dangerous substances and explosive atmospheres (DSEAR) assessment</v>
      </c>
    </row>
    <row r="1093" spans="7:12" x14ac:dyDescent="0.35">
      <c r="G109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PM_80_60_30</v>
      </c>
      <c r="H1093" s="101" t="s">
        <v>2829</v>
      </c>
      <c r="I1093" s="101" t="s">
        <v>2521</v>
      </c>
      <c r="J1093" s="101" t="s">
        <v>2579</v>
      </c>
      <c r="K1093" s="73" t="s">
        <v>4861</v>
      </c>
      <c r="L1093" s="73" t="str">
        <f>_xlfn.CONCAT(tbl_Picklist_UniclassPM[[#This Row],[Code]]," : ",tbl_Picklist_UniclassPM[[#This Row],[Title]])</f>
        <v>PM_80_60_30 : Financial risk management information</v>
      </c>
    </row>
    <row r="1094" spans="7:12" x14ac:dyDescent="0.35">
      <c r="G109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PM_80_60_31</v>
      </c>
      <c r="H1094" s="101" t="s">
        <v>2829</v>
      </c>
      <c r="I1094" s="101" t="s">
        <v>2521</v>
      </c>
      <c r="J1094" s="101" t="s">
        <v>2869</v>
      </c>
      <c r="K1094" s="73" t="s">
        <v>4862</v>
      </c>
      <c r="L1094" s="73" t="str">
        <f>_xlfn.CONCAT(tbl_Picklist_UniclassPM[[#This Row],[Code]]," : ",tbl_Picklist_UniclassPM[[#This Row],[Title]])</f>
        <v>PM_80_60_31 : Fire risk assessment information</v>
      </c>
    </row>
    <row r="1095" spans="7:12" x14ac:dyDescent="0.35">
      <c r="G109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PM_80_60_32</v>
      </c>
      <c r="H1095" s="101" t="s">
        <v>2829</v>
      </c>
      <c r="I1095" s="101" t="s">
        <v>2521</v>
      </c>
      <c r="J1095" s="101" t="s">
        <v>3117</v>
      </c>
      <c r="K1095" s="73" t="s">
        <v>4863</v>
      </c>
      <c r="L1095" s="73" t="str">
        <f>_xlfn.CONCAT(tbl_Picklist_UniclassPM[[#This Row],[Code]]," : ",tbl_Picklist_UniclassPM[[#This Row],[Title]])</f>
        <v>PM_80_60_32 : Flood risk management information</v>
      </c>
    </row>
    <row r="1096" spans="7:12" x14ac:dyDescent="0.35">
      <c r="G109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PM_80_60_47</v>
      </c>
      <c r="H1096" s="101" t="s">
        <v>2829</v>
      </c>
      <c r="I1096" s="101" t="s">
        <v>2521</v>
      </c>
      <c r="J1096" s="101" t="s">
        <v>2958</v>
      </c>
      <c r="K1096" s="73" t="s">
        <v>4864</v>
      </c>
      <c r="L1096" s="73" t="str">
        <f>_xlfn.CONCAT(tbl_Picklist_UniclassPM[[#This Row],[Code]]," : ",tbl_Picklist_UniclassPM[[#This Row],[Title]])</f>
        <v>PM_80_60_47 : Legionella risk assessment information</v>
      </c>
    </row>
    <row r="1097" spans="7:12" x14ac:dyDescent="0.35">
      <c r="G109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PM_80_60_50</v>
      </c>
      <c r="H1097" s="101" t="s">
        <v>2829</v>
      </c>
      <c r="I1097" s="101" t="s">
        <v>2521</v>
      </c>
      <c r="J1097" s="101" t="s">
        <v>2619</v>
      </c>
      <c r="K1097" s="73" t="s">
        <v>4865</v>
      </c>
      <c r="L1097" s="73" t="str">
        <f>_xlfn.CONCAT(tbl_Picklist_UniclassPM[[#This Row],[Code]]," : ",tbl_Picklist_UniclassPM[[#This Row],[Title]])</f>
        <v>PM_80_60_50 : Health and safety risk management information</v>
      </c>
    </row>
    <row r="1098" spans="7:12" x14ac:dyDescent="0.35">
      <c r="G109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PM_80_60_56</v>
      </c>
      <c r="H1098" s="101" t="s">
        <v>2829</v>
      </c>
      <c r="I1098" s="101" t="s">
        <v>2521</v>
      </c>
      <c r="J1098" s="101" t="s">
        <v>3180</v>
      </c>
      <c r="K1098" s="73" t="s">
        <v>4866</v>
      </c>
      <c r="L1098" s="73" t="str">
        <f>_xlfn.CONCAT(tbl_Picklist_UniclassPM[[#This Row],[Code]]," : ",tbl_Picklist_UniclassPM[[#This Row],[Title]])</f>
        <v>PM_80_60_56 : Natural flood risk management information</v>
      </c>
    </row>
    <row r="1099" spans="7:12" x14ac:dyDescent="0.35">
      <c r="G1099"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PM_80_60_60</v>
      </c>
      <c r="H1099" s="101" t="s">
        <v>2829</v>
      </c>
      <c r="I1099" s="101" t="s">
        <v>2521</v>
      </c>
      <c r="J1099" s="101" t="s">
        <v>2521</v>
      </c>
      <c r="K1099" s="73" t="s">
        <v>4867</v>
      </c>
      <c r="L1099" s="73" t="str">
        <f>_xlfn.CONCAT(tbl_Picklist_UniclassPM[[#This Row],[Code]]," : ",tbl_Picklist_UniclassPM[[#This Row],[Title]])</f>
        <v>PM_80_60_60 : Operational risk management information</v>
      </c>
    </row>
    <row r="1100" spans="7:12" x14ac:dyDescent="0.35">
      <c r="G1100"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PM_80_60_65</v>
      </c>
      <c r="H1100" s="101" t="s">
        <v>2829</v>
      </c>
      <c r="I1100" s="101" t="s">
        <v>2521</v>
      </c>
      <c r="J1100" s="101" t="s">
        <v>2670</v>
      </c>
      <c r="K1100" s="73" t="s">
        <v>4868</v>
      </c>
      <c r="L1100" s="73" t="str">
        <f>_xlfn.CONCAT(tbl_Picklist_UniclassPM[[#This Row],[Code]]," : ",tbl_Picklist_UniclassPM[[#This Row],[Title]])</f>
        <v>PM_80_60_65 : Performance risk management information</v>
      </c>
    </row>
    <row r="1101" spans="7:12" x14ac:dyDescent="0.35">
      <c r="G1101"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PM_80_60_67</v>
      </c>
      <c r="H1101" s="101" t="s">
        <v>2829</v>
      </c>
      <c r="I1101" s="101" t="s">
        <v>2521</v>
      </c>
      <c r="J1101" s="101" t="s">
        <v>3142</v>
      </c>
      <c r="K1101" s="73" t="s">
        <v>4869</v>
      </c>
      <c r="L1101" s="73" t="str">
        <f>_xlfn.CONCAT(tbl_Picklist_UniclassPM[[#This Row],[Code]]," : ",tbl_Picklist_UniclassPM[[#This Row],[Title]])</f>
        <v>PM_80_60_67 : Power failure risk management information</v>
      </c>
    </row>
    <row r="1102" spans="7:12" x14ac:dyDescent="0.35">
      <c r="G1102"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PM_80_60_68</v>
      </c>
      <c r="H1102" s="101" t="s">
        <v>2829</v>
      </c>
      <c r="I1102" s="101" t="s">
        <v>2521</v>
      </c>
      <c r="J1102" s="101" t="s">
        <v>3544</v>
      </c>
      <c r="K1102" s="73" t="s">
        <v>4870</v>
      </c>
      <c r="L1102" s="73" t="str">
        <f>_xlfn.CONCAT(tbl_Picklist_UniclassPM[[#This Row],[Code]]," : ",tbl_Picklist_UniclassPM[[#This Row],[Title]])</f>
        <v>PM_80_60_68 : Public safety risk management information</v>
      </c>
    </row>
    <row r="1103" spans="7:12" x14ac:dyDescent="0.35">
      <c r="G1103"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PM_80_60_70</v>
      </c>
      <c r="H1103" s="101" t="s">
        <v>2829</v>
      </c>
      <c r="I1103" s="101" t="s">
        <v>2521</v>
      </c>
      <c r="J1103" s="101" t="s">
        <v>2680</v>
      </c>
      <c r="K1103" s="73" t="s">
        <v>4871</v>
      </c>
      <c r="L1103" s="73" t="str">
        <f>_xlfn.CONCAT(tbl_Picklist_UniclassPM[[#This Row],[Code]]," : ",tbl_Picklist_UniclassPM[[#This Row],[Title]])</f>
        <v>PM_80_60_70 : Residual risk information</v>
      </c>
    </row>
    <row r="1104" spans="7:12" x14ac:dyDescent="0.35">
      <c r="G1104"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PM_80_60_75</v>
      </c>
      <c r="H1104" s="101">
        <v>80</v>
      </c>
      <c r="I1104" s="101">
        <v>60</v>
      </c>
      <c r="J1104" s="101">
        <v>75</v>
      </c>
      <c r="K1104" s="73" t="s">
        <v>4872</v>
      </c>
      <c r="L1104" s="73" t="str">
        <f>_xlfn.CONCAT(tbl_Picklist_UniclassPM[[#This Row],[Code]]," : ",tbl_Picklist_UniclassPM[[#This Row],[Title]])</f>
        <v>PM_80_60_75 : Safety case report</v>
      </c>
    </row>
    <row r="1105" spans="7:12" x14ac:dyDescent="0.35">
      <c r="G1105"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PM_80_60_78</v>
      </c>
      <c r="H1105" s="101" t="s">
        <v>2829</v>
      </c>
      <c r="I1105" s="101" t="s">
        <v>2521</v>
      </c>
      <c r="J1105" s="101" t="s">
        <v>2841</v>
      </c>
      <c r="K1105" s="73" t="s">
        <v>4873</v>
      </c>
      <c r="L1105" s="73" t="str">
        <f>_xlfn.CONCAT(tbl_Picklist_UniclassPM[[#This Row],[Code]]," : ",tbl_Picklist_UniclassPM[[#This Row],[Title]])</f>
        <v>PM_80_60_78 : Security risk assessment information</v>
      </c>
    </row>
    <row r="1106" spans="7:12" x14ac:dyDescent="0.35">
      <c r="G1106"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PM_80_60_85</v>
      </c>
      <c r="H1106" s="101" t="s">
        <v>2829</v>
      </c>
      <c r="I1106" s="101" t="s">
        <v>2521</v>
      </c>
      <c r="J1106" s="101" t="s">
        <v>2781</v>
      </c>
      <c r="K1106" s="73" t="s">
        <v>4874</v>
      </c>
      <c r="L1106" s="73" t="str">
        <f>_xlfn.CONCAT(tbl_Picklist_UniclassPM[[#This Row],[Code]]," : ",tbl_Picklist_UniclassPM[[#This Row],[Title]])</f>
        <v>PM_80_60_85 : Structural risk assessment information</v>
      </c>
    </row>
    <row r="1107" spans="7:12" x14ac:dyDescent="0.35">
      <c r="G1107"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PM_80_60_97</v>
      </c>
      <c r="H1107" s="101" t="s">
        <v>2829</v>
      </c>
      <c r="I1107" s="101" t="s">
        <v>2521</v>
      </c>
      <c r="J1107" s="101" t="s">
        <v>3166</v>
      </c>
      <c r="K1107" s="73" t="s">
        <v>4875</v>
      </c>
      <c r="L1107" s="73" t="str">
        <f>_xlfn.CONCAT(tbl_Picklist_UniclassPM[[#This Row],[Code]]," : ",tbl_Picklist_UniclassPM[[#This Row],[Title]])</f>
        <v>PM_80_60_97 : Working at height compliance test information</v>
      </c>
    </row>
    <row r="1108" spans="7:12" x14ac:dyDescent="0.35">
      <c r="G1108" s="73" t="str">
        <f>IF(tbl_Picklist_UniclassPM[[#This Row],[Level 2]]="",
    _xlfn.CONCAT("PM_",tbl_Picklist_UniclassPM[[#This Row],[Level 1]]),
    IF(tbl_Picklist_UniclassPM[[#This Row],[Level 3]]="",
        _xlfn.CONCAT("PM_",tbl_Picklist_UniclassPM[[#This Row],[Level 1]],"_",tbl_Picklist_UniclassPM[[#This Row],[Level 2]]),
        _xlfn.CONCAT("PM_",tbl_Picklist_UniclassPM[[#This Row],[Level 1]],"_",tbl_Picklist_UniclassPM[[#This Row],[Level 2]],"_",tbl_Picklist_UniclassPM[[#This Row],[Level 3]])
    )
)</f>
        <v>PM_XX_XX_XX</v>
      </c>
      <c r="H1108" s="101" t="s">
        <v>4876</v>
      </c>
      <c r="I1108" s="101" t="s">
        <v>4876</v>
      </c>
      <c r="J1108" s="101" t="s">
        <v>4876</v>
      </c>
      <c r="K1108" s="73" t="s">
        <v>1437</v>
      </c>
      <c r="L1108" s="73" t="str">
        <f>_xlfn.CONCAT(tbl_Picklist_UniclassPM[[#This Row],[Code]]," : ",tbl_Picklist_UniclassPM[[#This Row],[Title]])</f>
        <v>PM_XX_XX_XX : Undefined</v>
      </c>
    </row>
  </sheetData>
  <phoneticPr fontId="22" type="noConversion"/>
  <dataValidations disablePrompts="1" count="1">
    <dataValidation type="list" allowBlank="1" showInputMessage="1" showErrorMessage="1" sqref="CC3:CC24" xr:uid="{484464A1-8D3E-4AEA-A5A0-30251105FABA}">
      <formula1>PL_RIBA_Code</formula1>
    </dataValidation>
  </dataValidations>
  <pageMargins left="0.7" right="0.7" top="0.75" bottom="0.75" header="0.3" footer="0.3"/>
  <pageSetup paperSize="9" orientation="portrait" horizontalDpi="1200" verticalDpi="1200" r:id="rId1"/>
  <tableParts count="2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EDAC1-3288-4D8E-8670-D03FF5636FD9}">
  <dimension ref="B1:G625"/>
  <sheetViews>
    <sheetView showGridLines="0" zoomScaleNormal="100" workbookViewId="0"/>
  </sheetViews>
  <sheetFormatPr defaultColWidth="5.7265625" defaultRowHeight="15.5" x14ac:dyDescent="0.35"/>
  <cols>
    <col min="1" max="1" width="5.7265625" style="45"/>
    <col min="2" max="2" width="95.7265625" style="45" customWidth="1"/>
    <col min="3" max="3" width="37" style="45" customWidth="1"/>
    <col min="4" max="4" width="159" style="45" customWidth="1"/>
    <col min="5" max="5" width="26" style="45" hidden="1" customWidth="1"/>
    <col min="6" max="6" width="5.7265625" style="45"/>
    <col min="7" max="7" width="9.453125" style="45" bestFit="1" customWidth="1"/>
    <col min="8" max="16384" width="5.7265625" style="45"/>
  </cols>
  <sheetData>
    <row r="1" spans="2:7" ht="30" customHeight="1" x14ac:dyDescent="0.35">
      <c r="B1" s="55" t="s">
        <v>4877</v>
      </c>
      <c r="C1" s="34"/>
      <c r="D1" s="55"/>
      <c r="E1" s="71"/>
      <c r="F1" s="71"/>
      <c r="G1" s="71"/>
    </row>
    <row r="2" spans="2:7" ht="30" customHeight="1" x14ac:dyDescent="0.35">
      <c r="B2" s="71" t="s">
        <v>1016</v>
      </c>
      <c r="C2" s="71" t="s">
        <v>2256</v>
      </c>
      <c r="D2" s="78" t="s">
        <v>1017</v>
      </c>
      <c r="E2" s="71" t="s">
        <v>2130</v>
      </c>
      <c r="F2" s="71"/>
      <c r="G2" s="71"/>
    </row>
    <row r="3" spans="2:7" x14ac:dyDescent="0.35">
      <c r="B3" s="73" t="s">
        <v>1040</v>
      </c>
      <c r="C3" s="73" t="s">
        <v>4878</v>
      </c>
      <c r="D3" s="84" t="s">
        <v>4879</v>
      </c>
      <c r="E3" s="73" t="b">
        <f>ISEVEN(COUNTA(_xlfn.UNIQUE(INDEX(tbl_B_EnumerationDefinitions[IFC Entity],1):tbl_B_EnumerationDefinitions[[#This Row],[IFC Entity]])))</f>
        <v>0</v>
      </c>
      <c r="F3" s="71"/>
      <c r="G3" s="105"/>
    </row>
    <row r="4" spans="2:7" x14ac:dyDescent="0.35">
      <c r="B4" s="73" t="s">
        <v>1040</v>
      </c>
      <c r="C4" s="73" t="s">
        <v>4880</v>
      </c>
      <c r="D4" s="84" t="s">
        <v>4881</v>
      </c>
      <c r="E4" s="73" t="b">
        <f>ISEVEN(COUNTA(_xlfn.UNIQUE(INDEX(tbl_B_EnumerationDefinitions[IFC Entity],1):tbl_B_EnumerationDefinitions[[#This Row],[IFC Entity]])))</f>
        <v>0</v>
      </c>
      <c r="F4" s="71"/>
      <c r="G4" s="71"/>
    </row>
    <row r="5" spans="2:7" x14ac:dyDescent="0.35">
      <c r="B5" s="73" t="s">
        <v>1040</v>
      </c>
      <c r="C5" s="73" t="s">
        <v>4882</v>
      </c>
      <c r="D5" s="84" t="s">
        <v>4883</v>
      </c>
      <c r="E5" s="73" t="b">
        <f>ISEVEN(COUNTA(_xlfn.UNIQUE(INDEX(tbl_B_EnumerationDefinitions[IFC Entity],1):tbl_B_EnumerationDefinitions[[#This Row],[IFC Entity]])))</f>
        <v>0</v>
      </c>
      <c r="F5" s="71"/>
      <c r="G5" s="71"/>
    </row>
    <row r="6" spans="2:7" x14ac:dyDescent="0.35">
      <c r="B6" s="73" t="s">
        <v>1040</v>
      </c>
      <c r="C6" s="73" t="s">
        <v>4884</v>
      </c>
      <c r="D6" s="84" t="s">
        <v>4885</v>
      </c>
      <c r="E6" s="73" t="b">
        <f>ISEVEN(COUNTA(_xlfn.UNIQUE(INDEX(tbl_B_EnumerationDefinitions[IFC Entity],1):tbl_B_EnumerationDefinitions[[#This Row],[IFC Entity]])))</f>
        <v>0</v>
      </c>
      <c r="F6" s="71"/>
      <c r="G6" s="71"/>
    </row>
    <row r="7" spans="2:7" x14ac:dyDescent="0.35">
      <c r="B7" s="73" t="s">
        <v>1040</v>
      </c>
      <c r="C7" s="73" t="s">
        <v>4886</v>
      </c>
      <c r="D7" s="84" t="s">
        <v>4879</v>
      </c>
      <c r="E7" s="73" t="b">
        <f>ISEVEN(COUNTA(_xlfn.UNIQUE(INDEX(tbl_B_EnumerationDefinitions[IFC Entity],1):tbl_B_EnumerationDefinitions[[#This Row],[IFC Entity]])))</f>
        <v>0</v>
      </c>
      <c r="F7" s="71"/>
      <c r="G7" s="71"/>
    </row>
    <row r="8" spans="2:7" x14ac:dyDescent="0.35">
      <c r="B8" s="73" t="s">
        <v>1040</v>
      </c>
      <c r="C8" s="73" t="s">
        <v>4887</v>
      </c>
      <c r="D8" s="84" t="s">
        <v>4888</v>
      </c>
      <c r="E8" s="73" t="b">
        <f>ISEVEN(COUNTA(_xlfn.UNIQUE(INDEX(tbl_B_EnumerationDefinitions[IFC Entity],1):tbl_B_EnumerationDefinitions[[#This Row],[IFC Entity]])))</f>
        <v>0</v>
      </c>
      <c r="F8" s="71"/>
      <c r="G8" s="71"/>
    </row>
    <row r="9" spans="2:7" x14ac:dyDescent="0.35">
      <c r="B9" s="73" t="s">
        <v>1040</v>
      </c>
      <c r="C9" s="73" t="s">
        <v>4889</v>
      </c>
      <c r="D9" s="84" t="s">
        <v>4890</v>
      </c>
      <c r="E9" s="73" t="b">
        <f>ISEVEN(COUNTA(_xlfn.UNIQUE(INDEX(tbl_B_EnumerationDefinitions[IFC Entity],1):tbl_B_EnumerationDefinitions[[#This Row],[IFC Entity]])))</f>
        <v>0</v>
      </c>
      <c r="F9" s="71"/>
      <c r="G9" s="71"/>
    </row>
    <row r="10" spans="2:7" x14ac:dyDescent="0.35">
      <c r="B10" s="73" t="s">
        <v>1049</v>
      </c>
      <c r="C10" s="73" t="s">
        <v>4891</v>
      </c>
      <c r="D10" s="84" t="s">
        <v>4892</v>
      </c>
      <c r="E10" s="73" t="b">
        <f>ISEVEN(COUNTA(_xlfn.UNIQUE(INDEX(tbl_B_EnumerationDefinitions[IFC Entity],1):tbl_B_EnumerationDefinitions[[#This Row],[IFC Entity]])))</f>
        <v>1</v>
      </c>
      <c r="F10" s="71"/>
      <c r="G10" s="71"/>
    </row>
    <row r="11" spans="2:7" x14ac:dyDescent="0.35">
      <c r="B11" s="73" t="s">
        <v>1049</v>
      </c>
      <c r="C11" s="73" t="s">
        <v>4893</v>
      </c>
      <c r="D11" s="84" t="s">
        <v>4894</v>
      </c>
      <c r="E11" s="73" t="b">
        <f>ISEVEN(COUNTA(_xlfn.UNIQUE(INDEX(tbl_B_EnumerationDefinitions[IFC Entity],1):tbl_B_EnumerationDefinitions[[#This Row],[IFC Entity]])))</f>
        <v>1</v>
      </c>
      <c r="F11" s="71"/>
      <c r="G11" s="71"/>
    </row>
    <row r="12" spans="2:7" x14ac:dyDescent="0.35">
      <c r="B12" s="73" t="s">
        <v>1049</v>
      </c>
      <c r="C12" s="73" t="s">
        <v>4895</v>
      </c>
      <c r="D12" s="84" t="s">
        <v>4896</v>
      </c>
      <c r="E12" s="73" t="b">
        <f>ISEVEN(COUNTA(_xlfn.UNIQUE(INDEX(tbl_B_EnumerationDefinitions[IFC Entity],1):tbl_B_EnumerationDefinitions[[#This Row],[IFC Entity]])))</f>
        <v>1</v>
      </c>
      <c r="F12" s="71"/>
      <c r="G12" s="71"/>
    </row>
    <row r="13" spans="2:7" x14ac:dyDescent="0.35">
      <c r="B13" s="73" t="s">
        <v>1049</v>
      </c>
      <c r="C13" s="73" t="s">
        <v>4897</v>
      </c>
      <c r="D13" s="84" t="s">
        <v>4898</v>
      </c>
      <c r="E13" s="73" t="b">
        <f>ISEVEN(COUNTA(_xlfn.UNIQUE(INDEX(tbl_B_EnumerationDefinitions[IFC Entity],1):tbl_B_EnumerationDefinitions[[#This Row],[IFC Entity]])))</f>
        <v>1</v>
      </c>
      <c r="F13" s="71"/>
      <c r="G13" s="71"/>
    </row>
    <row r="14" spans="2:7" x14ac:dyDescent="0.35">
      <c r="B14" s="73" t="s">
        <v>1049</v>
      </c>
      <c r="C14" s="73" t="s">
        <v>4899</v>
      </c>
      <c r="D14" s="84" t="s">
        <v>4900</v>
      </c>
      <c r="E14" s="73" t="b">
        <f>ISEVEN(COUNTA(_xlfn.UNIQUE(INDEX(tbl_B_EnumerationDefinitions[IFC Entity],1):tbl_B_EnumerationDefinitions[[#This Row],[IFC Entity]])))</f>
        <v>1</v>
      </c>
      <c r="F14" s="71"/>
      <c r="G14" s="71"/>
    </row>
    <row r="15" spans="2:7" x14ac:dyDescent="0.35">
      <c r="B15" s="73" t="s">
        <v>1049</v>
      </c>
      <c r="C15" s="73" t="s">
        <v>4901</v>
      </c>
      <c r="D15" s="84" t="s">
        <v>4902</v>
      </c>
      <c r="E15" s="73" t="b">
        <f>ISEVEN(COUNTA(_xlfn.UNIQUE(INDEX(tbl_B_EnumerationDefinitions[IFC Entity],1):tbl_B_EnumerationDefinitions[[#This Row],[IFC Entity]])))</f>
        <v>1</v>
      </c>
      <c r="F15" s="71"/>
      <c r="G15" s="71"/>
    </row>
    <row r="16" spans="2:7" x14ac:dyDescent="0.35">
      <c r="B16" s="73" t="s">
        <v>1049</v>
      </c>
      <c r="C16" s="73" t="s">
        <v>4884</v>
      </c>
      <c r="D16" s="84" t="s">
        <v>4903</v>
      </c>
      <c r="E16" s="73" t="b">
        <f>ISEVEN(COUNTA(_xlfn.UNIQUE(INDEX(tbl_B_EnumerationDefinitions[IFC Entity],1):tbl_B_EnumerationDefinitions[[#This Row],[IFC Entity]])))</f>
        <v>1</v>
      </c>
      <c r="F16" s="71"/>
      <c r="G16" s="71"/>
    </row>
    <row r="17" spans="2:5" x14ac:dyDescent="0.35">
      <c r="B17" s="73" t="s">
        <v>1049</v>
      </c>
      <c r="C17" s="73" t="s">
        <v>4904</v>
      </c>
      <c r="D17" s="84" t="s">
        <v>4905</v>
      </c>
      <c r="E17" s="73" t="b">
        <f>ISEVEN(COUNTA(_xlfn.UNIQUE(INDEX(tbl_B_EnumerationDefinitions[IFC Entity],1):tbl_B_EnumerationDefinitions[[#This Row],[IFC Entity]])))</f>
        <v>1</v>
      </c>
    </row>
    <row r="18" spans="2:5" x14ac:dyDescent="0.35">
      <c r="B18" s="73" t="s">
        <v>1049</v>
      </c>
      <c r="C18" s="73" t="s">
        <v>4889</v>
      </c>
      <c r="D18" s="84" t="s">
        <v>4906</v>
      </c>
      <c r="E18" s="73" t="b">
        <f>ISEVEN(COUNTA(_xlfn.UNIQUE(INDEX(tbl_B_EnumerationDefinitions[IFC Entity],1):tbl_B_EnumerationDefinitions[[#This Row],[IFC Entity]])))</f>
        <v>1</v>
      </c>
    </row>
    <row r="19" spans="2:5" x14ac:dyDescent="0.35">
      <c r="B19" s="73" t="s">
        <v>1052</v>
      </c>
      <c r="C19" s="73" t="s">
        <v>4907</v>
      </c>
      <c r="D19" s="84" t="s">
        <v>4908</v>
      </c>
      <c r="E19" s="73" t="b">
        <f>ISEVEN(COUNTA(_xlfn.UNIQUE(INDEX(tbl_B_EnumerationDefinitions[IFC Entity],1):tbl_B_EnumerationDefinitions[[#This Row],[IFC Entity]])))</f>
        <v>0</v>
      </c>
    </row>
    <row r="20" spans="2:5" x14ac:dyDescent="0.35">
      <c r="B20" s="73" t="s">
        <v>1052</v>
      </c>
      <c r="C20" s="73" t="s">
        <v>4884</v>
      </c>
      <c r="D20" s="84" t="s">
        <v>4909</v>
      </c>
      <c r="E20" s="73" t="b">
        <f>ISEVEN(COUNTA(_xlfn.UNIQUE(INDEX(tbl_B_EnumerationDefinitions[IFC Entity],1):tbl_B_EnumerationDefinitions[[#This Row],[IFC Entity]])))</f>
        <v>0</v>
      </c>
    </row>
    <row r="21" spans="2:5" x14ac:dyDescent="0.35">
      <c r="B21" s="73" t="s">
        <v>1052</v>
      </c>
      <c r="C21" s="73" t="s">
        <v>4889</v>
      </c>
      <c r="D21" s="84" t="s">
        <v>4910</v>
      </c>
      <c r="E21" s="73" t="b">
        <f>ISEVEN(COUNTA(_xlfn.UNIQUE(INDEX(tbl_B_EnumerationDefinitions[IFC Entity],1):tbl_B_EnumerationDefinitions[[#This Row],[IFC Entity]])))</f>
        <v>0</v>
      </c>
    </row>
    <row r="22" spans="2:5" ht="31" x14ac:dyDescent="0.35">
      <c r="B22" s="73" t="s">
        <v>1052</v>
      </c>
      <c r="C22" s="73" t="s">
        <v>4911</v>
      </c>
      <c r="D22" s="84" t="s">
        <v>4912</v>
      </c>
      <c r="E22" s="73" t="b">
        <f>ISEVEN(COUNTA(_xlfn.UNIQUE(INDEX(tbl_B_EnumerationDefinitions[IFC Entity],1):tbl_B_EnumerationDefinitions[[#This Row],[IFC Entity]])))</f>
        <v>0</v>
      </c>
    </row>
    <row r="23" spans="2:5" ht="31" x14ac:dyDescent="0.35">
      <c r="B23" s="73" t="s">
        <v>1052</v>
      </c>
      <c r="C23" s="73" t="s">
        <v>4913</v>
      </c>
      <c r="D23" s="84" t="s">
        <v>4914</v>
      </c>
      <c r="E23" s="73" t="b">
        <f>ISEVEN(COUNTA(_xlfn.UNIQUE(INDEX(tbl_B_EnumerationDefinitions[IFC Entity],1):tbl_B_EnumerationDefinitions[[#This Row],[IFC Entity]])))</f>
        <v>0</v>
      </c>
    </row>
    <row r="24" spans="2:5" ht="31" x14ac:dyDescent="0.35">
      <c r="B24" s="73" t="s">
        <v>1054</v>
      </c>
      <c r="C24" s="73" t="s">
        <v>4915</v>
      </c>
      <c r="D24" s="84" t="s">
        <v>4916</v>
      </c>
      <c r="E24" s="73" t="b">
        <f>ISEVEN(COUNTA(_xlfn.UNIQUE(INDEX(tbl_B_EnumerationDefinitions[IFC Entity],1):tbl_B_EnumerationDefinitions[[#This Row],[IFC Entity]])))</f>
        <v>1</v>
      </c>
    </row>
    <row r="25" spans="2:5" ht="31" x14ac:dyDescent="0.35">
      <c r="B25" s="73" t="s">
        <v>1054</v>
      </c>
      <c r="C25" s="73" t="s">
        <v>4917</v>
      </c>
      <c r="D25" s="84" t="s">
        <v>4918</v>
      </c>
      <c r="E25" s="73" t="b">
        <f>ISEVEN(COUNTA(_xlfn.UNIQUE(INDEX(tbl_B_EnumerationDefinitions[IFC Entity],1):tbl_B_EnumerationDefinitions[[#This Row],[IFC Entity]])))</f>
        <v>1</v>
      </c>
    </row>
    <row r="26" spans="2:5" ht="31" x14ac:dyDescent="0.35">
      <c r="B26" s="73" t="s">
        <v>1054</v>
      </c>
      <c r="C26" s="73" t="s">
        <v>4919</v>
      </c>
      <c r="D26" s="84" t="s">
        <v>4920</v>
      </c>
      <c r="E26" s="73" t="b">
        <f>ISEVEN(COUNTA(_xlfn.UNIQUE(INDEX(tbl_B_EnumerationDefinitions[IFC Entity],1):tbl_B_EnumerationDefinitions[[#This Row],[IFC Entity]])))</f>
        <v>1</v>
      </c>
    </row>
    <row r="27" spans="2:5" ht="31" x14ac:dyDescent="0.35">
      <c r="B27" s="73" t="s">
        <v>1054</v>
      </c>
      <c r="C27" s="73" t="s">
        <v>4921</v>
      </c>
      <c r="D27" s="84" t="s">
        <v>4920</v>
      </c>
      <c r="E27" s="73" t="b">
        <f>ISEVEN(COUNTA(_xlfn.UNIQUE(INDEX(tbl_B_EnumerationDefinitions[IFC Entity],1):tbl_B_EnumerationDefinitions[[#This Row],[IFC Entity]])))</f>
        <v>1</v>
      </c>
    </row>
    <row r="28" spans="2:5" x14ac:dyDescent="0.35">
      <c r="B28" s="73" t="s">
        <v>1054</v>
      </c>
      <c r="C28" s="73" t="s">
        <v>4884</v>
      </c>
      <c r="D28" s="84" t="s">
        <v>4922</v>
      </c>
      <c r="E28" s="73" t="b">
        <f>ISEVEN(COUNTA(_xlfn.UNIQUE(INDEX(tbl_B_EnumerationDefinitions[IFC Entity],1):tbl_B_EnumerationDefinitions[[#This Row],[IFC Entity]])))</f>
        <v>1</v>
      </c>
    </row>
    <row r="29" spans="2:5" x14ac:dyDescent="0.35">
      <c r="B29" s="73" t="s">
        <v>1054</v>
      </c>
      <c r="C29" s="73" t="s">
        <v>4923</v>
      </c>
      <c r="D29" s="84" t="s">
        <v>4924</v>
      </c>
      <c r="E29" s="73" t="b">
        <f>ISEVEN(COUNTA(_xlfn.UNIQUE(INDEX(tbl_B_EnumerationDefinitions[IFC Entity],1):tbl_B_EnumerationDefinitions[[#This Row],[IFC Entity]])))</f>
        <v>1</v>
      </c>
    </row>
    <row r="30" spans="2:5" x14ac:dyDescent="0.35">
      <c r="B30" s="73" t="s">
        <v>1054</v>
      </c>
      <c r="C30" s="73" t="s">
        <v>4925</v>
      </c>
      <c r="D30" s="84" t="s">
        <v>4926</v>
      </c>
      <c r="E30" s="73" t="b">
        <f>ISEVEN(COUNTA(_xlfn.UNIQUE(INDEX(tbl_B_EnumerationDefinitions[IFC Entity],1):tbl_B_EnumerationDefinitions[[#This Row],[IFC Entity]])))</f>
        <v>1</v>
      </c>
    </row>
    <row r="31" spans="2:5" ht="46.5" x14ac:dyDescent="0.35">
      <c r="B31" s="73" t="s">
        <v>1054</v>
      </c>
      <c r="C31" s="73" t="s">
        <v>4927</v>
      </c>
      <c r="D31" s="84" t="s">
        <v>4928</v>
      </c>
      <c r="E31" s="73" t="b">
        <f>ISEVEN(COUNTA(_xlfn.UNIQUE(INDEX(tbl_B_EnumerationDefinitions[IFC Entity],1):tbl_B_EnumerationDefinitions[[#This Row],[IFC Entity]])))</f>
        <v>1</v>
      </c>
    </row>
    <row r="32" spans="2:5" ht="31" x14ac:dyDescent="0.35">
      <c r="B32" s="73" t="s">
        <v>1054</v>
      </c>
      <c r="C32" s="73" t="s">
        <v>4929</v>
      </c>
      <c r="D32" s="84" t="s">
        <v>4930</v>
      </c>
      <c r="E32" s="73" t="b">
        <f>ISEVEN(COUNTA(_xlfn.UNIQUE(INDEX(tbl_B_EnumerationDefinitions[IFC Entity],1):tbl_B_EnumerationDefinitions[[#This Row],[IFC Entity]])))</f>
        <v>1</v>
      </c>
    </row>
    <row r="33" spans="2:5" ht="31" x14ac:dyDescent="0.35">
      <c r="B33" s="73" t="s">
        <v>1054</v>
      </c>
      <c r="C33" s="73" t="s">
        <v>4931</v>
      </c>
      <c r="D33" s="84" t="s">
        <v>4932</v>
      </c>
      <c r="E33" s="73" t="b">
        <f>ISEVEN(COUNTA(_xlfn.UNIQUE(INDEX(tbl_B_EnumerationDefinitions[IFC Entity],1):tbl_B_EnumerationDefinitions[[#This Row],[IFC Entity]])))</f>
        <v>1</v>
      </c>
    </row>
    <row r="34" spans="2:5" x14ac:dyDescent="0.35">
      <c r="B34" s="73" t="s">
        <v>1054</v>
      </c>
      <c r="C34" s="73" t="s">
        <v>4889</v>
      </c>
      <c r="D34" s="84" t="s">
        <v>4933</v>
      </c>
      <c r="E34" s="73" t="b">
        <f>ISEVEN(COUNTA(_xlfn.UNIQUE(INDEX(tbl_B_EnumerationDefinitions[IFC Entity],1):tbl_B_EnumerationDefinitions[[#This Row],[IFC Entity]])))</f>
        <v>1</v>
      </c>
    </row>
    <row r="35" spans="2:5" x14ac:dyDescent="0.35">
      <c r="B35" s="73" t="s">
        <v>1056</v>
      </c>
      <c r="C35" s="73" t="s">
        <v>4934</v>
      </c>
      <c r="D35" s="84" t="s">
        <v>4935</v>
      </c>
      <c r="E35" s="73" t="b">
        <f>ISEVEN(COUNTA(_xlfn.UNIQUE(INDEX(tbl_B_EnumerationDefinitions[IFC Entity],1):tbl_B_EnumerationDefinitions[[#This Row],[IFC Entity]])))</f>
        <v>0</v>
      </c>
    </row>
    <row r="36" spans="2:5" x14ac:dyDescent="0.35">
      <c r="B36" s="73" t="s">
        <v>1056</v>
      </c>
      <c r="C36" s="73" t="s">
        <v>4936</v>
      </c>
      <c r="D36" s="84" t="s">
        <v>4937</v>
      </c>
      <c r="E36" s="73" t="b">
        <f>ISEVEN(COUNTA(_xlfn.UNIQUE(INDEX(tbl_B_EnumerationDefinitions[IFC Entity],1):tbl_B_EnumerationDefinitions[[#This Row],[IFC Entity]])))</f>
        <v>0</v>
      </c>
    </row>
    <row r="37" spans="2:5" x14ac:dyDescent="0.35">
      <c r="B37" s="73" t="s">
        <v>1056</v>
      </c>
      <c r="C37" s="73" t="s">
        <v>4938</v>
      </c>
      <c r="D37" s="84" t="s">
        <v>4939</v>
      </c>
      <c r="E37" s="73" t="b">
        <f>ISEVEN(COUNTA(_xlfn.UNIQUE(INDEX(tbl_B_EnumerationDefinitions[IFC Entity],1):tbl_B_EnumerationDefinitions[[#This Row],[IFC Entity]])))</f>
        <v>0</v>
      </c>
    </row>
    <row r="38" spans="2:5" x14ac:dyDescent="0.35">
      <c r="B38" s="73" t="s">
        <v>1056</v>
      </c>
      <c r="C38" s="73" t="s">
        <v>4940</v>
      </c>
      <c r="D38" s="84" t="s">
        <v>4941</v>
      </c>
      <c r="E38" s="73" t="b">
        <f>ISEVEN(COUNTA(_xlfn.UNIQUE(INDEX(tbl_B_EnumerationDefinitions[IFC Entity],1):tbl_B_EnumerationDefinitions[[#This Row],[IFC Entity]])))</f>
        <v>0</v>
      </c>
    </row>
    <row r="39" spans="2:5" x14ac:dyDescent="0.35">
      <c r="B39" s="73" t="s">
        <v>1056</v>
      </c>
      <c r="C39" s="73" t="s">
        <v>4884</v>
      </c>
      <c r="D39" s="84" t="s">
        <v>4942</v>
      </c>
      <c r="E39" s="73" t="b">
        <f>ISEVEN(COUNTA(_xlfn.UNIQUE(INDEX(tbl_B_EnumerationDefinitions[IFC Entity],1):tbl_B_EnumerationDefinitions[[#This Row],[IFC Entity]])))</f>
        <v>0</v>
      </c>
    </row>
    <row r="40" spans="2:5" x14ac:dyDescent="0.35">
      <c r="B40" s="73" t="s">
        <v>1056</v>
      </c>
      <c r="C40" s="73" t="s">
        <v>4943</v>
      </c>
      <c r="D40" s="84" t="s">
        <v>4935</v>
      </c>
      <c r="E40" s="73" t="b">
        <f>ISEVEN(COUNTA(_xlfn.UNIQUE(INDEX(tbl_B_EnumerationDefinitions[IFC Entity],1):tbl_B_EnumerationDefinitions[[#This Row],[IFC Entity]])))</f>
        <v>0</v>
      </c>
    </row>
    <row r="41" spans="2:5" x14ac:dyDescent="0.35">
      <c r="B41" s="73" t="s">
        <v>1056</v>
      </c>
      <c r="C41" s="73" t="s">
        <v>4889</v>
      </c>
      <c r="D41" s="84" t="s">
        <v>4890</v>
      </c>
      <c r="E41" s="73" t="b">
        <f>ISEVEN(COUNTA(_xlfn.UNIQUE(INDEX(tbl_B_EnumerationDefinitions[IFC Entity],1):tbl_B_EnumerationDefinitions[[#This Row],[IFC Entity]])))</f>
        <v>0</v>
      </c>
    </row>
    <row r="42" spans="2:5" x14ac:dyDescent="0.35">
      <c r="B42" s="73" t="s">
        <v>1056</v>
      </c>
      <c r="C42" s="73" t="s">
        <v>4944</v>
      </c>
      <c r="D42" s="84" t="s">
        <v>4935</v>
      </c>
      <c r="E42" s="73" t="b">
        <f>ISEVEN(COUNTA(_xlfn.UNIQUE(INDEX(tbl_B_EnumerationDefinitions[IFC Entity],1):tbl_B_EnumerationDefinitions[[#This Row],[IFC Entity]])))</f>
        <v>0</v>
      </c>
    </row>
    <row r="43" spans="2:5" x14ac:dyDescent="0.35">
      <c r="B43" s="73" t="s">
        <v>1058</v>
      </c>
      <c r="C43" s="73" t="s">
        <v>4945</v>
      </c>
      <c r="D43" s="84" t="s">
        <v>4946</v>
      </c>
      <c r="E43" s="73" t="b">
        <f>ISEVEN(COUNTA(_xlfn.UNIQUE(INDEX(tbl_B_EnumerationDefinitions[IFC Entity],1):tbl_B_EnumerationDefinitions[[#This Row],[IFC Entity]])))</f>
        <v>1</v>
      </c>
    </row>
    <row r="44" spans="2:5" x14ac:dyDescent="0.35">
      <c r="B44" s="73" t="s">
        <v>1058</v>
      </c>
      <c r="C44" s="73" t="s">
        <v>4947</v>
      </c>
      <c r="D44" s="84" t="s">
        <v>4948</v>
      </c>
      <c r="E44" s="73" t="b">
        <f>ISEVEN(COUNTA(_xlfn.UNIQUE(INDEX(tbl_B_EnumerationDefinitions[IFC Entity],1):tbl_B_EnumerationDefinitions[[#This Row],[IFC Entity]])))</f>
        <v>1</v>
      </c>
    </row>
    <row r="45" spans="2:5" x14ac:dyDescent="0.35">
      <c r="B45" s="73" t="s">
        <v>1058</v>
      </c>
      <c r="C45" s="73" t="s">
        <v>4949</v>
      </c>
      <c r="D45" s="84" t="s">
        <v>4950</v>
      </c>
      <c r="E45" s="73" t="b">
        <f>ISEVEN(COUNTA(_xlfn.UNIQUE(INDEX(tbl_B_EnumerationDefinitions[IFC Entity],1):tbl_B_EnumerationDefinitions[[#This Row],[IFC Entity]])))</f>
        <v>1</v>
      </c>
    </row>
    <row r="46" spans="2:5" x14ac:dyDescent="0.35">
      <c r="B46" s="73" t="s">
        <v>1058</v>
      </c>
      <c r="C46" s="73" t="s">
        <v>4884</v>
      </c>
      <c r="D46" s="84" t="s">
        <v>4951</v>
      </c>
      <c r="E46" s="73" t="b">
        <f>ISEVEN(COUNTA(_xlfn.UNIQUE(INDEX(tbl_B_EnumerationDefinitions[IFC Entity],1):tbl_B_EnumerationDefinitions[[#This Row],[IFC Entity]])))</f>
        <v>1</v>
      </c>
    </row>
    <row r="47" spans="2:5" ht="31" x14ac:dyDescent="0.35">
      <c r="B47" s="73" t="s">
        <v>1058</v>
      </c>
      <c r="C47" s="73" t="s">
        <v>4952</v>
      </c>
      <c r="D47" s="84" t="s">
        <v>4953</v>
      </c>
      <c r="E47" s="73" t="b">
        <f>ISEVEN(COUNTA(_xlfn.UNIQUE(INDEX(tbl_B_EnumerationDefinitions[IFC Entity],1):tbl_B_EnumerationDefinitions[[#This Row],[IFC Entity]])))</f>
        <v>1</v>
      </c>
    </row>
    <row r="48" spans="2:5" x14ac:dyDescent="0.35">
      <c r="B48" s="73" t="s">
        <v>1058</v>
      </c>
      <c r="C48" s="73" t="s">
        <v>4889</v>
      </c>
      <c r="D48" s="84" t="s">
        <v>4954</v>
      </c>
      <c r="E48" s="73" t="b">
        <f>ISEVEN(COUNTA(_xlfn.UNIQUE(INDEX(tbl_B_EnumerationDefinitions[IFC Entity],1):tbl_B_EnumerationDefinitions[[#This Row],[IFC Entity]])))</f>
        <v>1</v>
      </c>
    </row>
    <row r="49" spans="2:5" x14ac:dyDescent="0.35">
      <c r="B49" s="73" t="s">
        <v>1061</v>
      </c>
      <c r="C49" s="73" t="s">
        <v>4884</v>
      </c>
      <c r="D49" s="84" t="s">
        <v>4955</v>
      </c>
      <c r="E49" s="73" t="b">
        <f>ISEVEN(COUNTA(_xlfn.UNIQUE(INDEX(tbl_B_EnumerationDefinitions[IFC Entity],1):tbl_B_EnumerationDefinitions[[#This Row],[IFC Entity]])))</f>
        <v>0</v>
      </c>
    </row>
    <row r="50" spans="2:5" x14ac:dyDescent="0.35">
      <c r="B50" s="73" t="s">
        <v>1061</v>
      </c>
      <c r="C50" s="73" t="s">
        <v>4956</v>
      </c>
      <c r="D50" s="84" t="s">
        <v>4957</v>
      </c>
      <c r="E50" s="73" t="b">
        <f>ISEVEN(COUNTA(_xlfn.UNIQUE(INDEX(tbl_B_EnumerationDefinitions[IFC Entity],1):tbl_B_EnumerationDefinitions[[#This Row],[IFC Entity]])))</f>
        <v>0</v>
      </c>
    </row>
    <row r="51" spans="2:5" x14ac:dyDescent="0.35">
      <c r="B51" s="73" t="s">
        <v>1061</v>
      </c>
      <c r="C51" s="73" t="s">
        <v>4889</v>
      </c>
      <c r="D51" s="84" t="s">
        <v>1712</v>
      </c>
      <c r="E51" s="73" t="b">
        <f>ISEVEN(COUNTA(_xlfn.UNIQUE(INDEX(tbl_B_EnumerationDefinitions[IFC Entity],1):tbl_B_EnumerationDefinitions[[#This Row],[IFC Entity]])))</f>
        <v>0</v>
      </c>
    </row>
    <row r="52" spans="2:5" x14ac:dyDescent="0.35">
      <c r="B52" s="73" t="s">
        <v>1061</v>
      </c>
      <c r="C52" s="73" t="s">
        <v>1783</v>
      </c>
      <c r="D52" s="84" t="s">
        <v>4958</v>
      </c>
      <c r="E52" s="73" t="b">
        <f>ISEVEN(COUNTA(_xlfn.UNIQUE(INDEX(tbl_B_EnumerationDefinitions[IFC Entity],1):tbl_B_EnumerationDefinitions[[#This Row],[IFC Entity]])))</f>
        <v>0</v>
      </c>
    </row>
    <row r="53" spans="2:5" x14ac:dyDescent="0.35">
      <c r="B53" s="73" t="s">
        <v>1069</v>
      </c>
      <c r="C53" s="73" t="s">
        <v>4959</v>
      </c>
      <c r="D53" s="84" t="s">
        <v>4960</v>
      </c>
      <c r="E53" s="73" t="b">
        <f>ISEVEN(COUNTA(_xlfn.UNIQUE(INDEX(tbl_B_EnumerationDefinitions[IFC Entity],1):tbl_B_EnumerationDefinitions[[#This Row],[IFC Entity]])))</f>
        <v>1</v>
      </c>
    </row>
    <row r="54" spans="2:5" x14ac:dyDescent="0.35">
      <c r="B54" s="73" t="s">
        <v>1069</v>
      </c>
      <c r="C54" s="73" t="s">
        <v>4961</v>
      </c>
      <c r="D54" s="84" t="s">
        <v>4962</v>
      </c>
      <c r="E54" s="73" t="b">
        <f>ISEVEN(COUNTA(_xlfn.UNIQUE(INDEX(tbl_B_EnumerationDefinitions[IFC Entity],1):tbl_B_EnumerationDefinitions[[#This Row],[IFC Entity]])))</f>
        <v>1</v>
      </c>
    </row>
    <row r="55" spans="2:5" x14ac:dyDescent="0.35">
      <c r="B55" s="73" t="s">
        <v>1069</v>
      </c>
      <c r="C55" s="73" t="s">
        <v>4884</v>
      </c>
      <c r="D55" s="84" t="s">
        <v>4963</v>
      </c>
      <c r="E55" s="73" t="b">
        <f>ISEVEN(COUNTA(_xlfn.UNIQUE(INDEX(tbl_B_EnumerationDefinitions[IFC Entity],1):tbl_B_EnumerationDefinitions[[#This Row],[IFC Entity]])))</f>
        <v>1</v>
      </c>
    </row>
    <row r="56" spans="2:5" x14ac:dyDescent="0.35">
      <c r="B56" s="73" t="s">
        <v>1069</v>
      </c>
      <c r="C56" s="73" t="s">
        <v>4964</v>
      </c>
      <c r="D56" s="84" t="s">
        <v>4965</v>
      </c>
      <c r="E56" s="73" t="b">
        <f>ISEVEN(COUNTA(_xlfn.UNIQUE(INDEX(tbl_B_EnumerationDefinitions[IFC Entity],1):tbl_B_EnumerationDefinitions[[#This Row],[IFC Entity]])))</f>
        <v>1</v>
      </c>
    </row>
    <row r="57" spans="2:5" x14ac:dyDescent="0.35">
      <c r="B57" s="73" t="s">
        <v>1069</v>
      </c>
      <c r="C57" s="73" t="s">
        <v>4966</v>
      </c>
      <c r="D57" s="84" t="s">
        <v>4967</v>
      </c>
      <c r="E57" s="73" t="b">
        <f>ISEVEN(COUNTA(_xlfn.UNIQUE(INDEX(tbl_B_EnumerationDefinitions[IFC Entity],1):tbl_B_EnumerationDefinitions[[#This Row],[IFC Entity]])))</f>
        <v>1</v>
      </c>
    </row>
    <row r="58" spans="2:5" x14ac:dyDescent="0.35">
      <c r="B58" s="73" t="s">
        <v>1069</v>
      </c>
      <c r="C58" s="73" t="s">
        <v>4889</v>
      </c>
      <c r="D58" s="84" t="s">
        <v>4890</v>
      </c>
      <c r="E58" s="73" t="b">
        <f>ISEVEN(COUNTA(_xlfn.UNIQUE(INDEX(tbl_B_EnumerationDefinitions[IFC Entity],1):tbl_B_EnumerationDefinitions[[#This Row],[IFC Entity]])))</f>
        <v>1</v>
      </c>
    </row>
    <row r="59" spans="2:5" x14ac:dyDescent="0.35">
      <c r="B59" s="73" t="s">
        <v>1071</v>
      </c>
      <c r="C59" s="73" t="s">
        <v>4968</v>
      </c>
      <c r="D59" s="84" t="s">
        <v>4969</v>
      </c>
      <c r="E59" s="73" t="b">
        <f>ISEVEN(COUNTA(_xlfn.UNIQUE(INDEX(tbl_B_EnumerationDefinitions[IFC Entity],1):tbl_B_EnumerationDefinitions[[#This Row],[IFC Entity]])))</f>
        <v>0</v>
      </c>
    </row>
    <row r="60" spans="2:5" x14ac:dyDescent="0.35">
      <c r="B60" s="73" t="s">
        <v>1071</v>
      </c>
      <c r="C60" s="73" t="s">
        <v>4970</v>
      </c>
      <c r="D60" s="84" t="s">
        <v>4971</v>
      </c>
      <c r="E60" s="73" t="b">
        <f>ISEVEN(COUNTA(_xlfn.UNIQUE(INDEX(tbl_B_EnumerationDefinitions[IFC Entity],1):tbl_B_EnumerationDefinitions[[#This Row],[IFC Entity]])))</f>
        <v>0</v>
      </c>
    </row>
    <row r="61" spans="2:5" x14ac:dyDescent="0.35">
      <c r="B61" s="73" t="s">
        <v>1071</v>
      </c>
      <c r="C61" s="73" t="s">
        <v>4972</v>
      </c>
      <c r="D61" s="84" t="s">
        <v>4973</v>
      </c>
      <c r="E61" s="73" t="b">
        <f>ISEVEN(COUNTA(_xlfn.UNIQUE(INDEX(tbl_B_EnumerationDefinitions[IFC Entity],1):tbl_B_EnumerationDefinitions[[#This Row],[IFC Entity]])))</f>
        <v>0</v>
      </c>
    </row>
    <row r="62" spans="2:5" x14ac:dyDescent="0.35">
      <c r="B62" s="73" t="s">
        <v>1071</v>
      </c>
      <c r="C62" s="73" t="s">
        <v>4974</v>
      </c>
      <c r="D62" s="84" t="s">
        <v>4975</v>
      </c>
      <c r="E62" s="73" t="b">
        <f>ISEVEN(COUNTA(_xlfn.UNIQUE(INDEX(tbl_B_EnumerationDefinitions[IFC Entity],1):tbl_B_EnumerationDefinitions[[#This Row],[IFC Entity]])))</f>
        <v>0</v>
      </c>
    </row>
    <row r="63" spans="2:5" x14ac:dyDescent="0.35">
      <c r="B63" s="73" t="s">
        <v>1071</v>
      </c>
      <c r="C63" s="73" t="s">
        <v>4884</v>
      </c>
      <c r="D63" s="84" t="s">
        <v>4976</v>
      </c>
      <c r="E63" s="73" t="b">
        <f>ISEVEN(COUNTA(_xlfn.UNIQUE(INDEX(tbl_B_EnumerationDefinitions[IFC Entity],1):tbl_B_EnumerationDefinitions[[#This Row],[IFC Entity]])))</f>
        <v>0</v>
      </c>
    </row>
    <row r="64" spans="2:5" x14ac:dyDescent="0.35">
      <c r="B64" s="73" t="s">
        <v>1071</v>
      </c>
      <c r="C64" s="73" t="s">
        <v>4889</v>
      </c>
      <c r="D64" s="84" t="s">
        <v>4890</v>
      </c>
      <c r="E64" s="73" t="b">
        <f>ISEVEN(COUNTA(_xlfn.UNIQUE(INDEX(tbl_B_EnumerationDefinitions[IFC Entity],1):tbl_B_EnumerationDefinitions[[#This Row],[IFC Entity]])))</f>
        <v>0</v>
      </c>
    </row>
    <row r="65" spans="2:5" ht="31" x14ac:dyDescent="0.35">
      <c r="B65" s="73" t="s">
        <v>1073</v>
      </c>
      <c r="C65" s="73" t="s">
        <v>4977</v>
      </c>
      <c r="D65" s="84" t="s">
        <v>4978</v>
      </c>
      <c r="E65" s="73" t="b">
        <f>ISEVEN(COUNTA(_xlfn.UNIQUE(INDEX(tbl_B_EnumerationDefinitions[IFC Entity],1):tbl_B_EnumerationDefinitions[[#This Row],[IFC Entity]])))</f>
        <v>1</v>
      </c>
    </row>
    <row r="66" spans="2:5" ht="31" x14ac:dyDescent="0.35">
      <c r="B66" s="73" t="s">
        <v>1073</v>
      </c>
      <c r="C66" s="73" t="s">
        <v>4979</v>
      </c>
      <c r="D66" s="84" t="s">
        <v>4980</v>
      </c>
      <c r="E66" s="73" t="b">
        <f>ISEVEN(COUNTA(_xlfn.UNIQUE(INDEX(tbl_B_EnumerationDefinitions[IFC Entity],1):tbl_B_EnumerationDefinitions[[#This Row],[IFC Entity]])))</f>
        <v>1</v>
      </c>
    </row>
    <row r="67" spans="2:5" x14ac:dyDescent="0.35">
      <c r="B67" s="73" t="s">
        <v>1073</v>
      </c>
      <c r="C67" s="73" t="s">
        <v>4884</v>
      </c>
      <c r="D67" s="84" t="s">
        <v>4981</v>
      </c>
      <c r="E67" s="73" t="b">
        <f>ISEVEN(COUNTA(_xlfn.UNIQUE(INDEX(tbl_B_EnumerationDefinitions[IFC Entity],1):tbl_B_EnumerationDefinitions[[#This Row],[IFC Entity]])))</f>
        <v>1</v>
      </c>
    </row>
    <row r="68" spans="2:5" x14ac:dyDescent="0.35">
      <c r="B68" s="73" t="s">
        <v>1073</v>
      </c>
      <c r="C68" s="73" t="s">
        <v>4889</v>
      </c>
      <c r="D68" s="84" t="s">
        <v>4890</v>
      </c>
      <c r="E68" s="73" t="b">
        <f>ISEVEN(COUNTA(_xlfn.UNIQUE(INDEX(tbl_B_EnumerationDefinitions[IFC Entity],1):tbl_B_EnumerationDefinitions[[#This Row],[IFC Entity]])))</f>
        <v>1</v>
      </c>
    </row>
    <row r="69" spans="2:5" x14ac:dyDescent="0.35">
      <c r="B69" s="73" t="s">
        <v>1075</v>
      </c>
      <c r="C69" s="73" t="s">
        <v>4982</v>
      </c>
      <c r="D69" s="84" t="s">
        <v>4983</v>
      </c>
      <c r="E69" s="73" t="b">
        <f>ISEVEN(COUNTA(_xlfn.UNIQUE(INDEX(tbl_B_EnumerationDefinitions[IFC Entity],1):tbl_B_EnumerationDefinitions[[#This Row],[IFC Entity]])))</f>
        <v>0</v>
      </c>
    </row>
    <row r="70" spans="2:5" x14ac:dyDescent="0.35">
      <c r="B70" s="73" t="s">
        <v>1075</v>
      </c>
      <c r="C70" s="73" t="s">
        <v>4984</v>
      </c>
      <c r="D70" s="84" t="s">
        <v>4985</v>
      </c>
      <c r="E70" s="73" t="b">
        <f>ISEVEN(COUNTA(_xlfn.UNIQUE(INDEX(tbl_B_EnumerationDefinitions[IFC Entity],1):tbl_B_EnumerationDefinitions[[#This Row],[IFC Entity]])))</f>
        <v>0</v>
      </c>
    </row>
    <row r="71" spans="2:5" x14ac:dyDescent="0.35">
      <c r="B71" s="73" t="s">
        <v>1075</v>
      </c>
      <c r="C71" s="73" t="s">
        <v>4884</v>
      </c>
      <c r="D71" s="84"/>
      <c r="E71" s="73" t="b">
        <f>ISEVEN(COUNTA(_xlfn.UNIQUE(INDEX(tbl_B_EnumerationDefinitions[IFC Entity],1):tbl_B_EnumerationDefinitions[[#This Row],[IFC Entity]])))</f>
        <v>0</v>
      </c>
    </row>
    <row r="72" spans="2:5" x14ac:dyDescent="0.35">
      <c r="B72" s="73" t="s">
        <v>1075</v>
      </c>
      <c r="C72" s="73" t="s">
        <v>4889</v>
      </c>
      <c r="D72" s="84" t="s">
        <v>4986</v>
      </c>
      <c r="E72" s="73" t="b">
        <f>ISEVEN(COUNTA(_xlfn.UNIQUE(INDEX(tbl_B_EnumerationDefinitions[IFC Entity],1):tbl_B_EnumerationDefinitions[[#This Row],[IFC Entity]])))</f>
        <v>0</v>
      </c>
    </row>
    <row r="73" spans="2:5" x14ac:dyDescent="0.35">
      <c r="B73" s="73" t="s">
        <v>1075</v>
      </c>
      <c r="C73" s="73" t="s">
        <v>4987</v>
      </c>
      <c r="D73" s="84" t="s">
        <v>4988</v>
      </c>
      <c r="E73" s="73" t="b">
        <f>ISEVEN(COUNTA(_xlfn.UNIQUE(INDEX(tbl_B_EnumerationDefinitions[IFC Entity],1):tbl_B_EnumerationDefinitions[[#This Row],[IFC Entity]])))</f>
        <v>0</v>
      </c>
    </row>
    <row r="74" spans="2:5" x14ac:dyDescent="0.35">
      <c r="B74" s="73" t="s">
        <v>1077</v>
      </c>
      <c r="C74" s="73" t="s">
        <v>4989</v>
      </c>
      <c r="D74" s="84" t="s">
        <v>4990</v>
      </c>
      <c r="E74" s="73" t="b">
        <f>ISEVEN(COUNTA(_xlfn.UNIQUE(INDEX(tbl_B_EnumerationDefinitions[IFC Entity],1):tbl_B_EnumerationDefinitions[[#This Row],[IFC Entity]])))</f>
        <v>1</v>
      </c>
    </row>
    <row r="75" spans="2:5" x14ac:dyDescent="0.35">
      <c r="B75" s="73" t="s">
        <v>1077</v>
      </c>
      <c r="C75" s="73" t="s">
        <v>4991</v>
      </c>
      <c r="D75" s="84" t="s">
        <v>4992</v>
      </c>
      <c r="E75" s="73" t="b">
        <f>ISEVEN(COUNTA(_xlfn.UNIQUE(INDEX(tbl_B_EnumerationDefinitions[IFC Entity],1):tbl_B_EnumerationDefinitions[[#This Row],[IFC Entity]])))</f>
        <v>1</v>
      </c>
    </row>
    <row r="76" spans="2:5" x14ac:dyDescent="0.35">
      <c r="B76" s="73" t="s">
        <v>1077</v>
      </c>
      <c r="C76" s="73" t="s">
        <v>4993</v>
      </c>
      <c r="D76" s="84" t="s">
        <v>4994</v>
      </c>
      <c r="E76" s="73" t="b">
        <f>ISEVEN(COUNTA(_xlfn.UNIQUE(INDEX(tbl_B_EnumerationDefinitions[IFC Entity],1):tbl_B_EnumerationDefinitions[[#This Row],[IFC Entity]])))</f>
        <v>1</v>
      </c>
    </row>
    <row r="77" spans="2:5" x14ac:dyDescent="0.35">
      <c r="B77" s="73" t="s">
        <v>1077</v>
      </c>
      <c r="C77" s="73" t="s">
        <v>4884</v>
      </c>
      <c r="D77" s="84" t="s">
        <v>4995</v>
      </c>
      <c r="E77" s="73" t="b">
        <f>ISEVEN(COUNTA(_xlfn.UNIQUE(INDEX(tbl_B_EnumerationDefinitions[IFC Entity],1):tbl_B_EnumerationDefinitions[[#This Row],[IFC Entity]])))</f>
        <v>1</v>
      </c>
    </row>
    <row r="78" spans="2:5" x14ac:dyDescent="0.35">
      <c r="B78" s="73" t="s">
        <v>1077</v>
      </c>
      <c r="C78" s="73" t="s">
        <v>4996</v>
      </c>
      <c r="D78" s="84" t="s">
        <v>4997</v>
      </c>
      <c r="E78" s="73" t="b">
        <f>ISEVEN(COUNTA(_xlfn.UNIQUE(INDEX(tbl_B_EnumerationDefinitions[IFC Entity],1):tbl_B_EnumerationDefinitions[[#This Row],[IFC Entity]])))</f>
        <v>1</v>
      </c>
    </row>
    <row r="79" spans="2:5" x14ac:dyDescent="0.35">
      <c r="B79" s="73" t="s">
        <v>1077</v>
      </c>
      <c r="C79" s="73" t="s">
        <v>4889</v>
      </c>
      <c r="D79" s="84" t="s">
        <v>4998</v>
      </c>
      <c r="E79" s="73" t="b">
        <f>ISEVEN(COUNTA(_xlfn.UNIQUE(INDEX(tbl_B_EnumerationDefinitions[IFC Entity],1):tbl_B_EnumerationDefinitions[[#This Row],[IFC Entity]])))</f>
        <v>1</v>
      </c>
    </row>
    <row r="80" spans="2:5" x14ac:dyDescent="0.35">
      <c r="B80" s="73" t="s">
        <v>1077</v>
      </c>
      <c r="C80" s="73" t="s">
        <v>4999</v>
      </c>
      <c r="D80" s="84" t="s">
        <v>5000</v>
      </c>
      <c r="E80" s="73" t="b">
        <f>ISEVEN(COUNTA(_xlfn.UNIQUE(INDEX(tbl_B_EnumerationDefinitions[IFC Entity],1):tbl_B_EnumerationDefinitions[[#This Row],[IFC Entity]])))</f>
        <v>1</v>
      </c>
    </row>
    <row r="81" spans="2:5" x14ac:dyDescent="0.35">
      <c r="B81" s="73" t="s">
        <v>1077</v>
      </c>
      <c r="C81" s="73" t="s">
        <v>5001</v>
      </c>
      <c r="D81" s="84" t="s">
        <v>5002</v>
      </c>
      <c r="E81" s="73" t="b">
        <f>ISEVEN(COUNTA(_xlfn.UNIQUE(INDEX(tbl_B_EnumerationDefinitions[IFC Entity],1):tbl_B_EnumerationDefinitions[[#This Row],[IFC Entity]])))</f>
        <v>1</v>
      </c>
    </row>
    <row r="82" spans="2:5" x14ac:dyDescent="0.35">
      <c r="B82" s="73" t="s">
        <v>1079</v>
      </c>
      <c r="C82" s="73" t="s">
        <v>5003</v>
      </c>
      <c r="D82" s="84" t="s">
        <v>5004</v>
      </c>
      <c r="E82" s="73" t="b">
        <f>ISEVEN(COUNTA(_xlfn.UNIQUE(INDEX(tbl_B_EnumerationDefinitions[IFC Entity],1):tbl_B_EnumerationDefinitions[[#This Row],[IFC Entity]])))</f>
        <v>0</v>
      </c>
    </row>
    <row r="83" spans="2:5" x14ac:dyDescent="0.35">
      <c r="B83" s="73" t="s">
        <v>1079</v>
      </c>
      <c r="C83" s="73" t="s">
        <v>4884</v>
      </c>
      <c r="D83" s="84" t="s">
        <v>5005</v>
      </c>
      <c r="E83" s="73" t="b">
        <f>ISEVEN(COUNTA(_xlfn.UNIQUE(INDEX(tbl_B_EnumerationDefinitions[IFC Entity],1):tbl_B_EnumerationDefinitions[[#This Row],[IFC Entity]])))</f>
        <v>0</v>
      </c>
    </row>
    <row r="84" spans="2:5" x14ac:dyDescent="0.35">
      <c r="B84" s="73" t="s">
        <v>1079</v>
      </c>
      <c r="C84" s="73" t="s">
        <v>4889</v>
      </c>
      <c r="D84" s="84" t="s">
        <v>5006</v>
      </c>
      <c r="E84" s="73" t="b">
        <f>ISEVEN(COUNTA(_xlfn.UNIQUE(INDEX(tbl_B_EnumerationDefinitions[IFC Entity],1):tbl_B_EnumerationDefinitions[[#This Row],[IFC Entity]])))</f>
        <v>0</v>
      </c>
    </row>
    <row r="85" spans="2:5" x14ac:dyDescent="0.35">
      <c r="B85" s="73" t="s">
        <v>1081</v>
      </c>
      <c r="C85" s="73" t="s">
        <v>5007</v>
      </c>
      <c r="D85" s="84" t="s">
        <v>5008</v>
      </c>
      <c r="E85" s="73" t="b">
        <f>ISEVEN(COUNTA(_xlfn.UNIQUE(INDEX(tbl_B_EnumerationDefinitions[IFC Entity],1):tbl_B_EnumerationDefinitions[[#This Row],[IFC Entity]])))</f>
        <v>1</v>
      </c>
    </row>
    <row r="86" spans="2:5" ht="31" x14ac:dyDescent="0.35">
      <c r="B86" s="73" t="s">
        <v>1081</v>
      </c>
      <c r="C86" s="73" t="s">
        <v>5009</v>
      </c>
      <c r="D86" s="84" t="s">
        <v>5010</v>
      </c>
      <c r="E86" s="73" t="b">
        <f>ISEVEN(COUNTA(_xlfn.UNIQUE(INDEX(tbl_B_EnumerationDefinitions[IFC Entity],1):tbl_B_EnumerationDefinitions[[#This Row],[IFC Entity]])))</f>
        <v>1</v>
      </c>
    </row>
    <row r="87" spans="2:5" ht="31" x14ac:dyDescent="0.35">
      <c r="B87" s="73" t="s">
        <v>1081</v>
      </c>
      <c r="C87" s="73" t="s">
        <v>5011</v>
      </c>
      <c r="D87" s="84" t="s">
        <v>5012</v>
      </c>
      <c r="E87" s="73" t="b">
        <f>ISEVEN(COUNTA(_xlfn.UNIQUE(INDEX(tbl_B_EnumerationDefinitions[IFC Entity],1):tbl_B_EnumerationDefinitions[[#This Row],[IFC Entity]])))</f>
        <v>1</v>
      </c>
    </row>
    <row r="88" spans="2:5" x14ac:dyDescent="0.35">
      <c r="B88" s="73" t="s">
        <v>1081</v>
      </c>
      <c r="C88" s="73" t="s">
        <v>4884</v>
      </c>
      <c r="D88" s="84" t="s">
        <v>5013</v>
      </c>
      <c r="E88" s="73" t="b">
        <f>ISEVEN(COUNTA(_xlfn.UNIQUE(INDEX(tbl_B_EnumerationDefinitions[IFC Entity],1):tbl_B_EnumerationDefinitions[[#This Row],[IFC Entity]])))</f>
        <v>1</v>
      </c>
    </row>
    <row r="89" spans="2:5" x14ac:dyDescent="0.35">
      <c r="B89" s="73" t="s">
        <v>1081</v>
      </c>
      <c r="C89" s="73" t="s">
        <v>5014</v>
      </c>
      <c r="D89" s="84" t="s">
        <v>5015</v>
      </c>
      <c r="E89" s="73" t="b">
        <f>ISEVEN(COUNTA(_xlfn.UNIQUE(INDEX(tbl_B_EnumerationDefinitions[IFC Entity],1):tbl_B_EnumerationDefinitions[[#This Row],[IFC Entity]])))</f>
        <v>1</v>
      </c>
    </row>
    <row r="90" spans="2:5" x14ac:dyDescent="0.35">
      <c r="B90" s="73" t="s">
        <v>1081</v>
      </c>
      <c r="C90" s="73" t="s">
        <v>5016</v>
      </c>
      <c r="D90" s="84" t="s">
        <v>5017</v>
      </c>
      <c r="E90" s="73" t="b">
        <f>ISEVEN(COUNTA(_xlfn.UNIQUE(INDEX(tbl_B_EnumerationDefinitions[IFC Entity],1):tbl_B_EnumerationDefinitions[[#This Row],[IFC Entity]])))</f>
        <v>1</v>
      </c>
    </row>
    <row r="91" spans="2:5" x14ac:dyDescent="0.35">
      <c r="B91" s="73" t="s">
        <v>1081</v>
      </c>
      <c r="C91" s="73" t="s">
        <v>5018</v>
      </c>
      <c r="D91" s="84" t="s">
        <v>5019</v>
      </c>
      <c r="E91" s="73" t="b">
        <f>ISEVEN(COUNTA(_xlfn.UNIQUE(INDEX(tbl_B_EnumerationDefinitions[IFC Entity],1):tbl_B_EnumerationDefinitions[[#This Row],[IFC Entity]])))</f>
        <v>1</v>
      </c>
    </row>
    <row r="92" spans="2:5" x14ac:dyDescent="0.35">
      <c r="B92" s="73" t="s">
        <v>1081</v>
      </c>
      <c r="C92" s="73" t="s">
        <v>5020</v>
      </c>
      <c r="D92" s="84" t="s">
        <v>5021</v>
      </c>
      <c r="E92" s="73" t="b">
        <f>ISEVEN(COUNTA(_xlfn.UNIQUE(INDEX(tbl_B_EnumerationDefinitions[IFC Entity],1):tbl_B_EnumerationDefinitions[[#This Row],[IFC Entity]])))</f>
        <v>1</v>
      </c>
    </row>
    <row r="93" spans="2:5" x14ac:dyDescent="0.35">
      <c r="B93" s="73" t="s">
        <v>1081</v>
      </c>
      <c r="C93" s="73" t="s">
        <v>5022</v>
      </c>
      <c r="D93" s="84" t="s">
        <v>5023</v>
      </c>
      <c r="E93" s="73" t="b">
        <f>ISEVEN(COUNTA(_xlfn.UNIQUE(INDEX(tbl_B_EnumerationDefinitions[IFC Entity],1):tbl_B_EnumerationDefinitions[[#This Row],[IFC Entity]])))</f>
        <v>1</v>
      </c>
    </row>
    <row r="94" spans="2:5" x14ac:dyDescent="0.35">
      <c r="B94" s="73" t="s">
        <v>1081</v>
      </c>
      <c r="C94" s="73" t="s">
        <v>5024</v>
      </c>
      <c r="D94" s="84" t="s">
        <v>5025</v>
      </c>
      <c r="E94" s="73" t="b">
        <f>ISEVEN(COUNTA(_xlfn.UNIQUE(INDEX(tbl_B_EnumerationDefinitions[IFC Entity],1):tbl_B_EnumerationDefinitions[[#This Row],[IFC Entity]])))</f>
        <v>1</v>
      </c>
    </row>
    <row r="95" spans="2:5" x14ac:dyDescent="0.35">
      <c r="B95" s="73" t="s">
        <v>1081</v>
      </c>
      <c r="C95" s="73" t="s">
        <v>5026</v>
      </c>
      <c r="D95" s="84" t="s">
        <v>5027</v>
      </c>
      <c r="E95" s="73" t="b">
        <f>ISEVEN(COUNTA(_xlfn.UNIQUE(INDEX(tbl_B_EnumerationDefinitions[IFC Entity],1):tbl_B_EnumerationDefinitions[[#This Row],[IFC Entity]])))</f>
        <v>1</v>
      </c>
    </row>
    <row r="96" spans="2:5" x14ac:dyDescent="0.35">
      <c r="B96" s="73" t="s">
        <v>1081</v>
      </c>
      <c r="C96" s="73" t="s">
        <v>5028</v>
      </c>
      <c r="D96" s="84" t="s">
        <v>5029</v>
      </c>
      <c r="E96" s="73" t="b">
        <f>ISEVEN(COUNTA(_xlfn.UNIQUE(INDEX(tbl_B_EnumerationDefinitions[IFC Entity],1):tbl_B_EnumerationDefinitions[[#This Row],[IFC Entity]])))</f>
        <v>1</v>
      </c>
    </row>
    <row r="97" spans="2:5" x14ac:dyDescent="0.35">
      <c r="B97" s="73" t="s">
        <v>1081</v>
      </c>
      <c r="C97" s="73" t="s">
        <v>5030</v>
      </c>
      <c r="D97" s="84" t="s">
        <v>5031</v>
      </c>
      <c r="E97" s="73" t="b">
        <f>ISEVEN(COUNTA(_xlfn.UNIQUE(INDEX(tbl_B_EnumerationDefinitions[IFC Entity],1):tbl_B_EnumerationDefinitions[[#This Row],[IFC Entity]])))</f>
        <v>1</v>
      </c>
    </row>
    <row r="98" spans="2:5" ht="31" x14ac:dyDescent="0.35">
      <c r="B98" s="73" t="s">
        <v>1081</v>
      </c>
      <c r="C98" s="73" t="s">
        <v>5032</v>
      </c>
      <c r="D98" s="84" t="s">
        <v>5033</v>
      </c>
      <c r="E98" s="73" t="b">
        <f>ISEVEN(COUNTA(_xlfn.UNIQUE(INDEX(tbl_B_EnumerationDefinitions[IFC Entity],1):tbl_B_EnumerationDefinitions[[#This Row],[IFC Entity]])))</f>
        <v>1</v>
      </c>
    </row>
    <row r="99" spans="2:5" ht="31" x14ac:dyDescent="0.35">
      <c r="B99" s="73" t="s">
        <v>1081</v>
      </c>
      <c r="C99" s="73" t="s">
        <v>5034</v>
      </c>
      <c r="D99" s="84" t="s">
        <v>5035</v>
      </c>
      <c r="E99" s="73" t="b">
        <f>ISEVEN(COUNTA(_xlfn.UNIQUE(INDEX(tbl_B_EnumerationDefinitions[IFC Entity],1):tbl_B_EnumerationDefinitions[[#This Row],[IFC Entity]])))</f>
        <v>1</v>
      </c>
    </row>
    <row r="100" spans="2:5" x14ac:dyDescent="0.35">
      <c r="B100" s="73" t="s">
        <v>1081</v>
      </c>
      <c r="C100" s="73" t="s">
        <v>4889</v>
      </c>
      <c r="D100" s="84" t="s">
        <v>5036</v>
      </c>
      <c r="E100" s="73" t="b">
        <f>ISEVEN(COUNTA(_xlfn.UNIQUE(INDEX(tbl_B_EnumerationDefinitions[IFC Entity],1):tbl_B_EnumerationDefinitions[[#This Row],[IFC Entity]])))</f>
        <v>1</v>
      </c>
    </row>
    <row r="101" spans="2:5" x14ac:dyDescent="0.35">
      <c r="B101" s="73" t="s">
        <v>1081</v>
      </c>
      <c r="C101" s="73" t="s">
        <v>5037</v>
      </c>
      <c r="D101" s="84" t="s">
        <v>5038</v>
      </c>
      <c r="E101" s="73" t="b">
        <f>ISEVEN(COUNTA(_xlfn.UNIQUE(INDEX(tbl_B_EnumerationDefinitions[IFC Entity],1):tbl_B_EnumerationDefinitions[[#This Row],[IFC Entity]])))</f>
        <v>1</v>
      </c>
    </row>
    <row r="102" spans="2:5" x14ac:dyDescent="0.35">
      <c r="B102" s="73" t="s">
        <v>1083</v>
      </c>
      <c r="C102" s="73" t="s">
        <v>4982</v>
      </c>
      <c r="D102" s="84" t="s">
        <v>5039</v>
      </c>
      <c r="E102" s="73" t="b">
        <f>ISEVEN(COUNTA(_xlfn.UNIQUE(INDEX(tbl_B_EnumerationDefinitions[IFC Entity],1):tbl_B_EnumerationDefinitions[[#This Row],[IFC Entity]])))</f>
        <v>0</v>
      </c>
    </row>
    <row r="103" spans="2:5" x14ac:dyDescent="0.35">
      <c r="B103" s="73" t="s">
        <v>1083</v>
      </c>
      <c r="C103" s="73" t="s">
        <v>5040</v>
      </c>
      <c r="D103" s="84" t="s">
        <v>5041</v>
      </c>
      <c r="E103" s="73" t="b">
        <f>ISEVEN(COUNTA(_xlfn.UNIQUE(INDEX(tbl_B_EnumerationDefinitions[IFC Entity],1):tbl_B_EnumerationDefinitions[[#This Row],[IFC Entity]])))</f>
        <v>0</v>
      </c>
    </row>
    <row r="104" spans="2:5" x14ac:dyDescent="0.35">
      <c r="B104" s="73" t="s">
        <v>1083</v>
      </c>
      <c r="C104" s="73" t="s">
        <v>4884</v>
      </c>
      <c r="D104" s="84" t="s">
        <v>5042</v>
      </c>
      <c r="E104" s="73" t="b">
        <f>ISEVEN(COUNTA(_xlfn.UNIQUE(INDEX(tbl_B_EnumerationDefinitions[IFC Entity],1):tbl_B_EnumerationDefinitions[[#This Row],[IFC Entity]])))</f>
        <v>0</v>
      </c>
    </row>
    <row r="105" spans="2:5" x14ac:dyDescent="0.35">
      <c r="B105" s="73" t="s">
        <v>1083</v>
      </c>
      <c r="C105" s="73" t="s">
        <v>4889</v>
      </c>
      <c r="D105" s="84" t="s">
        <v>5043</v>
      </c>
      <c r="E105" s="73" t="b">
        <f>ISEVEN(COUNTA(_xlfn.UNIQUE(INDEX(tbl_B_EnumerationDefinitions[IFC Entity],1):tbl_B_EnumerationDefinitions[[#This Row],[IFC Entity]])))</f>
        <v>0</v>
      </c>
    </row>
    <row r="106" spans="2:5" x14ac:dyDescent="0.35">
      <c r="B106" s="73" t="s">
        <v>1083</v>
      </c>
      <c r="C106" s="73" t="s">
        <v>5044</v>
      </c>
      <c r="D106" s="84" t="s">
        <v>5045</v>
      </c>
      <c r="E106" s="73" t="b">
        <f>ISEVEN(COUNTA(_xlfn.UNIQUE(INDEX(tbl_B_EnumerationDefinitions[IFC Entity],1):tbl_B_EnumerationDefinitions[[#This Row],[IFC Entity]])))</f>
        <v>0</v>
      </c>
    </row>
    <row r="107" spans="2:5" x14ac:dyDescent="0.35">
      <c r="B107" s="73" t="s">
        <v>1083</v>
      </c>
      <c r="C107" s="73" t="s">
        <v>5046</v>
      </c>
      <c r="D107" s="84" t="s">
        <v>5047</v>
      </c>
      <c r="E107" s="73" t="b">
        <f>ISEVEN(COUNTA(_xlfn.UNIQUE(INDEX(tbl_B_EnumerationDefinitions[IFC Entity],1):tbl_B_EnumerationDefinitions[[#This Row],[IFC Entity]])))</f>
        <v>0</v>
      </c>
    </row>
    <row r="108" spans="2:5" x14ac:dyDescent="0.35">
      <c r="B108" s="73" t="s">
        <v>1083</v>
      </c>
      <c r="C108" s="73" t="s">
        <v>5048</v>
      </c>
      <c r="D108" s="84" t="s">
        <v>5049</v>
      </c>
      <c r="E108" s="73" t="b">
        <f>ISEVEN(COUNTA(_xlfn.UNIQUE(INDEX(tbl_B_EnumerationDefinitions[IFC Entity],1):tbl_B_EnumerationDefinitions[[#This Row],[IFC Entity]])))</f>
        <v>0</v>
      </c>
    </row>
    <row r="109" spans="2:5" x14ac:dyDescent="0.35">
      <c r="B109" s="73" t="s">
        <v>1083</v>
      </c>
      <c r="C109" s="73" t="s">
        <v>5050</v>
      </c>
      <c r="D109" s="84" t="s">
        <v>5051</v>
      </c>
      <c r="E109" s="73" t="b">
        <f>ISEVEN(COUNTA(_xlfn.UNIQUE(INDEX(tbl_B_EnumerationDefinitions[IFC Entity],1):tbl_B_EnumerationDefinitions[[#This Row],[IFC Entity]])))</f>
        <v>0</v>
      </c>
    </row>
    <row r="110" spans="2:5" x14ac:dyDescent="0.35">
      <c r="B110" s="73" t="s">
        <v>1085</v>
      </c>
      <c r="C110" s="73" t="s">
        <v>5052</v>
      </c>
      <c r="D110" s="84" t="s">
        <v>5053</v>
      </c>
      <c r="E110" s="73" t="b">
        <f>ISEVEN(COUNTA(_xlfn.UNIQUE(INDEX(tbl_B_EnumerationDefinitions[IFC Entity],1):tbl_B_EnumerationDefinitions[[#This Row],[IFC Entity]])))</f>
        <v>1</v>
      </c>
    </row>
    <row r="111" spans="2:5" x14ac:dyDescent="0.35">
      <c r="B111" s="73" t="s">
        <v>1085</v>
      </c>
      <c r="C111" s="73" t="s">
        <v>4884</v>
      </c>
      <c r="D111" s="84" t="s">
        <v>5054</v>
      </c>
      <c r="E111" s="73" t="b">
        <f>ISEVEN(COUNTA(_xlfn.UNIQUE(INDEX(tbl_B_EnumerationDefinitions[IFC Entity],1):tbl_B_EnumerationDefinitions[[#This Row],[IFC Entity]])))</f>
        <v>1</v>
      </c>
    </row>
    <row r="112" spans="2:5" x14ac:dyDescent="0.35">
      <c r="B112" s="73" t="s">
        <v>1085</v>
      </c>
      <c r="C112" s="73" t="s">
        <v>5055</v>
      </c>
      <c r="D112" s="84" t="s">
        <v>5056</v>
      </c>
      <c r="E112" s="73" t="b">
        <f>ISEVEN(COUNTA(_xlfn.UNIQUE(INDEX(tbl_B_EnumerationDefinitions[IFC Entity],1):tbl_B_EnumerationDefinitions[[#This Row],[IFC Entity]])))</f>
        <v>1</v>
      </c>
    </row>
    <row r="113" spans="2:5" x14ac:dyDescent="0.35">
      <c r="B113" s="73" t="s">
        <v>1085</v>
      </c>
      <c r="C113" s="73" t="s">
        <v>5057</v>
      </c>
      <c r="D113" s="84" t="s">
        <v>5058</v>
      </c>
      <c r="E113" s="73" t="b">
        <f>ISEVEN(COUNTA(_xlfn.UNIQUE(INDEX(tbl_B_EnumerationDefinitions[IFC Entity],1):tbl_B_EnumerationDefinitions[[#This Row],[IFC Entity]])))</f>
        <v>1</v>
      </c>
    </row>
    <row r="114" spans="2:5" ht="31" x14ac:dyDescent="0.35">
      <c r="B114" s="73" t="s">
        <v>1085</v>
      </c>
      <c r="C114" s="73" t="s">
        <v>5059</v>
      </c>
      <c r="D114" s="84" t="s">
        <v>5060</v>
      </c>
      <c r="E114" s="73" t="b">
        <f>ISEVEN(COUNTA(_xlfn.UNIQUE(INDEX(tbl_B_EnumerationDefinitions[IFC Entity],1):tbl_B_EnumerationDefinitions[[#This Row],[IFC Entity]])))</f>
        <v>1</v>
      </c>
    </row>
    <row r="115" spans="2:5" x14ac:dyDescent="0.35">
      <c r="B115" s="73" t="s">
        <v>1085</v>
      </c>
      <c r="C115" s="73" t="s">
        <v>5061</v>
      </c>
      <c r="D115" s="84" t="s">
        <v>5062</v>
      </c>
      <c r="E115" s="73" t="b">
        <f>ISEVEN(COUNTA(_xlfn.UNIQUE(INDEX(tbl_B_EnumerationDefinitions[IFC Entity],1):tbl_B_EnumerationDefinitions[[#This Row],[IFC Entity]])))</f>
        <v>1</v>
      </c>
    </row>
    <row r="116" spans="2:5" x14ac:dyDescent="0.35">
      <c r="B116" s="73" t="s">
        <v>1085</v>
      </c>
      <c r="C116" s="73" t="s">
        <v>4889</v>
      </c>
      <c r="D116" s="84" t="s">
        <v>4890</v>
      </c>
      <c r="E116" s="73" t="b">
        <f>ISEVEN(COUNTA(_xlfn.UNIQUE(INDEX(tbl_B_EnumerationDefinitions[IFC Entity],1):tbl_B_EnumerationDefinitions[[#This Row],[IFC Entity]])))</f>
        <v>1</v>
      </c>
    </row>
    <row r="117" spans="2:5" x14ac:dyDescent="0.35">
      <c r="B117" s="73" t="s">
        <v>1085</v>
      </c>
      <c r="C117" s="73" t="s">
        <v>5063</v>
      </c>
      <c r="D117" s="84" t="s">
        <v>5064</v>
      </c>
      <c r="E117" s="73" t="b">
        <f>ISEVEN(COUNTA(_xlfn.UNIQUE(INDEX(tbl_B_EnumerationDefinitions[IFC Entity],1):tbl_B_EnumerationDefinitions[[#This Row],[IFC Entity]])))</f>
        <v>1</v>
      </c>
    </row>
    <row r="118" spans="2:5" x14ac:dyDescent="0.35">
      <c r="B118" s="73" t="s">
        <v>1087</v>
      </c>
      <c r="C118" s="73" t="s">
        <v>5065</v>
      </c>
      <c r="D118" s="84" t="s">
        <v>5066</v>
      </c>
      <c r="E118" s="73" t="b">
        <f>ISEVEN(COUNTA(_xlfn.UNIQUE(INDEX(tbl_B_EnumerationDefinitions[IFC Entity],1):tbl_B_EnumerationDefinitions[[#This Row],[IFC Entity]])))</f>
        <v>0</v>
      </c>
    </row>
    <row r="119" spans="2:5" x14ac:dyDescent="0.35">
      <c r="B119" s="73" t="s">
        <v>1087</v>
      </c>
      <c r="C119" s="73" t="s">
        <v>4884</v>
      </c>
      <c r="D119" s="84" t="s">
        <v>5067</v>
      </c>
      <c r="E119" s="73" t="b">
        <f>ISEVEN(COUNTA(_xlfn.UNIQUE(INDEX(tbl_B_EnumerationDefinitions[IFC Entity],1):tbl_B_EnumerationDefinitions[[#This Row],[IFC Entity]])))</f>
        <v>0</v>
      </c>
    </row>
    <row r="120" spans="2:5" x14ac:dyDescent="0.35">
      <c r="B120" s="73" t="s">
        <v>1087</v>
      </c>
      <c r="C120" s="73" t="s">
        <v>5068</v>
      </c>
      <c r="D120" s="84" t="s">
        <v>5069</v>
      </c>
      <c r="E120" s="73" t="b">
        <f>ISEVEN(COUNTA(_xlfn.UNIQUE(INDEX(tbl_B_EnumerationDefinitions[IFC Entity],1):tbl_B_EnumerationDefinitions[[#This Row],[IFC Entity]])))</f>
        <v>0</v>
      </c>
    </row>
    <row r="121" spans="2:5" x14ac:dyDescent="0.35">
      <c r="B121" s="73" t="s">
        <v>1087</v>
      </c>
      <c r="C121" s="73" t="s">
        <v>4889</v>
      </c>
      <c r="D121" s="84" t="s">
        <v>5070</v>
      </c>
      <c r="E121" s="73" t="b">
        <f>ISEVEN(COUNTA(_xlfn.UNIQUE(INDEX(tbl_B_EnumerationDefinitions[IFC Entity],1):tbl_B_EnumerationDefinitions[[#This Row],[IFC Entity]])))</f>
        <v>0</v>
      </c>
    </row>
    <row r="122" spans="2:5" x14ac:dyDescent="0.35">
      <c r="B122" s="73" t="s">
        <v>1089</v>
      </c>
      <c r="C122" s="73" t="s">
        <v>5071</v>
      </c>
      <c r="D122" s="84" t="s">
        <v>5072</v>
      </c>
      <c r="E122" s="73" t="b">
        <f>ISEVEN(COUNTA(_xlfn.UNIQUE(INDEX(tbl_B_EnumerationDefinitions[IFC Entity],1):tbl_B_EnumerationDefinitions[[#This Row],[IFC Entity]])))</f>
        <v>1</v>
      </c>
    </row>
    <row r="123" spans="2:5" x14ac:dyDescent="0.35">
      <c r="B123" s="73" t="s">
        <v>1089</v>
      </c>
      <c r="C123" s="73" t="s">
        <v>5073</v>
      </c>
      <c r="D123" s="84" t="s">
        <v>5074</v>
      </c>
      <c r="E123" s="73" t="b">
        <f>ISEVEN(COUNTA(_xlfn.UNIQUE(INDEX(tbl_B_EnumerationDefinitions[IFC Entity],1):tbl_B_EnumerationDefinitions[[#This Row],[IFC Entity]])))</f>
        <v>1</v>
      </c>
    </row>
    <row r="124" spans="2:5" x14ac:dyDescent="0.35">
      <c r="B124" s="73" t="s">
        <v>1089</v>
      </c>
      <c r="C124" s="73" t="s">
        <v>5075</v>
      </c>
      <c r="D124" s="84" t="s">
        <v>5076</v>
      </c>
      <c r="E124" s="73" t="b">
        <f>ISEVEN(COUNTA(_xlfn.UNIQUE(INDEX(tbl_B_EnumerationDefinitions[IFC Entity],1):tbl_B_EnumerationDefinitions[[#This Row],[IFC Entity]])))</f>
        <v>1</v>
      </c>
    </row>
    <row r="125" spans="2:5" x14ac:dyDescent="0.35">
      <c r="B125" s="73" t="s">
        <v>1089</v>
      </c>
      <c r="C125" s="73" t="s">
        <v>4884</v>
      </c>
      <c r="D125" s="84" t="s">
        <v>5077</v>
      </c>
      <c r="E125" s="73" t="b">
        <f>ISEVEN(COUNTA(_xlfn.UNIQUE(INDEX(tbl_B_EnumerationDefinitions[IFC Entity],1):tbl_B_EnumerationDefinitions[[#This Row],[IFC Entity]])))</f>
        <v>1</v>
      </c>
    </row>
    <row r="126" spans="2:5" x14ac:dyDescent="0.35">
      <c r="B126" s="73" t="s">
        <v>1089</v>
      </c>
      <c r="C126" s="73" t="s">
        <v>4889</v>
      </c>
      <c r="D126" s="84" t="s">
        <v>5078</v>
      </c>
      <c r="E126" s="73" t="b">
        <f>ISEVEN(COUNTA(_xlfn.UNIQUE(INDEX(tbl_B_EnumerationDefinitions[IFC Entity],1):tbl_B_EnumerationDefinitions[[#This Row],[IFC Entity]])))</f>
        <v>1</v>
      </c>
    </row>
    <row r="127" spans="2:5" x14ac:dyDescent="0.35">
      <c r="B127" s="73" t="s">
        <v>1091</v>
      </c>
      <c r="C127" s="73" t="s">
        <v>5079</v>
      </c>
      <c r="D127" s="84" t="s">
        <v>5080</v>
      </c>
      <c r="E127" s="73" t="b">
        <f>ISEVEN(COUNTA(_xlfn.UNIQUE(INDEX(tbl_B_EnumerationDefinitions[IFC Entity],1):tbl_B_EnumerationDefinitions[[#This Row],[IFC Entity]])))</f>
        <v>0</v>
      </c>
    </row>
    <row r="128" spans="2:5" x14ac:dyDescent="0.35">
      <c r="B128" s="73" t="s">
        <v>1091</v>
      </c>
      <c r="C128" s="73" t="s">
        <v>5081</v>
      </c>
      <c r="D128" s="84" t="s">
        <v>5082</v>
      </c>
      <c r="E128" s="73" t="b">
        <f>ISEVEN(COUNTA(_xlfn.UNIQUE(INDEX(tbl_B_EnumerationDefinitions[IFC Entity],1):tbl_B_EnumerationDefinitions[[#This Row],[IFC Entity]])))</f>
        <v>0</v>
      </c>
    </row>
    <row r="129" spans="2:5" x14ac:dyDescent="0.35">
      <c r="B129" s="73" t="s">
        <v>1091</v>
      </c>
      <c r="C129" s="73" t="s">
        <v>5083</v>
      </c>
      <c r="D129" s="84" t="s">
        <v>5084</v>
      </c>
      <c r="E129" s="73" t="b">
        <f>ISEVEN(COUNTA(_xlfn.UNIQUE(INDEX(tbl_B_EnumerationDefinitions[IFC Entity],1):tbl_B_EnumerationDefinitions[[#This Row],[IFC Entity]])))</f>
        <v>0</v>
      </c>
    </row>
    <row r="130" spans="2:5" x14ac:dyDescent="0.35">
      <c r="B130" s="73" t="s">
        <v>1091</v>
      </c>
      <c r="C130" s="73" t="s">
        <v>5085</v>
      </c>
      <c r="D130" s="84" t="s">
        <v>5086</v>
      </c>
      <c r="E130" s="73" t="b">
        <f>ISEVEN(COUNTA(_xlfn.UNIQUE(INDEX(tbl_B_EnumerationDefinitions[IFC Entity],1):tbl_B_EnumerationDefinitions[[#This Row],[IFC Entity]])))</f>
        <v>0</v>
      </c>
    </row>
    <row r="131" spans="2:5" x14ac:dyDescent="0.35">
      <c r="B131" s="73" t="s">
        <v>1091</v>
      </c>
      <c r="C131" s="73" t="s">
        <v>5087</v>
      </c>
      <c r="D131" s="84" t="s">
        <v>5088</v>
      </c>
      <c r="E131" s="73" t="b">
        <f>ISEVEN(COUNTA(_xlfn.UNIQUE(INDEX(tbl_B_EnumerationDefinitions[IFC Entity],1):tbl_B_EnumerationDefinitions[[#This Row],[IFC Entity]])))</f>
        <v>0</v>
      </c>
    </row>
    <row r="132" spans="2:5" x14ac:dyDescent="0.35">
      <c r="B132" s="73" t="s">
        <v>1091</v>
      </c>
      <c r="C132" s="73" t="s">
        <v>4884</v>
      </c>
      <c r="D132" s="84" t="s">
        <v>5089</v>
      </c>
      <c r="E132" s="73" t="b">
        <f>ISEVEN(COUNTA(_xlfn.UNIQUE(INDEX(tbl_B_EnumerationDefinitions[IFC Entity],1):tbl_B_EnumerationDefinitions[[#This Row],[IFC Entity]])))</f>
        <v>0</v>
      </c>
    </row>
    <row r="133" spans="2:5" x14ac:dyDescent="0.35">
      <c r="B133" s="73" t="s">
        <v>1091</v>
      </c>
      <c r="C133" s="73" t="s">
        <v>5090</v>
      </c>
      <c r="D133" s="84" t="s">
        <v>5091</v>
      </c>
      <c r="E133" s="73" t="b">
        <f>ISEVEN(COUNTA(_xlfn.UNIQUE(INDEX(tbl_B_EnumerationDefinitions[IFC Entity],1):tbl_B_EnumerationDefinitions[[#This Row],[IFC Entity]])))</f>
        <v>0</v>
      </c>
    </row>
    <row r="134" spans="2:5" x14ac:dyDescent="0.35">
      <c r="B134" s="73" t="s">
        <v>1091</v>
      </c>
      <c r="C134" s="73" t="s">
        <v>5092</v>
      </c>
      <c r="D134" s="84" t="s">
        <v>5093</v>
      </c>
      <c r="E134" s="73" t="b">
        <f>ISEVEN(COUNTA(_xlfn.UNIQUE(INDEX(tbl_B_EnumerationDefinitions[IFC Entity],1):tbl_B_EnumerationDefinitions[[#This Row],[IFC Entity]])))</f>
        <v>0</v>
      </c>
    </row>
    <row r="135" spans="2:5" x14ac:dyDescent="0.35">
      <c r="B135" s="73" t="s">
        <v>1091</v>
      </c>
      <c r="C135" s="73" t="s">
        <v>4889</v>
      </c>
      <c r="D135" s="84" t="s">
        <v>5094</v>
      </c>
      <c r="E135" s="73" t="b">
        <f>ISEVEN(COUNTA(_xlfn.UNIQUE(INDEX(tbl_B_EnumerationDefinitions[IFC Entity],1):tbl_B_EnumerationDefinitions[[#This Row],[IFC Entity]])))</f>
        <v>0</v>
      </c>
    </row>
    <row r="136" spans="2:5" x14ac:dyDescent="0.35">
      <c r="B136" s="73" t="s">
        <v>1091</v>
      </c>
      <c r="C136" s="73" t="s">
        <v>5095</v>
      </c>
      <c r="D136" s="84" t="s">
        <v>5096</v>
      </c>
      <c r="E136" s="73" t="b">
        <f>ISEVEN(COUNTA(_xlfn.UNIQUE(INDEX(tbl_B_EnumerationDefinitions[IFC Entity],1):tbl_B_EnumerationDefinitions[[#This Row],[IFC Entity]])))</f>
        <v>0</v>
      </c>
    </row>
    <row r="137" spans="2:5" x14ac:dyDescent="0.35">
      <c r="B137" s="73" t="s">
        <v>1093</v>
      </c>
      <c r="C137" s="73" t="s">
        <v>4884</v>
      </c>
      <c r="D137" s="84" t="s">
        <v>5097</v>
      </c>
      <c r="E137" s="73" t="b">
        <f>ISEVEN(COUNTA(_xlfn.UNIQUE(INDEX(tbl_B_EnumerationDefinitions[IFC Entity],1):tbl_B_EnumerationDefinitions[[#This Row],[IFC Entity]])))</f>
        <v>1</v>
      </c>
    </row>
    <row r="138" spans="2:5" x14ac:dyDescent="0.35">
      <c r="B138" s="73" t="s">
        <v>1093</v>
      </c>
      <c r="C138" s="73" t="s">
        <v>4889</v>
      </c>
      <c r="D138" s="84" t="s">
        <v>5098</v>
      </c>
      <c r="E138" s="73" t="b">
        <f>ISEVEN(COUNTA(_xlfn.UNIQUE(INDEX(tbl_B_EnumerationDefinitions[IFC Entity],1):tbl_B_EnumerationDefinitions[[#This Row],[IFC Entity]])))</f>
        <v>1</v>
      </c>
    </row>
    <row r="139" spans="2:5" x14ac:dyDescent="0.35">
      <c r="B139" s="73" t="s">
        <v>1095</v>
      </c>
      <c r="C139" s="73" t="s">
        <v>5099</v>
      </c>
      <c r="D139" s="84" t="s">
        <v>5100</v>
      </c>
      <c r="E139" s="73" t="b">
        <f>ISEVEN(COUNTA(_xlfn.UNIQUE(INDEX(tbl_B_EnumerationDefinitions[IFC Entity],1):tbl_B_EnumerationDefinitions[[#This Row],[IFC Entity]])))</f>
        <v>0</v>
      </c>
    </row>
    <row r="140" spans="2:5" x14ac:dyDescent="0.35">
      <c r="B140" s="73" t="s">
        <v>1095</v>
      </c>
      <c r="C140" s="73" t="s">
        <v>5101</v>
      </c>
      <c r="D140" s="84" t="s">
        <v>5102</v>
      </c>
      <c r="E140" s="73" t="b">
        <f>ISEVEN(COUNTA(_xlfn.UNIQUE(INDEX(tbl_B_EnumerationDefinitions[IFC Entity],1):tbl_B_EnumerationDefinitions[[#This Row],[IFC Entity]])))</f>
        <v>0</v>
      </c>
    </row>
    <row r="141" spans="2:5" x14ac:dyDescent="0.35">
      <c r="B141" s="73" t="s">
        <v>1095</v>
      </c>
      <c r="C141" s="73" t="s">
        <v>5103</v>
      </c>
      <c r="D141" s="84" t="s">
        <v>5104</v>
      </c>
      <c r="E141" s="73" t="b">
        <f>ISEVEN(COUNTA(_xlfn.UNIQUE(INDEX(tbl_B_EnumerationDefinitions[IFC Entity],1):tbl_B_EnumerationDefinitions[[#This Row],[IFC Entity]])))</f>
        <v>0</v>
      </c>
    </row>
    <row r="142" spans="2:5" x14ac:dyDescent="0.35">
      <c r="B142" s="73" t="s">
        <v>1095</v>
      </c>
      <c r="C142" s="73" t="s">
        <v>5105</v>
      </c>
      <c r="D142" s="84" t="s">
        <v>5106</v>
      </c>
      <c r="E142" s="73" t="b">
        <f>ISEVEN(COUNTA(_xlfn.UNIQUE(INDEX(tbl_B_EnumerationDefinitions[IFC Entity],1):tbl_B_EnumerationDefinitions[[#This Row],[IFC Entity]])))</f>
        <v>0</v>
      </c>
    </row>
    <row r="143" spans="2:5" x14ac:dyDescent="0.35">
      <c r="B143" s="73" t="s">
        <v>1095</v>
      </c>
      <c r="C143" s="73" t="s">
        <v>5107</v>
      </c>
      <c r="D143" s="84" t="s">
        <v>5108</v>
      </c>
      <c r="E143" s="73" t="b">
        <f>ISEVEN(COUNTA(_xlfn.UNIQUE(INDEX(tbl_B_EnumerationDefinitions[IFC Entity],1):tbl_B_EnumerationDefinitions[[#This Row],[IFC Entity]])))</f>
        <v>0</v>
      </c>
    </row>
    <row r="144" spans="2:5" x14ac:dyDescent="0.35">
      <c r="B144" s="73" t="s">
        <v>1095</v>
      </c>
      <c r="C144" s="73" t="s">
        <v>5109</v>
      </c>
      <c r="D144" s="84" t="s">
        <v>5110</v>
      </c>
      <c r="E144" s="73" t="b">
        <f>ISEVEN(COUNTA(_xlfn.UNIQUE(INDEX(tbl_B_EnumerationDefinitions[IFC Entity],1):tbl_B_EnumerationDefinitions[[#This Row],[IFC Entity]])))</f>
        <v>0</v>
      </c>
    </row>
    <row r="145" spans="2:5" x14ac:dyDescent="0.35">
      <c r="B145" s="73" t="s">
        <v>1095</v>
      </c>
      <c r="C145" s="73" t="s">
        <v>5111</v>
      </c>
      <c r="D145" s="84" t="s">
        <v>5112</v>
      </c>
      <c r="E145" s="73" t="b">
        <f>ISEVEN(COUNTA(_xlfn.UNIQUE(INDEX(tbl_B_EnumerationDefinitions[IFC Entity],1):tbl_B_EnumerationDefinitions[[#This Row],[IFC Entity]])))</f>
        <v>0</v>
      </c>
    </row>
    <row r="146" spans="2:5" x14ac:dyDescent="0.35">
      <c r="B146" s="73" t="s">
        <v>1095</v>
      </c>
      <c r="C146" s="73" t="s">
        <v>5113</v>
      </c>
      <c r="D146" s="84" t="s">
        <v>5114</v>
      </c>
      <c r="E146" s="73" t="b">
        <f>ISEVEN(COUNTA(_xlfn.UNIQUE(INDEX(tbl_B_EnumerationDefinitions[IFC Entity],1):tbl_B_EnumerationDefinitions[[#This Row],[IFC Entity]])))</f>
        <v>0</v>
      </c>
    </row>
    <row r="147" spans="2:5" ht="31" x14ac:dyDescent="0.35">
      <c r="B147" s="73" t="s">
        <v>1095</v>
      </c>
      <c r="C147" s="73" t="s">
        <v>5115</v>
      </c>
      <c r="D147" s="84" t="s">
        <v>5116</v>
      </c>
      <c r="E147" s="73" t="b">
        <f>ISEVEN(COUNTA(_xlfn.UNIQUE(INDEX(tbl_B_EnumerationDefinitions[IFC Entity],1):tbl_B_EnumerationDefinitions[[#This Row],[IFC Entity]])))</f>
        <v>0</v>
      </c>
    </row>
    <row r="148" spans="2:5" x14ac:dyDescent="0.35">
      <c r="B148" s="73" t="s">
        <v>1095</v>
      </c>
      <c r="C148" s="73" t="s">
        <v>4884</v>
      </c>
      <c r="D148" s="84"/>
      <c r="E148" s="73" t="b">
        <f>ISEVEN(COUNTA(_xlfn.UNIQUE(INDEX(tbl_B_EnumerationDefinitions[IFC Entity],1):tbl_B_EnumerationDefinitions[[#This Row],[IFC Entity]])))</f>
        <v>0</v>
      </c>
    </row>
    <row r="149" spans="2:5" x14ac:dyDescent="0.35">
      <c r="B149" s="73" t="s">
        <v>1095</v>
      </c>
      <c r="C149" s="73" t="s">
        <v>5117</v>
      </c>
      <c r="D149" s="84" t="s">
        <v>5118</v>
      </c>
      <c r="E149" s="73" t="b">
        <f>ISEVEN(COUNTA(_xlfn.UNIQUE(INDEX(tbl_B_EnumerationDefinitions[IFC Entity],1):tbl_B_EnumerationDefinitions[[#This Row],[IFC Entity]])))</f>
        <v>0</v>
      </c>
    </row>
    <row r="150" spans="2:5" x14ac:dyDescent="0.35">
      <c r="B150" s="73" t="s">
        <v>1095</v>
      </c>
      <c r="C150" s="73" t="s">
        <v>5119</v>
      </c>
      <c r="D150" s="84" t="s">
        <v>5120</v>
      </c>
      <c r="E150" s="73" t="b">
        <f>ISEVEN(COUNTA(_xlfn.UNIQUE(INDEX(tbl_B_EnumerationDefinitions[IFC Entity],1):tbl_B_EnumerationDefinitions[[#This Row],[IFC Entity]])))</f>
        <v>0</v>
      </c>
    </row>
    <row r="151" spans="2:5" x14ac:dyDescent="0.35">
      <c r="B151" s="73" t="s">
        <v>1095</v>
      </c>
      <c r="C151" s="73" t="s">
        <v>4889</v>
      </c>
      <c r="D151" s="84" t="s">
        <v>5121</v>
      </c>
      <c r="E151" s="73" t="b">
        <f>ISEVEN(COUNTA(_xlfn.UNIQUE(INDEX(tbl_B_EnumerationDefinitions[IFC Entity],1):tbl_B_EnumerationDefinitions[[#This Row],[IFC Entity]])))</f>
        <v>0</v>
      </c>
    </row>
    <row r="152" spans="2:5" x14ac:dyDescent="0.35">
      <c r="B152" s="73" t="s">
        <v>1097</v>
      </c>
      <c r="C152" s="73" t="s">
        <v>96</v>
      </c>
      <c r="D152" s="84" t="s">
        <v>1098</v>
      </c>
      <c r="E152" s="73" t="b">
        <f>ISEVEN(COUNTA(_xlfn.UNIQUE(INDEX(tbl_B_EnumerationDefinitions[IFC Entity],1):tbl_B_EnumerationDefinitions[[#This Row],[IFC Entity]])))</f>
        <v>1</v>
      </c>
    </row>
    <row r="153" spans="2:5" x14ac:dyDescent="0.35">
      <c r="B153" s="73" t="s">
        <v>1100</v>
      </c>
      <c r="C153" s="73" t="s">
        <v>5122</v>
      </c>
      <c r="D153" s="84" t="s">
        <v>5123</v>
      </c>
      <c r="E153" s="73" t="b">
        <f>ISEVEN(COUNTA(_xlfn.UNIQUE(INDEX(tbl_B_EnumerationDefinitions[IFC Entity],1):tbl_B_EnumerationDefinitions[[#This Row],[IFC Entity]])))</f>
        <v>0</v>
      </c>
    </row>
    <row r="154" spans="2:5" x14ac:dyDescent="0.35">
      <c r="B154" s="73" t="s">
        <v>1100</v>
      </c>
      <c r="C154" s="73" t="s">
        <v>5124</v>
      </c>
      <c r="D154" s="84" t="s">
        <v>5125</v>
      </c>
      <c r="E154" s="73" t="b">
        <f>ISEVEN(COUNTA(_xlfn.UNIQUE(INDEX(tbl_B_EnumerationDefinitions[IFC Entity],1):tbl_B_EnumerationDefinitions[[#This Row],[IFC Entity]])))</f>
        <v>0</v>
      </c>
    </row>
    <row r="155" spans="2:5" x14ac:dyDescent="0.35">
      <c r="B155" s="73" t="s">
        <v>1100</v>
      </c>
      <c r="C155" s="73" t="s">
        <v>5126</v>
      </c>
      <c r="D155" s="84" t="s">
        <v>5127</v>
      </c>
      <c r="E155" s="73" t="b">
        <f>ISEVEN(COUNTA(_xlfn.UNIQUE(INDEX(tbl_B_EnumerationDefinitions[IFC Entity],1):tbl_B_EnumerationDefinitions[[#This Row],[IFC Entity]])))</f>
        <v>0</v>
      </c>
    </row>
    <row r="156" spans="2:5" x14ac:dyDescent="0.35">
      <c r="B156" s="73" t="s">
        <v>1100</v>
      </c>
      <c r="C156" s="73" t="s">
        <v>5128</v>
      </c>
      <c r="D156" s="84" t="s">
        <v>5129</v>
      </c>
      <c r="E156" s="73" t="b">
        <f>ISEVEN(COUNTA(_xlfn.UNIQUE(INDEX(tbl_B_EnumerationDefinitions[IFC Entity],1):tbl_B_EnumerationDefinitions[[#This Row],[IFC Entity]])))</f>
        <v>0</v>
      </c>
    </row>
    <row r="157" spans="2:5" x14ac:dyDescent="0.35">
      <c r="B157" s="73" t="s">
        <v>1100</v>
      </c>
      <c r="C157" s="73" t="s">
        <v>5130</v>
      </c>
      <c r="D157" s="84" t="s">
        <v>5131</v>
      </c>
      <c r="E157" s="73" t="b">
        <f>ISEVEN(COUNTA(_xlfn.UNIQUE(INDEX(tbl_B_EnumerationDefinitions[IFC Entity],1):tbl_B_EnumerationDefinitions[[#This Row],[IFC Entity]])))</f>
        <v>0</v>
      </c>
    </row>
    <row r="158" spans="2:5" x14ac:dyDescent="0.35">
      <c r="B158" s="73" t="s">
        <v>1100</v>
      </c>
      <c r="C158" s="73" t="s">
        <v>4884</v>
      </c>
      <c r="D158" s="84"/>
      <c r="E158" s="73" t="b">
        <f>ISEVEN(COUNTA(_xlfn.UNIQUE(INDEX(tbl_B_EnumerationDefinitions[IFC Entity],1):tbl_B_EnumerationDefinitions[[#This Row],[IFC Entity]])))</f>
        <v>0</v>
      </c>
    </row>
    <row r="159" spans="2:5" x14ac:dyDescent="0.35">
      <c r="B159" s="73" t="s">
        <v>1100</v>
      </c>
      <c r="C159" s="73" t="s">
        <v>5132</v>
      </c>
      <c r="D159" s="84" t="s">
        <v>5133</v>
      </c>
      <c r="E159" s="73" t="b">
        <f>ISEVEN(COUNTA(_xlfn.UNIQUE(INDEX(tbl_B_EnumerationDefinitions[IFC Entity],1):tbl_B_EnumerationDefinitions[[#This Row],[IFC Entity]])))</f>
        <v>0</v>
      </c>
    </row>
    <row r="160" spans="2:5" x14ac:dyDescent="0.35">
      <c r="B160" s="73" t="s">
        <v>1100</v>
      </c>
      <c r="C160" s="73" t="s">
        <v>5134</v>
      </c>
      <c r="D160" s="84" t="s">
        <v>5135</v>
      </c>
      <c r="E160" s="73" t="b">
        <f>ISEVEN(COUNTA(_xlfn.UNIQUE(INDEX(tbl_B_EnumerationDefinitions[IFC Entity],1):tbl_B_EnumerationDefinitions[[#This Row],[IFC Entity]])))</f>
        <v>0</v>
      </c>
    </row>
    <row r="161" spans="2:5" x14ac:dyDescent="0.35">
      <c r="B161" s="73" t="s">
        <v>1100</v>
      </c>
      <c r="C161" s="73" t="s">
        <v>4889</v>
      </c>
      <c r="D161" s="84" t="s">
        <v>5136</v>
      </c>
      <c r="E161" s="73" t="b">
        <f>ISEVEN(COUNTA(_xlfn.UNIQUE(INDEX(tbl_B_EnumerationDefinitions[IFC Entity],1):tbl_B_EnumerationDefinitions[[#This Row],[IFC Entity]])))</f>
        <v>0</v>
      </c>
    </row>
    <row r="162" spans="2:5" x14ac:dyDescent="0.35">
      <c r="B162" s="73" t="s">
        <v>1100</v>
      </c>
      <c r="C162" s="73" t="s">
        <v>5137</v>
      </c>
      <c r="D162" s="84" t="s">
        <v>5138</v>
      </c>
      <c r="E162" s="73" t="b">
        <f>ISEVEN(COUNTA(_xlfn.UNIQUE(INDEX(tbl_B_EnumerationDefinitions[IFC Entity],1):tbl_B_EnumerationDefinitions[[#This Row],[IFC Entity]])))</f>
        <v>0</v>
      </c>
    </row>
    <row r="163" spans="2:5" ht="31" x14ac:dyDescent="0.35">
      <c r="B163" s="73" t="s">
        <v>1102</v>
      </c>
      <c r="C163" s="73" t="s">
        <v>96</v>
      </c>
      <c r="D163" s="84" t="s">
        <v>1103</v>
      </c>
      <c r="E163" s="73" t="b">
        <f>ISEVEN(COUNTA(_xlfn.UNIQUE(INDEX(tbl_B_EnumerationDefinitions[IFC Entity],1):tbl_B_EnumerationDefinitions[[#This Row],[IFC Entity]])))</f>
        <v>1</v>
      </c>
    </row>
    <row r="164" spans="2:5" x14ac:dyDescent="0.35">
      <c r="B164" s="73" t="s">
        <v>1105</v>
      </c>
      <c r="C164" s="73" t="s">
        <v>4959</v>
      </c>
      <c r="D164" s="84" t="s">
        <v>5139</v>
      </c>
      <c r="E164" s="73" t="b">
        <f>ISEVEN(COUNTA(_xlfn.UNIQUE(INDEX(tbl_B_EnumerationDefinitions[IFC Entity],1):tbl_B_EnumerationDefinitions[[#This Row],[IFC Entity]])))</f>
        <v>0</v>
      </c>
    </row>
    <row r="165" spans="2:5" x14ac:dyDescent="0.35">
      <c r="B165" s="73" t="s">
        <v>1105</v>
      </c>
      <c r="C165" s="73" t="s">
        <v>5140</v>
      </c>
      <c r="D165" s="84" t="s">
        <v>5141</v>
      </c>
      <c r="E165" s="73" t="b">
        <f>ISEVEN(COUNTA(_xlfn.UNIQUE(INDEX(tbl_B_EnumerationDefinitions[IFC Entity],1):tbl_B_EnumerationDefinitions[[#This Row],[IFC Entity]])))</f>
        <v>0</v>
      </c>
    </row>
    <row r="166" spans="2:5" x14ac:dyDescent="0.35">
      <c r="B166" s="73" t="s">
        <v>1105</v>
      </c>
      <c r="C166" s="73" t="s">
        <v>5142</v>
      </c>
      <c r="D166" s="84" t="s">
        <v>5143</v>
      </c>
      <c r="E166" s="73" t="b">
        <f>ISEVEN(COUNTA(_xlfn.UNIQUE(INDEX(tbl_B_EnumerationDefinitions[IFC Entity],1):tbl_B_EnumerationDefinitions[[#This Row],[IFC Entity]])))</f>
        <v>0</v>
      </c>
    </row>
    <row r="167" spans="2:5" x14ac:dyDescent="0.35">
      <c r="B167" s="73" t="s">
        <v>1105</v>
      </c>
      <c r="C167" s="73" t="s">
        <v>5144</v>
      </c>
      <c r="D167" s="84" t="s">
        <v>5145</v>
      </c>
      <c r="E167" s="73" t="b">
        <f>ISEVEN(COUNTA(_xlfn.UNIQUE(INDEX(tbl_B_EnumerationDefinitions[IFC Entity],1):tbl_B_EnumerationDefinitions[[#This Row],[IFC Entity]])))</f>
        <v>0</v>
      </c>
    </row>
    <row r="168" spans="2:5" ht="31" x14ac:dyDescent="0.35">
      <c r="B168" s="73" t="s">
        <v>1105</v>
      </c>
      <c r="C168" s="73" t="s">
        <v>5146</v>
      </c>
      <c r="D168" s="84" t="s">
        <v>5147</v>
      </c>
      <c r="E168" s="73" t="b">
        <f>ISEVEN(COUNTA(_xlfn.UNIQUE(INDEX(tbl_B_EnumerationDefinitions[IFC Entity],1):tbl_B_EnumerationDefinitions[[#This Row],[IFC Entity]])))</f>
        <v>0</v>
      </c>
    </row>
    <row r="169" spans="2:5" x14ac:dyDescent="0.35">
      <c r="B169" s="73" t="s">
        <v>1105</v>
      </c>
      <c r="C169" s="73" t="s">
        <v>4884</v>
      </c>
      <c r="D169" s="84"/>
      <c r="E169" s="73" t="b">
        <f>ISEVEN(COUNTA(_xlfn.UNIQUE(INDEX(tbl_B_EnumerationDefinitions[IFC Entity],1):tbl_B_EnumerationDefinitions[[#This Row],[IFC Entity]])))</f>
        <v>0</v>
      </c>
    </row>
    <row r="170" spans="2:5" x14ac:dyDescent="0.35">
      <c r="B170" s="73" t="s">
        <v>1105</v>
      </c>
      <c r="C170" s="73" t="s">
        <v>5148</v>
      </c>
      <c r="D170" s="84" t="s">
        <v>5149</v>
      </c>
      <c r="E170" s="73" t="b">
        <f>ISEVEN(COUNTA(_xlfn.UNIQUE(INDEX(tbl_B_EnumerationDefinitions[IFC Entity],1):tbl_B_EnumerationDefinitions[[#This Row],[IFC Entity]])))</f>
        <v>0</v>
      </c>
    </row>
    <row r="171" spans="2:5" x14ac:dyDescent="0.35">
      <c r="B171" s="73" t="s">
        <v>1105</v>
      </c>
      <c r="C171" s="73" t="s">
        <v>5150</v>
      </c>
      <c r="D171" s="84" t="s">
        <v>5151</v>
      </c>
      <c r="E171" s="73" t="b">
        <f>ISEVEN(COUNTA(_xlfn.UNIQUE(INDEX(tbl_B_EnumerationDefinitions[IFC Entity],1):tbl_B_EnumerationDefinitions[[#This Row],[IFC Entity]])))</f>
        <v>0</v>
      </c>
    </row>
    <row r="172" spans="2:5" x14ac:dyDescent="0.35">
      <c r="B172" s="73" t="s">
        <v>1105</v>
      </c>
      <c r="C172" s="73" t="s">
        <v>4889</v>
      </c>
      <c r="D172" s="84" t="s">
        <v>5152</v>
      </c>
      <c r="E172" s="73" t="b">
        <f>ISEVEN(COUNTA(_xlfn.UNIQUE(INDEX(tbl_B_EnumerationDefinitions[IFC Entity],1):tbl_B_EnumerationDefinitions[[#This Row],[IFC Entity]])))</f>
        <v>0</v>
      </c>
    </row>
    <row r="173" spans="2:5" x14ac:dyDescent="0.35">
      <c r="B173" s="73" t="s">
        <v>1108</v>
      </c>
      <c r="C173" s="73" t="s">
        <v>5153</v>
      </c>
      <c r="D173" s="84" t="s">
        <v>5154</v>
      </c>
      <c r="E173" s="73" t="b">
        <f>ISEVEN(COUNTA(_xlfn.UNIQUE(INDEX(tbl_B_EnumerationDefinitions[IFC Entity],1):tbl_B_EnumerationDefinitions[[#This Row],[IFC Entity]])))</f>
        <v>1</v>
      </c>
    </row>
    <row r="174" spans="2:5" x14ac:dyDescent="0.35">
      <c r="B174" s="73" t="s">
        <v>1108</v>
      </c>
      <c r="C174" s="73" t="s">
        <v>4884</v>
      </c>
      <c r="D174" s="84"/>
      <c r="E174" s="73" t="b">
        <f>ISEVEN(COUNTA(_xlfn.UNIQUE(INDEX(tbl_B_EnumerationDefinitions[IFC Entity],1):tbl_B_EnumerationDefinitions[[#This Row],[IFC Entity]])))</f>
        <v>1</v>
      </c>
    </row>
    <row r="175" spans="2:5" x14ac:dyDescent="0.35">
      <c r="B175" s="73" t="s">
        <v>1108</v>
      </c>
      <c r="C175" s="73" t="s">
        <v>5155</v>
      </c>
      <c r="D175" s="84" t="s">
        <v>5156</v>
      </c>
      <c r="E175" s="73" t="b">
        <f>ISEVEN(COUNTA(_xlfn.UNIQUE(INDEX(tbl_B_EnumerationDefinitions[IFC Entity],1):tbl_B_EnumerationDefinitions[[#This Row],[IFC Entity]])))</f>
        <v>1</v>
      </c>
    </row>
    <row r="176" spans="2:5" x14ac:dyDescent="0.35">
      <c r="B176" s="73" t="s">
        <v>1108</v>
      </c>
      <c r="C176" s="73" t="s">
        <v>4889</v>
      </c>
      <c r="D176" s="84" t="s">
        <v>5157</v>
      </c>
      <c r="E176" s="73" t="b">
        <f>ISEVEN(COUNTA(_xlfn.UNIQUE(INDEX(tbl_B_EnumerationDefinitions[IFC Entity],1):tbl_B_EnumerationDefinitions[[#This Row],[IFC Entity]])))</f>
        <v>1</v>
      </c>
    </row>
    <row r="177" spans="2:5" x14ac:dyDescent="0.35">
      <c r="B177" s="73" t="s">
        <v>1111</v>
      </c>
      <c r="C177" s="73" t="s">
        <v>5158</v>
      </c>
      <c r="D177" s="84" t="s">
        <v>5159</v>
      </c>
      <c r="E177" s="73" t="b">
        <f>ISEVEN(COUNTA(_xlfn.UNIQUE(INDEX(tbl_B_EnumerationDefinitions[IFC Entity],1):tbl_B_EnumerationDefinitions[[#This Row],[IFC Entity]])))</f>
        <v>0</v>
      </c>
    </row>
    <row r="178" spans="2:5" x14ac:dyDescent="0.35">
      <c r="B178" s="73" t="s">
        <v>1111</v>
      </c>
      <c r="C178" s="73" t="s">
        <v>4884</v>
      </c>
      <c r="D178" s="84"/>
      <c r="E178" s="73" t="b">
        <f>ISEVEN(COUNTA(_xlfn.UNIQUE(INDEX(tbl_B_EnumerationDefinitions[IFC Entity],1):tbl_B_EnumerationDefinitions[[#This Row],[IFC Entity]])))</f>
        <v>0</v>
      </c>
    </row>
    <row r="179" spans="2:5" x14ac:dyDescent="0.35">
      <c r="B179" s="73" t="s">
        <v>1111</v>
      </c>
      <c r="C179" s="73" t="s">
        <v>5160</v>
      </c>
      <c r="D179" s="84" t="s">
        <v>5161</v>
      </c>
      <c r="E179" s="73" t="b">
        <f>ISEVEN(COUNTA(_xlfn.UNIQUE(INDEX(tbl_B_EnumerationDefinitions[IFC Entity],1):tbl_B_EnumerationDefinitions[[#This Row],[IFC Entity]])))</f>
        <v>0</v>
      </c>
    </row>
    <row r="180" spans="2:5" x14ac:dyDescent="0.35">
      <c r="B180" s="73" t="s">
        <v>1111</v>
      </c>
      <c r="C180" s="73" t="s">
        <v>5162</v>
      </c>
      <c r="D180" s="84" t="s">
        <v>5163</v>
      </c>
      <c r="E180" s="73" t="b">
        <f>ISEVEN(COUNTA(_xlfn.UNIQUE(INDEX(tbl_B_EnumerationDefinitions[IFC Entity],1):tbl_B_EnumerationDefinitions[[#This Row],[IFC Entity]])))</f>
        <v>0</v>
      </c>
    </row>
    <row r="181" spans="2:5" x14ac:dyDescent="0.35">
      <c r="B181" s="73" t="s">
        <v>1111</v>
      </c>
      <c r="C181" s="73" t="s">
        <v>4889</v>
      </c>
      <c r="D181" s="84" t="s">
        <v>5164</v>
      </c>
      <c r="E181" s="73" t="b">
        <f>ISEVEN(COUNTA(_xlfn.UNIQUE(INDEX(tbl_B_EnumerationDefinitions[IFC Entity],1):tbl_B_EnumerationDefinitions[[#This Row],[IFC Entity]])))</f>
        <v>0</v>
      </c>
    </row>
    <row r="182" spans="2:5" x14ac:dyDescent="0.35">
      <c r="B182" s="73" t="s">
        <v>1114</v>
      </c>
      <c r="C182" s="73" t="s">
        <v>5165</v>
      </c>
      <c r="D182" s="84" t="s">
        <v>5166</v>
      </c>
      <c r="E182" s="73" t="b">
        <f>ISEVEN(COUNTA(_xlfn.UNIQUE(INDEX(tbl_B_EnumerationDefinitions[IFC Entity],1):tbl_B_EnumerationDefinitions[[#This Row],[IFC Entity]])))</f>
        <v>1</v>
      </c>
    </row>
    <row r="183" spans="2:5" x14ac:dyDescent="0.35">
      <c r="B183" s="73" t="s">
        <v>1114</v>
      </c>
      <c r="C183" s="73" t="s">
        <v>5167</v>
      </c>
      <c r="D183" s="84" t="s">
        <v>5168</v>
      </c>
      <c r="E183" s="73" t="b">
        <f>ISEVEN(COUNTA(_xlfn.UNIQUE(INDEX(tbl_B_EnumerationDefinitions[IFC Entity],1):tbl_B_EnumerationDefinitions[[#This Row],[IFC Entity]])))</f>
        <v>1</v>
      </c>
    </row>
    <row r="184" spans="2:5" x14ac:dyDescent="0.35">
      <c r="B184" s="73" t="s">
        <v>1114</v>
      </c>
      <c r="C184" s="73" t="s">
        <v>5169</v>
      </c>
      <c r="D184" s="84" t="s">
        <v>5170</v>
      </c>
      <c r="E184" s="73" t="b">
        <f>ISEVEN(COUNTA(_xlfn.UNIQUE(INDEX(tbl_B_EnumerationDefinitions[IFC Entity],1):tbl_B_EnumerationDefinitions[[#This Row],[IFC Entity]])))</f>
        <v>1</v>
      </c>
    </row>
    <row r="185" spans="2:5" x14ac:dyDescent="0.35">
      <c r="B185" s="73" t="s">
        <v>1114</v>
      </c>
      <c r="C185" s="73" t="s">
        <v>5171</v>
      </c>
      <c r="D185" s="84" t="s">
        <v>5172</v>
      </c>
      <c r="E185" s="73" t="b">
        <f>ISEVEN(COUNTA(_xlfn.UNIQUE(INDEX(tbl_B_EnumerationDefinitions[IFC Entity],1):tbl_B_EnumerationDefinitions[[#This Row],[IFC Entity]])))</f>
        <v>1</v>
      </c>
    </row>
    <row r="186" spans="2:5" x14ac:dyDescent="0.35">
      <c r="B186" s="73" t="s">
        <v>1114</v>
      </c>
      <c r="C186" s="73" t="s">
        <v>5173</v>
      </c>
      <c r="D186" s="84" t="s">
        <v>5174</v>
      </c>
      <c r="E186" s="73" t="b">
        <f>ISEVEN(COUNTA(_xlfn.UNIQUE(INDEX(tbl_B_EnumerationDefinitions[IFC Entity],1):tbl_B_EnumerationDefinitions[[#This Row],[IFC Entity]])))</f>
        <v>1</v>
      </c>
    </row>
    <row r="187" spans="2:5" x14ac:dyDescent="0.35">
      <c r="B187" s="73" t="s">
        <v>1114</v>
      </c>
      <c r="C187" s="73" t="s">
        <v>5175</v>
      </c>
      <c r="D187" s="84" t="s">
        <v>5176</v>
      </c>
      <c r="E187" s="73" t="b">
        <f>ISEVEN(COUNTA(_xlfn.UNIQUE(INDEX(tbl_B_EnumerationDefinitions[IFC Entity],1):tbl_B_EnumerationDefinitions[[#This Row],[IFC Entity]])))</f>
        <v>1</v>
      </c>
    </row>
    <row r="188" spans="2:5" ht="31" x14ac:dyDescent="0.35">
      <c r="B188" s="73" t="s">
        <v>1114</v>
      </c>
      <c r="C188" s="73" t="s">
        <v>5177</v>
      </c>
      <c r="D188" s="84" t="s">
        <v>5178</v>
      </c>
      <c r="E188" s="73" t="b">
        <f>ISEVEN(COUNTA(_xlfn.UNIQUE(INDEX(tbl_B_EnumerationDefinitions[IFC Entity],1):tbl_B_EnumerationDefinitions[[#This Row],[IFC Entity]])))</f>
        <v>1</v>
      </c>
    </row>
    <row r="189" spans="2:5" x14ac:dyDescent="0.35">
      <c r="B189" s="73" t="s">
        <v>1114</v>
      </c>
      <c r="C189" s="73" t="s">
        <v>5179</v>
      </c>
      <c r="D189" s="84" t="s">
        <v>5180</v>
      </c>
      <c r="E189" s="73" t="b">
        <f>ISEVEN(COUNTA(_xlfn.UNIQUE(INDEX(tbl_B_EnumerationDefinitions[IFC Entity],1):tbl_B_EnumerationDefinitions[[#This Row],[IFC Entity]])))</f>
        <v>1</v>
      </c>
    </row>
    <row r="190" spans="2:5" x14ac:dyDescent="0.35">
      <c r="B190" s="73" t="s">
        <v>1114</v>
      </c>
      <c r="C190" s="73" t="s">
        <v>5181</v>
      </c>
      <c r="D190" s="84" t="s">
        <v>5182</v>
      </c>
      <c r="E190" s="73" t="b">
        <f>ISEVEN(COUNTA(_xlfn.UNIQUE(INDEX(tbl_B_EnumerationDefinitions[IFC Entity],1):tbl_B_EnumerationDefinitions[[#This Row],[IFC Entity]])))</f>
        <v>1</v>
      </c>
    </row>
    <row r="191" spans="2:5" x14ac:dyDescent="0.35">
      <c r="B191" s="73" t="s">
        <v>1114</v>
      </c>
      <c r="C191" s="73" t="s">
        <v>5183</v>
      </c>
      <c r="D191" s="84" t="s">
        <v>5184</v>
      </c>
      <c r="E191" s="73" t="b">
        <f>ISEVEN(COUNTA(_xlfn.UNIQUE(INDEX(tbl_B_EnumerationDefinitions[IFC Entity],1):tbl_B_EnumerationDefinitions[[#This Row],[IFC Entity]])))</f>
        <v>1</v>
      </c>
    </row>
    <row r="192" spans="2:5" x14ac:dyDescent="0.35">
      <c r="B192" s="73" t="s">
        <v>1114</v>
      </c>
      <c r="C192" s="73" t="s">
        <v>5185</v>
      </c>
      <c r="D192" s="84" t="s">
        <v>5168</v>
      </c>
      <c r="E192" s="73" t="b">
        <f>ISEVEN(COUNTA(_xlfn.UNIQUE(INDEX(tbl_B_EnumerationDefinitions[IFC Entity],1):tbl_B_EnumerationDefinitions[[#This Row],[IFC Entity]])))</f>
        <v>1</v>
      </c>
    </row>
    <row r="193" spans="2:5" x14ac:dyDescent="0.35">
      <c r="B193" s="73" t="s">
        <v>1114</v>
      </c>
      <c r="C193" s="73" t="s">
        <v>5186</v>
      </c>
      <c r="D193" s="84" t="s">
        <v>5187</v>
      </c>
      <c r="E193" s="73" t="b">
        <f>ISEVEN(COUNTA(_xlfn.UNIQUE(INDEX(tbl_B_EnumerationDefinitions[IFC Entity],1):tbl_B_EnumerationDefinitions[[#This Row],[IFC Entity]])))</f>
        <v>1</v>
      </c>
    </row>
    <row r="194" spans="2:5" x14ac:dyDescent="0.35">
      <c r="B194" s="73" t="s">
        <v>1114</v>
      </c>
      <c r="C194" s="73" t="s">
        <v>4884</v>
      </c>
      <c r="D194" s="84"/>
      <c r="E194" s="73" t="b">
        <f>ISEVEN(COUNTA(_xlfn.UNIQUE(INDEX(tbl_B_EnumerationDefinitions[IFC Entity],1):tbl_B_EnumerationDefinitions[[#This Row],[IFC Entity]])))</f>
        <v>1</v>
      </c>
    </row>
    <row r="195" spans="2:5" x14ac:dyDescent="0.35">
      <c r="B195" s="73" t="s">
        <v>1114</v>
      </c>
      <c r="C195" s="73" t="s">
        <v>5188</v>
      </c>
      <c r="D195" s="84" t="s">
        <v>5189</v>
      </c>
      <c r="E195" s="73" t="b">
        <f>ISEVEN(COUNTA(_xlfn.UNIQUE(INDEX(tbl_B_EnumerationDefinitions[IFC Entity],1):tbl_B_EnumerationDefinitions[[#This Row],[IFC Entity]])))</f>
        <v>1</v>
      </c>
    </row>
    <row r="196" spans="2:5" x14ac:dyDescent="0.35">
      <c r="B196" s="73" t="s">
        <v>1114</v>
      </c>
      <c r="C196" s="73" t="s">
        <v>5190</v>
      </c>
      <c r="D196" s="84" t="s">
        <v>5191</v>
      </c>
      <c r="E196" s="73" t="b">
        <f>ISEVEN(COUNTA(_xlfn.UNIQUE(INDEX(tbl_B_EnumerationDefinitions[IFC Entity],1):tbl_B_EnumerationDefinitions[[#This Row],[IFC Entity]])))</f>
        <v>1</v>
      </c>
    </row>
    <row r="197" spans="2:5" x14ac:dyDescent="0.35">
      <c r="B197" s="73" t="s">
        <v>1114</v>
      </c>
      <c r="C197" s="73" t="s">
        <v>5192</v>
      </c>
      <c r="D197" s="84"/>
      <c r="E197" s="73" t="b">
        <f>ISEVEN(COUNTA(_xlfn.UNIQUE(INDEX(tbl_B_EnumerationDefinitions[IFC Entity],1):tbl_B_EnumerationDefinitions[[#This Row],[IFC Entity]])))</f>
        <v>1</v>
      </c>
    </row>
    <row r="198" spans="2:5" x14ac:dyDescent="0.35">
      <c r="B198" s="73" t="s">
        <v>1114</v>
      </c>
      <c r="C198" s="73" t="s">
        <v>5193</v>
      </c>
      <c r="D198" s="84" t="s">
        <v>5194</v>
      </c>
      <c r="E198" s="73" t="b">
        <f>ISEVEN(COUNTA(_xlfn.UNIQUE(INDEX(tbl_B_EnumerationDefinitions[IFC Entity],1):tbl_B_EnumerationDefinitions[[#This Row],[IFC Entity]])))</f>
        <v>1</v>
      </c>
    </row>
    <row r="199" spans="2:5" ht="31" x14ac:dyDescent="0.35">
      <c r="B199" s="73" t="s">
        <v>1114</v>
      </c>
      <c r="C199" s="73" t="s">
        <v>5195</v>
      </c>
      <c r="D199" s="84" t="s">
        <v>5196</v>
      </c>
      <c r="E199" s="73" t="b">
        <f>ISEVEN(COUNTA(_xlfn.UNIQUE(INDEX(tbl_B_EnumerationDefinitions[IFC Entity],1):tbl_B_EnumerationDefinitions[[#This Row],[IFC Entity]])))</f>
        <v>1</v>
      </c>
    </row>
    <row r="200" spans="2:5" x14ac:dyDescent="0.35">
      <c r="B200" s="73" t="s">
        <v>1114</v>
      </c>
      <c r="C200" s="73" t="s">
        <v>5197</v>
      </c>
      <c r="D200" s="84" t="s">
        <v>5198</v>
      </c>
      <c r="E200" s="73" t="b">
        <f>ISEVEN(COUNTA(_xlfn.UNIQUE(INDEX(tbl_B_EnumerationDefinitions[IFC Entity],1):tbl_B_EnumerationDefinitions[[#This Row],[IFC Entity]])))</f>
        <v>1</v>
      </c>
    </row>
    <row r="201" spans="2:5" x14ac:dyDescent="0.35">
      <c r="B201" s="73" t="s">
        <v>1114</v>
      </c>
      <c r="C201" s="73" t="s">
        <v>5199</v>
      </c>
      <c r="D201" s="84" t="s">
        <v>5200</v>
      </c>
      <c r="E201" s="73" t="b">
        <f>ISEVEN(COUNTA(_xlfn.UNIQUE(INDEX(tbl_B_EnumerationDefinitions[IFC Entity],1):tbl_B_EnumerationDefinitions[[#This Row],[IFC Entity]])))</f>
        <v>1</v>
      </c>
    </row>
    <row r="202" spans="2:5" x14ac:dyDescent="0.35">
      <c r="B202" s="73" t="s">
        <v>1114</v>
      </c>
      <c r="C202" s="73" t="s">
        <v>5201</v>
      </c>
      <c r="D202" s="84" t="s">
        <v>5202</v>
      </c>
      <c r="E202" s="73" t="b">
        <f>ISEVEN(COUNTA(_xlfn.UNIQUE(INDEX(tbl_B_EnumerationDefinitions[IFC Entity],1):tbl_B_EnumerationDefinitions[[#This Row],[IFC Entity]])))</f>
        <v>1</v>
      </c>
    </row>
    <row r="203" spans="2:5" x14ac:dyDescent="0.35">
      <c r="B203" s="73" t="s">
        <v>1114</v>
      </c>
      <c r="C203" s="73" t="s">
        <v>4889</v>
      </c>
      <c r="D203" s="84" t="s">
        <v>4890</v>
      </c>
      <c r="E203" s="73" t="b">
        <f>ISEVEN(COUNTA(_xlfn.UNIQUE(INDEX(tbl_B_EnumerationDefinitions[IFC Entity],1):tbl_B_EnumerationDefinitions[[#This Row],[IFC Entity]])))</f>
        <v>1</v>
      </c>
    </row>
    <row r="204" spans="2:5" x14ac:dyDescent="0.35">
      <c r="B204" s="73" t="s">
        <v>1114</v>
      </c>
      <c r="C204" s="73" t="s">
        <v>5203</v>
      </c>
      <c r="D204" s="84" t="s">
        <v>5204</v>
      </c>
      <c r="E204" s="73" t="b">
        <f>ISEVEN(COUNTA(_xlfn.UNIQUE(INDEX(tbl_B_EnumerationDefinitions[IFC Entity],1):tbl_B_EnumerationDefinitions[[#This Row],[IFC Entity]])))</f>
        <v>1</v>
      </c>
    </row>
    <row r="205" spans="2:5" x14ac:dyDescent="0.35">
      <c r="B205" s="73" t="s">
        <v>1114</v>
      </c>
      <c r="C205" s="73" t="s">
        <v>5205</v>
      </c>
      <c r="D205" s="84" t="s">
        <v>5206</v>
      </c>
      <c r="E205" s="73" t="b">
        <f>ISEVEN(COUNTA(_xlfn.UNIQUE(INDEX(tbl_B_EnumerationDefinitions[IFC Entity],1):tbl_B_EnumerationDefinitions[[#This Row],[IFC Entity]])))</f>
        <v>1</v>
      </c>
    </row>
    <row r="206" spans="2:5" x14ac:dyDescent="0.35">
      <c r="B206" s="73" t="s">
        <v>1114</v>
      </c>
      <c r="C206" s="73" t="s">
        <v>5207</v>
      </c>
      <c r="D206" s="84" t="s">
        <v>5208</v>
      </c>
      <c r="E206" s="73" t="b">
        <f>ISEVEN(COUNTA(_xlfn.UNIQUE(INDEX(tbl_B_EnumerationDefinitions[IFC Entity],1):tbl_B_EnumerationDefinitions[[#This Row],[IFC Entity]])))</f>
        <v>1</v>
      </c>
    </row>
    <row r="207" spans="2:5" x14ac:dyDescent="0.35">
      <c r="B207" s="73" t="s">
        <v>1114</v>
      </c>
      <c r="C207" s="73" t="s">
        <v>5209</v>
      </c>
      <c r="D207" s="84" t="s">
        <v>5168</v>
      </c>
      <c r="E207" s="73" t="b">
        <f>ISEVEN(COUNTA(_xlfn.UNIQUE(INDEX(tbl_B_EnumerationDefinitions[IFC Entity],1):tbl_B_EnumerationDefinitions[[#This Row],[IFC Entity]])))</f>
        <v>1</v>
      </c>
    </row>
    <row r="208" spans="2:5" x14ac:dyDescent="0.35">
      <c r="B208" s="73" t="s">
        <v>1117</v>
      </c>
      <c r="C208" s="73" t="s">
        <v>5210</v>
      </c>
      <c r="D208" s="84" t="s">
        <v>5211</v>
      </c>
      <c r="E208" s="73" t="b">
        <f>ISEVEN(COUNTA(_xlfn.UNIQUE(INDEX(tbl_B_EnumerationDefinitions[IFC Entity],1):tbl_B_EnumerationDefinitions[[#This Row],[IFC Entity]])))</f>
        <v>0</v>
      </c>
    </row>
    <row r="209" spans="2:5" x14ac:dyDescent="0.35">
      <c r="B209" s="73" t="s">
        <v>1117</v>
      </c>
      <c r="C209" s="73" t="s">
        <v>5212</v>
      </c>
      <c r="D209" s="84" t="s">
        <v>5213</v>
      </c>
      <c r="E209" s="73" t="b">
        <f>ISEVEN(COUNTA(_xlfn.UNIQUE(INDEX(tbl_B_EnumerationDefinitions[IFC Entity],1):tbl_B_EnumerationDefinitions[[#This Row],[IFC Entity]])))</f>
        <v>0</v>
      </c>
    </row>
    <row r="210" spans="2:5" x14ac:dyDescent="0.35">
      <c r="B210" s="73" t="s">
        <v>1117</v>
      </c>
      <c r="C210" s="73" t="s">
        <v>5214</v>
      </c>
      <c r="D210" s="84" t="s">
        <v>5215</v>
      </c>
      <c r="E210" s="73" t="b">
        <f>ISEVEN(COUNTA(_xlfn.UNIQUE(INDEX(tbl_B_EnumerationDefinitions[IFC Entity],1):tbl_B_EnumerationDefinitions[[#This Row],[IFC Entity]])))</f>
        <v>0</v>
      </c>
    </row>
    <row r="211" spans="2:5" x14ac:dyDescent="0.35">
      <c r="B211" s="73" t="s">
        <v>1117</v>
      </c>
      <c r="C211" s="73" t="s">
        <v>5216</v>
      </c>
      <c r="D211" s="84" t="s">
        <v>5217</v>
      </c>
      <c r="E211" s="73" t="b">
        <f>ISEVEN(COUNTA(_xlfn.UNIQUE(INDEX(tbl_B_EnumerationDefinitions[IFC Entity],1):tbl_B_EnumerationDefinitions[[#This Row],[IFC Entity]])))</f>
        <v>0</v>
      </c>
    </row>
    <row r="212" spans="2:5" x14ac:dyDescent="0.35">
      <c r="B212" s="73" t="s">
        <v>1117</v>
      </c>
      <c r="C212" s="73" t="s">
        <v>5218</v>
      </c>
      <c r="D212" s="84" t="s">
        <v>5219</v>
      </c>
      <c r="E212" s="73" t="b">
        <f>ISEVEN(COUNTA(_xlfn.UNIQUE(INDEX(tbl_B_EnumerationDefinitions[IFC Entity],1):tbl_B_EnumerationDefinitions[[#This Row],[IFC Entity]])))</f>
        <v>0</v>
      </c>
    </row>
    <row r="213" spans="2:5" x14ac:dyDescent="0.35">
      <c r="B213" s="73" t="s">
        <v>1117</v>
      </c>
      <c r="C213" s="73" t="s">
        <v>5220</v>
      </c>
      <c r="D213" s="84" t="s">
        <v>5221</v>
      </c>
      <c r="E213" s="73" t="b">
        <f>ISEVEN(COUNTA(_xlfn.UNIQUE(INDEX(tbl_B_EnumerationDefinitions[IFC Entity],1):tbl_B_EnumerationDefinitions[[#This Row],[IFC Entity]])))</f>
        <v>0</v>
      </c>
    </row>
    <row r="214" spans="2:5" x14ac:dyDescent="0.35">
      <c r="B214" s="73" t="s">
        <v>1117</v>
      </c>
      <c r="C214" s="73" t="s">
        <v>5222</v>
      </c>
      <c r="D214" s="84" t="s">
        <v>5223</v>
      </c>
      <c r="E214" s="73" t="b">
        <f>ISEVEN(COUNTA(_xlfn.UNIQUE(INDEX(tbl_B_EnumerationDefinitions[IFC Entity],1):tbl_B_EnumerationDefinitions[[#This Row],[IFC Entity]])))</f>
        <v>0</v>
      </c>
    </row>
    <row r="215" spans="2:5" x14ac:dyDescent="0.35">
      <c r="B215" s="73" t="s">
        <v>1117</v>
      </c>
      <c r="C215" s="73" t="s">
        <v>4884</v>
      </c>
      <c r="D215" s="84"/>
      <c r="E215" s="73" t="b">
        <f>ISEVEN(COUNTA(_xlfn.UNIQUE(INDEX(tbl_B_EnumerationDefinitions[IFC Entity],1):tbl_B_EnumerationDefinitions[[#This Row],[IFC Entity]])))</f>
        <v>0</v>
      </c>
    </row>
    <row r="216" spans="2:5" x14ac:dyDescent="0.35">
      <c r="B216" s="73" t="s">
        <v>1117</v>
      </c>
      <c r="C216" s="73" t="s">
        <v>5224</v>
      </c>
      <c r="D216" s="84" t="s">
        <v>5225</v>
      </c>
      <c r="E216" s="73" t="b">
        <f>ISEVEN(COUNTA(_xlfn.UNIQUE(INDEX(tbl_B_EnumerationDefinitions[IFC Entity],1):tbl_B_EnumerationDefinitions[[#This Row],[IFC Entity]])))</f>
        <v>0</v>
      </c>
    </row>
    <row r="217" spans="2:5" x14ac:dyDescent="0.35">
      <c r="B217" s="73" t="s">
        <v>1117</v>
      </c>
      <c r="C217" s="73" t="s">
        <v>4889</v>
      </c>
      <c r="D217" s="84" t="s">
        <v>4890</v>
      </c>
      <c r="E217" s="73" t="b">
        <f>ISEVEN(COUNTA(_xlfn.UNIQUE(INDEX(tbl_B_EnumerationDefinitions[IFC Entity],1):tbl_B_EnumerationDefinitions[[#This Row],[IFC Entity]])))</f>
        <v>0</v>
      </c>
    </row>
    <row r="218" spans="2:5" x14ac:dyDescent="0.35">
      <c r="B218" s="73" t="s">
        <v>1120</v>
      </c>
      <c r="C218" s="73" t="s">
        <v>5226</v>
      </c>
      <c r="D218" s="84" t="s">
        <v>5227</v>
      </c>
      <c r="E218" s="73" t="b">
        <f>ISEVEN(COUNTA(_xlfn.UNIQUE(INDEX(tbl_B_EnumerationDefinitions[IFC Entity],1):tbl_B_EnumerationDefinitions[[#This Row],[IFC Entity]])))</f>
        <v>1</v>
      </c>
    </row>
    <row r="219" spans="2:5" x14ac:dyDescent="0.35">
      <c r="B219" s="73" t="s">
        <v>1120</v>
      </c>
      <c r="C219" s="73" t="s">
        <v>5228</v>
      </c>
      <c r="D219" s="84" t="s">
        <v>5229</v>
      </c>
      <c r="E219" s="73" t="b">
        <f>ISEVEN(COUNTA(_xlfn.UNIQUE(INDEX(tbl_B_EnumerationDefinitions[IFC Entity],1):tbl_B_EnumerationDefinitions[[#This Row],[IFC Entity]])))</f>
        <v>1</v>
      </c>
    </row>
    <row r="220" spans="2:5" x14ac:dyDescent="0.35">
      <c r="B220" s="73" t="s">
        <v>1120</v>
      </c>
      <c r="C220" s="73" t="s">
        <v>5230</v>
      </c>
      <c r="D220" s="84" t="s">
        <v>5231</v>
      </c>
      <c r="E220" s="73" t="b">
        <f>ISEVEN(COUNTA(_xlfn.UNIQUE(INDEX(tbl_B_EnumerationDefinitions[IFC Entity],1):tbl_B_EnumerationDefinitions[[#This Row],[IFC Entity]])))</f>
        <v>1</v>
      </c>
    </row>
    <row r="221" spans="2:5" x14ac:dyDescent="0.35">
      <c r="B221" s="73" t="s">
        <v>1120</v>
      </c>
      <c r="C221" s="73" t="s">
        <v>4884</v>
      </c>
      <c r="D221" s="84"/>
      <c r="E221" s="73" t="b">
        <f>ISEVEN(COUNTA(_xlfn.UNIQUE(INDEX(tbl_B_EnumerationDefinitions[IFC Entity],1):tbl_B_EnumerationDefinitions[[#This Row],[IFC Entity]])))</f>
        <v>1</v>
      </c>
    </row>
    <row r="222" spans="2:5" x14ac:dyDescent="0.35">
      <c r="B222" s="73" t="s">
        <v>1120</v>
      </c>
      <c r="C222" s="73" t="s">
        <v>5232</v>
      </c>
      <c r="D222" s="84" t="s">
        <v>5233</v>
      </c>
      <c r="E222" s="73" t="b">
        <f>ISEVEN(COUNTA(_xlfn.UNIQUE(INDEX(tbl_B_EnumerationDefinitions[IFC Entity],1):tbl_B_EnumerationDefinitions[[#This Row],[IFC Entity]])))</f>
        <v>1</v>
      </c>
    </row>
    <row r="223" spans="2:5" x14ac:dyDescent="0.35">
      <c r="B223" s="73" t="s">
        <v>1120</v>
      </c>
      <c r="C223" s="73" t="s">
        <v>4889</v>
      </c>
      <c r="D223" s="84" t="s">
        <v>4890</v>
      </c>
      <c r="E223" s="73" t="b">
        <f>ISEVEN(COUNTA(_xlfn.UNIQUE(INDEX(tbl_B_EnumerationDefinitions[IFC Entity],1):tbl_B_EnumerationDefinitions[[#This Row],[IFC Entity]])))</f>
        <v>1</v>
      </c>
    </row>
    <row r="224" spans="2:5" x14ac:dyDescent="0.35">
      <c r="B224" s="73" t="s">
        <v>1123</v>
      </c>
      <c r="C224" s="73" t="s">
        <v>4884</v>
      </c>
      <c r="D224" s="84"/>
      <c r="E224" s="73" t="b">
        <f>ISEVEN(COUNTA(_xlfn.UNIQUE(INDEX(tbl_B_EnumerationDefinitions[IFC Entity],1):tbl_B_EnumerationDefinitions[[#This Row],[IFC Entity]])))</f>
        <v>0</v>
      </c>
    </row>
    <row r="225" spans="2:5" x14ac:dyDescent="0.35">
      <c r="B225" s="73" t="s">
        <v>1123</v>
      </c>
      <c r="C225" s="73" t="s">
        <v>4889</v>
      </c>
      <c r="D225" s="84" t="s">
        <v>4890</v>
      </c>
      <c r="E225" s="73" t="b">
        <f>ISEVEN(COUNTA(_xlfn.UNIQUE(INDEX(tbl_B_EnumerationDefinitions[IFC Entity],1):tbl_B_EnumerationDefinitions[[#This Row],[IFC Entity]])))</f>
        <v>0</v>
      </c>
    </row>
    <row r="226" spans="2:5" x14ac:dyDescent="0.35">
      <c r="B226" s="73" t="s">
        <v>1126</v>
      </c>
      <c r="C226" s="73" t="s">
        <v>5234</v>
      </c>
      <c r="D226" s="84" t="s">
        <v>5235</v>
      </c>
      <c r="E226" s="73" t="b">
        <f>ISEVEN(COUNTA(_xlfn.UNIQUE(INDEX(tbl_B_EnumerationDefinitions[IFC Entity],1):tbl_B_EnumerationDefinitions[[#This Row],[IFC Entity]])))</f>
        <v>1</v>
      </c>
    </row>
    <row r="227" spans="2:5" x14ac:dyDescent="0.35">
      <c r="B227" s="73" t="s">
        <v>1126</v>
      </c>
      <c r="C227" s="73" t="s">
        <v>5236</v>
      </c>
      <c r="D227" s="84" t="s">
        <v>5237</v>
      </c>
      <c r="E227" s="73" t="b">
        <f>ISEVEN(COUNTA(_xlfn.UNIQUE(INDEX(tbl_B_EnumerationDefinitions[IFC Entity],1):tbl_B_EnumerationDefinitions[[#This Row],[IFC Entity]])))</f>
        <v>1</v>
      </c>
    </row>
    <row r="228" spans="2:5" x14ac:dyDescent="0.35">
      <c r="B228" s="73" t="s">
        <v>1126</v>
      </c>
      <c r="C228" s="73" t="s">
        <v>5238</v>
      </c>
      <c r="D228" s="84" t="s">
        <v>5239</v>
      </c>
      <c r="E228" s="73" t="b">
        <f>ISEVEN(COUNTA(_xlfn.UNIQUE(INDEX(tbl_B_EnumerationDefinitions[IFC Entity],1):tbl_B_EnumerationDefinitions[[#This Row],[IFC Entity]])))</f>
        <v>1</v>
      </c>
    </row>
    <row r="229" spans="2:5" x14ac:dyDescent="0.35">
      <c r="B229" s="73" t="s">
        <v>1126</v>
      </c>
      <c r="C229" s="73" t="s">
        <v>4884</v>
      </c>
      <c r="D229" s="84"/>
      <c r="E229" s="73" t="b">
        <f>ISEVEN(COUNTA(_xlfn.UNIQUE(INDEX(tbl_B_EnumerationDefinitions[IFC Entity],1):tbl_B_EnumerationDefinitions[[#This Row],[IFC Entity]])))</f>
        <v>1</v>
      </c>
    </row>
    <row r="230" spans="2:5" x14ac:dyDescent="0.35">
      <c r="B230" s="73" t="s">
        <v>1126</v>
      </c>
      <c r="C230" s="73" t="s">
        <v>4889</v>
      </c>
      <c r="D230" s="84" t="s">
        <v>4890</v>
      </c>
      <c r="E230" s="73" t="b">
        <f>ISEVEN(COUNTA(_xlfn.UNIQUE(INDEX(tbl_B_EnumerationDefinitions[IFC Entity],1):tbl_B_EnumerationDefinitions[[#This Row],[IFC Entity]])))</f>
        <v>1</v>
      </c>
    </row>
    <row r="231" spans="2:5" x14ac:dyDescent="0.35">
      <c r="B231" s="73" t="s">
        <v>1129</v>
      </c>
      <c r="C231" s="73" t="s">
        <v>5240</v>
      </c>
      <c r="D231" s="84" t="s">
        <v>5241</v>
      </c>
      <c r="E231" s="73" t="b">
        <f>ISEVEN(COUNTA(_xlfn.UNIQUE(INDEX(tbl_B_EnumerationDefinitions[IFC Entity],1):tbl_B_EnumerationDefinitions[[#This Row],[IFC Entity]])))</f>
        <v>0</v>
      </c>
    </row>
    <row r="232" spans="2:5" ht="46.5" x14ac:dyDescent="0.35">
      <c r="B232" s="73" t="s">
        <v>1129</v>
      </c>
      <c r="C232" s="73" t="s">
        <v>5242</v>
      </c>
      <c r="D232" s="84" t="s">
        <v>5243</v>
      </c>
      <c r="E232" s="73" t="b">
        <f>ISEVEN(COUNTA(_xlfn.UNIQUE(INDEX(tbl_B_EnumerationDefinitions[IFC Entity],1):tbl_B_EnumerationDefinitions[[#This Row],[IFC Entity]])))</f>
        <v>0</v>
      </c>
    </row>
    <row r="233" spans="2:5" x14ac:dyDescent="0.35">
      <c r="B233" s="73" t="s">
        <v>1129</v>
      </c>
      <c r="C233" s="73" t="s">
        <v>4884</v>
      </c>
      <c r="D233" s="84"/>
      <c r="E233" s="73" t="b">
        <f>ISEVEN(COUNTA(_xlfn.UNIQUE(INDEX(tbl_B_EnumerationDefinitions[IFC Entity],1):tbl_B_EnumerationDefinitions[[#This Row],[IFC Entity]])))</f>
        <v>0</v>
      </c>
    </row>
    <row r="234" spans="2:5" x14ac:dyDescent="0.35">
      <c r="B234" s="73" t="s">
        <v>1129</v>
      </c>
      <c r="C234" s="73" t="s">
        <v>5244</v>
      </c>
      <c r="D234" s="84" t="s">
        <v>5245</v>
      </c>
      <c r="E234" s="73" t="b">
        <f>ISEVEN(COUNTA(_xlfn.UNIQUE(INDEX(tbl_B_EnumerationDefinitions[IFC Entity],1):tbl_B_EnumerationDefinitions[[#This Row],[IFC Entity]])))</f>
        <v>0</v>
      </c>
    </row>
    <row r="235" spans="2:5" x14ac:dyDescent="0.35">
      <c r="B235" s="73" t="s">
        <v>1129</v>
      </c>
      <c r="C235" s="73" t="s">
        <v>5246</v>
      </c>
      <c r="D235" s="84" t="s">
        <v>5247</v>
      </c>
      <c r="E235" s="73" t="b">
        <f>ISEVEN(COUNTA(_xlfn.UNIQUE(INDEX(tbl_B_EnumerationDefinitions[IFC Entity],1):tbl_B_EnumerationDefinitions[[#This Row],[IFC Entity]])))</f>
        <v>0</v>
      </c>
    </row>
    <row r="236" spans="2:5" x14ac:dyDescent="0.35">
      <c r="B236" s="73" t="s">
        <v>1129</v>
      </c>
      <c r="C236" s="73" t="s">
        <v>5248</v>
      </c>
      <c r="D236" s="84" t="s">
        <v>5249</v>
      </c>
      <c r="E236" s="73" t="b">
        <f>ISEVEN(COUNTA(_xlfn.UNIQUE(INDEX(tbl_B_EnumerationDefinitions[IFC Entity],1):tbl_B_EnumerationDefinitions[[#This Row],[IFC Entity]])))</f>
        <v>0</v>
      </c>
    </row>
    <row r="237" spans="2:5" x14ac:dyDescent="0.35">
      <c r="B237" s="73" t="s">
        <v>1129</v>
      </c>
      <c r="C237" s="73" t="s">
        <v>4889</v>
      </c>
      <c r="D237" s="84" t="s">
        <v>4890</v>
      </c>
      <c r="E237" s="73" t="b">
        <f>ISEVEN(COUNTA(_xlfn.UNIQUE(INDEX(tbl_B_EnumerationDefinitions[IFC Entity],1):tbl_B_EnumerationDefinitions[[#This Row],[IFC Entity]])))</f>
        <v>0</v>
      </c>
    </row>
    <row r="238" spans="2:5" x14ac:dyDescent="0.35">
      <c r="B238" s="73" t="s">
        <v>1132</v>
      </c>
      <c r="C238" s="73" t="s">
        <v>4884</v>
      </c>
      <c r="D238" s="84"/>
      <c r="E238" s="73" t="b">
        <f>ISEVEN(COUNTA(_xlfn.UNIQUE(INDEX(tbl_B_EnumerationDefinitions[IFC Entity],1):tbl_B_EnumerationDefinitions[[#This Row],[IFC Entity]])))</f>
        <v>1</v>
      </c>
    </row>
    <row r="239" spans="2:5" x14ac:dyDescent="0.35">
      <c r="B239" s="73" t="s">
        <v>1132</v>
      </c>
      <c r="C239" s="73" t="s">
        <v>5250</v>
      </c>
      <c r="D239" s="84" t="s">
        <v>5251</v>
      </c>
      <c r="E239" s="73" t="b">
        <f>ISEVEN(COUNTA(_xlfn.UNIQUE(INDEX(tbl_B_EnumerationDefinitions[IFC Entity],1):tbl_B_EnumerationDefinitions[[#This Row],[IFC Entity]])))</f>
        <v>1</v>
      </c>
    </row>
    <row r="240" spans="2:5" x14ac:dyDescent="0.35">
      <c r="B240" s="73" t="s">
        <v>1132</v>
      </c>
      <c r="C240" s="73" t="s">
        <v>5252</v>
      </c>
      <c r="D240" s="84" t="s">
        <v>5253</v>
      </c>
      <c r="E240" s="73" t="b">
        <f>ISEVEN(COUNTA(_xlfn.UNIQUE(INDEX(tbl_B_EnumerationDefinitions[IFC Entity],1):tbl_B_EnumerationDefinitions[[#This Row],[IFC Entity]])))</f>
        <v>1</v>
      </c>
    </row>
    <row r="241" spans="2:5" x14ac:dyDescent="0.35">
      <c r="B241" s="73" t="s">
        <v>1132</v>
      </c>
      <c r="C241" s="73" t="s">
        <v>5254</v>
      </c>
      <c r="D241" s="84" t="s">
        <v>5255</v>
      </c>
      <c r="E241" s="73" t="b">
        <f>ISEVEN(COUNTA(_xlfn.UNIQUE(INDEX(tbl_B_EnumerationDefinitions[IFC Entity],1):tbl_B_EnumerationDefinitions[[#This Row],[IFC Entity]])))</f>
        <v>1</v>
      </c>
    </row>
    <row r="242" spans="2:5" x14ac:dyDescent="0.35">
      <c r="B242" s="73" t="s">
        <v>1132</v>
      </c>
      <c r="C242" s="73" t="s">
        <v>4889</v>
      </c>
      <c r="D242" s="84" t="s">
        <v>4890</v>
      </c>
      <c r="E242" s="73" t="b">
        <f>ISEVEN(COUNTA(_xlfn.UNIQUE(INDEX(tbl_B_EnumerationDefinitions[IFC Entity],1):tbl_B_EnumerationDefinitions[[#This Row],[IFC Entity]])))</f>
        <v>1</v>
      </c>
    </row>
    <row r="243" spans="2:5" x14ac:dyDescent="0.35">
      <c r="B243" s="73" t="s">
        <v>1135</v>
      </c>
      <c r="C243" s="73" t="s">
        <v>5256</v>
      </c>
      <c r="D243" s="84" t="s">
        <v>5257</v>
      </c>
      <c r="E243" s="73" t="b">
        <f>ISEVEN(COUNTA(_xlfn.UNIQUE(INDEX(tbl_B_EnumerationDefinitions[IFC Entity],1):tbl_B_EnumerationDefinitions[[#This Row],[IFC Entity]])))</f>
        <v>0</v>
      </c>
    </row>
    <row r="244" spans="2:5" x14ac:dyDescent="0.35">
      <c r="B244" s="73" t="s">
        <v>1135</v>
      </c>
      <c r="C244" s="73" t="s">
        <v>5258</v>
      </c>
      <c r="D244" s="84" t="s">
        <v>5259</v>
      </c>
      <c r="E244" s="73" t="b">
        <f>ISEVEN(COUNTA(_xlfn.UNIQUE(INDEX(tbl_B_EnumerationDefinitions[IFC Entity],1):tbl_B_EnumerationDefinitions[[#This Row],[IFC Entity]])))</f>
        <v>0</v>
      </c>
    </row>
    <row r="245" spans="2:5" x14ac:dyDescent="0.35">
      <c r="B245" s="73" t="s">
        <v>1135</v>
      </c>
      <c r="C245" s="73" t="s">
        <v>5260</v>
      </c>
      <c r="D245" s="84" t="s">
        <v>5261</v>
      </c>
      <c r="E245" s="73" t="b">
        <f>ISEVEN(COUNTA(_xlfn.UNIQUE(INDEX(tbl_B_EnumerationDefinitions[IFC Entity],1):tbl_B_EnumerationDefinitions[[#This Row],[IFC Entity]])))</f>
        <v>0</v>
      </c>
    </row>
    <row r="246" spans="2:5" x14ac:dyDescent="0.35">
      <c r="B246" s="73" t="s">
        <v>1135</v>
      </c>
      <c r="C246" s="73" t="s">
        <v>5262</v>
      </c>
      <c r="D246" s="84" t="s">
        <v>5263</v>
      </c>
      <c r="E246" s="73" t="b">
        <f>ISEVEN(COUNTA(_xlfn.UNIQUE(INDEX(tbl_B_EnumerationDefinitions[IFC Entity],1):tbl_B_EnumerationDefinitions[[#This Row],[IFC Entity]])))</f>
        <v>0</v>
      </c>
    </row>
    <row r="247" spans="2:5" x14ac:dyDescent="0.35">
      <c r="B247" s="73" t="s">
        <v>1135</v>
      </c>
      <c r="C247" s="73" t="s">
        <v>5264</v>
      </c>
      <c r="D247" s="84" t="s">
        <v>5265</v>
      </c>
      <c r="E247" s="73" t="b">
        <f>ISEVEN(COUNTA(_xlfn.UNIQUE(INDEX(tbl_B_EnumerationDefinitions[IFC Entity],1):tbl_B_EnumerationDefinitions[[#This Row],[IFC Entity]])))</f>
        <v>0</v>
      </c>
    </row>
    <row r="248" spans="2:5" x14ac:dyDescent="0.35">
      <c r="B248" s="73" t="s">
        <v>1135</v>
      </c>
      <c r="C248" s="73" t="s">
        <v>4884</v>
      </c>
      <c r="D248" s="84"/>
      <c r="E248" s="73" t="b">
        <f>ISEVEN(COUNTA(_xlfn.UNIQUE(INDEX(tbl_B_EnumerationDefinitions[IFC Entity],1):tbl_B_EnumerationDefinitions[[#This Row],[IFC Entity]])))</f>
        <v>0</v>
      </c>
    </row>
    <row r="249" spans="2:5" x14ac:dyDescent="0.35">
      <c r="B249" s="73" t="s">
        <v>1135</v>
      </c>
      <c r="C249" s="73" t="s">
        <v>5266</v>
      </c>
      <c r="D249" s="84" t="s">
        <v>5267</v>
      </c>
      <c r="E249" s="73" t="b">
        <f>ISEVEN(COUNTA(_xlfn.UNIQUE(INDEX(tbl_B_EnumerationDefinitions[IFC Entity],1):tbl_B_EnumerationDefinitions[[#This Row],[IFC Entity]])))</f>
        <v>0</v>
      </c>
    </row>
    <row r="250" spans="2:5" x14ac:dyDescent="0.35">
      <c r="B250" s="73" t="s">
        <v>1135</v>
      </c>
      <c r="C250" s="73" t="s">
        <v>5268</v>
      </c>
      <c r="D250" s="84" t="s">
        <v>5269</v>
      </c>
      <c r="E250" s="73" t="b">
        <f>ISEVEN(COUNTA(_xlfn.UNIQUE(INDEX(tbl_B_EnumerationDefinitions[IFC Entity],1):tbl_B_EnumerationDefinitions[[#This Row],[IFC Entity]])))</f>
        <v>0</v>
      </c>
    </row>
    <row r="251" spans="2:5" x14ac:dyDescent="0.35">
      <c r="B251" s="73" t="s">
        <v>1135</v>
      </c>
      <c r="C251" s="73" t="s">
        <v>5270</v>
      </c>
      <c r="D251" s="84" t="s">
        <v>5271</v>
      </c>
      <c r="E251" s="73" t="b">
        <f>ISEVEN(COUNTA(_xlfn.UNIQUE(INDEX(tbl_B_EnumerationDefinitions[IFC Entity],1):tbl_B_EnumerationDefinitions[[#This Row],[IFC Entity]])))</f>
        <v>0</v>
      </c>
    </row>
    <row r="252" spans="2:5" x14ac:dyDescent="0.35">
      <c r="B252" s="73" t="s">
        <v>1135</v>
      </c>
      <c r="C252" s="73" t="s">
        <v>5272</v>
      </c>
      <c r="D252" s="84" t="s">
        <v>5273</v>
      </c>
      <c r="E252" s="73" t="b">
        <f>ISEVEN(COUNTA(_xlfn.UNIQUE(INDEX(tbl_B_EnumerationDefinitions[IFC Entity],1):tbl_B_EnumerationDefinitions[[#This Row],[IFC Entity]])))</f>
        <v>0</v>
      </c>
    </row>
    <row r="253" spans="2:5" x14ac:dyDescent="0.35">
      <c r="B253" s="73" t="s">
        <v>1135</v>
      </c>
      <c r="C253" s="73" t="s">
        <v>4889</v>
      </c>
      <c r="D253" s="84" t="s">
        <v>5274</v>
      </c>
      <c r="E253" s="73" t="b">
        <f>ISEVEN(COUNTA(_xlfn.UNIQUE(INDEX(tbl_B_EnumerationDefinitions[IFC Entity],1):tbl_B_EnumerationDefinitions[[#This Row],[IFC Entity]])))</f>
        <v>0</v>
      </c>
    </row>
    <row r="254" spans="2:5" ht="31" x14ac:dyDescent="0.35">
      <c r="B254" s="73" t="s">
        <v>1138</v>
      </c>
      <c r="C254" s="73" t="s">
        <v>5275</v>
      </c>
      <c r="D254" s="84" t="s">
        <v>5276</v>
      </c>
      <c r="E254" s="73" t="b">
        <f>ISEVEN(COUNTA(_xlfn.UNIQUE(INDEX(tbl_B_EnumerationDefinitions[IFC Entity],1):tbl_B_EnumerationDefinitions[[#This Row],[IFC Entity]])))</f>
        <v>1</v>
      </c>
    </row>
    <row r="255" spans="2:5" ht="31" x14ac:dyDescent="0.35">
      <c r="B255" s="73" t="s">
        <v>1138</v>
      </c>
      <c r="C255" s="73" t="s">
        <v>5277</v>
      </c>
      <c r="D255" s="84" t="s">
        <v>5278</v>
      </c>
      <c r="E255" s="73" t="b">
        <f>ISEVEN(COUNTA(_xlfn.UNIQUE(INDEX(tbl_B_EnumerationDefinitions[IFC Entity],1):tbl_B_EnumerationDefinitions[[#This Row],[IFC Entity]])))</f>
        <v>1</v>
      </c>
    </row>
    <row r="256" spans="2:5" ht="31" x14ac:dyDescent="0.35">
      <c r="B256" s="73" t="s">
        <v>1138</v>
      </c>
      <c r="C256" s="73" t="s">
        <v>5279</v>
      </c>
      <c r="D256" s="84" t="s">
        <v>5280</v>
      </c>
      <c r="E256" s="73" t="b">
        <f>ISEVEN(COUNTA(_xlfn.UNIQUE(INDEX(tbl_B_EnumerationDefinitions[IFC Entity],1):tbl_B_EnumerationDefinitions[[#This Row],[IFC Entity]])))</f>
        <v>1</v>
      </c>
    </row>
    <row r="257" spans="2:5" ht="31" x14ac:dyDescent="0.35">
      <c r="B257" s="73" t="s">
        <v>1138</v>
      </c>
      <c r="C257" s="73" t="s">
        <v>5281</v>
      </c>
      <c r="D257" s="84" t="s">
        <v>5282</v>
      </c>
      <c r="E257" s="73" t="b">
        <f>ISEVEN(COUNTA(_xlfn.UNIQUE(INDEX(tbl_B_EnumerationDefinitions[IFC Entity],1):tbl_B_EnumerationDefinitions[[#This Row],[IFC Entity]])))</f>
        <v>1</v>
      </c>
    </row>
    <row r="258" spans="2:5" ht="31" x14ac:dyDescent="0.35">
      <c r="B258" s="73" t="s">
        <v>1138</v>
      </c>
      <c r="C258" s="73" t="s">
        <v>5283</v>
      </c>
      <c r="D258" s="84" t="s">
        <v>5284</v>
      </c>
      <c r="E258" s="73" t="b">
        <f>ISEVEN(COUNTA(_xlfn.UNIQUE(INDEX(tbl_B_EnumerationDefinitions[IFC Entity],1):tbl_B_EnumerationDefinitions[[#This Row],[IFC Entity]])))</f>
        <v>1</v>
      </c>
    </row>
    <row r="259" spans="2:5" ht="31" x14ac:dyDescent="0.35">
      <c r="B259" s="73" t="s">
        <v>1138</v>
      </c>
      <c r="C259" s="73" t="s">
        <v>5285</v>
      </c>
      <c r="D259" s="84" t="s">
        <v>5286</v>
      </c>
      <c r="E259" s="73" t="b">
        <f>ISEVEN(COUNTA(_xlfn.UNIQUE(INDEX(tbl_B_EnumerationDefinitions[IFC Entity],1):tbl_B_EnumerationDefinitions[[#This Row],[IFC Entity]])))</f>
        <v>1</v>
      </c>
    </row>
    <row r="260" spans="2:5" ht="31" x14ac:dyDescent="0.35">
      <c r="B260" s="73" t="s">
        <v>1138</v>
      </c>
      <c r="C260" s="73" t="s">
        <v>5287</v>
      </c>
      <c r="D260" s="84" t="s">
        <v>5288</v>
      </c>
      <c r="E260" s="73" t="b">
        <f>ISEVEN(COUNTA(_xlfn.UNIQUE(INDEX(tbl_B_EnumerationDefinitions[IFC Entity],1):tbl_B_EnumerationDefinitions[[#This Row],[IFC Entity]])))</f>
        <v>1</v>
      </c>
    </row>
    <row r="261" spans="2:5" ht="46.5" x14ac:dyDescent="0.35">
      <c r="B261" s="73" t="s">
        <v>1138</v>
      </c>
      <c r="C261" s="73" t="s">
        <v>5289</v>
      </c>
      <c r="D261" s="84" t="s">
        <v>5290</v>
      </c>
      <c r="E261" s="73" t="b">
        <f>ISEVEN(COUNTA(_xlfn.UNIQUE(INDEX(tbl_B_EnumerationDefinitions[IFC Entity],1):tbl_B_EnumerationDefinitions[[#This Row],[IFC Entity]])))</f>
        <v>1</v>
      </c>
    </row>
    <row r="262" spans="2:5" ht="46.5" x14ac:dyDescent="0.35">
      <c r="B262" s="73" t="s">
        <v>1138</v>
      </c>
      <c r="C262" s="73" t="s">
        <v>5291</v>
      </c>
      <c r="D262" s="84" t="s">
        <v>5292</v>
      </c>
      <c r="E262" s="73" t="b">
        <f>ISEVEN(COUNTA(_xlfn.UNIQUE(INDEX(tbl_B_EnumerationDefinitions[IFC Entity],1):tbl_B_EnumerationDefinitions[[#This Row],[IFC Entity]])))</f>
        <v>1</v>
      </c>
    </row>
    <row r="263" spans="2:5" x14ac:dyDescent="0.35">
      <c r="B263" s="73" t="s">
        <v>1138</v>
      </c>
      <c r="C263" s="73" t="s">
        <v>4884</v>
      </c>
      <c r="D263" s="84"/>
      <c r="E263" s="73" t="b">
        <f>ISEVEN(COUNTA(_xlfn.UNIQUE(INDEX(tbl_B_EnumerationDefinitions[IFC Entity],1):tbl_B_EnumerationDefinitions[[#This Row],[IFC Entity]])))</f>
        <v>1</v>
      </c>
    </row>
    <row r="264" spans="2:5" x14ac:dyDescent="0.35">
      <c r="B264" s="73" t="s">
        <v>1138</v>
      </c>
      <c r="C264" s="73" t="s">
        <v>4889</v>
      </c>
      <c r="D264" s="84" t="s">
        <v>5293</v>
      </c>
      <c r="E264" s="73" t="b">
        <f>ISEVEN(COUNTA(_xlfn.UNIQUE(INDEX(tbl_B_EnumerationDefinitions[IFC Entity],1):tbl_B_EnumerationDefinitions[[#This Row],[IFC Entity]])))</f>
        <v>1</v>
      </c>
    </row>
    <row r="265" spans="2:5" x14ac:dyDescent="0.35">
      <c r="B265" s="73" t="s">
        <v>1141</v>
      </c>
      <c r="C265" s="73" t="s">
        <v>5294</v>
      </c>
      <c r="D265" s="84" t="s">
        <v>5295</v>
      </c>
      <c r="E265" s="73" t="b">
        <f>ISEVEN(COUNTA(_xlfn.UNIQUE(INDEX(tbl_B_EnumerationDefinitions[IFC Entity],1):tbl_B_EnumerationDefinitions[[#This Row],[IFC Entity]])))</f>
        <v>0</v>
      </c>
    </row>
    <row r="266" spans="2:5" x14ac:dyDescent="0.35">
      <c r="B266" s="73" t="s">
        <v>1141</v>
      </c>
      <c r="C266" s="73" t="s">
        <v>5296</v>
      </c>
      <c r="D266" s="84" t="s">
        <v>5297</v>
      </c>
      <c r="E266" s="73" t="b">
        <f>ISEVEN(COUNTA(_xlfn.UNIQUE(INDEX(tbl_B_EnumerationDefinitions[IFC Entity],1):tbl_B_EnumerationDefinitions[[#This Row],[IFC Entity]])))</f>
        <v>0</v>
      </c>
    </row>
    <row r="267" spans="2:5" x14ac:dyDescent="0.35">
      <c r="B267" s="73" t="s">
        <v>1141</v>
      </c>
      <c r="C267" s="73" t="s">
        <v>5298</v>
      </c>
      <c r="D267" s="84" t="s">
        <v>5299</v>
      </c>
      <c r="E267" s="73" t="b">
        <f>ISEVEN(COUNTA(_xlfn.UNIQUE(INDEX(tbl_B_EnumerationDefinitions[IFC Entity],1):tbl_B_EnumerationDefinitions[[#This Row],[IFC Entity]])))</f>
        <v>0</v>
      </c>
    </row>
    <row r="268" spans="2:5" x14ac:dyDescent="0.35">
      <c r="B268" s="73" t="s">
        <v>1141</v>
      </c>
      <c r="C268" s="73" t="s">
        <v>5300</v>
      </c>
      <c r="D268" s="84" t="s">
        <v>5301</v>
      </c>
      <c r="E268" s="73" t="b">
        <f>ISEVEN(COUNTA(_xlfn.UNIQUE(INDEX(tbl_B_EnumerationDefinitions[IFC Entity],1):tbl_B_EnumerationDefinitions[[#This Row],[IFC Entity]])))</f>
        <v>0</v>
      </c>
    </row>
    <row r="269" spans="2:5" x14ac:dyDescent="0.35">
      <c r="B269" s="73" t="s">
        <v>1141</v>
      </c>
      <c r="C269" s="73" t="s">
        <v>4884</v>
      </c>
      <c r="D269" s="84" t="s">
        <v>5302</v>
      </c>
      <c r="E269" s="73" t="b">
        <f>ISEVEN(COUNTA(_xlfn.UNIQUE(INDEX(tbl_B_EnumerationDefinitions[IFC Entity],1):tbl_B_EnumerationDefinitions[[#This Row],[IFC Entity]])))</f>
        <v>0</v>
      </c>
    </row>
    <row r="270" spans="2:5" x14ac:dyDescent="0.35">
      <c r="B270" s="73" t="s">
        <v>1141</v>
      </c>
      <c r="C270" s="73" t="s">
        <v>5303</v>
      </c>
      <c r="D270" s="84" t="s">
        <v>5304</v>
      </c>
      <c r="E270" s="73" t="b">
        <f>ISEVEN(COUNTA(_xlfn.UNIQUE(INDEX(tbl_B_EnumerationDefinitions[IFC Entity],1):tbl_B_EnumerationDefinitions[[#This Row],[IFC Entity]])))</f>
        <v>0</v>
      </c>
    </row>
    <row r="271" spans="2:5" x14ac:dyDescent="0.35">
      <c r="B271" s="73" t="s">
        <v>1141</v>
      </c>
      <c r="C271" s="73" t="s">
        <v>4889</v>
      </c>
      <c r="D271" s="84" t="s">
        <v>5305</v>
      </c>
      <c r="E271" s="73" t="b">
        <f>ISEVEN(COUNTA(_xlfn.UNIQUE(INDEX(tbl_B_EnumerationDefinitions[IFC Entity],1):tbl_B_EnumerationDefinitions[[#This Row],[IFC Entity]])))</f>
        <v>0</v>
      </c>
    </row>
    <row r="272" spans="2:5" x14ac:dyDescent="0.35">
      <c r="B272" s="73" t="s">
        <v>1144</v>
      </c>
      <c r="C272" s="73" t="s">
        <v>5306</v>
      </c>
      <c r="D272" s="84" t="s">
        <v>5307</v>
      </c>
      <c r="E272" s="73" t="b">
        <f>ISEVEN(COUNTA(_xlfn.UNIQUE(INDEX(tbl_B_EnumerationDefinitions[IFC Entity],1):tbl_B_EnumerationDefinitions[[#This Row],[IFC Entity]])))</f>
        <v>1</v>
      </c>
    </row>
    <row r="273" spans="2:5" x14ac:dyDescent="0.35">
      <c r="B273" s="73" t="s">
        <v>1144</v>
      </c>
      <c r="C273" s="73" t="s">
        <v>5308</v>
      </c>
      <c r="D273" s="84" t="s">
        <v>5309</v>
      </c>
      <c r="E273" s="73" t="b">
        <f>ISEVEN(COUNTA(_xlfn.UNIQUE(INDEX(tbl_B_EnumerationDefinitions[IFC Entity],1):tbl_B_EnumerationDefinitions[[#This Row],[IFC Entity]])))</f>
        <v>1</v>
      </c>
    </row>
    <row r="274" spans="2:5" x14ac:dyDescent="0.35">
      <c r="B274" s="73" t="s">
        <v>1144</v>
      </c>
      <c r="C274" s="73" t="s">
        <v>5310</v>
      </c>
      <c r="D274" s="84" t="s">
        <v>5311</v>
      </c>
      <c r="E274" s="73" t="b">
        <f>ISEVEN(COUNTA(_xlfn.UNIQUE(INDEX(tbl_B_EnumerationDefinitions[IFC Entity],1):tbl_B_EnumerationDefinitions[[#This Row],[IFC Entity]])))</f>
        <v>1</v>
      </c>
    </row>
    <row r="275" spans="2:5" x14ac:dyDescent="0.35">
      <c r="B275" s="73" t="s">
        <v>1144</v>
      </c>
      <c r="C275" s="73" t="s">
        <v>5312</v>
      </c>
      <c r="D275" s="84" t="s">
        <v>5313</v>
      </c>
      <c r="E275" s="73" t="b">
        <f>ISEVEN(COUNTA(_xlfn.UNIQUE(INDEX(tbl_B_EnumerationDefinitions[IFC Entity],1):tbl_B_EnumerationDefinitions[[#This Row],[IFC Entity]])))</f>
        <v>1</v>
      </c>
    </row>
    <row r="276" spans="2:5" x14ac:dyDescent="0.35">
      <c r="B276" s="73" t="s">
        <v>1144</v>
      </c>
      <c r="C276" s="73" t="s">
        <v>4884</v>
      </c>
      <c r="D276" s="84"/>
      <c r="E276" s="73" t="b">
        <f>ISEVEN(COUNTA(_xlfn.UNIQUE(INDEX(tbl_B_EnumerationDefinitions[IFC Entity],1):tbl_B_EnumerationDefinitions[[#This Row],[IFC Entity]])))</f>
        <v>1</v>
      </c>
    </row>
    <row r="277" spans="2:5" x14ac:dyDescent="0.35">
      <c r="B277" s="73" t="s">
        <v>1144</v>
      </c>
      <c r="C277" s="73" t="s">
        <v>5314</v>
      </c>
      <c r="D277" s="84" t="s">
        <v>5315</v>
      </c>
      <c r="E277" s="73" t="b">
        <f>ISEVEN(COUNTA(_xlfn.UNIQUE(INDEX(tbl_B_EnumerationDefinitions[IFC Entity],1):tbl_B_EnumerationDefinitions[[#This Row],[IFC Entity]])))</f>
        <v>1</v>
      </c>
    </row>
    <row r="278" spans="2:5" x14ac:dyDescent="0.35">
      <c r="B278" s="73" t="s">
        <v>1144</v>
      </c>
      <c r="C278" s="73" t="s">
        <v>5316</v>
      </c>
      <c r="D278" s="84" t="s">
        <v>5317</v>
      </c>
      <c r="E278" s="73" t="b">
        <f>ISEVEN(COUNTA(_xlfn.UNIQUE(INDEX(tbl_B_EnumerationDefinitions[IFC Entity],1):tbl_B_EnumerationDefinitions[[#This Row],[IFC Entity]])))</f>
        <v>1</v>
      </c>
    </row>
    <row r="279" spans="2:5" x14ac:dyDescent="0.35">
      <c r="B279" s="73" t="s">
        <v>1144</v>
      </c>
      <c r="C279" s="73" t="s">
        <v>4889</v>
      </c>
      <c r="D279" s="84" t="s">
        <v>5318</v>
      </c>
      <c r="E279" s="73" t="b">
        <f>ISEVEN(COUNTA(_xlfn.UNIQUE(INDEX(tbl_B_EnumerationDefinitions[IFC Entity],1):tbl_B_EnumerationDefinitions[[#This Row],[IFC Entity]])))</f>
        <v>1</v>
      </c>
    </row>
    <row r="280" spans="2:5" x14ac:dyDescent="0.35">
      <c r="B280" s="73" t="s">
        <v>1144</v>
      </c>
      <c r="C280" s="73" t="s">
        <v>5319</v>
      </c>
      <c r="D280" s="84" t="s">
        <v>5320</v>
      </c>
      <c r="E280" s="73" t="b">
        <f>ISEVEN(COUNTA(_xlfn.UNIQUE(INDEX(tbl_B_EnumerationDefinitions[IFC Entity],1):tbl_B_EnumerationDefinitions[[#This Row],[IFC Entity]])))</f>
        <v>1</v>
      </c>
    </row>
    <row r="281" spans="2:5" ht="31" x14ac:dyDescent="0.35">
      <c r="B281" s="73" t="s">
        <v>1147</v>
      </c>
      <c r="C281" s="73" t="s">
        <v>96</v>
      </c>
      <c r="D281" s="84" t="s">
        <v>1148</v>
      </c>
      <c r="E281" s="73" t="b">
        <f>ISEVEN(COUNTA(_xlfn.UNIQUE(INDEX(tbl_B_EnumerationDefinitions[IFC Entity],1):tbl_B_EnumerationDefinitions[[#This Row],[IFC Entity]])))</f>
        <v>0</v>
      </c>
    </row>
    <row r="282" spans="2:5" x14ac:dyDescent="0.35">
      <c r="B282" s="73" t="s">
        <v>1150</v>
      </c>
      <c r="C282" s="73" t="s">
        <v>5321</v>
      </c>
      <c r="D282" s="84" t="s">
        <v>5322</v>
      </c>
      <c r="E282" s="73" t="b">
        <f>ISEVEN(COUNTA(_xlfn.UNIQUE(INDEX(tbl_B_EnumerationDefinitions[IFC Entity],1):tbl_B_EnumerationDefinitions[[#This Row],[IFC Entity]])))</f>
        <v>1</v>
      </c>
    </row>
    <row r="283" spans="2:5" x14ac:dyDescent="0.35">
      <c r="B283" s="73" t="s">
        <v>1150</v>
      </c>
      <c r="C283" s="73" t="s">
        <v>4884</v>
      </c>
      <c r="D283" s="84"/>
      <c r="E283" s="73" t="b">
        <f>ISEVEN(COUNTA(_xlfn.UNIQUE(INDEX(tbl_B_EnumerationDefinitions[IFC Entity],1):tbl_B_EnumerationDefinitions[[#This Row],[IFC Entity]])))</f>
        <v>1</v>
      </c>
    </row>
    <row r="284" spans="2:5" x14ac:dyDescent="0.35">
      <c r="B284" s="73" t="s">
        <v>1150</v>
      </c>
      <c r="C284" s="73" t="s">
        <v>5323</v>
      </c>
      <c r="D284" s="84" t="s">
        <v>5324</v>
      </c>
      <c r="E284" s="73" t="b">
        <f>ISEVEN(COUNTA(_xlfn.UNIQUE(INDEX(tbl_B_EnumerationDefinitions[IFC Entity],1):tbl_B_EnumerationDefinitions[[#This Row],[IFC Entity]])))</f>
        <v>1</v>
      </c>
    </row>
    <row r="285" spans="2:5" x14ac:dyDescent="0.35">
      <c r="B285" s="73" t="s">
        <v>1150</v>
      </c>
      <c r="C285" s="73" t="s">
        <v>5325</v>
      </c>
      <c r="D285" s="84" t="s">
        <v>5326</v>
      </c>
      <c r="E285" s="73" t="b">
        <f>ISEVEN(COUNTA(_xlfn.UNIQUE(INDEX(tbl_B_EnumerationDefinitions[IFC Entity],1):tbl_B_EnumerationDefinitions[[#This Row],[IFC Entity]])))</f>
        <v>1</v>
      </c>
    </row>
    <row r="286" spans="2:5" x14ac:dyDescent="0.35">
      <c r="B286" s="73" t="s">
        <v>1150</v>
      </c>
      <c r="C286" s="73" t="s">
        <v>5327</v>
      </c>
      <c r="D286" s="84" t="s">
        <v>5328</v>
      </c>
      <c r="E286" s="73" t="b">
        <f>ISEVEN(COUNTA(_xlfn.UNIQUE(INDEX(tbl_B_EnumerationDefinitions[IFC Entity],1):tbl_B_EnumerationDefinitions[[#This Row],[IFC Entity]])))</f>
        <v>1</v>
      </c>
    </row>
    <row r="287" spans="2:5" x14ac:dyDescent="0.35">
      <c r="B287" s="73" t="s">
        <v>1150</v>
      </c>
      <c r="C287" s="73" t="s">
        <v>4889</v>
      </c>
      <c r="D287" s="84" t="s">
        <v>5329</v>
      </c>
      <c r="E287" s="73" t="b">
        <f>ISEVEN(COUNTA(_xlfn.UNIQUE(INDEX(tbl_B_EnumerationDefinitions[IFC Entity],1):tbl_B_EnumerationDefinitions[[#This Row],[IFC Entity]])))</f>
        <v>1</v>
      </c>
    </row>
    <row r="288" spans="2:5" x14ac:dyDescent="0.35">
      <c r="B288" s="73" t="s">
        <v>1150</v>
      </c>
      <c r="C288" s="73" t="s">
        <v>5330</v>
      </c>
      <c r="D288" s="84" t="s">
        <v>5331</v>
      </c>
      <c r="E288" s="73" t="b">
        <f>ISEVEN(COUNTA(_xlfn.UNIQUE(INDEX(tbl_B_EnumerationDefinitions[IFC Entity],1):tbl_B_EnumerationDefinitions[[#This Row],[IFC Entity]])))</f>
        <v>1</v>
      </c>
    </row>
    <row r="289" spans="2:5" ht="31" x14ac:dyDescent="0.35">
      <c r="B289" s="73" t="s">
        <v>1153</v>
      </c>
      <c r="C289" s="73" t="s">
        <v>5332</v>
      </c>
      <c r="D289" s="84" t="s">
        <v>5333</v>
      </c>
      <c r="E289" s="73" t="b">
        <f>ISEVEN(COUNTA(_xlfn.UNIQUE(INDEX(tbl_B_EnumerationDefinitions[IFC Entity],1):tbl_B_EnumerationDefinitions[[#This Row],[IFC Entity]])))</f>
        <v>0</v>
      </c>
    </row>
    <row r="290" spans="2:5" x14ac:dyDescent="0.35">
      <c r="B290" s="73" t="s">
        <v>1153</v>
      </c>
      <c r="C290" s="73" t="s">
        <v>5334</v>
      </c>
      <c r="D290" s="84" t="s">
        <v>5335</v>
      </c>
      <c r="E290" s="73" t="b">
        <f>ISEVEN(COUNTA(_xlfn.UNIQUE(INDEX(tbl_B_EnumerationDefinitions[IFC Entity],1):tbl_B_EnumerationDefinitions[[#This Row],[IFC Entity]])))</f>
        <v>0</v>
      </c>
    </row>
    <row r="291" spans="2:5" x14ac:dyDescent="0.35">
      <c r="B291" s="73" t="s">
        <v>1153</v>
      </c>
      <c r="C291" s="73" t="s">
        <v>5336</v>
      </c>
      <c r="D291" s="84" t="s">
        <v>5337</v>
      </c>
      <c r="E291" s="73" t="b">
        <f>ISEVEN(COUNTA(_xlfn.UNIQUE(INDEX(tbl_B_EnumerationDefinitions[IFC Entity],1):tbl_B_EnumerationDefinitions[[#This Row],[IFC Entity]])))</f>
        <v>0</v>
      </c>
    </row>
    <row r="292" spans="2:5" x14ac:dyDescent="0.35">
      <c r="B292" s="73" t="s">
        <v>1153</v>
      </c>
      <c r="C292" s="73" t="s">
        <v>4884</v>
      </c>
      <c r="D292" s="84"/>
      <c r="E292" s="73" t="b">
        <f>ISEVEN(COUNTA(_xlfn.UNIQUE(INDEX(tbl_B_EnumerationDefinitions[IFC Entity],1):tbl_B_EnumerationDefinitions[[#This Row],[IFC Entity]])))</f>
        <v>0</v>
      </c>
    </row>
    <row r="293" spans="2:5" x14ac:dyDescent="0.35">
      <c r="B293" s="73" t="s">
        <v>1153</v>
      </c>
      <c r="C293" s="73" t="s">
        <v>5338</v>
      </c>
      <c r="D293" s="84" t="s">
        <v>5339</v>
      </c>
      <c r="E293" s="73" t="b">
        <f>ISEVEN(COUNTA(_xlfn.UNIQUE(INDEX(tbl_B_EnumerationDefinitions[IFC Entity],1):tbl_B_EnumerationDefinitions[[#This Row],[IFC Entity]])))</f>
        <v>0</v>
      </c>
    </row>
    <row r="294" spans="2:5" x14ac:dyDescent="0.35">
      <c r="B294" s="73" t="s">
        <v>1153</v>
      </c>
      <c r="C294" s="73" t="s">
        <v>5340</v>
      </c>
      <c r="D294" s="84" t="s">
        <v>5341</v>
      </c>
      <c r="E294" s="73" t="b">
        <f>ISEVEN(COUNTA(_xlfn.UNIQUE(INDEX(tbl_B_EnumerationDefinitions[IFC Entity],1):tbl_B_EnumerationDefinitions[[#This Row],[IFC Entity]])))</f>
        <v>0</v>
      </c>
    </row>
    <row r="295" spans="2:5" x14ac:dyDescent="0.35">
      <c r="B295" s="73" t="s">
        <v>1153</v>
      </c>
      <c r="C295" s="73" t="s">
        <v>4889</v>
      </c>
      <c r="D295" s="84" t="s">
        <v>4890</v>
      </c>
      <c r="E295" s="73" t="b">
        <f>ISEVEN(COUNTA(_xlfn.UNIQUE(INDEX(tbl_B_EnumerationDefinitions[IFC Entity],1):tbl_B_EnumerationDefinitions[[#This Row],[IFC Entity]])))</f>
        <v>0</v>
      </c>
    </row>
    <row r="296" spans="2:5" x14ac:dyDescent="0.35">
      <c r="B296" s="73" t="s">
        <v>1156</v>
      </c>
      <c r="C296" s="73" t="s">
        <v>5342</v>
      </c>
      <c r="D296" s="84" t="s">
        <v>5343</v>
      </c>
      <c r="E296" s="73" t="b">
        <f>ISEVEN(COUNTA(_xlfn.UNIQUE(INDEX(tbl_B_EnumerationDefinitions[IFC Entity],1):tbl_B_EnumerationDefinitions[[#This Row],[IFC Entity]])))</f>
        <v>1</v>
      </c>
    </row>
    <row r="297" spans="2:5" x14ac:dyDescent="0.35">
      <c r="B297" s="73" t="s">
        <v>1156</v>
      </c>
      <c r="C297" s="73" t="s">
        <v>5344</v>
      </c>
      <c r="D297" s="84" t="s">
        <v>5345</v>
      </c>
      <c r="E297" s="73" t="b">
        <f>ISEVEN(COUNTA(_xlfn.UNIQUE(INDEX(tbl_B_EnumerationDefinitions[IFC Entity],1):tbl_B_EnumerationDefinitions[[#This Row],[IFC Entity]])))</f>
        <v>1</v>
      </c>
    </row>
    <row r="298" spans="2:5" x14ac:dyDescent="0.35">
      <c r="B298" s="73" t="s">
        <v>1156</v>
      </c>
      <c r="C298" s="73" t="s">
        <v>4884</v>
      </c>
      <c r="D298" s="84"/>
      <c r="E298" s="73" t="b">
        <f>ISEVEN(COUNTA(_xlfn.UNIQUE(INDEX(tbl_B_EnumerationDefinitions[IFC Entity],1):tbl_B_EnumerationDefinitions[[#This Row],[IFC Entity]])))</f>
        <v>1</v>
      </c>
    </row>
    <row r="299" spans="2:5" x14ac:dyDescent="0.35">
      <c r="B299" s="73" t="s">
        <v>1156</v>
      </c>
      <c r="C299" s="73" t="s">
        <v>5346</v>
      </c>
      <c r="D299" s="84" t="s">
        <v>5347</v>
      </c>
      <c r="E299" s="73" t="b">
        <f>ISEVEN(COUNTA(_xlfn.UNIQUE(INDEX(tbl_B_EnumerationDefinitions[IFC Entity],1):tbl_B_EnumerationDefinitions[[#This Row],[IFC Entity]])))</f>
        <v>1</v>
      </c>
    </row>
    <row r="300" spans="2:5" x14ac:dyDescent="0.35">
      <c r="B300" s="73" t="s">
        <v>1156</v>
      </c>
      <c r="C300" s="73" t="s">
        <v>5348</v>
      </c>
      <c r="D300" s="84" t="s">
        <v>5349</v>
      </c>
      <c r="E300" s="73" t="b">
        <f>ISEVEN(COUNTA(_xlfn.UNIQUE(INDEX(tbl_B_EnumerationDefinitions[IFC Entity],1):tbl_B_EnumerationDefinitions[[#This Row],[IFC Entity]])))</f>
        <v>1</v>
      </c>
    </row>
    <row r="301" spans="2:5" x14ac:dyDescent="0.35">
      <c r="B301" s="73" t="s">
        <v>1156</v>
      </c>
      <c r="C301" s="73" t="s">
        <v>5350</v>
      </c>
      <c r="D301" s="84" t="s">
        <v>5351</v>
      </c>
      <c r="E301" s="73" t="b">
        <f>ISEVEN(COUNTA(_xlfn.UNIQUE(INDEX(tbl_B_EnumerationDefinitions[IFC Entity],1):tbl_B_EnumerationDefinitions[[#This Row],[IFC Entity]])))</f>
        <v>1</v>
      </c>
    </row>
    <row r="302" spans="2:5" x14ac:dyDescent="0.35">
      <c r="B302" s="73" t="s">
        <v>1156</v>
      </c>
      <c r="C302" s="73" t="s">
        <v>5352</v>
      </c>
      <c r="D302" s="84" t="s">
        <v>5353</v>
      </c>
      <c r="E302" s="73" t="b">
        <f>ISEVEN(COUNTA(_xlfn.UNIQUE(INDEX(tbl_B_EnumerationDefinitions[IFC Entity],1):tbl_B_EnumerationDefinitions[[#This Row],[IFC Entity]])))</f>
        <v>1</v>
      </c>
    </row>
    <row r="303" spans="2:5" x14ac:dyDescent="0.35">
      <c r="B303" s="73" t="s">
        <v>1156</v>
      </c>
      <c r="C303" s="73" t="s">
        <v>4889</v>
      </c>
      <c r="D303" s="84" t="s">
        <v>4890</v>
      </c>
      <c r="E303" s="73" t="b">
        <f>ISEVEN(COUNTA(_xlfn.UNIQUE(INDEX(tbl_B_EnumerationDefinitions[IFC Entity],1):tbl_B_EnumerationDefinitions[[#This Row],[IFC Entity]])))</f>
        <v>1</v>
      </c>
    </row>
    <row r="304" spans="2:5" x14ac:dyDescent="0.35">
      <c r="B304" s="73" t="s">
        <v>1156</v>
      </c>
      <c r="C304" s="73" t="s">
        <v>5354</v>
      </c>
      <c r="D304" s="84" t="s">
        <v>5355</v>
      </c>
      <c r="E304" s="73" t="b">
        <f>ISEVEN(COUNTA(_xlfn.UNIQUE(INDEX(tbl_B_EnumerationDefinitions[IFC Entity],1):tbl_B_EnumerationDefinitions[[#This Row],[IFC Entity]])))</f>
        <v>1</v>
      </c>
    </row>
    <row r="305" spans="2:5" x14ac:dyDescent="0.35">
      <c r="B305" s="73" t="s">
        <v>1156</v>
      </c>
      <c r="C305" s="73" t="s">
        <v>5356</v>
      </c>
      <c r="D305" s="84" t="s">
        <v>5357</v>
      </c>
      <c r="E305" s="73" t="b">
        <f>ISEVEN(COUNTA(_xlfn.UNIQUE(INDEX(tbl_B_EnumerationDefinitions[IFC Entity],1):tbl_B_EnumerationDefinitions[[#This Row],[IFC Entity]])))</f>
        <v>1</v>
      </c>
    </row>
    <row r="306" spans="2:5" x14ac:dyDescent="0.35">
      <c r="B306" s="73" t="s">
        <v>1159</v>
      </c>
      <c r="C306" s="73" t="s">
        <v>5358</v>
      </c>
      <c r="D306" s="84" t="s">
        <v>5359</v>
      </c>
      <c r="E306" s="73" t="b">
        <f>ISEVEN(COUNTA(_xlfn.UNIQUE(INDEX(tbl_B_EnumerationDefinitions[IFC Entity],1):tbl_B_EnumerationDefinitions[[#This Row],[IFC Entity]])))</f>
        <v>0</v>
      </c>
    </row>
    <row r="307" spans="2:5" x14ac:dyDescent="0.35">
      <c r="B307" s="73" t="s">
        <v>1159</v>
      </c>
      <c r="C307" s="73" t="s">
        <v>5360</v>
      </c>
      <c r="D307" s="84" t="s">
        <v>5361</v>
      </c>
      <c r="E307" s="73" t="b">
        <f>ISEVEN(COUNTA(_xlfn.UNIQUE(INDEX(tbl_B_EnumerationDefinitions[IFC Entity],1):tbl_B_EnumerationDefinitions[[#This Row],[IFC Entity]])))</f>
        <v>0</v>
      </c>
    </row>
    <row r="308" spans="2:5" x14ac:dyDescent="0.35">
      <c r="B308" s="73" t="s">
        <v>1159</v>
      </c>
      <c r="C308" s="73" t="s">
        <v>5362</v>
      </c>
      <c r="D308" s="84" t="s">
        <v>5363</v>
      </c>
      <c r="E308" s="73" t="b">
        <f>ISEVEN(COUNTA(_xlfn.UNIQUE(INDEX(tbl_B_EnumerationDefinitions[IFC Entity],1):tbl_B_EnumerationDefinitions[[#This Row],[IFC Entity]])))</f>
        <v>0</v>
      </c>
    </row>
    <row r="309" spans="2:5" x14ac:dyDescent="0.35">
      <c r="B309" s="73" t="s">
        <v>1159</v>
      </c>
      <c r="C309" s="73" t="s">
        <v>5364</v>
      </c>
      <c r="D309" s="84" t="s">
        <v>5365</v>
      </c>
      <c r="E309" s="73" t="b">
        <f>ISEVEN(COUNTA(_xlfn.UNIQUE(INDEX(tbl_B_EnumerationDefinitions[IFC Entity],1):tbl_B_EnumerationDefinitions[[#This Row],[IFC Entity]])))</f>
        <v>0</v>
      </c>
    </row>
    <row r="310" spans="2:5" x14ac:dyDescent="0.35">
      <c r="B310" s="73" t="s">
        <v>1159</v>
      </c>
      <c r="C310" s="73" t="s">
        <v>4884</v>
      </c>
      <c r="D310" s="84"/>
      <c r="E310" s="73" t="b">
        <f>ISEVEN(COUNTA(_xlfn.UNIQUE(INDEX(tbl_B_EnumerationDefinitions[IFC Entity],1):tbl_B_EnumerationDefinitions[[#This Row],[IFC Entity]])))</f>
        <v>0</v>
      </c>
    </row>
    <row r="311" spans="2:5" x14ac:dyDescent="0.35">
      <c r="B311" s="73" t="s">
        <v>1159</v>
      </c>
      <c r="C311" s="73" t="s">
        <v>5366</v>
      </c>
      <c r="D311" s="84" t="s">
        <v>5367</v>
      </c>
      <c r="E311" s="73" t="b">
        <f>ISEVEN(COUNTA(_xlfn.UNIQUE(INDEX(tbl_B_EnumerationDefinitions[IFC Entity],1):tbl_B_EnumerationDefinitions[[#This Row],[IFC Entity]])))</f>
        <v>0</v>
      </c>
    </row>
    <row r="312" spans="2:5" x14ac:dyDescent="0.35">
      <c r="B312" s="73" t="s">
        <v>1159</v>
      </c>
      <c r="C312" s="73" t="s">
        <v>4889</v>
      </c>
      <c r="D312" s="84" t="s">
        <v>5368</v>
      </c>
      <c r="E312" s="73" t="b">
        <f>ISEVEN(COUNTA(_xlfn.UNIQUE(INDEX(tbl_B_EnumerationDefinitions[IFC Entity],1):tbl_B_EnumerationDefinitions[[#This Row],[IFC Entity]])))</f>
        <v>0</v>
      </c>
    </row>
    <row r="313" spans="2:5" x14ac:dyDescent="0.35">
      <c r="B313" s="73" t="s">
        <v>1159</v>
      </c>
      <c r="C313" s="73" t="s">
        <v>5369</v>
      </c>
      <c r="D313" s="84" t="s">
        <v>5370</v>
      </c>
      <c r="E313" s="73" t="b">
        <f>ISEVEN(COUNTA(_xlfn.UNIQUE(INDEX(tbl_B_EnumerationDefinitions[IFC Entity],1):tbl_B_EnumerationDefinitions[[#This Row],[IFC Entity]])))</f>
        <v>0</v>
      </c>
    </row>
    <row r="314" spans="2:5" ht="46.5" x14ac:dyDescent="0.35">
      <c r="B314" s="73" t="s">
        <v>1162</v>
      </c>
      <c r="C314" s="73" t="s">
        <v>5371</v>
      </c>
      <c r="D314" s="84" t="s">
        <v>5372</v>
      </c>
      <c r="E314" s="73" t="b">
        <f>ISEVEN(COUNTA(_xlfn.UNIQUE(INDEX(tbl_B_EnumerationDefinitions[IFC Entity],1):tbl_B_EnumerationDefinitions[[#This Row],[IFC Entity]])))</f>
        <v>1</v>
      </c>
    </row>
    <row r="315" spans="2:5" x14ac:dyDescent="0.35">
      <c r="B315" s="73" t="s">
        <v>1162</v>
      </c>
      <c r="C315" s="73" t="s">
        <v>4884</v>
      </c>
      <c r="D315" s="84"/>
      <c r="E315" s="73" t="b">
        <f>ISEVEN(COUNTA(_xlfn.UNIQUE(INDEX(tbl_B_EnumerationDefinitions[IFC Entity],1):tbl_B_EnumerationDefinitions[[#This Row],[IFC Entity]])))</f>
        <v>1</v>
      </c>
    </row>
    <row r="316" spans="2:5" x14ac:dyDescent="0.35">
      <c r="B316" s="73" t="s">
        <v>1162</v>
      </c>
      <c r="C316" s="73" t="s">
        <v>5373</v>
      </c>
      <c r="D316" s="84" t="s">
        <v>5374</v>
      </c>
      <c r="E316" s="73" t="b">
        <f>ISEVEN(COUNTA(_xlfn.UNIQUE(INDEX(tbl_B_EnumerationDefinitions[IFC Entity],1):tbl_B_EnumerationDefinitions[[#This Row],[IFC Entity]])))</f>
        <v>1</v>
      </c>
    </row>
    <row r="317" spans="2:5" x14ac:dyDescent="0.35">
      <c r="B317" s="73" t="s">
        <v>1162</v>
      </c>
      <c r="C317" s="73" t="s">
        <v>5375</v>
      </c>
      <c r="D317" s="84" t="s">
        <v>5376</v>
      </c>
      <c r="E317" s="73" t="b">
        <f>ISEVEN(COUNTA(_xlfn.UNIQUE(INDEX(tbl_B_EnumerationDefinitions[IFC Entity],1):tbl_B_EnumerationDefinitions[[#This Row],[IFC Entity]])))</f>
        <v>1</v>
      </c>
    </row>
    <row r="318" spans="2:5" x14ac:dyDescent="0.35">
      <c r="B318" s="73" t="s">
        <v>1162</v>
      </c>
      <c r="C318" s="73" t="s">
        <v>5377</v>
      </c>
      <c r="D318" s="84" t="s">
        <v>5378</v>
      </c>
      <c r="E318" s="73" t="b">
        <f>ISEVEN(COUNTA(_xlfn.UNIQUE(INDEX(tbl_B_EnumerationDefinitions[IFC Entity],1):tbl_B_EnumerationDefinitions[[#This Row],[IFC Entity]])))</f>
        <v>1</v>
      </c>
    </row>
    <row r="319" spans="2:5" x14ac:dyDescent="0.35">
      <c r="B319" s="73" t="s">
        <v>1162</v>
      </c>
      <c r="C319" s="73" t="s">
        <v>4889</v>
      </c>
      <c r="D319" s="84" t="s">
        <v>5379</v>
      </c>
      <c r="E319" s="73" t="b">
        <f>ISEVEN(COUNTA(_xlfn.UNIQUE(INDEX(tbl_B_EnumerationDefinitions[IFC Entity],1):tbl_B_EnumerationDefinitions[[#This Row],[IFC Entity]])))</f>
        <v>1</v>
      </c>
    </row>
    <row r="320" spans="2:5" x14ac:dyDescent="0.35">
      <c r="B320" s="73" t="s">
        <v>1165</v>
      </c>
      <c r="C320" s="73" t="s">
        <v>96</v>
      </c>
      <c r="D320" s="84" t="s">
        <v>1166</v>
      </c>
      <c r="E320" s="73" t="b">
        <f>ISEVEN(COUNTA(_xlfn.UNIQUE(INDEX(tbl_B_EnumerationDefinitions[IFC Entity],1):tbl_B_EnumerationDefinitions[[#This Row],[IFC Entity]])))</f>
        <v>0</v>
      </c>
    </row>
    <row r="321" spans="2:5" x14ac:dyDescent="0.35">
      <c r="B321" s="73" t="s">
        <v>1168</v>
      </c>
      <c r="C321" s="73" t="s">
        <v>5380</v>
      </c>
      <c r="D321" s="84" t="s">
        <v>5381</v>
      </c>
      <c r="E321" s="73" t="b">
        <f>ISEVEN(COUNTA(_xlfn.UNIQUE(INDEX(tbl_B_EnumerationDefinitions[IFC Entity],1):tbl_B_EnumerationDefinitions[[#This Row],[IFC Entity]])))</f>
        <v>1</v>
      </c>
    </row>
    <row r="322" spans="2:5" x14ac:dyDescent="0.35">
      <c r="B322" s="73" t="s">
        <v>1168</v>
      </c>
      <c r="C322" s="73" t="s">
        <v>5382</v>
      </c>
      <c r="D322" s="84" t="s">
        <v>5383</v>
      </c>
      <c r="E322" s="73" t="b">
        <f>ISEVEN(COUNTA(_xlfn.UNIQUE(INDEX(tbl_B_EnumerationDefinitions[IFC Entity],1):tbl_B_EnumerationDefinitions[[#This Row],[IFC Entity]])))</f>
        <v>1</v>
      </c>
    </row>
    <row r="323" spans="2:5" x14ac:dyDescent="0.35">
      <c r="B323" s="73" t="s">
        <v>1168</v>
      </c>
      <c r="C323" s="73" t="s">
        <v>5384</v>
      </c>
      <c r="D323" s="84" t="s">
        <v>5385</v>
      </c>
      <c r="E323" s="73" t="b">
        <f>ISEVEN(COUNTA(_xlfn.UNIQUE(INDEX(tbl_B_EnumerationDefinitions[IFC Entity],1):tbl_B_EnumerationDefinitions[[#This Row],[IFC Entity]])))</f>
        <v>1</v>
      </c>
    </row>
    <row r="324" spans="2:5" x14ac:dyDescent="0.35">
      <c r="B324" s="73" t="s">
        <v>1168</v>
      </c>
      <c r="C324" s="73" t="s">
        <v>4884</v>
      </c>
      <c r="D324" s="84"/>
      <c r="E324" s="73" t="b">
        <f>ISEVEN(COUNTA(_xlfn.UNIQUE(INDEX(tbl_B_EnumerationDefinitions[IFC Entity],1):tbl_B_EnumerationDefinitions[[#This Row],[IFC Entity]])))</f>
        <v>1</v>
      </c>
    </row>
    <row r="325" spans="2:5" x14ac:dyDescent="0.35">
      <c r="B325" s="73" t="s">
        <v>1168</v>
      </c>
      <c r="C325" s="73" t="s">
        <v>4889</v>
      </c>
      <c r="D325" s="84" t="s">
        <v>4890</v>
      </c>
      <c r="E325" s="73" t="b">
        <f>ISEVEN(COUNTA(_xlfn.UNIQUE(INDEX(tbl_B_EnumerationDefinitions[IFC Entity],1):tbl_B_EnumerationDefinitions[[#This Row],[IFC Entity]])))</f>
        <v>1</v>
      </c>
    </row>
    <row r="326" spans="2:5" x14ac:dyDescent="0.35">
      <c r="B326" s="73" t="s">
        <v>5386</v>
      </c>
      <c r="C326" s="73" t="s">
        <v>96</v>
      </c>
      <c r="D326" s="84"/>
      <c r="E326" s="73" t="b">
        <f>ISEVEN(COUNTA(_xlfn.UNIQUE(INDEX(tbl_B_EnumerationDefinitions[IFC Entity],1):tbl_B_EnumerationDefinitions[[#This Row],[IFC Entity]])))</f>
        <v>0</v>
      </c>
    </row>
    <row r="327" spans="2:5" x14ac:dyDescent="0.35">
      <c r="B327" s="73" t="s">
        <v>1171</v>
      </c>
      <c r="C327" s="73" t="s">
        <v>4884</v>
      </c>
      <c r="D327" s="84"/>
      <c r="E327" s="73" t="b">
        <f>ISEVEN(COUNTA(_xlfn.UNIQUE(INDEX(tbl_B_EnumerationDefinitions[IFC Entity],1):tbl_B_EnumerationDefinitions[[#This Row],[IFC Entity]])))</f>
        <v>1</v>
      </c>
    </row>
    <row r="328" spans="2:5" x14ac:dyDescent="0.35">
      <c r="B328" s="73" t="s">
        <v>1171</v>
      </c>
      <c r="C328" s="73" t="s">
        <v>5387</v>
      </c>
      <c r="D328" s="84" t="s">
        <v>5388</v>
      </c>
      <c r="E328" s="73" t="b">
        <f>ISEVEN(COUNTA(_xlfn.UNIQUE(INDEX(tbl_B_EnumerationDefinitions[IFC Entity],1):tbl_B_EnumerationDefinitions[[#This Row],[IFC Entity]])))</f>
        <v>1</v>
      </c>
    </row>
    <row r="329" spans="2:5" x14ac:dyDescent="0.35">
      <c r="B329" s="73" t="s">
        <v>1171</v>
      </c>
      <c r="C329" s="73" t="s">
        <v>5389</v>
      </c>
      <c r="D329" s="84" t="s">
        <v>5390</v>
      </c>
      <c r="E329" s="73" t="b">
        <f>ISEVEN(COUNTA(_xlfn.UNIQUE(INDEX(tbl_B_EnumerationDefinitions[IFC Entity],1):tbl_B_EnumerationDefinitions[[#This Row],[IFC Entity]])))</f>
        <v>1</v>
      </c>
    </row>
    <row r="330" spans="2:5" x14ac:dyDescent="0.35">
      <c r="B330" s="73" t="s">
        <v>1171</v>
      </c>
      <c r="C330" s="73" t="s">
        <v>4889</v>
      </c>
      <c r="D330" s="84" t="s">
        <v>5391</v>
      </c>
      <c r="E330" s="73" t="b">
        <f>ISEVEN(COUNTA(_xlfn.UNIQUE(INDEX(tbl_B_EnumerationDefinitions[IFC Entity],1):tbl_B_EnumerationDefinitions[[#This Row],[IFC Entity]])))</f>
        <v>1</v>
      </c>
    </row>
    <row r="331" spans="2:5" x14ac:dyDescent="0.35">
      <c r="B331" s="73" t="s">
        <v>1174</v>
      </c>
      <c r="C331" s="73" t="s">
        <v>5392</v>
      </c>
      <c r="D331" s="84" t="s">
        <v>5393</v>
      </c>
      <c r="E331" s="73" t="b">
        <f>ISEVEN(COUNTA(_xlfn.UNIQUE(INDEX(tbl_B_EnumerationDefinitions[IFC Entity],1):tbl_B_EnumerationDefinitions[[#This Row],[IFC Entity]])))</f>
        <v>0</v>
      </c>
    </row>
    <row r="332" spans="2:5" x14ac:dyDescent="0.35">
      <c r="B332" s="73" t="s">
        <v>1174</v>
      </c>
      <c r="C332" s="73" t="s">
        <v>5394</v>
      </c>
      <c r="D332" s="84" t="s">
        <v>5395</v>
      </c>
      <c r="E332" s="73" t="b">
        <f>ISEVEN(COUNTA(_xlfn.UNIQUE(INDEX(tbl_B_EnumerationDefinitions[IFC Entity],1):tbl_B_EnumerationDefinitions[[#This Row],[IFC Entity]])))</f>
        <v>0</v>
      </c>
    </row>
    <row r="333" spans="2:5" x14ac:dyDescent="0.35">
      <c r="B333" s="73" t="s">
        <v>1174</v>
      </c>
      <c r="C333" s="73" t="s">
        <v>5396</v>
      </c>
      <c r="D333" s="84" t="s">
        <v>5397</v>
      </c>
      <c r="E333" s="73" t="b">
        <f>ISEVEN(COUNTA(_xlfn.UNIQUE(INDEX(tbl_B_EnumerationDefinitions[IFC Entity],1):tbl_B_EnumerationDefinitions[[#This Row],[IFC Entity]])))</f>
        <v>0</v>
      </c>
    </row>
    <row r="334" spans="2:5" x14ac:dyDescent="0.35">
      <c r="B334" s="73" t="s">
        <v>1174</v>
      </c>
      <c r="C334" s="73" t="s">
        <v>5398</v>
      </c>
      <c r="D334" s="84" t="s">
        <v>5399</v>
      </c>
      <c r="E334" s="73" t="b">
        <f>ISEVEN(COUNTA(_xlfn.UNIQUE(INDEX(tbl_B_EnumerationDefinitions[IFC Entity],1):tbl_B_EnumerationDefinitions[[#This Row],[IFC Entity]])))</f>
        <v>0</v>
      </c>
    </row>
    <row r="335" spans="2:5" x14ac:dyDescent="0.35">
      <c r="B335" s="73" t="s">
        <v>1174</v>
      </c>
      <c r="C335" s="73" t="s">
        <v>5400</v>
      </c>
      <c r="D335" s="84" t="s">
        <v>5401</v>
      </c>
      <c r="E335" s="73" t="b">
        <f>ISEVEN(COUNTA(_xlfn.UNIQUE(INDEX(tbl_B_EnumerationDefinitions[IFC Entity],1):tbl_B_EnumerationDefinitions[[#This Row],[IFC Entity]])))</f>
        <v>0</v>
      </c>
    </row>
    <row r="336" spans="2:5" x14ac:dyDescent="0.35">
      <c r="B336" s="73" t="s">
        <v>1174</v>
      </c>
      <c r="C336" s="73" t="s">
        <v>5402</v>
      </c>
      <c r="D336" s="84" t="s">
        <v>5403</v>
      </c>
      <c r="E336" s="73" t="b">
        <f>ISEVEN(COUNTA(_xlfn.UNIQUE(INDEX(tbl_B_EnumerationDefinitions[IFC Entity],1):tbl_B_EnumerationDefinitions[[#This Row],[IFC Entity]])))</f>
        <v>0</v>
      </c>
    </row>
    <row r="337" spans="2:5" x14ac:dyDescent="0.35">
      <c r="B337" s="73" t="s">
        <v>1174</v>
      </c>
      <c r="C337" s="73" t="s">
        <v>5404</v>
      </c>
      <c r="D337" s="84" t="s">
        <v>5405</v>
      </c>
      <c r="E337" s="73" t="b">
        <f>ISEVEN(COUNTA(_xlfn.UNIQUE(INDEX(tbl_B_EnumerationDefinitions[IFC Entity],1):tbl_B_EnumerationDefinitions[[#This Row],[IFC Entity]])))</f>
        <v>0</v>
      </c>
    </row>
    <row r="338" spans="2:5" x14ac:dyDescent="0.35">
      <c r="B338" s="73" t="s">
        <v>1174</v>
      </c>
      <c r="C338" s="73" t="s">
        <v>5406</v>
      </c>
      <c r="D338" s="84" t="s">
        <v>5407</v>
      </c>
      <c r="E338" s="73" t="b">
        <f>ISEVEN(COUNTA(_xlfn.UNIQUE(INDEX(tbl_B_EnumerationDefinitions[IFC Entity],1):tbl_B_EnumerationDefinitions[[#This Row],[IFC Entity]])))</f>
        <v>0</v>
      </c>
    </row>
    <row r="339" spans="2:5" x14ac:dyDescent="0.35">
      <c r="B339" s="73" t="s">
        <v>1174</v>
      </c>
      <c r="C339" s="73" t="s">
        <v>5408</v>
      </c>
      <c r="D339" s="84" t="s">
        <v>5409</v>
      </c>
      <c r="E339" s="73" t="b">
        <f>ISEVEN(COUNTA(_xlfn.UNIQUE(INDEX(tbl_B_EnumerationDefinitions[IFC Entity],1):tbl_B_EnumerationDefinitions[[#This Row],[IFC Entity]])))</f>
        <v>0</v>
      </c>
    </row>
    <row r="340" spans="2:5" x14ac:dyDescent="0.35">
      <c r="B340" s="73" t="s">
        <v>1174</v>
      </c>
      <c r="C340" s="73" t="s">
        <v>5410</v>
      </c>
      <c r="D340" s="84" t="s">
        <v>5411</v>
      </c>
      <c r="E340" s="73" t="b">
        <f>ISEVEN(COUNTA(_xlfn.UNIQUE(INDEX(tbl_B_EnumerationDefinitions[IFC Entity],1):tbl_B_EnumerationDefinitions[[#This Row],[IFC Entity]])))</f>
        <v>0</v>
      </c>
    </row>
    <row r="341" spans="2:5" x14ac:dyDescent="0.35">
      <c r="B341" s="73" t="s">
        <v>1174</v>
      </c>
      <c r="C341" s="73" t="s">
        <v>5412</v>
      </c>
      <c r="D341" s="84" t="s">
        <v>5413</v>
      </c>
      <c r="E341" s="73" t="b">
        <f>ISEVEN(COUNTA(_xlfn.UNIQUE(INDEX(tbl_B_EnumerationDefinitions[IFC Entity],1):tbl_B_EnumerationDefinitions[[#This Row],[IFC Entity]])))</f>
        <v>0</v>
      </c>
    </row>
    <row r="342" spans="2:5" x14ac:dyDescent="0.35">
      <c r="B342" s="73" t="s">
        <v>1174</v>
      </c>
      <c r="C342" s="73" t="s">
        <v>5414</v>
      </c>
      <c r="D342" s="84" t="s">
        <v>5415</v>
      </c>
      <c r="E342" s="73" t="b">
        <f>ISEVEN(COUNTA(_xlfn.UNIQUE(INDEX(tbl_B_EnumerationDefinitions[IFC Entity],1):tbl_B_EnumerationDefinitions[[#This Row],[IFC Entity]])))</f>
        <v>0</v>
      </c>
    </row>
    <row r="343" spans="2:5" x14ac:dyDescent="0.35">
      <c r="B343" s="73" t="s">
        <v>1174</v>
      </c>
      <c r="C343" s="73" t="s">
        <v>4884</v>
      </c>
      <c r="D343" s="84"/>
      <c r="E343" s="73" t="b">
        <f>ISEVEN(COUNTA(_xlfn.UNIQUE(INDEX(tbl_B_EnumerationDefinitions[IFC Entity],1):tbl_B_EnumerationDefinitions[[#This Row],[IFC Entity]])))</f>
        <v>0</v>
      </c>
    </row>
    <row r="344" spans="2:5" x14ac:dyDescent="0.35">
      <c r="B344" s="73" t="s">
        <v>1174</v>
      </c>
      <c r="C344" s="73" t="s">
        <v>5416</v>
      </c>
      <c r="D344" s="84" t="s">
        <v>5417</v>
      </c>
      <c r="E344" s="73" t="b">
        <f>ISEVEN(COUNTA(_xlfn.UNIQUE(INDEX(tbl_B_EnumerationDefinitions[IFC Entity],1):tbl_B_EnumerationDefinitions[[#This Row],[IFC Entity]])))</f>
        <v>0</v>
      </c>
    </row>
    <row r="345" spans="2:5" x14ac:dyDescent="0.35">
      <c r="B345" s="73" t="s">
        <v>1174</v>
      </c>
      <c r="C345" s="73" t="s">
        <v>4889</v>
      </c>
      <c r="D345" s="84" t="s">
        <v>5418</v>
      </c>
      <c r="E345" s="73" t="b">
        <f>ISEVEN(COUNTA(_xlfn.UNIQUE(INDEX(tbl_B_EnumerationDefinitions[IFC Entity],1):tbl_B_EnumerationDefinitions[[#This Row],[IFC Entity]])))</f>
        <v>0</v>
      </c>
    </row>
    <row r="346" spans="2:5" x14ac:dyDescent="0.35">
      <c r="B346" s="73" t="s">
        <v>1177</v>
      </c>
      <c r="C346" s="73" t="s">
        <v>4884</v>
      </c>
      <c r="D346" s="84"/>
      <c r="E346" s="73" t="b">
        <f>ISEVEN(COUNTA(_xlfn.UNIQUE(INDEX(tbl_B_EnumerationDefinitions[IFC Entity],1):tbl_B_EnumerationDefinitions[[#This Row],[IFC Entity]])))</f>
        <v>1</v>
      </c>
    </row>
    <row r="347" spans="2:5" x14ac:dyDescent="0.35">
      <c r="B347" s="73" t="s">
        <v>1177</v>
      </c>
      <c r="C347" s="73" t="s">
        <v>4889</v>
      </c>
      <c r="D347" s="84" t="s">
        <v>4890</v>
      </c>
      <c r="E347" s="73" t="b">
        <f>ISEVEN(COUNTA(_xlfn.UNIQUE(INDEX(tbl_B_EnumerationDefinitions[IFC Entity],1):tbl_B_EnumerationDefinitions[[#This Row],[IFC Entity]])))</f>
        <v>1</v>
      </c>
    </row>
    <row r="348" spans="2:5" x14ac:dyDescent="0.35">
      <c r="B348" s="73" t="s">
        <v>1180</v>
      </c>
      <c r="C348" s="73" t="s">
        <v>5419</v>
      </c>
      <c r="D348" s="84" t="s">
        <v>5420</v>
      </c>
      <c r="E348" s="73" t="b">
        <f>ISEVEN(COUNTA(_xlfn.UNIQUE(INDEX(tbl_B_EnumerationDefinitions[IFC Entity],1):tbl_B_EnumerationDefinitions[[#This Row],[IFC Entity]])))</f>
        <v>0</v>
      </c>
    </row>
    <row r="349" spans="2:5" ht="31" x14ac:dyDescent="0.35">
      <c r="B349" s="73" t="s">
        <v>1180</v>
      </c>
      <c r="C349" s="73" t="s">
        <v>5421</v>
      </c>
      <c r="D349" s="84" t="s">
        <v>5422</v>
      </c>
      <c r="E349" s="73" t="b">
        <f>ISEVEN(COUNTA(_xlfn.UNIQUE(INDEX(tbl_B_EnumerationDefinitions[IFC Entity],1):tbl_B_EnumerationDefinitions[[#This Row],[IFC Entity]])))</f>
        <v>0</v>
      </c>
    </row>
    <row r="350" spans="2:5" x14ac:dyDescent="0.35">
      <c r="B350" s="73" t="s">
        <v>1180</v>
      </c>
      <c r="C350" s="73" t="s">
        <v>5423</v>
      </c>
      <c r="D350" s="84" t="s">
        <v>5424</v>
      </c>
      <c r="E350" s="73" t="b">
        <f>ISEVEN(COUNTA(_xlfn.UNIQUE(INDEX(tbl_B_EnumerationDefinitions[IFC Entity],1):tbl_B_EnumerationDefinitions[[#This Row],[IFC Entity]])))</f>
        <v>0</v>
      </c>
    </row>
    <row r="351" spans="2:5" x14ac:dyDescent="0.35">
      <c r="B351" s="73" t="s">
        <v>1180</v>
      </c>
      <c r="C351" s="73" t="s">
        <v>5425</v>
      </c>
      <c r="D351" s="84" t="s">
        <v>5426</v>
      </c>
      <c r="E351" s="73" t="b">
        <f>ISEVEN(COUNTA(_xlfn.UNIQUE(INDEX(tbl_B_EnumerationDefinitions[IFC Entity],1):tbl_B_EnumerationDefinitions[[#This Row],[IFC Entity]])))</f>
        <v>0</v>
      </c>
    </row>
    <row r="352" spans="2:5" x14ac:dyDescent="0.35">
      <c r="B352" s="73" t="s">
        <v>1180</v>
      </c>
      <c r="C352" s="73" t="s">
        <v>5427</v>
      </c>
      <c r="D352" s="84" t="s">
        <v>5428</v>
      </c>
      <c r="E352" s="73" t="b">
        <f>ISEVEN(COUNTA(_xlfn.UNIQUE(INDEX(tbl_B_EnumerationDefinitions[IFC Entity],1):tbl_B_EnumerationDefinitions[[#This Row],[IFC Entity]])))</f>
        <v>0</v>
      </c>
    </row>
    <row r="353" spans="2:5" x14ac:dyDescent="0.35">
      <c r="B353" s="73" t="s">
        <v>1180</v>
      </c>
      <c r="C353" s="73" t="s">
        <v>4884</v>
      </c>
      <c r="D353" s="84"/>
      <c r="E353" s="73" t="b">
        <f>ISEVEN(COUNTA(_xlfn.UNIQUE(INDEX(tbl_B_EnumerationDefinitions[IFC Entity],1):tbl_B_EnumerationDefinitions[[#This Row],[IFC Entity]])))</f>
        <v>0</v>
      </c>
    </row>
    <row r="354" spans="2:5" x14ac:dyDescent="0.35">
      <c r="B354" s="73" t="s">
        <v>1180</v>
      </c>
      <c r="C354" s="73" t="s">
        <v>5429</v>
      </c>
      <c r="D354" s="84" t="s">
        <v>5430</v>
      </c>
      <c r="E354" s="73" t="b">
        <f>ISEVEN(COUNTA(_xlfn.UNIQUE(INDEX(tbl_B_EnumerationDefinitions[IFC Entity],1):tbl_B_EnumerationDefinitions[[#This Row],[IFC Entity]])))</f>
        <v>0</v>
      </c>
    </row>
    <row r="355" spans="2:5" x14ac:dyDescent="0.35">
      <c r="B355" s="73" t="s">
        <v>1180</v>
      </c>
      <c r="C355" s="73" t="s">
        <v>4889</v>
      </c>
      <c r="D355" s="84" t="s">
        <v>4890</v>
      </c>
      <c r="E355" s="73" t="b">
        <f>ISEVEN(COUNTA(_xlfn.UNIQUE(INDEX(tbl_B_EnumerationDefinitions[IFC Entity],1):tbl_B_EnumerationDefinitions[[#This Row],[IFC Entity]])))</f>
        <v>0</v>
      </c>
    </row>
    <row r="356" spans="2:5" ht="31" x14ac:dyDescent="0.35">
      <c r="B356" s="73" t="s">
        <v>1183</v>
      </c>
      <c r="C356" s="73" t="s">
        <v>5431</v>
      </c>
      <c r="D356" s="84" t="s">
        <v>5432</v>
      </c>
      <c r="E356" s="73" t="b">
        <f>ISEVEN(COUNTA(_xlfn.UNIQUE(INDEX(tbl_B_EnumerationDefinitions[IFC Entity],1):tbl_B_EnumerationDefinitions[[#This Row],[IFC Entity]])))</f>
        <v>1</v>
      </c>
    </row>
    <row r="357" spans="2:5" x14ac:dyDescent="0.35">
      <c r="B357" s="73" t="s">
        <v>1183</v>
      </c>
      <c r="C357" s="73" t="s">
        <v>4884</v>
      </c>
      <c r="D357" s="84"/>
      <c r="E357" s="73" t="b">
        <f>ISEVEN(COUNTA(_xlfn.UNIQUE(INDEX(tbl_B_EnumerationDefinitions[IFC Entity],1):tbl_B_EnumerationDefinitions[[#This Row],[IFC Entity]])))</f>
        <v>1</v>
      </c>
    </row>
    <row r="358" spans="2:5" ht="31" x14ac:dyDescent="0.35">
      <c r="B358" s="73" t="s">
        <v>1183</v>
      </c>
      <c r="C358" s="73" t="s">
        <v>5433</v>
      </c>
      <c r="D358" s="84" t="s">
        <v>5434</v>
      </c>
      <c r="E358" s="73" t="b">
        <f>ISEVEN(COUNTA(_xlfn.UNIQUE(INDEX(tbl_B_EnumerationDefinitions[IFC Entity],1):tbl_B_EnumerationDefinitions[[#This Row],[IFC Entity]])))</f>
        <v>1</v>
      </c>
    </row>
    <row r="359" spans="2:5" x14ac:dyDescent="0.35">
      <c r="B359" s="73" t="s">
        <v>1183</v>
      </c>
      <c r="C359" s="73" t="s">
        <v>4889</v>
      </c>
      <c r="D359" s="84" t="s">
        <v>4890</v>
      </c>
      <c r="E359" s="73" t="b">
        <f>ISEVEN(COUNTA(_xlfn.UNIQUE(INDEX(tbl_B_EnumerationDefinitions[IFC Entity],1):tbl_B_EnumerationDefinitions[[#This Row],[IFC Entity]])))</f>
        <v>1</v>
      </c>
    </row>
    <row r="360" spans="2:5" ht="31" x14ac:dyDescent="0.35">
      <c r="B360" s="73" t="s">
        <v>1186</v>
      </c>
      <c r="C360" s="73" t="s">
        <v>96</v>
      </c>
      <c r="D360" s="84" t="s">
        <v>1187</v>
      </c>
      <c r="E360" s="73" t="b">
        <f>ISEVEN(COUNTA(_xlfn.UNIQUE(INDEX(tbl_B_EnumerationDefinitions[IFC Entity],1):tbl_B_EnumerationDefinitions[[#This Row],[IFC Entity]])))</f>
        <v>0</v>
      </c>
    </row>
    <row r="361" spans="2:5" ht="31" x14ac:dyDescent="0.35">
      <c r="B361" s="73" t="s">
        <v>1189</v>
      </c>
      <c r="C361" s="73" t="s">
        <v>5435</v>
      </c>
      <c r="D361" s="84" t="s">
        <v>5436</v>
      </c>
      <c r="E361" s="73" t="b">
        <f>ISEVEN(COUNTA(_xlfn.UNIQUE(INDEX(tbl_B_EnumerationDefinitions[IFC Entity],1):tbl_B_EnumerationDefinitions[[#This Row],[IFC Entity]])))</f>
        <v>1</v>
      </c>
    </row>
    <row r="362" spans="2:5" x14ac:dyDescent="0.35">
      <c r="B362" s="73" t="s">
        <v>1189</v>
      </c>
      <c r="C362" s="73" t="s">
        <v>5437</v>
      </c>
      <c r="D362" s="84" t="s">
        <v>5438</v>
      </c>
      <c r="E362" s="73" t="b">
        <f>ISEVEN(COUNTA(_xlfn.UNIQUE(INDEX(tbl_B_EnumerationDefinitions[IFC Entity],1):tbl_B_EnumerationDefinitions[[#This Row],[IFC Entity]])))</f>
        <v>1</v>
      </c>
    </row>
    <row r="363" spans="2:5" x14ac:dyDescent="0.35">
      <c r="B363" s="73" t="s">
        <v>1189</v>
      </c>
      <c r="C363" s="73" t="s">
        <v>5439</v>
      </c>
      <c r="D363" s="84" t="s">
        <v>5440</v>
      </c>
      <c r="E363" s="73" t="b">
        <f>ISEVEN(COUNTA(_xlfn.UNIQUE(INDEX(tbl_B_EnumerationDefinitions[IFC Entity],1):tbl_B_EnumerationDefinitions[[#This Row],[IFC Entity]])))</f>
        <v>1</v>
      </c>
    </row>
    <row r="364" spans="2:5" x14ac:dyDescent="0.35">
      <c r="B364" s="73" t="s">
        <v>1189</v>
      </c>
      <c r="C364" s="73" t="s">
        <v>5441</v>
      </c>
      <c r="D364" s="84" t="s">
        <v>5442</v>
      </c>
      <c r="E364" s="73" t="b">
        <f>ISEVEN(COUNTA(_xlfn.UNIQUE(INDEX(tbl_B_EnumerationDefinitions[IFC Entity],1):tbl_B_EnumerationDefinitions[[#This Row],[IFC Entity]])))</f>
        <v>1</v>
      </c>
    </row>
    <row r="365" spans="2:5" x14ac:dyDescent="0.35">
      <c r="B365" s="73" t="s">
        <v>1189</v>
      </c>
      <c r="C365" s="73" t="s">
        <v>5443</v>
      </c>
      <c r="D365" s="84" t="s">
        <v>5444</v>
      </c>
      <c r="E365" s="73" t="b">
        <f>ISEVEN(COUNTA(_xlfn.UNIQUE(INDEX(tbl_B_EnumerationDefinitions[IFC Entity],1):tbl_B_EnumerationDefinitions[[#This Row],[IFC Entity]])))</f>
        <v>1</v>
      </c>
    </row>
    <row r="366" spans="2:5" x14ac:dyDescent="0.35">
      <c r="B366" s="73" t="s">
        <v>1189</v>
      </c>
      <c r="C366" s="73" t="s">
        <v>4884</v>
      </c>
      <c r="D366" s="84"/>
      <c r="E366" s="73" t="b">
        <f>ISEVEN(COUNTA(_xlfn.UNIQUE(INDEX(tbl_B_EnumerationDefinitions[IFC Entity],1):tbl_B_EnumerationDefinitions[[#This Row],[IFC Entity]])))</f>
        <v>1</v>
      </c>
    </row>
    <row r="367" spans="2:5" x14ac:dyDescent="0.35">
      <c r="B367" s="73" t="s">
        <v>1189</v>
      </c>
      <c r="C367" s="73" t="s">
        <v>5387</v>
      </c>
      <c r="D367" s="84" t="s">
        <v>5445</v>
      </c>
      <c r="E367" s="73" t="b">
        <f>ISEVEN(COUNTA(_xlfn.UNIQUE(INDEX(tbl_B_EnumerationDefinitions[IFC Entity],1):tbl_B_EnumerationDefinitions[[#This Row],[IFC Entity]])))</f>
        <v>1</v>
      </c>
    </row>
    <row r="368" spans="2:5" ht="31" x14ac:dyDescent="0.35">
      <c r="B368" s="73" t="s">
        <v>1189</v>
      </c>
      <c r="C368" s="73" t="s">
        <v>5446</v>
      </c>
      <c r="D368" s="84" t="s">
        <v>5447</v>
      </c>
      <c r="E368" s="73" t="b">
        <f>ISEVEN(COUNTA(_xlfn.UNIQUE(INDEX(tbl_B_EnumerationDefinitions[IFC Entity],1):tbl_B_EnumerationDefinitions[[#This Row],[IFC Entity]])))</f>
        <v>1</v>
      </c>
    </row>
    <row r="369" spans="2:5" ht="31" x14ac:dyDescent="0.35">
      <c r="B369" s="73" t="s">
        <v>1189</v>
      </c>
      <c r="C369" s="73" t="s">
        <v>5448</v>
      </c>
      <c r="D369" s="84" t="s">
        <v>5449</v>
      </c>
      <c r="E369" s="73" t="b">
        <f>ISEVEN(COUNTA(_xlfn.UNIQUE(INDEX(tbl_B_EnumerationDefinitions[IFC Entity],1):tbl_B_EnumerationDefinitions[[#This Row],[IFC Entity]])))</f>
        <v>1</v>
      </c>
    </row>
    <row r="370" spans="2:5" ht="31" x14ac:dyDescent="0.35">
      <c r="B370" s="73" t="s">
        <v>1189</v>
      </c>
      <c r="C370" s="73" t="s">
        <v>5450</v>
      </c>
      <c r="D370" s="84" t="s">
        <v>5451</v>
      </c>
      <c r="E370" s="73" t="b">
        <f>ISEVEN(COUNTA(_xlfn.UNIQUE(INDEX(tbl_B_EnumerationDefinitions[IFC Entity],1):tbl_B_EnumerationDefinitions[[#This Row],[IFC Entity]])))</f>
        <v>1</v>
      </c>
    </row>
    <row r="371" spans="2:5" x14ac:dyDescent="0.35">
      <c r="B371" s="73" t="s">
        <v>1189</v>
      </c>
      <c r="C371" s="73" t="s">
        <v>5452</v>
      </c>
      <c r="D371" s="84" t="s">
        <v>5453</v>
      </c>
      <c r="E371" s="73" t="b">
        <f>ISEVEN(COUNTA(_xlfn.UNIQUE(INDEX(tbl_B_EnumerationDefinitions[IFC Entity],1):tbl_B_EnumerationDefinitions[[#This Row],[IFC Entity]])))</f>
        <v>1</v>
      </c>
    </row>
    <row r="372" spans="2:5" ht="31" x14ac:dyDescent="0.35">
      <c r="B372" s="73" t="s">
        <v>1189</v>
      </c>
      <c r="C372" s="73" t="s">
        <v>5454</v>
      </c>
      <c r="D372" s="84" t="s">
        <v>5455</v>
      </c>
      <c r="E372" s="73" t="b">
        <f>ISEVEN(COUNTA(_xlfn.UNIQUE(INDEX(tbl_B_EnumerationDefinitions[IFC Entity],1):tbl_B_EnumerationDefinitions[[#This Row],[IFC Entity]])))</f>
        <v>1</v>
      </c>
    </row>
    <row r="373" spans="2:5" ht="31" x14ac:dyDescent="0.35">
      <c r="B373" s="73" t="s">
        <v>1189</v>
      </c>
      <c r="C373" s="73" t="s">
        <v>5456</v>
      </c>
      <c r="D373" s="84" t="s">
        <v>5457</v>
      </c>
      <c r="E373" s="73" t="b">
        <f>ISEVEN(COUNTA(_xlfn.UNIQUE(INDEX(tbl_B_EnumerationDefinitions[IFC Entity],1):tbl_B_EnumerationDefinitions[[#This Row],[IFC Entity]])))</f>
        <v>1</v>
      </c>
    </row>
    <row r="374" spans="2:5" x14ac:dyDescent="0.35">
      <c r="B374" s="73" t="s">
        <v>1189</v>
      </c>
      <c r="C374" s="73" t="s">
        <v>4889</v>
      </c>
      <c r="D374" s="84" t="s">
        <v>5006</v>
      </c>
      <c r="E374" s="73" t="b">
        <f>ISEVEN(COUNTA(_xlfn.UNIQUE(INDEX(tbl_B_EnumerationDefinitions[IFC Entity],1):tbl_B_EnumerationDefinitions[[#This Row],[IFC Entity]])))</f>
        <v>1</v>
      </c>
    </row>
    <row r="375" spans="2:5" x14ac:dyDescent="0.35">
      <c r="B375" s="73" t="s">
        <v>1192</v>
      </c>
      <c r="C375" s="73" t="s">
        <v>5458</v>
      </c>
      <c r="D375" s="84" t="s">
        <v>5459</v>
      </c>
      <c r="E375" s="73" t="b">
        <f>ISEVEN(COUNTA(_xlfn.UNIQUE(INDEX(tbl_B_EnumerationDefinitions[IFC Entity],1):tbl_B_EnumerationDefinitions[[#This Row],[IFC Entity]])))</f>
        <v>0</v>
      </c>
    </row>
    <row r="376" spans="2:5" x14ac:dyDescent="0.35">
      <c r="B376" s="73" t="s">
        <v>1192</v>
      </c>
      <c r="C376" s="73" t="s">
        <v>5460</v>
      </c>
      <c r="D376" s="84" t="s">
        <v>5461</v>
      </c>
      <c r="E376" s="73" t="b">
        <f>ISEVEN(COUNTA(_xlfn.UNIQUE(INDEX(tbl_B_EnumerationDefinitions[IFC Entity],1):tbl_B_EnumerationDefinitions[[#This Row],[IFC Entity]])))</f>
        <v>0</v>
      </c>
    </row>
    <row r="377" spans="2:5" x14ac:dyDescent="0.35">
      <c r="B377" s="73" t="s">
        <v>1192</v>
      </c>
      <c r="C377" s="73" t="s">
        <v>5462</v>
      </c>
      <c r="D377" s="84" t="s">
        <v>5463</v>
      </c>
      <c r="E377" s="73" t="b">
        <f>ISEVEN(COUNTA(_xlfn.UNIQUE(INDEX(tbl_B_EnumerationDefinitions[IFC Entity],1):tbl_B_EnumerationDefinitions[[#This Row],[IFC Entity]])))</f>
        <v>0</v>
      </c>
    </row>
    <row r="378" spans="2:5" x14ac:dyDescent="0.35">
      <c r="B378" s="73" t="s">
        <v>1192</v>
      </c>
      <c r="C378" s="73" t="s">
        <v>4884</v>
      </c>
      <c r="D378" s="84"/>
      <c r="E378" s="73" t="b">
        <f>ISEVEN(COUNTA(_xlfn.UNIQUE(INDEX(tbl_B_EnumerationDefinitions[IFC Entity],1):tbl_B_EnumerationDefinitions[[#This Row],[IFC Entity]])))</f>
        <v>0</v>
      </c>
    </row>
    <row r="379" spans="2:5" x14ac:dyDescent="0.35">
      <c r="B379" s="73" t="s">
        <v>1192</v>
      </c>
      <c r="C379" s="73" t="s">
        <v>4889</v>
      </c>
      <c r="D379" s="84" t="s">
        <v>4890</v>
      </c>
      <c r="E379" s="73" t="b">
        <f>ISEVEN(COUNTA(_xlfn.UNIQUE(INDEX(tbl_B_EnumerationDefinitions[IFC Entity],1):tbl_B_EnumerationDefinitions[[#This Row],[IFC Entity]])))</f>
        <v>0</v>
      </c>
    </row>
    <row r="380" spans="2:5" x14ac:dyDescent="0.35">
      <c r="B380" s="73" t="s">
        <v>2806</v>
      </c>
      <c r="C380" s="73" t="s">
        <v>4884</v>
      </c>
      <c r="D380" s="84"/>
      <c r="E380" s="73" t="b">
        <f>ISEVEN(COUNTA(_xlfn.UNIQUE(INDEX(tbl_B_EnumerationDefinitions[IFC Entity],1):tbl_B_EnumerationDefinitions[[#This Row],[IFC Entity]])))</f>
        <v>1</v>
      </c>
    </row>
    <row r="381" spans="2:5" x14ac:dyDescent="0.35">
      <c r="B381" s="73" t="s">
        <v>2806</v>
      </c>
      <c r="C381" s="73" t="s">
        <v>4889</v>
      </c>
      <c r="D381" s="84" t="s">
        <v>5464</v>
      </c>
      <c r="E381" s="73" t="b">
        <f>ISEVEN(COUNTA(_xlfn.UNIQUE(INDEX(tbl_B_EnumerationDefinitions[IFC Entity],1):tbl_B_EnumerationDefinitions[[#This Row],[IFC Entity]])))</f>
        <v>1</v>
      </c>
    </row>
    <row r="382" spans="2:5" x14ac:dyDescent="0.35">
      <c r="B382" s="73" t="s">
        <v>1195</v>
      </c>
      <c r="C382" s="73" t="s">
        <v>5465</v>
      </c>
      <c r="D382" s="84" t="s">
        <v>5466</v>
      </c>
      <c r="E382" s="73" t="b">
        <f>ISEVEN(COUNTA(_xlfn.UNIQUE(INDEX(tbl_B_EnumerationDefinitions[IFC Entity],1):tbl_B_EnumerationDefinitions[[#This Row],[IFC Entity]])))</f>
        <v>0</v>
      </c>
    </row>
    <row r="383" spans="2:5" x14ac:dyDescent="0.35">
      <c r="B383" s="73" t="s">
        <v>1195</v>
      </c>
      <c r="C383" s="73" t="s">
        <v>5467</v>
      </c>
      <c r="D383" s="84" t="s">
        <v>5468</v>
      </c>
      <c r="E383" s="73" t="b">
        <f>ISEVEN(COUNTA(_xlfn.UNIQUE(INDEX(tbl_B_EnumerationDefinitions[IFC Entity],1):tbl_B_EnumerationDefinitions[[#This Row],[IFC Entity]])))</f>
        <v>0</v>
      </c>
    </row>
    <row r="384" spans="2:5" x14ac:dyDescent="0.35">
      <c r="B384" s="73" t="s">
        <v>1195</v>
      </c>
      <c r="C384" s="73" t="s">
        <v>4884</v>
      </c>
      <c r="D384" s="84"/>
      <c r="E384" s="73" t="b">
        <f>ISEVEN(COUNTA(_xlfn.UNIQUE(INDEX(tbl_B_EnumerationDefinitions[IFC Entity],1):tbl_B_EnumerationDefinitions[[#This Row],[IFC Entity]])))</f>
        <v>0</v>
      </c>
    </row>
    <row r="385" spans="2:5" x14ac:dyDescent="0.35">
      <c r="B385" s="73" t="s">
        <v>1195</v>
      </c>
      <c r="C385" s="73" t="s">
        <v>5469</v>
      </c>
      <c r="D385" s="84" t="s">
        <v>5470</v>
      </c>
      <c r="E385" s="73" t="b">
        <f>ISEVEN(COUNTA(_xlfn.UNIQUE(INDEX(tbl_B_EnumerationDefinitions[IFC Entity],1):tbl_B_EnumerationDefinitions[[#This Row],[IFC Entity]])))</f>
        <v>0</v>
      </c>
    </row>
    <row r="386" spans="2:5" x14ac:dyDescent="0.35">
      <c r="B386" s="73" t="s">
        <v>1195</v>
      </c>
      <c r="C386" s="73" t="s">
        <v>4889</v>
      </c>
      <c r="D386" s="84" t="s">
        <v>4890</v>
      </c>
      <c r="E386" s="73" t="b">
        <f>ISEVEN(COUNTA(_xlfn.UNIQUE(INDEX(tbl_B_EnumerationDefinitions[IFC Entity],1):tbl_B_EnumerationDefinitions[[#This Row],[IFC Entity]])))</f>
        <v>0</v>
      </c>
    </row>
    <row r="387" spans="2:5" x14ac:dyDescent="0.35">
      <c r="B387" s="73" t="s">
        <v>1198</v>
      </c>
      <c r="C387" s="73" t="s">
        <v>5471</v>
      </c>
      <c r="D387" s="84" t="s">
        <v>5472</v>
      </c>
      <c r="E387" s="73" t="b">
        <f>ISEVEN(COUNTA(_xlfn.UNIQUE(INDEX(tbl_B_EnumerationDefinitions[IFC Entity],1):tbl_B_EnumerationDefinitions[[#This Row],[IFC Entity]])))</f>
        <v>1</v>
      </c>
    </row>
    <row r="388" spans="2:5" x14ac:dyDescent="0.35">
      <c r="B388" s="73" t="s">
        <v>1198</v>
      </c>
      <c r="C388" s="73" t="s">
        <v>5473</v>
      </c>
      <c r="D388" s="84" t="s">
        <v>5474</v>
      </c>
      <c r="E388" s="73" t="b">
        <f>ISEVEN(COUNTA(_xlfn.UNIQUE(INDEX(tbl_B_EnumerationDefinitions[IFC Entity],1):tbl_B_EnumerationDefinitions[[#This Row],[IFC Entity]])))</f>
        <v>1</v>
      </c>
    </row>
    <row r="389" spans="2:5" x14ac:dyDescent="0.35">
      <c r="B389" s="73" t="s">
        <v>1198</v>
      </c>
      <c r="C389" s="73" t="s">
        <v>4884</v>
      </c>
      <c r="D389" s="84"/>
      <c r="E389" s="73" t="b">
        <f>ISEVEN(COUNTA(_xlfn.UNIQUE(INDEX(tbl_B_EnumerationDefinitions[IFC Entity],1):tbl_B_EnumerationDefinitions[[#This Row],[IFC Entity]])))</f>
        <v>1</v>
      </c>
    </row>
    <row r="390" spans="2:5" x14ac:dyDescent="0.35">
      <c r="B390" s="73" t="s">
        <v>1198</v>
      </c>
      <c r="C390" s="73" t="s">
        <v>5475</v>
      </c>
      <c r="D390" s="84" t="s">
        <v>5476</v>
      </c>
      <c r="E390" s="73" t="b">
        <f>ISEVEN(COUNTA(_xlfn.UNIQUE(INDEX(tbl_B_EnumerationDefinitions[IFC Entity],1):tbl_B_EnumerationDefinitions[[#This Row],[IFC Entity]])))</f>
        <v>1</v>
      </c>
    </row>
    <row r="391" spans="2:5" x14ac:dyDescent="0.35">
      <c r="B391" s="73" t="s">
        <v>1198</v>
      </c>
      <c r="C391" s="73" t="s">
        <v>4889</v>
      </c>
      <c r="D391" s="84" t="s">
        <v>5477</v>
      </c>
      <c r="E391" s="73" t="b">
        <f>ISEVEN(COUNTA(_xlfn.UNIQUE(INDEX(tbl_B_EnumerationDefinitions[IFC Entity],1):tbl_B_EnumerationDefinitions[[#This Row],[IFC Entity]])))</f>
        <v>1</v>
      </c>
    </row>
    <row r="392" spans="2:5" x14ac:dyDescent="0.35">
      <c r="B392" s="73" t="s">
        <v>1201</v>
      </c>
      <c r="C392" s="73" t="s">
        <v>4959</v>
      </c>
      <c r="D392" s="84" t="s">
        <v>5139</v>
      </c>
      <c r="E392" s="73" t="b">
        <f>ISEVEN(COUNTA(_xlfn.UNIQUE(INDEX(tbl_B_EnumerationDefinitions[IFC Entity],1):tbl_B_EnumerationDefinitions[[#This Row],[IFC Entity]])))</f>
        <v>0</v>
      </c>
    </row>
    <row r="393" spans="2:5" x14ac:dyDescent="0.35">
      <c r="B393" s="73" t="s">
        <v>1201</v>
      </c>
      <c r="C393" s="73" t="s">
        <v>5140</v>
      </c>
      <c r="D393" s="84" t="s">
        <v>5478</v>
      </c>
      <c r="E393" s="73" t="b">
        <f>ISEVEN(COUNTA(_xlfn.UNIQUE(INDEX(tbl_B_EnumerationDefinitions[IFC Entity],1):tbl_B_EnumerationDefinitions[[#This Row],[IFC Entity]])))</f>
        <v>0</v>
      </c>
    </row>
    <row r="394" spans="2:5" x14ac:dyDescent="0.35">
      <c r="B394" s="73" t="s">
        <v>1201</v>
      </c>
      <c r="C394" s="73" t="s">
        <v>5142</v>
      </c>
      <c r="D394" s="84" t="s">
        <v>5479</v>
      </c>
      <c r="E394" s="73" t="b">
        <f>ISEVEN(COUNTA(_xlfn.UNIQUE(INDEX(tbl_B_EnumerationDefinitions[IFC Entity],1):tbl_B_EnumerationDefinitions[[#This Row],[IFC Entity]])))</f>
        <v>0</v>
      </c>
    </row>
    <row r="395" spans="2:5" x14ac:dyDescent="0.35">
      <c r="B395" s="73" t="s">
        <v>1201</v>
      </c>
      <c r="C395" s="73" t="s">
        <v>5144</v>
      </c>
      <c r="D395" s="84" t="s">
        <v>5480</v>
      </c>
      <c r="E395" s="73" t="b">
        <f>ISEVEN(COUNTA(_xlfn.UNIQUE(INDEX(tbl_B_EnumerationDefinitions[IFC Entity],1):tbl_B_EnumerationDefinitions[[#This Row],[IFC Entity]])))</f>
        <v>0</v>
      </c>
    </row>
    <row r="396" spans="2:5" ht="31" x14ac:dyDescent="0.35">
      <c r="B396" s="73" t="s">
        <v>1201</v>
      </c>
      <c r="C396" s="73" t="s">
        <v>5146</v>
      </c>
      <c r="D396" s="84" t="s">
        <v>5147</v>
      </c>
      <c r="E396" s="73" t="b">
        <f>ISEVEN(COUNTA(_xlfn.UNIQUE(INDEX(tbl_B_EnumerationDefinitions[IFC Entity],1):tbl_B_EnumerationDefinitions[[#This Row],[IFC Entity]])))</f>
        <v>0</v>
      </c>
    </row>
    <row r="397" spans="2:5" x14ac:dyDescent="0.35">
      <c r="B397" s="73" t="s">
        <v>1201</v>
      </c>
      <c r="C397" s="73" t="s">
        <v>4884</v>
      </c>
      <c r="D397" s="84"/>
      <c r="E397" s="73" t="b">
        <f>ISEVEN(COUNTA(_xlfn.UNIQUE(INDEX(tbl_B_EnumerationDefinitions[IFC Entity],1):tbl_B_EnumerationDefinitions[[#This Row],[IFC Entity]])))</f>
        <v>0</v>
      </c>
    </row>
    <row r="398" spans="2:5" x14ac:dyDescent="0.35">
      <c r="B398" s="73" t="s">
        <v>1201</v>
      </c>
      <c r="C398" s="73" t="s">
        <v>5148</v>
      </c>
      <c r="D398" s="84" t="s">
        <v>5149</v>
      </c>
      <c r="E398" s="73" t="b">
        <f>ISEVEN(COUNTA(_xlfn.UNIQUE(INDEX(tbl_B_EnumerationDefinitions[IFC Entity],1):tbl_B_EnumerationDefinitions[[#This Row],[IFC Entity]])))</f>
        <v>0</v>
      </c>
    </row>
    <row r="399" spans="2:5" x14ac:dyDescent="0.35">
      <c r="B399" s="73" t="s">
        <v>1201</v>
      </c>
      <c r="C399" s="73" t="s">
        <v>5150</v>
      </c>
      <c r="D399" s="84" t="s">
        <v>5151</v>
      </c>
      <c r="E399" s="73" t="b">
        <f>ISEVEN(COUNTA(_xlfn.UNIQUE(INDEX(tbl_B_EnumerationDefinitions[IFC Entity],1):tbl_B_EnumerationDefinitions[[#This Row],[IFC Entity]])))</f>
        <v>0</v>
      </c>
    </row>
    <row r="400" spans="2:5" x14ac:dyDescent="0.35">
      <c r="B400" s="73" t="s">
        <v>1201</v>
      </c>
      <c r="C400" s="73" t="s">
        <v>4889</v>
      </c>
      <c r="D400" s="84" t="s">
        <v>5152</v>
      </c>
      <c r="E400" s="73" t="b">
        <f>ISEVEN(COUNTA(_xlfn.UNIQUE(INDEX(tbl_B_EnumerationDefinitions[IFC Entity],1):tbl_B_EnumerationDefinitions[[#This Row],[IFC Entity]])))</f>
        <v>0</v>
      </c>
    </row>
    <row r="401" spans="2:5" x14ac:dyDescent="0.35">
      <c r="B401" s="73" t="s">
        <v>1204</v>
      </c>
      <c r="C401" s="73" t="s">
        <v>5153</v>
      </c>
      <c r="D401" s="84" t="s">
        <v>5481</v>
      </c>
      <c r="E401" s="73" t="b">
        <f>ISEVEN(COUNTA(_xlfn.UNIQUE(INDEX(tbl_B_EnumerationDefinitions[IFC Entity],1):tbl_B_EnumerationDefinitions[[#This Row],[IFC Entity]])))</f>
        <v>1</v>
      </c>
    </row>
    <row r="402" spans="2:5" x14ac:dyDescent="0.35">
      <c r="B402" s="73" t="s">
        <v>1204</v>
      </c>
      <c r="C402" s="73" t="s">
        <v>5482</v>
      </c>
      <c r="D402" s="84" t="s">
        <v>5483</v>
      </c>
      <c r="E402" s="73" t="b">
        <f>ISEVEN(COUNTA(_xlfn.UNIQUE(INDEX(tbl_B_EnumerationDefinitions[IFC Entity],1):tbl_B_EnumerationDefinitions[[#This Row],[IFC Entity]])))</f>
        <v>1</v>
      </c>
    </row>
    <row r="403" spans="2:5" x14ac:dyDescent="0.35">
      <c r="B403" s="73" t="s">
        <v>1204</v>
      </c>
      <c r="C403" s="73" t="s">
        <v>4884</v>
      </c>
      <c r="D403" s="84"/>
      <c r="E403" s="73" t="b">
        <f>ISEVEN(COUNTA(_xlfn.UNIQUE(INDEX(tbl_B_EnumerationDefinitions[IFC Entity],1):tbl_B_EnumerationDefinitions[[#This Row],[IFC Entity]])))</f>
        <v>1</v>
      </c>
    </row>
    <row r="404" spans="2:5" x14ac:dyDescent="0.35">
      <c r="B404" s="73" t="s">
        <v>1204</v>
      </c>
      <c r="C404" s="73" t="s">
        <v>5155</v>
      </c>
      <c r="D404" s="84" t="s">
        <v>5484</v>
      </c>
      <c r="E404" s="73" t="b">
        <f>ISEVEN(COUNTA(_xlfn.UNIQUE(INDEX(tbl_B_EnumerationDefinitions[IFC Entity],1):tbl_B_EnumerationDefinitions[[#This Row],[IFC Entity]])))</f>
        <v>1</v>
      </c>
    </row>
    <row r="405" spans="2:5" x14ac:dyDescent="0.35">
      <c r="B405" s="73" t="s">
        <v>1204</v>
      </c>
      <c r="C405" s="73" t="s">
        <v>5485</v>
      </c>
      <c r="D405" s="84" t="s">
        <v>5486</v>
      </c>
      <c r="E405" s="73" t="b">
        <f>ISEVEN(COUNTA(_xlfn.UNIQUE(INDEX(tbl_B_EnumerationDefinitions[IFC Entity],1):tbl_B_EnumerationDefinitions[[#This Row],[IFC Entity]])))</f>
        <v>1</v>
      </c>
    </row>
    <row r="406" spans="2:5" x14ac:dyDescent="0.35">
      <c r="B406" s="73" t="s">
        <v>1204</v>
      </c>
      <c r="C406" s="73" t="s">
        <v>4889</v>
      </c>
      <c r="D406" s="84" t="s">
        <v>5157</v>
      </c>
      <c r="E406" s="73" t="b">
        <f>ISEVEN(COUNTA(_xlfn.UNIQUE(INDEX(tbl_B_EnumerationDefinitions[IFC Entity],1):tbl_B_EnumerationDefinitions[[#This Row],[IFC Entity]])))</f>
        <v>1</v>
      </c>
    </row>
    <row r="407" spans="2:5" x14ac:dyDescent="0.35">
      <c r="B407" s="73" t="s">
        <v>1207</v>
      </c>
      <c r="C407" s="73" t="s">
        <v>5487</v>
      </c>
      <c r="D407" s="84" t="s">
        <v>5488</v>
      </c>
      <c r="E407" s="73" t="b">
        <f>ISEVEN(COUNTA(_xlfn.UNIQUE(INDEX(tbl_B_EnumerationDefinitions[IFC Entity],1):tbl_B_EnumerationDefinitions[[#This Row],[IFC Entity]])))</f>
        <v>0</v>
      </c>
    </row>
    <row r="408" spans="2:5" x14ac:dyDescent="0.35">
      <c r="B408" s="73" t="s">
        <v>1207</v>
      </c>
      <c r="C408" s="73" t="s">
        <v>4884</v>
      </c>
      <c r="D408" s="84"/>
      <c r="E408" s="73" t="b">
        <f>ISEVEN(COUNTA(_xlfn.UNIQUE(INDEX(tbl_B_EnumerationDefinitions[IFC Entity],1):tbl_B_EnumerationDefinitions[[#This Row],[IFC Entity]])))</f>
        <v>0</v>
      </c>
    </row>
    <row r="409" spans="2:5" x14ac:dyDescent="0.35">
      <c r="B409" s="73" t="s">
        <v>1207</v>
      </c>
      <c r="C409" s="73" t="s">
        <v>5489</v>
      </c>
      <c r="D409" s="84" t="s">
        <v>5490</v>
      </c>
      <c r="E409" s="73" t="b">
        <f>ISEVEN(COUNTA(_xlfn.UNIQUE(INDEX(tbl_B_EnumerationDefinitions[IFC Entity],1):tbl_B_EnumerationDefinitions[[#This Row],[IFC Entity]])))</f>
        <v>0</v>
      </c>
    </row>
    <row r="410" spans="2:5" x14ac:dyDescent="0.35">
      <c r="B410" s="73" t="s">
        <v>1207</v>
      </c>
      <c r="C410" s="73" t="s">
        <v>4889</v>
      </c>
      <c r="D410" s="84" t="s">
        <v>5006</v>
      </c>
      <c r="E410" s="73" t="b">
        <f>ISEVEN(COUNTA(_xlfn.UNIQUE(INDEX(tbl_B_EnumerationDefinitions[IFC Entity],1):tbl_B_EnumerationDefinitions[[#This Row],[IFC Entity]])))</f>
        <v>0</v>
      </c>
    </row>
    <row r="411" spans="2:5" ht="31" x14ac:dyDescent="0.35">
      <c r="B411" s="73" t="s">
        <v>1210</v>
      </c>
      <c r="C411" s="73" t="s">
        <v>5491</v>
      </c>
      <c r="D411" s="84" t="s">
        <v>5492</v>
      </c>
      <c r="E411" s="73" t="b">
        <f>ISEVEN(COUNTA(_xlfn.UNIQUE(INDEX(tbl_B_EnumerationDefinitions[IFC Entity],1):tbl_B_EnumerationDefinitions[[#This Row],[IFC Entity]])))</f>
        <v>1</v>
      </c>
    </row>
    <row r="412" spans="2:5" x14ac:dyDescent="0.35">
      <c r="B412" s="73" t="s">
        <v>1210</v>
      </c>
      <c r="C412" s="73" t="s">
        <v>5493</v>
      </c>
      <c r="D412" s="84" t="s">
        <v>5494</v>
      </c>
      <c r="E412" s="73" t="b">
        <f>ISEVEN(COUNTA(_xlfn.UNIQUE(INDEX(tbl_B_EnumerationDefinitions[IFC Entity],1):tbl_B_EnumerationDefinitions[[#This Row],[IFC Entity]])))</f>
        <v>1</v>
      </c>
    </row>
    <row r="413" spans="2:5" x14ac:dyDescent="0.35">
      <c r="B413" s="73" t="s">
        <v>1210</v>
      </c>
      <c r="C413" s="73" t="s">
        <v>4884</v>
      </c>
      <c r="D413" s="84"/>
      <c r="E413" s="73" t="b">
        <f>ISEVEN(COUNTA(_xlfn.UNIQUE(INDEX(tbl_B_EnumerationDefinitions[IFC Entity],1):tbl_B_EnumerationDefinitions[[#This Row],[IFC Entity]])))</f>
        <v>1</v>
      </c>
    </row>
    <row r="414" spans="2:5" x14ac:dyDescent="0.35">
      <c r="B414" s="73" t="s">
        <v>1210</v>
      </c>
      <c r="C414" s="73" t="s">
        <v>5495</v>
      </c>
      <c r="D414" s="84" t="s">
        <v>5496</v>
      </c>
      <c r="E414" s="73" t="b">
        <f>ISEVEN(COUNTA(_xlfn.UNIQUE(INDEX(tbl_B_EnumerationDefinitions[IFC Entity],1):tbl_B_EnumerationDefinitions[[#This Row],[IFC Entity]])))</f>
        <v>1</v>
      </c>
    </row>
    <row r="415" spans="2:5" ht="31" x14ac:dyDescent="0.35">
      <c r="B415" s="73" t="s">
        <v>1210</v>
      </c>
      <c r="C415" s="73" t="s">
        <v>5497</v>
      </c>
      <c r="D415" s="84" t="s">
        <v>5498</v>
      </c>
      <c r="E415" s="73" t="b">
        <f>ISEVEN(COUNTA(_xlfn.UNIQUE(INDEX(tbl_B_EnumerationDefinitions[IFC Entity],1):tbl_B_EnumerationDefinitions[[#This Row],[IFC Entity]])))</f>
        <v>1</v>
      </c>
    </row>
    <row r="416" spans="2:5" x14ac:dyDescent="0.35">
      <c r="B416" s="73" t="s">
        <v>1210</v>
      </c>
      <c r="C416" s="73" t="s">
        <v>4889</v>
      </c>
      <c r="D416" s="84" t="s">
        <v>5499</v>
      </c>
      <c r="E416" s="73" t="b">
        <f>ISEVEN(COUNTA(_xlfn.UNIQUE(INDEX(tbl_B_EnumerationDefinitions[IFC Entity],1):tbl_B_EnumerationDefinitions[[#This Row],[IFC Entity]])))</f>
        <v>1</v>
      </c>
    </row>
    <row r="417" spans="2:5" x14ac:dyDescent="0.35">
      <c r="B417" s="73" t="s">
        <v>1210</v>
      </c>
      <c r="C417" s="73" t="s">
        <v>5500</v>
      </c>
      <c r="D417" s="84" t="s">
        <v>4890</v>
      </c>
      <c r="E417" s="73" t="b">
        <f>ISEVEN(COUNTA(_xlfn.UNIQUE(INDEX(tbl_B_EnumerationDefinitions[IFC Entity],1):tbl_B_EnumerationDefinitions[[#This Row],[IFC Entity]])))</f>
        <v>1</v>
      </c>
    </row>
    <row r="418" spans="2:5" x14ac:dyDescent="0.35">
      <c r="B418" s="73" t="s">
        <v>1210</v>
      </c>
      <c r="C418" s="73" t="s">
        <v>5501</v>
      </c>
      <c r="D418" s="84" t="s">
        <v>5502</v>
      </c>
      <c r="E418" s="73" t="b">
        <f>ISEVEN(COUNTA(_xlfn.UNIQUE(INDEX(tbl_B_EnumerationDefinitions[IFC Entity],1):tbl_B_EnumerationDefinitions[[#This Row],[IFC Entity]])))</f>
        <v>1</v>
      </c>
    </row>
    <row r="419" spans="2:5" x14ac:dyDescent="0.35">
      <c r="B419" s="73" t="s">
        <v>1213</v>
      </c>
      <c r="C419" s="73" t="s">
        <v>5503</v>
      </c>
      <c r="D419" s="84" t="s">
        <v>5504</v>
      </c>
      <c r="E419" s="73" t="b">
        <f>ISEVEN(COUNTA(_xlfn.UNIQUE(INDEX(tbl_B_EnumerationDefinitions[IFC Entity],1):tbl_B_EnumerationDefinitions[[#This Row],[IFC Entity]])))</f>
        <v>0</v>
      </c>
    </row>
    <row r="420" spans="2:5" ht="31" x14ac:dyDescent="0.35">
      <c r="B420" s="73" t="s">
        <v>1213</v>
      </c>
      <c r="C420" s="73" t="s">
        <v>5505</v>
      </c>
      <c r="D420" s="84" t="s">
        <v>5506</v>
      </c>
      <c r="E420" s="73" t="b">
        <f>ISEVEN(COUNTA(_xlfn.UNIQUE(INDEX(tbl_B_EnumerationDefinitions[IFC Entity],1):tbl_B_EnumerationDefinitions[[#This Row],[IFC Entity]])))</f>
        <v>0</v>
      </c>
    </row>
    <row r="421" spans="2:5" x14ac:dyDescent="0.35">
      <c r="B421" s="73" t="s">
        <v>1213</v>
      </c>
      <c r="C421" s="73" t="s">
        <v>4884</v>
      </c>
      <c r="D421" s="84"/>
      <c r="E421" s="73" t="b">
        <f>ISEVEN(COUNTA(_xlfn.UNIQUE(INDEX(tbl_B_EnumerationDefinitions[IFC Entity],1):tbl_B_EnumerationDefinitions[[#This Row],[IFC Entity]])))</f>
        <v>0</v>
      </c>
    </row>
    <row r="422" spans="2:5" ht="31" x14ac:dyDescent="0.35">
      <c r="B422" s="73" t="s">
        <v>1213</v>
      </c>
      <c r="C422" s="73" t="s">
        <v>5507</v>
      </c>
      <c r="D422" s="84" t="s">
        <v>5508</v>
      </c>
      <c r="E422" s="73" t="b">
        <f>ISEVEN(COUNTA(_xlfn.UNIQUE(INDEX(tbl_B_EnumerationDefinitions[IFC Entity],1):tbl_B_EnumerationDefinitions[[#This Row],[IFC Entity]])))</f>
        <v>0</v>
      </c>
    </row>
    <row r="423" spans="2:5" x14ac:dyDescent="0.35">
      <c r="B423" s="73" t="s">
        <v>1213</v>
      </c>
      <c r="C423" s="73" t="s">
        <v>4889</v>
      </c>
      <c r="D423" s="84" t="s">
        <v>5509</v>
      </c>
      <c r="E423" s="73" t="b">
        <f>ISEVEN(COUNTA(_xlfn.UNIQUE(INDEX(tbl_B_EnumerationDefinitions[IFC Entity],1):tbl_B_EnumerationDefinitions[[#This Row],[IFC Entity]])))</f>
        <v>0</v>
      </c>
    </row>
    <row r="424" spans="2:5" ht="31" x14ac:dyDescent="0.35">
      <c r="B424" s="73" t="s">
        <v>1213</v>
      </c>
      <c r="C424" s="73" t="s">
        <v>5510</v>
      </c>
      <c r="D424" s="84" t="s">
        <v>5511</v>
      </c>
      <c r="E424" s="73" t="b">
        <f>ISEVEN(COUNTA(_xlfn.UNIQUE(INDEX(tbl_B_EnumerationDefinitions[IFC Entity],1):tbl_B_EnumerationDefinitions[[#This Row],[IFC Entity]])))</f>
        <v>0</v>
      </c>
    </row>
    <row r="425" spans="2:5" x14ac:dyDescent="0.35">
      <c r="B425" s="73" t="s">
        <v>1213</v>
      </c>
      <c r="C425" s="73" t="s">
        <v>5512</v>
      </c>
      <c r="D425" s="84" t="s">
        <v>5513</v>
      </c>
      <c r="E425" s="73" t="b">
        <f>ISEVEN(COUNTA(_xlfn.UNIQUE(INDEX(tbl_B_EnumerationDefinitions[IFC Entity],1):tbl_B_EnumerationDefinitions[[#This Row],[IFC Entity]])))</f>
        <v>0</v>
      </c>
    </row>
    <row r="426" spans="2:5" x14ac:dyDescent="0.35">
      <c r="B426" s="73" t="s">
        <v>1216</v>
      </c>
      <c r="C426" s="73" t="s">
        <v>5514</v>
      </c>
      <c r="D426" s="84" t="s">
        <v>5515</v>
      </c>
      <c r="E426" s="73" t="b">
        <f>ISEVEN(COUNTA(_xlfn.UNIQUE(INDEX(tbl_B_EnumerationDefinitions[IFC Entity],1):tbl_B_EnumerationDefinitions[[#This Row],[IFC Entity]])))</f>
        <v>1</v>
      </c>
    </row>
    <row r="427" spans="2:5" x14ac:dyDescent="0.35">
      <c r="B427" s="73" t="s">
        <v>1216</v>
      </c>
      <c r="C427" s="73" t="s">
        <v>5516</v>
      </c>
      <c r="D427" s="84" t="s">
        <v>5517</v>
      </c>
      <c r="E427" s="73" t="b">
        <f>ISEVEN(COUNTA(_xlfn.UNIQUE(INDEX(tbl_B_EnumerationDefinitions[IFC Entity],1):tbl_B_EnumerationDefinitions[[#This Row],[IFC Entity]])))</f>
        <v>1</v>
      </c>
    </row>
    <row r="428" spans="2:5" ht="31" x14ac:dyDescent="0.35">
      <c r="B428" s="73" t="s">
        <v>1216</v>
      </c>
      <c r="C428" s="73" t="s">
        <v>5518</v>
      </c>
      <c r="D428" s="84" t="s">
        <v>5519</v>
      </c>
      <c r="E428" s="73" t="b">
        <f>ISEVEN(COUNTA(_xlfn.UNIQUE(INDEX(tbl_B_EnumerationDefinitions[IFC Entity],1):tbl_B_EnumerationDefinitions[[#This Row],[IFC Entity]])))</f>
        <v>1</v>
      </c>
    </row>
    <row r="429" spans="2:5" x14ac:dyDescent="0.35">
      <c r="B429" s="73" t="s">
        <v>1216</v>
      </c>
      <c r="C429" s="73" t="s">
        <v>4884</v>
      </c>
      <c r="D429" s="84"/>
      <c r="E429" s="73" t="b">
        <f>ISEVEN(COUNTA(_xlfn.UNIQUE(INDEX(tbl_B_EnumerationDefinitions[IFC Entity],1):tbl_B_EnumerationDefinitions[[#This Row],[IFC Entity]])))</f>
        <v>1</v>
      </c>
    </row>
    <row r="430" spans="2:5" x14ac:dyDescent="0.35">
      <c r="B430" s="73" t="s">
        <v>1216</v>
      </c>
      <c r="C430" s="73" t="s">
        <v>4889</v>
      </c>
      <c r="D430" s="84" t="s">
        <v>5520</v>
      </c>
      <c r="E430" s="73" t="b">
        <f>ISEVEN(COUNTA(_xlfn.UNIQUE(INDEX(tbl_B_EnumerationDefinitions[IFC Entity],1):tbl_B_EnumerationDefinitions[[#This Row],[IFC Entity]])))</f>
        <v>1</v>
      </c>
    </row>
    <row r="431" spans="2:5" x14ac:dyDescent="0.35">
      <c r="B431" s="73" t="s">
        <v>1219</v>
      </c>
      <c r="C431" s="73" t="s">
        <v>5521</v>
      </c>
      <c r="D431" s="84" t="s">
        <v>5522</v>
      </c>
      <c r="E431" s="73" t="b">
        <f>ISEVEN(COUNTA(_xlfn.UNIQUE(INDEX(tbl_B_EnumerationDefinitions[IFC Entity],1):tbl_B_EnumerationDefinitions[[#This Row],[IFC Entity]])))</f>
        <v>0</v>
      </c>
    </row>
    <row r="432" spans="2:5" x14ac:dyDescent="0.35">
      <c r="B432" s="73" t="s">
        <v>1219</v>
      </c>
      <c r="C432" s="73" t="s">
        <v>4884</v>
      </c>
      <c r="D432" s="84"/>
      <c r="E432" s="73" t="b">
        <f>ISEVEN(COUNTA(_xlfn.UNIQUE(INDEX(tbl_B_EnumerationDefinitions[IFC Entity],1):tbl_B_EnumerationDefinitions[[#This Row],[IFC Entity]])))</f>
        <v>0</v>
      </c>
    </row>
    <row r="433" spans="2:5" x14ac:dyDescent="0.35">
      <c r="B433" s="73" t="s">
        <v>1219</v>
      </c>
      <c r="C433" s="73" t="s">
        <v>5523</v>
      </c>
      <c r="D433" s="84" t="s">
        <v>5524</v>
      </c>
      <c r="E433" s="73" t="b">
        <f>ISEVEN(COUNTA(_xlfn.UNIQUE(INDEX(tbl_B_EnumerationDefinitions[IFC Entity],1):tbl_B_EnumerationDefinitions[[#This Row],[IFC Entity]])))</f>
        <v>0</v>
      </c>
    </row>
    <row r="434" spans="2:5" x14ac:dyDescent="0.35">
      <c r="B434" s="73" t="s">
        <v>1219</v>
      </c>
      <c r="C434" s="73" t="s">
        <v>5525</v>
      </c>
      <c r="D434" s="84" t="s">
        <v>5526</v>
      </c>
      <c r="E434" s="73" t="b">
        <f>ISEVEN(COUNTA(_xlfn.UNIQUE(INDEX(tbl_B_EnumerationDefinitions[IFC Entity],1):tbl_B_EnumerationDefinitions[[#This Row],[IFC Entity]])))</f>
        <v>0</v>
      </c>
    </row>
    <row r="435" spans="2:5" x14ac:dyDescent="0.35">
      <c r="B435" s="73" t="s">
        <v>1219</v>
      </c>
      <c r="C435" s="73" t="s">
        <v>5527</v>
      </c>
      <c r="D435" s="84" t="s">
        <v>5528</v>
      </c>
      <c r="E435" s="73" t="b">
        <f>ISEVEN(COUNTA(_xlfn.UNIQUE(INDEX(tbl_B_EnumerationDefinitions[IFC Entity],1):tbl_B_EnumerationDefinitions[[#This Row],[IFC Entity]])))</f>
        <v>0</v>
      </c>
    </row>
    <row r="436" spans="2:5" ht="31" x14ac:dyDescent="0.35">
      <c r="B436" s="73" t="s">
        <v>1219</v>
      </c>
      <c r="C436" s="73" t="s">
        <v>5529</v>
      </c>
      <c r="D436" s="84" t="s">
        <v>5530</v>
      </c>
      <c r="E436" s="73" t="b">
        <f>ISEVEN(COUNTA(_xlfn.UNIQUE(INDEX(tbl_B_EnumerationDefinitions[IFC Entity],1):tbl_B_EnumerationDefinitions[[#This Row],[IFC Entity]])))</f>
        <v>0</v>
      </c>
    </row>
    <row r="437" spans="2:5" x14ac:dyDescent="0.35">
      <c r="B437" s="73" t="s">
        <v>1219</v>
      </c>
      <c r="C437" s="73" t="s">
        <v>5531</v>
      </c>
      <c r="D437" s="84" t="s">
        <v>5532</v>
      </c>
      <c r="E437" s="73" t="b">
        <f>ISEVEN(COUNTA(_xlfn.UNIQUE(INDEX(tbl_B_EnumerationDefinitions[IFC Entity],1):tbl_B_EnumerationDefinitions[[#This Row],[IFC Entity]])))</f>
        <v>0</v>
      </c>
    </row>
    <row r="438" spans="2:5" x14ac:dyDescent="0.35">
      <c r="B438" s="73" t="s">
        <v>1219</v>
      </c>
      <c r="C438" s="73" t="s">
        <v>4889</v>
      </c>
      <c r="D438" s="84" t="s">
        <v>5533</v>
      </c>
      <c r="E438" s="73" t="b">
        <f>ISEVEN(COUNTA(_xlfn.UNIQUE(INDEX(tbl_B_EnumerationDefinitions[IFC Entity],1):tbl_B_EnumerationDefinitions[[#This Row],[IFC Entity]])))</f>
        <v>0</v>
      </c>
    </row>
    <row r="439" spans="2:5" x14ac:dyDescent="0.35">
      <c r="B439" s="73" t="s">
        <v>1222</v>
      </c>
      <c r="C439" s="73" t="s">
        <v>4884</v>
      </c>
      <c r="D439" s="84"/>
      <c r="E439" s="73" t="b">
        <f>ISEVEN(COUNTA(_xlfn.UNIQUE(INDEX(tbl_B_EnumerationDefinitions[IFC Entity],1):tbl_B_EnumerationDefinitions[[#This Row],[IFC Entity]])))</f>
        <v>1</v>
      </c>
    </row>
    <row r="440" spans="2:5" x14ac:dyDescent="0.35">
      <c r="B440" s="73" t="s">
        <v>1222</v>
      </c>
      <c r="C440" s="73" t="s">
        <v>5534</v>
      </c>
      <c r="D440" s="84" t="s">
        <v>5535</v>
      </c>
      <c r="E440" s="73" t="b">
        <f>ISEVEN(COUNTA(_xlfn.UNIQUE(INDEX(tbl_B_EnumerationDefinitions[IFC Entity],1):tbl_B_EnumerationDefinitions[[#This Row],[IFC Entity]])))</f>
        <v>1</v>
      </c>
    </row>
    <row r="441" spans="2:5" x14ac:dyDescent="0.35">
      <c r="B441" s="73" t="s">
        <v>1222</v>
      </c>
      <c r="C441" s="73" t="s">
        <v>5536</v>
      </c>
      <c r="D441" s="84" t="s">
        <v>5537</v>
      </c>
      <c r="E441" s="73" t="b">
        <f>ISEVEN(COUNTA(_xlfn.UNIQUE(INDEX(tbl_B_EnumerationDefinitions[IFC Entity],1):tbl_B_EnumerationDefinitions[[#This Row],[IFC Entity]])))</f>
        <v>1</v>
      </c>
    </row>
    <row r="442" spans="2:5" x14ac:dyDescent="0.35">
      <c r="B442" s="73" t="s">
        <v>1222</v>
      </c>
      <c r="C442" s="73" t="s">
        <v>4889</v>
      </c>
      <c r="D442" s="84" t="s">
        <v>5538</v>
      </c>
      <c r="E442" s="73" t="b">
        <f>ISEVEN(COUNTA(_xlfn.UNIQUE(INDEX(tbl_B_EnumerationDefinitions[IFC Entity],1):tbl_B_EnumerationDefinitions[[#This Row],[IFC Entity]])))</f>
        <v>1</v>
      </c>
    </row>
    <row r="443" spans="2:5" x14ac:dyDescent="0.35">
      <c r="B443" s="73" t="s">
        <v>1225</v>
      </c>
      <c r="C443" s="73" t="s">
        <v>5539</v>
      </c>
      <c r="D443" s="84" t="s">
        <v>5540</v>
      </c>
      <c r="E443" s="73" t="b">
        <f>ISEVEN(COUNTA(_xlfn.UNIQUE(INDEX(tbl_B_EnumerationDefinitions[IFC Entity],1):tbl_B_EnumerationDefinitions[[#This Row],[IFC Entity]])))</f>
        <v>0</v>
      </c>
    </row>
    <row r="444" spans="2:5" x14ac:dyDescent="0.35">
      <c r="B444" s="73" t="s">
        <v>1225</v>
      </c>
      <c r="C444" s="73" t="s">
        <v>5541</v>
      </c>
      <c r="D444" s="84" t="s">
        <v>5542</v>
      </c>
      <c r="E444" s="73" t="b">
        <f>ISEVEN(COUNTA(_xlfn.UNIQUE(INDEX(tbl_B_EnumerationDefinitions[IFC Entity],1):tbl_B_EnumerationDefinitions[[#This Row],[IFC Entity]])))</f>
        <v>0</v>
      </c>
    </row>
    <row r="445" spans="2:5" x14ac:dyDescent="0.35">
      <c r="B445" s="73" t="s">
        <v>1225</v>
      </c>
      <c r="C445" s="73" t="s">
        <v>5543</v>
      </c>
      <c r="D445" s="84" t="s">
        <v>5544</v>
      </c>
      <c r="E445" s="73" t="b">
        <f>ISEVEN(COUNTA(_xlfn.UNIQUE(INDEX(tbl_B_EnumerationDefinitions[IFC Entity],1):tbl_B_EnumerationDefinitions[[#This Row],[IFC Entity]])))</f>
        <v>0</v>
      </c>
    </row>
    <row r="446" spans="2:5" x14ac:dyDescent="0.35">
      <c r="B446" s="73" t="s">
        <v>1225</v>
      </c>
      <c r="C446" s="73" t="s">
        <v>4884</v>
      </c>
      <c r="D446" s="84"/>
      <c r="E446" s="73" t="b">
        <f>ISEVEN(COUNTA(_xlfn.UNIQUE(INDEX(tbl_B_EnumerationDefinitions[IFC Entity],1):tbl_B_EnumerationDefinitions[[#This Row],[IFC Entity]])))</f>
        <v>0</v>
      </c>
    </row>
    <row r="447" spans="2:5" x14ac:dyDescent="0.35">
      <c r="B447" s="73" t="s">
        <v>1225</v>
      </c>
      <c r="C447" s="73" t="s">
        <v>5545</v>
      </c>
      <c r="D447" s="84" t="s">
        <v>5546</v>
      </c>
      <c r="E447" s="73" t="b">
        <f>ISEVEN(COUNTA(_xlfn.UNIQUE(INDEX(tbl_B_EnumerationDefinitions[IFC Entity],1):tbl_B_EnumerationDefinitions[[#This Row],[IFC Entity]])))</f>
        <v>0</v>
      </c>
    </row>
    <row r="448" spans="2:5" x14ac:dyDescent="0.35">
      <c r="B448" s="73" t="s">
        <v>1225</v>
      </c>
      <c r="C448" s="73" t="s">
        <v>5547</v>
      </c>
      <c r="D448" s="84" t="s">
        <v>5548</v>
      </c>
      <c r="E448" s="73" t="b">
        <f>ISEVEN(COUNTA(_xlfn.UNIQUE(INDEX(tbl_B_EnumerationDefinitions[IFC Entity],1):tbl_B_EnumerationDefinitions[[#This Row],[IFC Entity]])))</f>
        <v>0</v>
      </c>
    </row>
    <row r="449" spans="2:5" x14ac:dyDescent="0.35">
      <c r="B449" s="73" t="s">
        <v>1225</v>
      </c>
      <c r="C449" s="73" t="s">
        <v>5549</v>
      </c>
      <c r="D449" s="84" t="s">
        <v>5550</v>
      </c>
      <c r="E449" s="73" t="b">
        <f>ISEVEN(COUNTA(_xlfn.UNIQUE(INDEX(tbl_B_EnumerationDefinitions[IFC Entity],1):tbl_B_EnumerationDefinitions[[#This Row],[IFC Entity]])))</f>
        <v>0</v>
      </c>
    </row>
    <row r="450" spans="2:5" x14ac:dyDescent="0.35">
      <c r="B450" s="73" t="s">
        <v>1225</v>
      </c>
      <c r="C450" s="73" t="s">
        <v>5456</v>
      </c>
      <c r="D450" s="84" t="s">
        <v>5551</v>
      </c>
      <c r="E450" s="73" t="b">
        <f>ISEVEN(COUNTA(_xlfn.UNIQUE(INDEX(tbl_B_EnumerationDefinitions[IFC Entity],1):tbl_B_EnumerationDefinitions[[#This Row],[IFC Entity]])))</f>
        <v>0</v>
      </c>
    </row>
    <row r="451" spans="2:5" x14ac:dyDescent="0.35">
      <c r="B451" s="73" t="s">
        <v>1225</v>
      </c>
      <c r="C451" s="73" t="s">
        <v>4889</v>
      </c>
      <c r="D451" s="84" t="s">
        <v>5552</v>
      </c>
      <c r="E451" s="73" t="b">
        <f>ISEVEN(COUNTA(_xlfn.UNIQUE(INDEX(tbl_B_EnumerationDefinitions[IFC Entity],1):tbl_B_EnumerationDefinitions[[#This Row],[IFC Entity]])))</f>
        <v>0</v>
      </c>
    </row>
    <row r="452" spans="2:5" ht="31" x14ac:dyDescent="0.35">
      <c r="B452" s="73" t="s">
        <v>1228</v>
      </c>
      <c r="C452" s="73" t="s">
        <v>96</v>
      </c>
      <c r="D452" s="84" t="s">
        <v>1229</v>
      </c>
      <c r="E452" s="73" t="b">
        <f>ISEVEN(COUNTA(_xlfn.UNIQUE(INDEX(tbl_B_EnumerationDefinitions[IFC Entity],1):tbl_B_EnumerationDefinitions[[#This Row],[IFC Entity]])))</f>
        <v>1</v>
      </c>
    </row>
    <row r="453" spans="2:5" x14ac:dyDescent="0.35">
      <c r="B453" s="73" t="s">
        <v>1231</v>
      </c>
      <c r="C453" s="73" t="s">
        <v>5553</v>
      </c>
      <c r="D453" s="84" t="s">
        <v>5554</v>
      </c>
      <c r="E453" s="73" t="b">
        <f>ISEVEN(COUNTA(_xlfn.UNIQUE(INDEX(tbl_B_EnumerationDefinitions[IFC Entity],1):tbl_B_EnumerationDefinitions[[#This Row],[IFC Entity]])))</f>
        <v>0</v>
      </c>
    </row>
    <row r="454" spans="2:5" x14ac:dyDescent="0.35">
      <c r="B454" s="73" t="s">
        <v>1231</v>
      </c>
      <c r="C454" s="73" t="s">
        <v>5555</v>
      </c>
      <c r="D454" s="84" t="s">
        <v>5556</v>
      </c>
      <c r="E454" s="73" t="b">
        <f>ISEVEN(COUNTA(_xlfn.UNIQUE(INDEX(tbl_B_EnumerationDefinitions[IFC Entity],1):tbl_B_EnumerationDefinitions[[#This Row],[IFC Entity]])))</f>
        <v>0</v>
      </c>
    </row>
    <row r="455" spans="2:5" x14ac:dyDescent="0.35">
      <c r="B455" s="73" t="s">
        <v>1231</v>
      </c>
      <c r="C455" s="73" t="s">
        <v>5557</v>
      </c>
      <c r="D455" s="84" t="s">
        <v>5558</v>
      </c>
      <c r="E455" s="73" t="b">
        <f>ISEVEN(COUNTA(_xlfn.UNIQUE(INDEX(tbl_B_EnumerationDefinitions[IFC Entity],1):tbl_B_EnumerationDefinitions[[#This Row],[IFC Entity]])))</f>
        <v>0</v>
      </c>
    </row>
    <row r="456" spans="2:5" x14ac:dyDescent="0.35">
      <c r="B456" s="73" t="s">
        <v>1231</v>
      </c>
      <c r="C456" s="73" t="s">
        <v>5559</v>
      </c>
      <c r="D456" s="84" t="s">
        <v>5560</v>
      </c>
      <c r="E456" s="73" t="b">
        <f>ISEVEN(COUNTA(_xlfn.UNIQUE(INDEX(tbl_B_EnumerationDefinitions[IFC Entity],1):tbl_B_EnumerationDefinitions[[#This Row],[IFC Entity]])))</f>
        <v>0</v>
      </c>
    </row>
    <row r="457" spans="2:5" x14ac:dyDescent="0.35">
      <c r="B457" s="73" t="s">
        <v>1231</v>
      </c>
      <c r="C457" s="73" t="s">
        <v>5561</v>
      </c>
      <c r="D457" s="84" t="s">
        <v>5562</v>
      </c>
      <c r="E457" s="73" t="b">
        <f>ISEVEN(COUNTA(_xlfn.UNIQUE(INDEX(tbl_B_EnumerationDefinitions[IFC Entity],1):tbl_B_EnumerationDefinitions[[#This Row],[IFC Entity]])))</f>
        <v>0</v>
      </c>
    </row>
    <row r="458" spans="2:5" x14ac:dyDescent="0.35">
      <c r="B458" s="73" t="s">
        <v>1231</v>
      </c>
      <c r="C458" s="73" t="s">
        <v>5563</v>
      </c>
      <c r="D458" s="84" t="s">
        <v>5564</v>
      </c>
      <c r="E458" s="73" t="b">
        <f>ISEVEN(COUNTA(_xlfn.UNIQUE(INDEX(tbl_B_EnumerationDefinitions[IFC Entity],1):tbl_B_EnumerationDefinitions[[#This Row],[IFC Entity]])))</f>
        <v>0</v>
      </c>
    </row>
    <row r="459" spans="2:5" x14ac:dyDescent="0.35">
      <c r="B459" s="73" t="s">
        <v>1231</v>
      </c>
      <c r="C459" s="73" t="s">
        <v>5565</v>
      </c>
      <c r="D459" s="84" t="s">
        <v>5566</v>
      </c>
      <c r="E459" s="73" t="b">
        <f>ISEVEN(COUNTA(_xlfn.UNIQUE(INDEX(tbl_B_EnumerationDefinitions[IFC Entity],1):tbl_B_EnumerationDefinitions[[#This Row],[IFC Entity]])))</f>
        <v>0</v>
      </c>
    </row>
    <row r="460" spans="2:5" x14ac:dyDescent="0.35">
      <c r="B460" s="73" t="s">
        <v>1231</v>
      </c>
      <c r="C460" s="73" t="s">
        <v>5567</v>
      </c>
      <c r="D460" s="84" t="s">
        <v>5568</v>
      </c>
      <c r="E460" s="73" t="b">
        <f>ISEVEN(COUNTA(_xlfn.UNIQUE(INDEX(tbl_B_EnumerationDefinitions[IFC Entity],1):tbl_B_EnumerationDefinitions[[#This Row],[IFC Entity]])))</f>
        <v>0</v>
      </c>
    </row>
    <row r="461" spans="2:5" x14ac:dyDescent="0.35">
      <c r="B461" s="73" t="s">
        <v>1231</v>
      </c>
      <c r="C461" s="73" t="s">
        <v>5569</v>
      </c>
      <c r="D461" s="84" t="s">
        <v>5570</v>
      </c>
      <c r="E461" s="73" t="b">
        <f>ISEVEN(COUNTA(_xlfn.UNIQUE(INDEX(tbl_B_EnumerationDefinitions[IFC Entity],1):tbl_B_EnumerationDefinitions[[#This Row],[IFC Entity]])))</f>
        <v>0</v>
      </c>
    </row>
    <row r="462" spans="2:5" x14ac:dyDescent="0.35">
      <c r="B462" s="73" t="s">
        <v>1231</v>
      </c>
      <c r="C462" s="73" t="s">
        <v>5571</v>
      </c>
      <c r="D462" s="84" t="s">
        <v>5572</v>
      </c>
      <c r="E462" s="73" t="b">
        <f>ISEVEN(COUNTA(_xlfn.UNIQUE(INDEX(tbl_B_EnumerationDefinitions[IFC Entity],1):tbl_B_EnumerationDefinitions[[#This Row],[IFC Entity]])))</f>
        <v>0</v>
      </c>
    </row>
    <row r="463" spans="2:5" x14ac:dyDescent="0.35">
      <c r="B463" s="73" t="s">
        <v>1231</v>
      </c>
      <c r="C463" s="73" t="s">
        <v>4884</v>
      </c>
      <c r="D463" s="84"/>
      <c r="E463" s="73" t="b">
        <f>ISEVEN(COUNTA(_xlfn.UNIQUE(INDEX(tbl_B_EnumerationDefinitions[IFC Entity],1):tbl_B_EnumerationDefinitions[[#This Row],[IFC Entity]])))</f>
        <v>0</v>
      </c>
    </row>
    <row r="464" spans="2:5" x14ac:dyDescent="0.35">
      <c r="B464" s="73" t="s">
        <v>1231</v>
      </c>
      <c r="C464" s="73" t="s">
        <v>5573</v>
      </c>
      <c r="D464" s="84" t="s">
        <v>5574</v>
      </c>
      <c r="E464" s="73" t="b">
        <f>ISEVEN(COUNTA(_xlfn.UNIQUE(INDEX(tbl_B_EnumerationDefinitions[IFC Entity],1):tbl_B_EnumerationDefinitions[[#This Row],[IFC Entity]])))</f>
        <v>0</v>
      </c>
    </row>
    <row r="465" spans="2:5" x14ac:dyDescent="0.35">
      <c r="B465" s="73" t="s">
        <v>1231</v>
      </c>
      <c r="C465" s="73" t="s">
        <v>5575</v>
      </c>
      <c r="D465" s="84" t="s">
        <v>5576</v>
      </c>
      <c r="E465" s="73" t="b">
        <f>ISEVEN(COUNTA(_xlfn.UNIQUE(INDEX(tbl_B_EnumerationDefinitions[IFC Entity],1):tbl_B_EnumerationDefinitions[[#This Row],[IFC Entity]])))</f>
        <v>0</v>
      </c>
    </row>
    <row r="466" spans="2:5" x14ac:dyDescent="0.35">
      <c r="B466" s="73" t="s">
        <v>1231</v>
      </c>
      <c r="C466" s="73" t="s">
        <v>5577</v>
      </c>
      <c r="D466" s="84" t="s">
        <v>5578</v>
      </c>
      <c r="E466" s="73" t="b">
        <f>ISEVEN(COUNTA(_xlfn.UNIQUE(INDEX(tbl_B_EnumerationDefinitions[IFC Entity],1):tbl_B_EnumerationDefinitions[[#This Row],[IFC Entity]])))</f>
        <v>0</v>
      </c>
    </row>
    <row r="467" spans="2:5" x14ac:dyDescent="0.35">
      <c r="B467" s="73" t="s">
        <v>1231</v>
      </c>
      <c r="C467" s="73" t="s">
        <v>4889</v>
      </c>
      <c r="D467" s="84" t="s">
        <v>5579</v>
      </c>
      <c r="E467" s="73" t="b">
        <f>ISEVEN(COUNTA(_xlfn.UNIQUE(INDEX(tbl_B_EnumerationDefinitions[IFC Entity],1):tbl_B_EnumerationDefinitions[[#This Row],[IFC Entity]])))</f>
        <v>0</v>
      </c>
    </row>
    <row r="468" spans="2:5" x14ac:dyDescent="0.35">
      <c r="B468" s="73" t="s">
        <v>1234</v>
      </c>
      <c r="C468" s="73" t="s">
        <v>5580</v>
      </c>
      <c r="D468" s="84" t="s">
        <v>5581</v>
      </c>
      <c r="E468" s="73" t="b">
        <f>ISEVEN(COUNTA(_xlfn.UNIQUE(INDEX(tbl_B_EnumerationDefinitions[IFC Entity],1):tbl_B_EnumerationDefinitions[[#This Row],[IFC Entity]])))</f>
        <v>1</v>
      </c>
    </row>
    <row r="469" spans="2:5" x14ac:dyDescent="0.35">
      <c r="B469" s="73" t="s">
        <v>1234</v>
      </c>
      <c r="C469" s="73" t="s">
        <v>5582</v>
      </c>
      <c r="D469" s="84" t="s">
        <v>5583</v>
      </c>
      <c r="E469" s="73" t="b">
        <f>ISEVEN(COUNTA(_xlfn.UNIQUE(INDEX(tbl_B_EnumerationDefinitions[IFC Entity],1):tbl_B_EnumerationDefinitions[[#This Row],[IFC Entity]])))</f>
        <v>1</v>
      </c>
    </row>
    <row r="470" spans="2:5" ht="31" x14ac:dyDescent="0.35">
      <c r="B470" s="73" t="s">
        <v>1234</v>
      </c>
      <c r="C470" s="73" t="s">
        <v>5584</v>
      </c>
      <c r="D470" s="84" t="s">
        <v>5585</v>
      </c>
      <c r="E470" s="73" t="b">
        <f>ISEVEN(COUNTA(_xlfn.UNIQUE(INDEX(tbl_B_EnumerationDefinitions[IFC Entity],1):tbl_B_EnumerationDefinitions[[#This Row],[IFC Entity]])))</f>
        <v>1</v>
      </c>
    </row>
    <row r="471" spans="2:5" x14ac:dyDescent="0.35">
      <c r="B471" s="73" t="s">
        <v>1234</v>
      </c>
      <c r="C471" s="73" t="s">
        <v>4884</v>
      </c>
      <c r="D471" s="84"/>
      <c r="E471" s="73" t="b">
        <f>ISEVEN(COUNTA(_xlfn.UNIQUE(INDEX(tbl_B_EnumerationDefinitions[IFC Entity],1):tbl_B_EnumerationDefinitions[[#This Row],[IFC Entity]])))</f>
        <v>1</v>
      </c>
    </row>
    <row r="472" spans="2:5" x14ac:dyDescent="0.35">
      <c r="B472" s="73" t="s">
        <v>1234</v>
      </c>
      <c r="C472" s="73" t="s">
        <v>5586</v>
      </c>
      <c r="D472" s="84" t="s">
        <v>5587</v>
      </c>
      <c r="E472" s="73" t="b">
        <f>ISEVEN(COUNTA(_xlfn.UNIQUE(INDEX(tbl_B_EnumerationDefinitions[IFC Entity],1):tbl_B_EnumerationDefinitions[[#This Row],[IFC Entity]])))</f>
        <v>1</v>
      </c>
    </row>
    <row r="473" spans="2:5" x14ac:dyDescent="0.35">
      <c r="B473" s="73" t="s">
        <v>1234</v>
      </c>
      <c r="C473" s="73" t="s">
        <v>5588</v>
      </c>
      <c r="D473" s="84" t="s">
        <v>5589</v>
      </c>
      <c r="E473" s="73" t="b">
        <f>ISEVEN(COUNTA(_xlfn.UNIQUE(INDEX(tbl_B_EnumerationDefinitions[IFC Entity],1):tbl_B_EnumerationDefinitions[[#This Row],[IFC Entity]])))</f>
        <v>1</v>
      </c>
    </row>
    <row r="474" spans="2:5" x14ac:dyDescent="0.35">
      <c r="B474" s="73" t="s">
        <v>1234</v>
      </c>
      <c r="C474" s="73" t="s">
        <v>5590</v>
      </c>
      <c r="D474" s="84" t="s">
        <v>5591</v>
      </c>
      <c r="E474" s="73" t="b">
        <f>ISEVEN(COUNTA(_xlfn.UNIQUE(INDEX(tbl_B_EnumerationDefinitions[IFC Entity],1):tbl_B_EnumerationDefinitions[[#This Row],[IFC Entity]])))</f>
        <v>1</v>
      </c>
    </row>
    <row r="475" spans="2:5" x14ac:dyDescent="0.35">
      <c r="B475" s="73" t="s">
        <v>1234</v>
      </c>
      <c r="C475" s="73" t="s">
        <v>5592</v>
      </c>
      <c r="D475" s="84" t="s">
        <v>5593</v>
      </c>
      <c r="E475" s="73" t="b">
        <f>ISEVEN(COUNTA(_xlfn.UNIQUE(INDEX(tbl_B_EnumerationDefinitions[IFC Entity],1):tbl_B_EnumerationDefinitions[[#This Row],[IFC Entity]])))</f>
        <v>1</v>
      </c>
    </row>
    <row r="476" spans="2:5" x14ac:dyDescent="0.35">
      <c r="B476" s="73" t="s">
        <v>1234</v>
      </c>
      <c r="C476" s="73" t="s">
        <v>5594</v>
      </c>
      <c r="D476" s="84" t="s">
        <v>5595</v>
      </c>
      <c r="E476" s="73" t="b">
        <f>ISEVEN(COUNTA(_xlfn.UNIQUE(INDEX(tbl_B_EnumerationDefinitions[IFC Entity],1):tbl_B_EnumerationDefinitions[[#This Row],[IFC Entity]])))</f>
        <v>1</v>
      </c>
    </row>
    <row r="477" spans="2:5" x14ac:dyDescent="0.35">
      <c r="B477" s="73" t="s">
        <v>1234</v>
      </c>
      <c r="C477" s="73" t="s">
        <v>4889</v>
      </c>
      <c r="D477" s="84" t="s">
        <v>4890</v>
      </c>
      <c r="E477" s="73" t="b">
        <f>ISEVEN(COUNTA(_xlfn.UNIQUE(INDEX(tbl_B_EnumerationDefinitions[IFC Entity],1):tbl_B_EnumerationDefinitions[[#This Row],[IFC Entity]])))</f>
        <v>1</v>
      </c>
    </row>
    <row r="478" spans="2:5" x14ac:dyDescent="0.35">
      <c r="B478" s="73" t="s">
        <v>1234</v>
      </c>
      <c r="C478" s="73" t="s">
        <v>5596</v>
      </c>
      <c r="D478" s="84" t="s">
        <v>5597</v>
      </c>
      <c r="E478" s="73" t="b">
        <f>ISEVEN(COUNTA(_xlfn.UNIQUE(INDEX(tbl_B_EnumerationDefinitions[IFC Entity],1):tbl_B_EnumerationDefinitions[[#This Row],[IFC Entity]])))</f>
        <v>1</v>
      </c>
    </row>
    <row r="479" spans="2:5" x14ac:dyDescent="0.35">
      <c r="B479" s="73" t="s">
        <v>1234</v>
      </c>
      <c r="C479" s="73" t="s">
        <v>5598</v>
      </c>
      <c r="D479" s="84" t="s">
        <v>5599</v>
      </c>
      <c r="E479" s="73" t="b">
        <f>ISEVEN(COUNTA(_xlfn.UNIQUE(INDEX(tbl_B_EnumerationDefinitions[IFC Entity],1):tbl_B_EnumerationDefinitions[[#This Row],[IFC Entity]])))</f>
        <v>1</v>
      </c>
    </row>
    <row r="480" spans="2:5" x14ac:dyDescent="0.35">
      <c r="B480" s="73" t="s">
        <v>1237</v>
      </c>
      <c r="C480" s="73" t="s">
        <v>5600</v>
      </c>
      <c r="D480" s="84" t="s">
        <v>5601</v>
      </c>
      <c r="E480" s="73" t="b">
        <f>ISEVEN(COUNTA(_xlfn.UNIQUE(INDEX(tbl_B_EnumerationDefinitions[IFC Entity],1):tbl_B_EnumerationDefinitions[[#This Row],[IFC Entity]])))</f>
        <v>0</v>
      </c>
    </row>
    <row r="481" spans="2:5" x14ac:dyDescent="0.35">
      <c r="B481" s="73" t="s">
        <v>1237</v>
      </c>
      <c r="C481" s="73" t="s">
        <v>5602</v>
      </c>
      <c r="D481" s="84" t="s">
        <v>5603</v>
      </c>
      <c r="E481" s="73" t="b">
        <f>ISEVEN(COUNTA(_xlfn.UNIQUE(INDEX(tbl_B_EnumerationDefinitions[IFC Entity],1):tbl_B_EnumerationDefinitions[[#This Row],[IFC Entity]])))</f>
        <v>0</v>
      </c>
    </row>
    <row r="482" spans="2:5" x14ac:dyDescent="0.35">
      <c r="B482" s="73" t="s">
        <v>1237</v>
      </c>
      <c r="C482" s="73" t="s">
        <v>5604</v>
      </c>
      <c r="D482" s="84" t="s">
        <v>5605</v>
      </c>
      <c r="E482" s="73" t="b">
        <f>ISEVEN(COUNTA(_xlfn.UNIQUE(INDEX(tbl_B_EnumerationDefinitions[IFC Entity],1):tbl_B_EnumerationDefinitions[[#This Row],[IFC Entity]])))</f>
        <v>0</v>
      </c>
    </row>
    <row r="483" spans="2:5" x14ac:dyDescent="0.35">
      <c r="B483" s="73" t="s">
        <v>1237</v>
      </c>
      <c r="C483" s="73" t="s">
        <v>5606</v>
      </c>
      <c r="D483" s="84" t="s">
        <v>5607</v>
      </c>
      <c r="E483" s="73" t="b">
        <f>ISEVEN(COUNTA(_xlfn.UNIQUE(INDEX(tbl_B_EnumerationDefinitions[IFC Entity],1):tbl_B_EnumerationDefinitions[[#This Row],[IFC Entity]])))</f>
        <v>0</v>
      </c>
    </row>
    <row r="484" spans="2:5" x14ac:dyDescent="0.35">
      <c r="B484" s="73" t="s">
        <v>1237</v>
      </c>
      <c r="C484" s="73" t="s">
        <v>5608</v>
      </c>
      <c r="D484" s="84" t="s">
        <v>5609</v>
      </c>
      <c r="E484" s="73" t="b">
        <f>ISEVEN(COUNTA(_xlfn.UNIQUE(INDEX(tbl_B_EnumerationDefinitions[IFC Entity],1):tbl_B_EnumerationDefinitions[[#This Row],[IFC Entity]])))</f>
        <v>0</v>
      </c>
    </row>
    <row r="485" spans="2:5" x14ac:dyDescent="0.35">
      <c r="B485" s="73" t="s">
        <v>1237</v>
      </c>
      <c r="C485" s="73" t="s">
        <v>5610</v>
      </c>
      <c r="D485" s="84" t="s">
        <v>5611</v>
      </c>
      <c r="E485" s="73" t="b">
        <f>ISEVEN(COUNTA(_xlfn.UNIQUE(INDEX(tbl_B_EnumerationDefinitions[IFC Entity],1):tbl_B_EnumerationDefinitions[[#This Row],[IFC Entity]])))</f>
        <v>0</v>
      </c>
    </row>
    <row r="486" spans="2:5" x14ac:dyDescent="0.35">
      <c r="B486" s="73" t="s">
        <v>1237</v>
      </c>
      <c r="C486" s="73" t="s">
        <v>5612</v>
      </c>
      <c r="D486" s="84" t="s">
        <v>5613</v>
      </c>
      <c r="E486" s="73" t="b">
        <f>ISEVEN(COUNTA(_xlfn.UNIQUE(INDEX(tbl_B_EnumerationDefinitions[IFC Entity],1):tbl_B_EnumerationDefinitions[[#This Row],[IFC Entity]])))</f>
        <v>0</v>
      </c>
    </row>
    <row r="487" spans="2:5" x14ac:dyDescent="0.35">
      <c r="B487" s="73" t="s">
        <v>1237</v>
      </c>
      <c r="C487" s="73" t="s">
        <v>5614</v>
      </c>
      <c r="D487" s="84" t="s">
        <v>5615</v>
      </c>
      <c r="E487" s="73" t="b">
        <f>ISEVEN(COUNTA(_xlfn.UNIQUE(INDEX(tbl_B_EnumerationDefinitions[IFC Entity],1):tbl_B_EnumerationDefinitions[[#This Row],[IFC Entity]])))</f>
        <v>0</v>
      </c>
    </row>
    <row r="488" spans="2:5" x14ac:dyDescent="0.35">
      <c r="B488" s="73" t="s">
        <v>1237</v>
      </c>
      <c r="C488" s="73" t="s">
        <v>5616</v>
      </c>
      <c r="D488" s="84" t="s">
        <v>5617</v>
      </c>
      <c r="E488" s="73" t="b">
        <f>ISEVEN(COUNTA(_xlfn.UNIQUE(INDEX(tbl_B_EnumerationDefinitions[IFC Entity],1):tbl_B_EnumerationDefinitions[[#This Row],[IFC Entity]])))</f>
        <v>0</v>
      </c>
    </row>
    <row r="489" spans="2:5" x14ac:dyDescent="0.35">
      <c r="B489" s="73" t="s">
        <v>1237</v>
      </c>
      <c r="C489" s="73" t="s">
        <v>4884</v>
      </c>
      <c r="D489" s="84"/>
      <c r="E489" s="73" t="b">
        <f>ISEVEN(COUNTA(_xlfn.UNIQUE(INDEX(tbl_B_EnumerationDefinitions[IFC Entity],1):tbl_B_EnumerationDefinitions[[#This Row],[IFC Entity]])))</f>
        <v>0</v>
      </c>
    </row>
    <row r="490" spans="2:5" x14ac:dyDescent="0.35">
      <c r="B490" s="73" t="s">
        <v>1237</v>
      </c>
      <c r="C490" s="73" t="s">
        <v>5618</v>
      </c>
      <c r="D490" s="84" t="s">
        <v>5619</v>
      </c>
      <c r="E490" s="73" t="b">
        <f>ISEVEN(COUNTA(_xlfn.UNIQUE(INDEX(tbl_B_EnumerationDefinitions[IFC Entity],1):tbl_B_EnumerationDefinitions[[#This Row],[IFC Entity]])))</f>
        <v>0</v>
      </c>
    </row>
    <row r="491" spans="2:5" x14ac:dyDescent="0.35">
      <c r="B491" s="73" t="s">
        <v>1237</v>
      </c>
      <c r="C491" s="73" t="s">
        <v>5620</v>
      </c>
      <c r="D491" s="84" t="s">
        <v>5621</v>
      </c>
      <c r="E491" s="73" t="b">
        <f>ISEVEN(COUNTA(_xlfn.UNIQUE(INDEX(tbl_B_EnumerationDefinitions[IFC Entity],1):tbl_B_EnumerationDefinitions[[#This Row],[IFC Entity]])))</f>
        <v>0</v>
      </c>
    </row>
    <row r="492" spans="2:5" x14ac:dyDescent="0.35">
      <c r="B492" s="73" t="s">
        <v>1237</v>
      </c>
      <c r="C492" s="73" t="s">
        <v>5622</v>
      </c>
      <c r="D492" s="84" t="s">
        <v>5623</v>
      </c>
      <c r="E492" s="73" t="b">
        <f>ISEVEN(COUNTA(_xlfn.UNIQUE(INDEX(tbl_B_EnumerationDefinitions[IFC Entity],1):tbl_B_EnumerationDefinitions[[#This Row],[IFC Entity]])))</f>
        <v>0</v>
      </c>
    </row>
    <row r="493" spans="2:5" x14ac:dyDescent="0.35">
      <c r="B493" s="73" t="s">
        <v>1237</v>
      </c>
      <c r="C493" s="73" t="s">
        <v>5624</v>
      </c>
      <c r="D493" s="84" t="s">
        <v>5625</v>
      </c>
      <c r="E493" s="73" t="b">
        <f>ISEVEN(COUNTA(_xlfn.UNIQUE(INDEX(tbl_B_EnumerationDefinitions[IFC Entity],1):tbl_B_EnumerationDefinitions[[#This Row],[IFC Entity]])))</f>
        <v>0</v>
      </c>
    </row>
    <row r="494" spans="2:5" x14ac:dyDescent="0.35">
      <c r="B494" s="73" t="s">
        <v>1237</v>
      </c>
      <c r="C494" s="73" t="s">
        <v>4889</v>
      </c>
      <c r="D494" s="84" t="s">
        <v>4890</v>
      </c>
      <c r="E494" s="73" t="b">
        <f>ISEVEN(COUNTA(_xlfn.UNIQUE(INDEX(tbl_B_EnumerationDefinitions[IFC Entity],1):tbl_B_EnumerationDefinitions[[#This Row],[IFC Entity]])))</f>
        <v>0</v>
      </c>
    </row>
    <row r="495" spans="2:5" x14ac:dyDescent="0.35">
      <c r="B495" s="73" t="s">
        <v>1240</v>
      </c>
      <c r="C495" s="73" t="s">
        <v>5626</v>
      </c>
      <c r="D495" s="84" t="s">
        <v>5627</v>
      </c>
      <c r="E495" s="73" t="b">
        <f>ISEVEN(COUNTA(_xlfn.UNIQUE(INDEX(tbl_B_EnumerationDefinitions[IFC Entity],1):tbl_B_EnumerationDefinitions[[#This Row],[IFC Entity]])))</f>
        <v>1</v>
      </c>
    </row>
    <row r="496" spans="2:5" x14ac:dyDescent="0.35">
      <c r="B496" s="73" t="s">
        <v>1240</v>
      </c>
      <c r="C496" s="73" t="s">
        <v>5628</v>
      </c>
      <c r="D496" s="84" t="s">
        <v>5629</v>
      </c>
      <c r="E496" s="73" t="b">
        <f>ISEVEN(COUNTA(_xlfn.UNIQUE(INDEX(tbl_B_EnumerationDefinitions[IFC Entity],1):tbl_B_EnumerationDefinitions[[#This Row],[IFC Entity]])))</f>
        <v>1</v>
      </c>
    </row>
    <row r="497" spans="2:5" x14ac:dyDescent="0.35">
      <c r="B497" s="73" t="s">
        <v>1240</v>
      </c>
      <c r="C497" s="73" t="s">
        <v>5630</v>
      </c>
      <c r="D497" s="84" t="s">
        <v>5631</v>
      </c>
      <c r="E497" s="73" t="b">
        <f>ISEVEN(COUNTA(_xlfn.UNIQUE(INDEX(tbl_B_EnumerationDefinitions[IFC Entity],1):tbl_B_EnumerationDefinitions[[#This Row],[IFC Entity]])))</f>
        <v>1</v>
      </c>
    </row>
    <row r="498" spans="2:5" x14ac:dyDescent="0.35">
      <c r="B498" s="73" t="s">
        <v>1240</v>
      </c>
      <c r="C498" s="73" t="s">
        <v>4884</v>
      </c>
      <c r="D498" s="84"/>
      <c r="E498" s="73" t="b">
        <f>ISEVEN(COUNTA(_xlfn.UNIQUE(INDEX(tbl_B_EnumerationDefinitions[IFC Entity],1):tbl_B_EnumerationDefinitions[[#This Row],[IFC Entity]])))</f>
        <v>1</v>
      </c>
    </row>
    <row r="499" spans="2:5" x14ac:dyDescent="0.35">
      <c r="B499" s="73" t="s">
        <v>1240</v>
      </c>
      <c r="C499" s="73" t="s">
        <v>5632</v>
      </c>
      <c r="D499" s="84" t="s">
        <v>5633</v>
      </c>
      <c r="E499" s="73" t="b">
        <f>ISEVEN(COUNTA(_xlfn.UNIQUE(INDEX(tbl_B_EnumerationDefinitions[IFC Entity],1):tbl_B_EnumerationDefinitions[[#This Row],[IFC Entity]])))</f>
        <v>1</v>
      </c>
    </row>
    <row r="500" spans="2:5" x14ac:dyDescent="0.35">
      <c r="B500" s="73" t="s">
        <v>1240</v>
      </c>
      <c r="C500" s="73" t="s">
        <v>4889</v>
      </c>
      <c r="D500" s="84" t="s">
        <v>5579</v>
      </c>
      <c r="E500" s="73" t="b">
        <f>ISEVEN(COUNTA(_xlfn.UNIQUE(INDEX(tbl_B_EnumerationDefinitions[IFC Entity],1):tbl_B_EnumerationDefinitions[[#This Row],[IFC Entity]])))</f>
        <v>1</v>
      </c>
    </row>
    <row r="501" spans="2:5" x14ac:dyDescent="0.35">
      <c r="B501" s="73" t="s">
        <v>1411</v>
      </c>
      <c r="C501" s="73" t="s">
        <v>96</v>
      </c>
      <c r="D501" s="84"/>
      <c r="E501" s="73" t="b">
        <f>ISEVEN(COUNTA(_xlfn.UNIQUE(INDEX(tbl_B_EnumerationDefinitions[IFC Entity],1):tbl_B_EnumerationDefinitions[[#This Row],[IFC Entity]])))</f>
        <v>0</v>
      </c>
    </row>
    <row r="502" spans="2:5" x14ac:dyDescent="0.35">
      <c r="B502" s="73" t="s">
        <v>1243</v>
      </c>
      <c r="C502" s="73" t="s">
        <v>5634</v>
      </c>
      <c r="D502" s="84" t="s">
        <v>5635</v>
      </c>
      <c r="E502" s="73" t="b">
        <f>ISEVEN(COUNTA(_xlfn.UNIQUE(INDEX(tbl_B_EnumerationDefinitions[IFC Entity],1):tbl_B_EnumerationDefinitions[[#This Row],[IFC Entity]])))</f>
        <v>1</v>
      </c>
    </row>
    <row r="503" spans="2:5" x14ac:dyDescent="0.35">
      <c r="B503" s="73" t="s">
        <v>1243</v>
      </c>
      <c r="C503" s="73" t="s">
        <v>4884</v>
      </c>
      <c r="D503" s="84"/>
      <c r="E503" s="73" t="b">
        <f>ISEVEN(COUNTA(_xlfn.UNIQUE(INDEX(tbl_B_EnumerationDefinitions[IFC Entity],1):tbl_B_EnumerationDefinitions[[#This Row],[IFC Entity]])))</f>
        <v>1</v>
      </c>
    </row>
    <row r="504" spans="2:5" x14ac:dyDescent="0.35">
      <c r="B504" s="73" t="s">
        <v>1243</v>
      </c>
      <c r="C504" s="73" t="s">
        <v>4889</v>
      </c>
      <c r="D504" s="84" t="s">
        <v>5636</v>
      </c>
      <c r="E504" s="73" t="b">
        <f>ISEVEN(COUNTA(_xlfn.UNIQUE(INDEX(tbl_B_EnumerationDefinitions[IFC Entity],1):tbl_B_EnumerationDefinitions[[#This Row],[IFC Entity]])))</f>
        <v>1</v>
      </c>
    </row>
    <row r="505" spans="2:5" x14ac:dyDescent="0.35">
      <c r="B505" s="73" t="s">
        <v>1243</v>
      </c>
      <c r="C505" s="73" t="s">
        <v>5637</v>
      </c>
      <c r="D505" s="84" t="s">
        <v>5638</v>
      </c>
      <c r="E505" s="73" t="b">
        <f>ISEVEN(COUNTA(_xlfn.UNIQUE(INDEX(tbl_B_EnumerationDefinitions[IFC Entity],1):tbl_B_EnumerationDefinitions[[#This Row],[IFC Entity]])))</f>
        <v>1</v>
      </c>
    </row>
    <row r="506" spans="2:5" x14ac:dyDescent="0.35">
      <c r="B506" s="73" t="s">
        <v>1243</v>
      </c>
      <c r="C506" s="73" t="s">
        <v>5639</v>
      </c>
      <c r="D506" s="84" t="s">
        <v>5640</v>
      </c>
      <c r="E506" s="73" t="b">
        <f>ISEVEN(COUNTA(_xlfn.UNIQUE(INDEX(tbl_B_EnumerationDefinitions[IFC Entity],1):tbl_B_EnumerationDefinitions[[#This Row],[IFC Entity]])))</f>
        <v>1</v>
      </c>
    </row>
    <row r="507" spans="2:5" x14ac:dyDescent="0.35">
      <c r="B507" s="73" t="s">
        <v>1243</v>
      </c>
      <c r="C507" s="73" t="s">
        <v>5641</v>
      </c>
      <c r="D507" s="84" t="s">
        <v>5642</v>
      </c>
      <c r="E507" s="73" t="b">
        <f>ISEVEN(COUNTA(_xlfn.UNIQUE(INDEX(tbl_B_EnumerationDefinitions[IFC Entity],1):tbl_B_EnumerationDefinitions[[#This Row],[IFC Entity]])))</f>
        <v>1</v>
      </c>
    </row>
    <row r="508" spans="2:5" x14ac:dyDescent="0.35">
      <c r="B508" s="73" t="s">
        <v>1243</v>
      </c>
      <c r="C508" s="73" t="s">
        <v>5643</v>
      </c>
      <c r="D508" s="84" t="s">
        <v>5644</v>
      </c>
      <c r="E508" s="73" t="b">
        <f>ISEVEN(COUNTA(_xlfn.UNIQUE(INDEX(tbl_B_EnumerationDefinitions[IFC Entity],1):tbl_B_EnumerationDefinitions[[#This Row],[IFC Entity]])))</f>
        <v>1</v>
      </c>
    </row>
    <row r="509" spans="2:5" x14ac:dyDescent="0.35">
      <c r="B509" s="73" t="s">
        <v>1243</v>
      </c>
      <c r="C509" s="73" t="s">
        <v>5645</v>
      </c>
      <c r="D509" s="84" t="s">
        <v>5646</v>
      </c>
      <c r="E509" s="73" t="b">
        <f>ISEVEN(COUNTA(_xlfn.UNIQUE(INDEX(tbl_B_EnumerationDefinitions[IFC Entity],1):tbl_B_EnumerationDefinitions[[#This Row],[IFC Entity]])))</f>
        <v>1</v>
      </c>
    </row>
    <row r="510" spans="2:5" x14ac:dyDescent="0.35">
      <c r="B510" s="73" t="s">
        <v>1243</v>
      </c>
      <c r="C510" s="73" t="s">
        <v>5647</v>
      </c>
      <c r="D510" s="84" t="s">
        <v>5648</v>
      </c>
      <c r="E510" s="73" t="b">
        <f>ISEVEN(COUNTA(_xlfn.UNIQUE(INDEX(tbl_B_EnumerationDefinitions[IFC Entity],1):tbl_B_EnumerationDefinitions[[#This Row],[IFC Entity]])))</f>
        <v>1</v>
      </c>
    </row>
    <row r="511" spans="2:5" x14ac:dyDescent="0.35">
      <c r="B511" s="73" t="s">
        <v>1246</v>
      </c>
      <c r="C511" s="73" t="s">
        <v>5649</v>
      </c>
      <c r="D511" s="84" t="s">
        <v>5650</v>
      </c>
      <c r="E511" s="73" t="b">
        <f>ISEVEN(COUNTA(_xlfn.UNIQUE(INDEX(tbl_B_EnumerationDefinitions[IFC Entity],1):tbl_B_EnumerationDefinitions[[#This Row],[IFC Entity]])))</f>
        <v>0</v>
      </c>
    </row>
    <row r="512" spans="2:5" x14ac:dyDescent="0.35">
      <c r="B512" s="73" t="s">
        <v>1246</v>
      </c>
      <c r="C512" s="73" t="s">
        <v>5651</v>
      </c>
      <c r="D512" s="84" t="s">
        <v>5652</v>
      </c>
      <c r="E512" s="73" t="b">
        <f>ISEVEN(COUNTA(_xlfn.UNIQUE(INDEX(tbl_B_EnumerationDefinitions[IFC Entity],1):tbl_B_EnumerationDefinitions[[#This Row],[IFC Entity]])))</f>
        <v>0</v>
      </c>
    </row>
    <row r="513" spans="2:5" x14ac:dyDescent="0.35">
      <c r="B513" s="73" t="s">
        <v>1246</v>
      </c>
      <c r="C513" s="73" t="s">
        <v>4884</v>
      </c>
      <c r="D513" s="84"/>
      <c r="E513" s="73" t="b">
        <f>ISEVEN(COUNTA(_xlfn.UNIQUE(INDEX(tbl_B_EnumerationDefinitions[IFC Entity],1):tbl_B_EnumerationDefinitions[[#This Row],[IFC Entity]])))</f>
        <v>0</v>
      </c>
    </row>
    <row r="514" spans="2:5" x14ac:dyDescent="0.35">
      <c r="B514" s="73" t="s">
        <v>1246</v>
      </c>
      <c r="C514" s="73" t="s">
        <v>5653</v>
      </c>
      <c r="D514" s="84" t="s">
        <v>5654</v>
      </c>
      <c r="E514" s="73" t="b">
        <f>ISEVEN(COUNTA(_xlfn.UNIQUE(INDEX(tbl_B_EnumerationDefinitions[IFC Entity],1):tbl_B_EnumerationDefinitions[[#This Row],[IFC Entity]])))</f>
        <v>0</v>
      </c>
    </row>
    <row r="515" spans="2:5" x14ac:dyDescent="0.35">
      <c r="B515" s="73" t="s">
        <v>1246</v>
      </c>
      <c r="C515" s="73" t="s">
        <v>4889</v>
      </c>
      <c r="D515" s="84" t="s">
        <v>4890</v>
      </c>
      <c r="E515" s="73" t="b">
        <f>ISEVEN(COUNTA(_xlfn.UNIQUE(INDEX(tbl_B_EnumerationDefinitions[IFC Entity],1):tbl_B_EnumerationDefinitions[[#This Row],[IFC Entity]])))</f>
        <v>0</v>
      </c>
    </row>
    <row r="516" spans="2:5" x14ac:dyDescent="0.35">
      <c r="B516" s="73" t="s">
        <v>1249</v>
      </c>
      <c r="C516" s="73" t="s">
        <v>5655</v>
      </c>
      <c r="D516" s="84" t="s">
        <v>5656</v>
      </c>
      <c r="E516" s="73" t="b">
        <f>ISEVEN(COUNTA(_xlfn.UNIQUE(INDEX(tbl_B_EnumerationDefinitions[IFC Entity],1):tbl_B_EnumerationDefinitions[[#This Row],[IFC Entity]])))</f>
        <v>1</v>
      </c>
    </row>
    <row r="517" spans="2:5" ht="31" x14ac:dyDescent="0.35">
      <c r="B517" s="73" t="s">
        <v>1249</v>
      </c>
      <c r="C517" s="73" t="s">
        <v>5657</v>
      </c>
      <c r="D517" s="84" t="s">
        <v>5658</v>
      </c>
      <c r="E517" s="73" t="b">
        <f>ISEVEN(COUNTA(_xlfn.UNIQUE(INDEX(tbl_B_EnumerationDefinitions[IFC Entity],1):tbl_B_EnumerationDefinitions[[#This Row],[IFC Entity]])))</f>
        <v>1</v>
      </c>
    </row>
    <row r="518" spans="2:5" x14ac:dyDescent="0.35">
      <c r="B518" s="73" t="s">
        <v>1249</v>
      </c>
      <c r="C518" s="73" t="s">
        <v>5659</v>
      </c>
      <c r="D518" s="84" t="s">
        <v>5660</v>
      </c>
      <c r="E518" s="73" t="b">
        <f>ISEVEN(COUNTA(_xlfn.UNIQUE(INDEX(tbl_B_EnumerationDefinitions[IFC Entity],1):tbl_B_EnumerationDefinitions[[#This Row],[IFC Entity]])))</f>
        <v>1</v>
      </c>
    </row>
    <row r="519" spans="2:5" x14ac:dyDescent="0.35">
      <c r="B519" s="73" t="s">
        <v>1249</v>
      </c>
      <c r="C519" s="73" t="s">
        <v>5661</v>
      </c>
      <c r="D519" s="84" t="s">
        <v>5662</v>
      </c>
      <c r="E519" s="73" t="b">
        <f>ISEVEN(COUNTA(_xlfn.UNIQUE(INDEX(tbl_B_EnumerationDefinitions[IFC Entity],1):tbl_B_EnumerationDefinitions[[#This Row],[IFC Entity]])))</f>
        <v>1</v>
      </c>
    </row>
    <row r="520" spans="2:5" x14ac:dyDescent="0.35">
      <c r="B520" s="73" t="s">
        <v>1249</v>
      </c>
      <c r="C520" s="73" t="s">
        <v>4884</v>
      </c>
      <c r="D520" s="84"/>
      <c r="E520" s="73" t="b">
        <f>ISEVEN(COUNTA(_xlfn.UNIQUE(INDEX(tbl_B_EnumerationDefinitions[IFC Entity],1):tbl_B_EnumerationDefinitions[[#This Row],[IFC Entity]])))</f>
        <v>1</v>
      </c>
    </row>
    <row r="521" spans="2:5" x14ac:dyDescent="0.35">
      <c r="B521" s="73" t="s">
        <v>1249</v>
      </c>
      <c r="C521" s="73" t="s">
        <v>5663</v>
      </c>
      <c r="D521" s="84" t="s">
        <v>5664</v>
      </c>
      <c r="E521" s="73" t="b">
        <f>ISEVEN(COUNTA(_xlfn.UNIQUE(INDEX(tbl_B_EnumerationDefinitions[IFC Entity],1):tbl_B_EnumerationDefinitions[[#This Row],[IFC Entity]])))</f>
        <v>1</v>
      </c>
    </row>
    <row r="522" spans="2:5" x14ac:dyDescent="0.35">
      <c r="B522" s="73" t="s">
        <v>1249</v>
      </c>
      <c r="C522" s="73" t="s">
        <v>5665</v>
      </c>
      <c r="D522" s="84" t="s">
        <v>5666</v>
      </c>
      <c r="E522" s="73" t="b">
        <f>ISEVEN(COUNTA(_xlfn.UNIQUE(INDEX(tbl_B_EnumerationDefinitions[IFC Entity],1):tbl_B_EnumerationDefinitions[[#This Row],[IFC Entity]])))</f>
        <v>1</v>
      </c>
    </row>
    <row r="523" spans="2:5" ht="31" x14ac:dyDescent="0.35">
      <c r="B523" s="73" t="s">
        <v>1249</v>
      </c>
      <c r="C523" s="73" t="s">
        <v>5667</v>
      </c>
      <c r="D523" s="84" t="s">
        <v>5668</v>
      </c>
      <c r="E523" s="73" t="b">
        <f>ISEVEN(COUNTA(_xlfn.UNIQUE(INDEX(tbl_B_EnumerationDefinitions[IFC Entity],1):tbl_B_EnumerationDefinitions[[#This Row],[IFC Entity]])))</f>
        <v>1</v>
      </c>
    </row>
    <row r="524" spans="2:5" x14ac:dyDescent="0.35">
      <c r="B524" s="73" t="s">
        <v>1249</v>
      </c>
      <c r="C524" s="73" t="s">
        <v>5669</v>
      </c>
      <c r="D524" s="84" t="s">
        <v>5670</v>
      </c>
      <c r="E524" s="73" t="b">
        <f>ISEVEN(COUNTA(_xlfn.UNIQUE(INDEX(tbl_B_EnumerationDefinitions[IFC Entity],1):tbl_B_EnumerationDefinitions[[#This Row],[IFC Entity]])))</f>
        <v>1</v>
      </c>
    </row>
    <row r="525" spans="2:5" ht="31" x14ac:dyDescent="0.35">
      <c r="B525" s="73" t="s">
        <v>1249</v>
      </c>
      <c r="C525" s="73" t="s">
        <v>5671</v>
      </c>
      <c r="D525" s="84" t="s">
        <v>5672</v>
      </c>
      <c r="E525" s="73" t="b">
        <f>ISEVEN(COUNTA(_xlfn.UNIQUE(INDEX(tbl_B_EnumerationDefinitions[IFC Entity],1):tbl_B_EnumerationDefinitions[[#This Row],[IFC Entity]])))</f>
        <v>1</v>
      </c>
    </row>
    <row r="526" spans="2:5" ht="31" x14ac:dyDescent="0.35">
      <c r="B526" s="73" t="s">
        <v>1249</v>
      </c>
      <c r="C526" s="73" t="s">
        <v>5673</v>
      </c>
      <c r="D526" s="84" t="s">
        <v>5674</v>
      </c>
      <c r="E526" s="73" t="b">
        <f>ISEVEN(COUNTA(_xlfn.UNIQUE(INDEX(tbl_B_EnumerationDefinitions[IFC Entity],1):tbl_B_EnumerationDefinitions[[#This Row],[IFC Entity]])))</f>
        <v>1</v>
      </c>
    </row>
    <row r="527" spans="2:5" x14ac:dyDescent="0.35">
      <c r="B527" s="73" t="s">
        <v>1249</v>
      </c>
      <c r="C527" s="73" t="s">
        <v>5675</v>
      </c>
      <c r="D527" s="84" t="s">
        <v>5676</v>
      </c>
      <c r="E527" s="73" t="b">
        <f>ISEVEN(COUNTA(_xlfn.UNIQUE(INDEX(tbl_B_EnumerationDefinitions[IFC Entity],1):tbl_B_EnumerationDefinitions[[#This Row],[IFC Entity]])))</f>
        <v>1</v>
      </c>
    </row>
    <row r="528" spans="2:5" ht="31" x14ac:dyDescent="0.35">
      <c r="B528" s="73" t="s">
        <v>1249</v>
      </c>
      <c r="C528" s="73" t="s">
        <v>5677</v>
      </c>
      <c r="D528" s="84" t="s">
        <v>5678</v>
      </c>
      <c r="E528" s="73" t="b">
        <f>ISEVEN(COUNTA(_xlfn.UNIQUE(INDEX(tbl_B_EnumerationDefinitions[IFC Entity],1):tbl_B_EnumerationDefinitions[[#This Row],[IFC Entity]])))</f>
        <v>1</v>
      </c>
    </row>
    <row r="529" spans="2:5" ht="31" x14ac:dyDescent="0.35">
      <c r="B529" s="73" t="s">
        <v>1249</v>
      </c>
      <c r="C529" s="73" t="s">
        <v>5679</v>
      </c>
      <c r="D529" s="84" t="s">
        <v>5680</v>
      </c>
      <c r="E529" s="73" t="b">
        <f>ISEVEN(COUNTA(_xlfn.UNIQUE(INDEX(tbl_B_EnumerationDefinitions[IFC Entity],1):tbl_B_EnumerationDefinitions[[#This Row],[IFC Entity]])))</f>
        <v>1</v>
      </c>
    </row>
    <row r="530" spans="2:5" x14ac:dyDescent="0.35">
      <c r="B530" s="73" t="s">
        <v>1249</v>
      </c>
      <c r="C530" s="73" t="s">
        <v>5681</v>
      </c>
      <c r="D530" s="84" t="s">
        <v>5682</v>
      </c>
      <c r="E530" s="73" t="b">
        <f>ISEVEN(COUNTA(_xlfn.UNIQUE(INDEX(tbl_B_EnumerationDefinitions[IFC Entity],1):tbl_B_EnumerationDefinitions[[#This Row],[IFC Entity]])))</f>
        <v>1</v>
      </c>
    </row>
    <row r="531" spans="2:5" x14ac:dyDescent="0.35">
      <c r="B531" s="73" t="s">
        <v>1249</v>
      </c>
      <c r="C531" s="73" t="s">
        <v>4889</v>
      </c>
      <c r="D531" s="84" t="s">
        <v>5683</v>
      </c>
      <c r="E531" s="73" t="b">
        <f>ISEVEN(COUNTA(_xlfn.UNIQUE(INDEX(tbl_B_EnumerationDefinitions[IFC Entity],1):tbl_B_EnumerationDefinitions[[#This Row],[IFC Entity]])))</f>
        <v>1</v>
      </c>
    </row>
    <row r="532" spans="2:5" x14ac:dyDescent="0.35">
      <c r="B532" s="73" t="s">
        <v>1252</v>
      </c>
      <c r="C532" s="73" t="s">
        <v>5684</v>
      </c>
      <c r="D532" s="84" t="s">
        <v>5685</v>
      </c>
      <c r="E532" s="73" t="b">
        <f>ISEVEN(COUNTA(_xlfn.UNIQUE(INDEX(tbl_B_EnumerationDefinitions[IFC Entity],1):tbl_B_EnumerationDefinitions[[#This Row],[IFC Entity]])))</f>
        <v>0</v>
      </c>
    </row>
    <row r="533" spans="2:5" x14ac:dyDescent="0.35">
      <c r="B533" s="73" t="s">
        <v>1252</v>
      </c>
      <c r="C533" s="73" t="s">
        <v>5561</v>
      </c>
      <c r="D533" s="84" t="s">
        <v>5686</v>
      </c>
      <c r="E533" s="73" t="b">
        <f>ISEVEN(COUNTA(_xlfn.UNIQUE(INDEX(tbl_B_EnumerationDefinitions[IFC Entity],1):tbl_B_EnumerationDefinitions[[#This Row],[IFC Entity]])))</f>
        <v>0</v>
      </c>
    </row>
    <row r="534" spans="2:5" x14ac:dyDescent="0.35">
      <c r="B534" s="73" t="s">
        <v>1252</v>
      </c>
      <c r="C534" s="73" t="s">
        <v>4884</v>
      </c>
      <c r="D534" s="84"/>
      <c r="E534" s="73" t="b">
        <f>ISEVEN(COUNTA(_xlfn.UNIQUE(INDEX(tbl_B_EnumerationDefinitions[IFC Entity],1):tbl_B_EnumerationDefinitions[[#This Row],[IFC Entity]])))</f>
        <v>0</v>
      </c>
    </row>
    <row r="535" spans="2:5" x14ac:dyDescent="0.35">
      <c r="B535" s="73" t="s">
        <v>1252</v>
      </c>
      <c r="C535" s="73" t="s">
        <v>5534</v>
      </c>
      <c r="D535" s="84" t="s">
        <v>5687</v>
      </c>
      <c r="E535" s="73" t="b">
        <f>ISEVEN(COUNTA(_xlfn.UNIQUE(INDEX(tbl_B_EnumerationDefinitions[IFC Entity],1):tbl_B_EnumerationDefinitions[[#This Row],[IFC Entity]])))</f>
        <v>0</v>
      </c>
    </row>
    <row r="536" spans="2:5" x14ac:dyDescent="0.35">
      <c r="B536" s="73" t="s">
        <v>1252</v>
      </c>
      <c r="C536" s="73" t="s">
        <v>5536</v>
      </c>
      <c r="D536" s="84" t="s">
        <v>5688</v>
      </c>
      <c r="E536" s="73" t="b">
        <f>ISEVEN(COUNTA(_xlfn.UNIQUE(INDEX(tbl_B_EnumerationDefinitions[IFC Entity],1):tbl_B_EnumerationDefinitions[[#This Row],[IFC Entity]])))</f>
        <v>0</v>
      </c>
    </row>
    <row r="537" spans="2:5" x14ac:dyDescent="0.35">
      <c r="B537" s="73" t="s">
        <v>1252</v>
      </c>
      <c r="C537" s="73" t="s">
        <v>4889</v>
      </c>
      <c r="D537" s="84" t="s">
        <v>5689</v>
      </c>
      <c r="E537" s="73" t="b">
        <f>ISEVEN(COUNTA(_xlfn.UNIQUE(INDEX(tbl_B_EnumerationDefinitions[IFC Entity],1):tbl_B_EnumerationDefinitions[[#This Row],[IFC Entity]])))</f>
        <v>0</v>
      </c>
    </row>
    <row r="538" spans="2:5" x14ac:dyDescent="0.35">
      <c r="B538" s="73" t="s">
        <v>1252</v>
      </c>
      <c r="C538" s="73" t="s">
        <v>5690</v>
      </c>
      <c r="D538" s="84" t="s">
        <v>5688</v>
      </c>
      <c r="E538" s="73" t="b">
        <f>ISEVEN(COUNTA(_xlfn.UNIQUE(INDEX(tbl_B_EnumerationDefinitions[IFC Entity],1):tbl_B_EnumerationDefinitions[[#This Row],[IFC Entity]])))</f>
        <v>0</v>
      </c>
    </row>
    <row r="539" spans="2:5" x14ac:dyDescent="0.35">
      <c r="B539" s="73" t="s">
        <v>1255</v>
      </c>
      <c r="C539" s="73" t="s">
        <v>5691</v>
      </c>
      <c r="D539" s="84" t="s">
        <v>5692</v>
      </c>
      <c r="E539" s="73" t="b">
        <f>ISEVEN(COUNTA(_xlfn.UNIQUE(INDEX(tbl_B_EnumerationDefinitions[IFC Entity],1):tbl_B_EnumerationDefinitions[[#This Row],[IFC Entity]])))</f>
        <v>1</v>
      </c>
    </row>
    <row r="540" spans="2:5" x14ac:dyDescent="0.35">
      <c r="B540" s="73" t="s">
        <v>1255</v>
      </c>
      <c r="C540" s="73" t="s">
        <v>5693</v>
      </c>
      <c r="D540" s="84" t="s">
        <v>5694</v>
      </c>
      <c r="E540" s="73" t="b">
        <f>ISEVEN(COUNTA(_xlfn.UNIQUE(INDEX(tbl_B_EnumerationDefinitions[IFC Entity],1):tbl_B_EnumerationDefinitions[[#This Row],[IFC Entity]])))</f>
        <v>1</v>
      </c>
    </row>
    <row r="541" spans="2:5" x14ac:dyDescent="0.35">
      <c r="B541" s="73" t="s">
        <v>1255</v>
      </c>
      <c r="C541" s="73" t="s">
        <v>4884</v>
      </c>
      <c r="D541" s="84"/>
      <c r="E541" s="73" t="b">
        <f>ISEVEN(COUNTA(_xlfn.UNIQUE(INDEX(tbl_B_EnumerationDefinitions[IFC Entity],1):tbl_B_EnumerationDefinitions[[#This Row],[IFC Entity]])))</f>
        <v>1</v>
      </c>
    </row>
    <row r="542" spans="2:5" x14ac:dyDescent="0.35">
      <c r="B542" s="73" t="s">
        <v>1255</v>
      </c>
      <c r="C542" s="73" t="s">
        <v>5695</v>
      </c>
      <c r="D542" s="84" t="s">
        <v>5696</v>
      </c>
      <c r="E542" s="73" t="b">
        <f>ISEVEN(COUNTA(_xlfn.UNIQUE(INDEX(tbl_B_EnumerationDefinitions[IFC Entity],1):tbl_B_EnumerationDefinitions[[#This Row],[IFC Entity]])))</f>
        <v>1</v>
      </c>
    </row>
    <row r="543" spans="2:5" x14ac:dyDescent="0.35">
      <c r="B543" s="73" t="s">
        <v>1255</v>
      </c>
      <c r="C543" s="73" t="s">
        <v>5697</v>
      </c>
      <c r="D543" s="84" t="s">
        <v>5698</v>
      </c>
      <c r="E543" s="73" t="b">
        <f>ISEVEN(COUNTA(_xlfn.UNIQUE(INDEX(tbl_B_EnumerationDefinitions[IFC Entity],1):tbl_B_EnumerationDefinitions[[#This Row],[IFC Entity]])))</f>
        <v>1</v>
      </c>
    </row>
    <row r="544" spans="2:5" x14ac:dyDescent="0.35">
      <c r="B544" s="73" t="s">
        <v>1255</v>
      </c>
      <c r="C544" s="73" t="s">
        <v>5699</v>
      </c>
      <c r="D544" s="84" t="s">
        <v>5700</v>
      </c>
      <c r="E544" s="73" t="b">
        <f>ISEVEN(COUNTA(_xlfn.UNIQUE(INDEX(tbl_B_EnumerationDefinitions[IFC Entity],1):tbl_B_EnumerationDefinitions[[#This Row],[IFC Entity]])))</f>
        <v>1</v>
      </c>
    </row>
    <row r="545" spans="2:5" x14ac:dyDescent="0.35">
      <c r="B545" s="73" t="s">
        <v>1255</v>
      </c>
      <c r="C545" s="73" t="s">
        <v>4889</v>
      </c>
      <c r="D545" s="84" t="s">
        <v>4890</v>
      </c>
      <c r="E545" s="73" t="b">
        <f>ISEVEN(COUNTA(_xlfn.UNIQUE(INDEX(tbl_B_EnumerationDefinitions[IFC Entity],1):tbl_B_EnumerationDefinitions[[#This Row],[IFC Entity]])))</f>
        <v>1</v>
      </c>
    </row>
    <row r="546" spans="2:5" x14ac:dyDescent="0.35">
      <c r="B546" s="73" t="s">
        <v>1258</v>
      </c>
      <c r="C546" s="73" t="s">
        <v>96</v>
      </c>
      <c r="D546" s="84" t="s">
        <v>5701</v>
      </c>
      <c r="E546" s="73" t="b">
        <f>ISEVEN(COUNTA(_xlfn.UNIQUE(INDEX(tbl_B_EnumerationDefinitions[IFC Entity],1):tbl_B_EnumerationDefinitions[[#This Row],[IFC Entity]])))</f>
        <v>0</v>
      </c>
    </row>
    <row r="547" spans="2:5" ht="46.5" x14ac:dyDescent="0.35">
      <c r="B547" s="73" t="s">
        <v>1261</v>
      </c>
      <c r="C547" s="73" t="s">
        <v>5702</v>
      </c>
      <c r="D547" s="84" t="s">
        <v>5703</v>
      </c>
      <c r="E547" s="73" t="b">
        <f>ISEVEN(COUNTA(_xlfn.UNIQUE(INDEX(tbl_B_EnumerationDefinitions[IFC Entity],1):tbl_B_EnumerationDefinitions[[#This Row],[IFC Entity]])))</f>
        <v>1</v>
      </c>
    </row>
    <row r="548" spans="2:5" x14ac:dyDescent="0.35">
      <c r="B548" s="73" t="s">
        <v>1261</v>
      </c>
      <c r="C548" s="73" t="s">
        <v>4884</v>
      </c>
      <c r="D548" s="84"/>
      <c r="E548" s="73" t="b">
        <f>ISEVEN(COUNTA(_xlfn.UNIQUE(INDEX(tbl_B_EnumerationDefinitions[IFC Entity],1):tbl_B_EnumerationDefinitions[[#This Row],[IFC Entity]])))</f>
        <v>1</v>
      </c>
    </row>
    <row r="549" spans="2:5" x14ac:dyDescent="0.35">
      <c r="B549" s="73" t="s">
        <v>1261</v>
      </c>
      <c r="C549" s="73" t="s">
        <v>5704</v>
      </c>
      <c r="D549" s="84" t="s">
        <v>5705</v>
      </c>
      <c r="E549" s="73" t="b">
        <f>ISEVEN(COUNTA(_xlfn.UNIQUE(INDEX(tbl_B_EnumerationDefinitions[IFC Entity],1):tbl_B_EnumerationDefinitions[[#This Row],[IFC Entity]])))</f>
        <v>1</v>
      </c>
    </row>
    <row r="550" spans="2:5" ht="31" x14ac:dyDescent="0.35">
      <c r="B550" s="73" t="s">
        <v>1261</v>
      </c>
      <c r="C550" s="73" t="s">
        <v>5706</v>
      </c>
      <c r="D550" s="84" t="s">
        <v>5707</v>
      </c>
      <c r="E550" s="73" t="b">
        <f>ISEVEN(COUNTA(_xlfn.UNIQUE(INDEX(tbl_B_EnumerationDefinitions[IFC Entity],1):tbl_B_EnumerationDefinitions[[#This Row],[IFC Entity]])))</f>
        <v>1</v>
      </c>
    </row>
    <row r="551" spans="2:5" x14ac:dyDescent="0.35">
      <c r="B551" s="73" t="s">
        <v>1261</v>
      </c>
      <c r="C551" s="73" t="s">
        <v>5708</v>
      </c>
      <c r="D551" s="84" t="s">
        <v>5709</v>
      </c>
      <c r="E551" s="73" t="b">
        <f>ISEVEN(COUNTA(_xlfn.UNIQUE(INDEX(tbl_B_EnumerationDefinitions[IFC Entity],1):tbl_B_EnumerationDefinitions[[#This Row],[IFC Entity]])))</f>
        <v>1</v>
      </c>
    </row>
    <row r="552" spans="2:5" x14ac:dyDescent="0.35">
      <c r="B552" s="73" t="s">
        <v>1261</v>
      </c>
      <c r="C552" s="73" t="s">
        <v>4889</v>
      </c>
      <c r="D552" s="84" t="s">
        <v>5710</v>
      </c>
      <c r="E552" s="73" t="b">
        <f>ISEVEN(COUNTA(_xlfn.UNIQUE(INDEX(tbl_B_EnumerationDefinitions[IFC Entity],1):tbl_B_EnumerationDefinitions[[#This Row],[IFC Entity]])))</f>
        <v>1</v>
      </c>
    </row>
    <row r="553" spans="2:5" x14ac:dyDescent="0.35">
      <c r="B553" s="73" t="s">
        <v>1264</v>
      </c>
      <c r="C553" s="73" t="s">
        <v>5711</v>
      </c>
      <c r="D553" s="84" t="s">
        <v>5712</v>
      </c>
      <c r="E553" s="73" t="b">
        <f>ISEVEN(COUNTA(_xlfn.UNIQUE(INDEX(tbl_B_EnumerationDefinitions[IFC Entity],1):tbl_B_EnumerationDefinitions[[#This Row],[IFC Entity]])))</f>
        <v>0</v>
      </c>
    </row>
    <row r="554" spans="2:5" x14ac:dyDescent="0.35">
      <c r="B554" s="73" t="s">
        <v>1264</v>
      </c>
      <c r="C554" s="73" t="s">
        <v>5713</v>
      </c>
      <c r="D554" s="84" t="s">
        <v>5714</v>
      </c>
      <c r="E554" s="73" t="b">
        <f>ISEVEN(COUNTA(_xlfn.UNIQUE(INDEX(tbl_B_EnumerationDefinitions[IFC Entity],1):tbl_B_EnumerationDefinitions[[#This Row],[IFC Entity]])))</f>
        <v>0</v>
      </c>
    </row>
    <row r="555" spans="2:5" x14ac:dyDescent="0.35">
      <c r="B555" s="73" t="s">
        <v>1264</v>
      </c>
      <c r="C555" s="73" t="s">
        <v>4884</v>
      </c>
      <c r="D555" s="84"/>
      <c r="E555" s="73" t="b">
        <f>ISEVEN(COUNTA(_xlfn.UNIQUE(INDEX(tbl_B_EnumerationDefinitions[IFC Entity],1):tbl_B_EnumerationDefinitions[[#This Row],[IFC Entity]])))</f>
        <v>0</v>
      </c>
    </row>
    <row r="556" spans="2:5" x14ac:dyDescent="0.35">
      <c r="B556" s="73" t="s">
        <v>1264</v>
      </c>
      <c r="C556" s="73" t="s">
        <v>5715</v>
      </c>
      <c r="D556" s="84" t="s">
        <v>5716</v>
      </c>
      <c r="E556" s="73" t="b">
        <f>ISEVEN(COUNTA(_xlfn.UNIQUE(INDEX(tbl_B_EnumerationDefinitions[IFC Entity],1):tbl_B_EnumerationDefinitions[[#This Row],[IFC Entity]])))</f>
        <v>0</v>
      </c>
    </row>
    <row r="557" spans="2:5" x14ac:dyDescent="0.35">
      <c r="B557" s="73" t="s">
        <v>1264</v>
      </c>
      <c r="C557" s="73" t="s">
        <v>4889</v>
      </c>
      <c r="D557" s="84" t="s">
        <v>5717</v>
      </c>
      <c r="E557" s="73" t="b">
        <f>ISEVEN(COUNTA(_xlfn.UNIQUE(INDEX(tbl_B_EnumerationDefinitions[IFC Entity],1):tbl_B_EnumerationDefinitions[[#This Row],[IFC Entity]])))</f>
        <v>0</v>
      </c>
    </row>
    <row r="558" spans="2:5" x14ac:dyDescent="0.35">
      <c r="B558" s="73" t="s">
        <v>1264</v>
      </c>
      <c r="C558" s="73" t="s">
        <v>5718</v>
      </c>
      <c r="D558" s="84" t="s">
        <v>5719</v>
      </c>
      <c r="E558" s="73" t="b">
        <f>ISEVEN(COUNTA(_xlfn.UNIQUE(INDEX(tbl_B_EnumerationDefinitions[IFC Entity],1):tbl_B_EnumerationDefinitions[[#This Row],[IFC Entity]])))</f>
        <v>0</v>
      </c>
    </row>
    <row r="559" spans="2:5" x14ac:dyDescent="0.35">
      <c r="B559" s="73" t="s">
        <v>1267</v>
      </c>
      <c r="C559" s="73" t="s">
        <v>96</v>
      </c>
      <c r="D559" s="84" t="s">
        <v>1268</v>
      </c>
      <c r="E559" s="73" t="b">
        <f>ISEVEN(COUNTA(_xlfn.UNIQUE(INDEX(tbl_B_EnumerationDefinitions[IFC Entity],1):tbl_B_EnumerationDefinitions[[#This Row],[IFC Entity]])))</f>
        <v>1</v>
      </c>
    </row>
    <row r="560" spans="2:5" x14ac:dyDescent="0.35">
      <c r="B560" s="73" t="s">
        <v>1270</v>
      </c>
      <c r="C560" s="73" t="s">
        <v>5720</v>
      </c>
      <c r="D560" s="84" t="s">
        <v>5721</v>
      </c>
      <c r="E560" s="73" t="b">
        <f>ISEVEN(COUNTA(_xlfn.UNIQUE(INDEX(tbl_B_EnumerationDefinitions[IFC Entity],1):tbl_B_EnumerationDefinitions[[#This Row],[IFC Entity]])))</f>
        <v>0</v>
      </c>
    </row>
    <row r="561" spans="2:5" x14ac:dyDescent="0.35">
      <c r="B561" s="73" t="s">
        <v>1270</v>
      </c>
      <c r="C561" s="73" t="s">
        <v>5722</v>
      </c>
      <c r="D561" s="84" t="s">
        <v>5723</v>
      </c>
      <c r="E561" s="73" t="b">
        <f>ISEVEN(COUNTA(_xlfn.UNIQUE(INDEX(tbl_B_EnumerationDefinitions[IFC Entity],1):tbl_B_EnumerationDefinitions[[#This Row],[IFC Entity]])))</f>
        <v>0</v>
      </c>
    </row>
    <row r="562" spans="2:5" x14ac:dyDescent="0.35">
      <c r="B562" s="73" t="s">
        <v>1270</v>
      </c>
      <c r="C562" s="73" t="s">
        <v>4884</v>
      </c>
      <c r="D562" s="84"/>
      <c r="E562" s="73" t="b">
        <f>ISEVEN(COUNTA(_xlfn.UNIQUE(INDEX(tbl_B_EnumerationDefinitions[IFC Entity],1):tbl_B_EnumerationDefinitions[[#This Row],[IFC Entity]])))</f>
        <v>0</v>
      </c>
    </row>
    <row r="563" spans="2:5" x14ac:dyDescent="0.35">
      <c r="B563" s="73" t="s">
        <v>1270</v>
      </c>
      <c r="C563" s="73" t="s">
        <v>4889</v>
      </c>
      <c r="D563" s="84" t="s">
        <v>4890</v>
      </c>
      <c r="E563" s="73" t="b">
        <f>ISEVEN(COUNTA(_xlfn.UNIQUE(INDEX(tbl_B_EnumerationDefinitions[IFC Entity],1):tbl_B_EnumerationDefinitions[[#This Row],[IFC Entity]])))</f>
        <v>0</v>
      </c>
    </row>
    <row r="564" spans="2:5" x14ac:dyDescent="0.35">
      <c r="B564" s="73" t="s">
        <v>1270</v>
      </c>
      <c r="C564" s="73" t="s">
        <v>5724</v>
      </c>
      <c r="D564" s="84" t="s">
        <v>5725</v>
      </c>
      <c r="E564" s="73" t="b">
        <f>ISEVEN(COUNTA(_xlfn.UNIQUE(INDEX(tbl_B_EnumerationDefinitions[IFC Entity],1):tbl_B_EnumerationDefinitions[[#This Row],[IFC Entity]])))</f>
        <v>0</v>
      </c>
    </row>
    <row r="565" spans="2:5" x14ac:dyDescent="0.35">
      <c r="B565" s="73" t="s">
        <v>1273</v>
      </c>
      <c r="C565" s="73" t="s">
        <v>5726</v>
      </c>
      <c r="D565" s="84" t="s">
        <v>5727</v>
      </c>
      <c r="E565" s="73" t="b">
        <f>ISEVEN(COUNTA(_xlfn.UNIQUE(INDEX(tbl_B_EnumerationDefinitions[IFC Entity],1):tbl_B_EnumerationDefinitions[[#This Row],[IFC Entity]])))</f>
        <v>1</v>
      </c>
    </row>
    <row r="566" spans="2:5" ht="31" x14ac:dyDescent="0.35">
      <c r="B566" s="73" t="s">
        <v>1273</v>
      </c>
      <c r="C566" s="73" t="s">
        <v>5728</v>
      </c>
      <c r="D566" s="84" t="s">
        <v>5729</v>
      </c>
      <c r="E566" s="73" t="b">
        <f>ISEVEN(COUNTA(_xlfn.UNIQUE(INDEX(tbl_B_EnumerationDefinitions[IFC Entity],1):tbl_B_EnumerationDefinitions[[#This Row],[IFC Entity]])))</f>
        <v>1</v>
      </c>
    </row>
    <row r="567" spans="2:5" x14ac:dyDescent="0.35">
      <c r="B567" s="73" t="s">
        <v>1273</v>
      </c>
      <c r="C567" s="73" t="s">
        <v>5730</v>
      </c>
      <c r="D567" s="84" t="s">
        <v>5731</v>
      </c>
      <c r="E567" s="73" t="b">
        <f>ISEVEN(COUNTA(_xlfn.UNIQUE(INDEX(tbl_B_EnumerationDefinitions[IFC Entity],1):tbl_B_EnumerationDefinitions[[#This Row],[IFC Entity]])))</f>
        <v>1</v>
      </c>
    </row>
    <row r="568" spans="2:5" x14ac:dyDescent="0.35">
      <c r="B568" s="73" t="s">
        <v>1273</v>
      </c>
      <c r="C568" s="73" t="s">
        <v>4884</v>
      </c>
      <c r="D568" s="84"/>
      <c r="E568" s="73" t="b">
        <f>ISEVEN(COUNTA(_xlfn.UNIQUE(INDEX(tbl_B_EnumerationDefinitions[IFC Entity],1):tbl_B_EnumerationDefinitions[[#This Row],[IFC Entity]])))</f>
        <v>1</v>
      </c>
    </row>
    <row r="569" spans="2:5" x14ac:dyDescent="0.35">
      <c r="B569" s="73" t="s">
        <v>1273</v>
      </c>
      <c r="C569" s="73" t="s">
        <v>4889</v>
      </c>
      <c r="D569" s="84" t="s">
        <v>4890</v>
      </c>
      <c r="E569" s="73" t="b">
        <f>ISEVEN(COUNTA(_xlfn.UNIQUE(INDEX(tbl_B_EnumerationDefinitions[IFC Entity],1):tbl_B_EnumerationDefinitions[[#This Row],[IFC Entity]])))</f>
        <v>1</v>
      </c>
    </row>
    <row r="570" spans="2:5" x14ac:dyDescent="0.35">
      <c r="B570" s="73" t="s">
        <v>1276</v>
      </c>
      <c r="C570" s="73" t="s">
        <v>5732</v>
      </c>
      <c r="D570" s="84" t="s">
        <v>5733</v>
      </c>
      <c r="E570" s="73" t="b">
        <f>ISEVEN(COUNTA(_xlfn.UNIQUE(INDEX(tbl_B_EnumerationDefinitions[IFC Entity],1):tbl_B_EnumerationDefinitions[[#This Row],[IFC Entity]])))</f>
        <v>0</v>
      </c>
    </row>
    <row r="571" spans="2:5" x14ac:dyDescent="0.35">
      <c r="B571" s="73" t="s">
        <v>1276</v>
      </c>
      <c r="C571" s="73" t="s">
        <v>4884</v>
      </c>
      <c r="D571" s="84"/>
      <c r="E571" s="73" t="b">
        <f>ISEVEN(COUNTA(_xlfn.UNIQUE(INDEX(tbl_B_EnumerationDefinitions[IFC Entity],1):tbl_B_EnumerationDefinitions[[#This Row],[IFC Entity]])))</f>
        <v>0</v>
      </c>
    </row>
    <row r="572" spans="2:5" x14ac:dyDescent="0.35">
      <c r="B572" s="73" t="s">
        <v>1276</v>
      </c>
      <c r="C572" s="73" t="s">
        <v>4889</v>
      </c>
      <c r="D572" s="84" t="s">
        <v>5734</v>
      </c>
      <c r="E572" s="73" t="b">
        <f>ISEVEN(COUNTA(_xlfn.UNIQUE(INDEX(tbl_B_EnumerationDefinitions[IFC Entity],1):tbl_B_EnumerationDefinitions[[#This Row],[IFC Entity]])))</f>
        <v>0</v>
      </c>
    </row>
    <row r="573" spans="2:5" x14ac:dyDescent="0.35">
      <c r="B573" s="73" t="s">
        <v>1279</v>
      </c>
      <c r="C573" s="73" t="s">
        <v>5735</v>
      </c>
      <c r="D573" s="84" t="s">
        <v>5736</v>
      </c>
      <c r="E573" s="73" t="b">
        <f>ISEVEN(COUNTA(_xlfn.UNIQUE(INDEX(tbl_B_EnumerationDefinitions[IFC Entity],1):tbl_B_EnumerationDefinitions[[#This Row],[IFC Entity]])))</f>
        <v>1</v>
      </c>
    </row>
    <row r="574" spans="2:5" x14ac:dyDescent="0.35">
      <c r="B574" s="73" t="s">
        <v>1279</v>
      </c>
      <c r="C574" s="73" t="s">
        <v>5737</v>
      </c>
      <c r="D574" s="84" t="s">
        <v>5738</v>
      </c>
      <c r="E574" s="73" t="b">
        <f>ISEVEN(COUNTA(_xlfn.UNIQUE(INDEX(tbl_B_EnumerationDefinitions[IFC Entity],1):tbl_B_EnumerationDefinitions[[#This Row],[IFC Entity]])))</f>
        <v>1</v>
      </c>
    </row>
    <row r="575" spans="2:5" x14ac:dyDescent="0.35">
      <c r="B575" s="73" t="s">
        <v>1279</v>
      </c>
      <c r="C575" s="73" t="s">
        <v>4884</v>
      </c>
      <c r="D575" s="84"/>
      <c r="E575" s="73" t="b">
        <f>ISEVEN(COUNTA(_xlfn.UNIQUE(INDEX(tbl_B_EnumerationDefinitions[IFC Entity],1):tbl_B_EnumerationDefinitions[[#This Row],[IFC Entity]])))</f>
        <v>1</v>
      </c>
    </row>
    <row r="576" spans="2:5" x14ac:dyDescent="0.35">
      <c r="B576" s="73" t="s">
        <v>1279</v>
      </c>
      <c r="C576" s="73" t="s">
        <v>5739</v>
      </c>
      <c r="D576" s="84" t="s">
        <v>5740</v>
      </c>
      <c r="E576" s="73" t="b">
        <f>ISEVEN(COUNTA(_xlfn.UNIQUE(INDEX(tbl_B_EnumerationDefinitions[IFC Entity],1):tbl_B_EnumerationDefinitions[[#This Row],[IFC Entity]])))</f>
        <v>1</v>
      </c>
    </row>
    <row r="577" spans="2:5" x14ac:dyDescent="0.35">
      <c r="B577" s="73" t="s">
        <v>1279</v>
      </c>
      <c r="C577" s="73" t="s">
        <v>5741</v>
      </c>
      <c r="D577" s="84" t="s">
        <v>5742</v>
      </c>
      <c r="E577" s="73" t="b">
        <f>ISEVEN(COUNTA(_xlfn.UNIQUE(INDEX(tbl_B_EnumerationDefinitions[IFC Entity],1):tbl_B_EnumerationDefinitions[[#This Row],[IFC Entity]])))</f>
        <v>1</v>
      </c>
    </row>
    <row r="578" spans="2:5" x14ac:dyDescent="0.35">
      <c r="B578" s="73" t="s">
        <v>1279</v>
      </c>
      <c r="C578" s="73" t="s">
        <v>4889</v>
      </c>
      <c r="D578" s="84" t="s">
        <v>5743</v>
      </c>
      <c r="E578" s="73" t="b">
        <f>ISEVEN(COUNTA(_xlfn.UNIQUE(INDEX(tbl_B_EnumerationDefinitions[IFC Entity],1):tbl_B_EnumerationDefinitions[[#This Row],[IFC Entity]])))</f>
        <v>1</v>
      </c>
    </row>
    <row r="579" spans="2:5" x14ac:dyDescent="0.35">
      <c r="B579" s="73" t="s">
        <v>1282</v>
      </c>
      <c r="C579" s="73" t="s">
        <v>5744</v>
      </c>
      <c r="D579" s="84" t="s">
        <v>5745</v>
      </c>
      <c r="E579" s="73" t="b">
        <f>ISEVEN(COUNTA(_xlfn.UNIQUE(INDEX(tbl_B_EnumerationDefinitions[IFC Entity],1):tbl_B_EnumerationDefinitions[[#This Row],[IFC Entity]])))</f>
        <v>0</v>
      </c>
    </row>
    <row r="580" spans="2:5" x14ac:dyDescent="0.35">
      <c r="B580" s="73" t="s">
        <v>1282</v>
      </c>
      <c r="C580" s="73" t="s">
        <v>5746</v>
      </c>
      <c r="D580" s="84" t="s">
        <v>5747</v>
      </c>
      <c r="E580" s="73" t="b">
        <f>ISEVEN(COUNTA(_xlfn.UNIQUE(INDEX(tbl_B_EnumerationDefinitions[IFC Entity],1):tbl_B_EnumerationDefinitions[[#This Row],[IFC Entity]])))</f>
        <v>0</v>
      </c>
    </row>
    <row r="581" spans="2:5" x14ac:dyDescent="0.35">
      <c r="B581" s="73" t="s">
        <v>1282</v>
      </c>
      <c r="C581" s="73" t="s">
        <v>5748</v>
      </c>
      <c r="D581" s="84" t="s">
        <v>5749</v>
      </c>
      <c r="E581" s="73" t="b">
        <f>ISEVEN(COUNTA(_xlfn.UNIQUE(INDEX(tbl_B_EnumerationDefinitions[IFC Entity],1):tbl_B_EnumerationDefinitions[[#This Row],[IFC Entity]])))</f>
        <v>0</v>
      </c>
    </row>
    <row r="582" spans="2:5" x14ac:dyDescent="0.35">
      <c r="B582" s="73" t="s">
        <v>1282</v>
      </c>
      <c r="C582" s="73" t="s">
        <v>5750</v>
      </c>
      <c r="D582" s="84" t="s">
        <v>5751</v>
      </c>
      <c r="E582" s="73" t="b">
        <f>ISEVEN(COUNTA(_xlfn.UNIQUE(INDEX(tbl_B_EnumerationDefinitions[IFC Entity],1):tbl_B_EnumerationDefinitions[[#This Row],[IFC Entity]])))</f>
        <v>0</v>
      </c>
    </row>
    <row r="583" spans="2:5" x14ac:dyDescent="0.35">
      <c r="B583" s="73" t="s">
        <v>1282</v>
      </c>
      <c r="C583" s="73" t="s">
        <v>5752</v>
      </c>
      <c r="D583" s="84" t="s">
        <v>5753</v>
      </c>
      <c r="E583" s="73" t="b">
        <f>ISEVEN(COUNTA(_xlfn.UNIQUE(INDEX(tbl_B_EnumerationDefinitions[IFC Entity],1):tbl_B_EnumerationDefinitions[[#This Row],[IFC Entity]])))</f>
        <v>0</v>
      </c>
    </row>
    <row r="584" spans="2:5" x14ac:dyDescent="0.35">
      <c r="B584" s="73" t="s">
        <v>1282</v>
      </c>
      <c r="C584" s="73" t="s">
        <v>5754</v>
      </c>
      <c r="D584" s="84" t="s">
        <v>5755</v>
      </c>
      <c r="E584" s="73" t="b">
        <f>ISEVEN(COUNTA(_xlfn.UNIQUE(INDEX(tbl_B_EnumerationDefinitions[IFC Entity],1):tbl_B_EnumerationDefinitions[[#This Row],[IFC Entity]])))</f>
        <v>0</v>
      </c>
    </row>
    <row r="585" spans="2:5" x14ac:dyDescent="0.35">
      <c r="B585" s="73" t="s">
        <v>1282</v>
      </c>
      <c r="C585" s="73" t="s">
        <v>5756</v>
      </c>
      <c r="D585" s="84" t="s">
        <v>5757</v>
      </c>
      <c r="E585" s="73" t="b">
        <f>ISEVEN(COUNTA(_xlfn.UNIQUE(INDEX(tbl_B_EnumerationDefinitions[IFC Entity],1):tbl_B_EnumerationDefinitions[[#This Row],[IFC Entity]])))</f>
        <v>0</v>
      </c>
    </row>
    <row r="586" spans="2:5" x14ac:dyDescent="0.35">
      <c r="B586" s="73" t="s">
        <v>1282</v>
      </c>
      <c r="C586" s="73" t="s">
        <v>5758</v>
      </c>
      <c r="D586" s="84" t="s">
        <v>5759</v>
      </c>
      <c r="E586" s="73" t="b">
        <f>ISEVEN(COUNTA(_xlfn.UNIQUE(INDEX(tbl_B_EnumerationDefinitions[IFC Entity],1):tbl_B_EnumerationDefinitions[[#This Row],[IFC Entity]])))</f>
        <v>0</v>
      </c>
    </row>
    <row r="587" spans="2:5" x14ac:dyDescent="0.35">
      <c r="B587" s="73" t="s">
        <v>1282</v>
      </c>
      <c r="C587" s="73" t="s">
        <v>5760</v>
      </c>
      <c r="D587" s="84" t="s">
        <v>5761</v>
      </c>
      <c r="E587" s="73" t="b">
        <f>ISEVEN(COUNTA(_xlfn.UNIQUE(INDEX(tbl_B_EnumerationDefinitions[IFC Entity],1):tbl_B_EnumerationDefinitions[[#This Row],[IFC Entity]])))</f>
        <v>0</v>
      </c>
    </row>
    <row r="588" spans="2:5" x14ac:dyDescent="0.35">
      <c r="B588" s="73" t="s">
        <v>1282</v>
      </c>
      <c r="C588" s="73" t="s">
        <v>5762</v>
      </c>
      <c r="D588" s="84" t="s">
        <v>5763</v>
      </c>
      <c r="E588" s="73" t="b">
        <f>ISEVEN(COUNTA(_xlfn.UNIQUE(INDEX(tbl_B_EnumerationDefinitions[IFC Entity],1):tbl_B_EnumerationDefinitions[[#This Row],[IFC Entity]])))</f>
        <v>0</v>
      </c>
    </row>
    <row r="589" spans="2:5" x14ac:dyDescent="0.35">
      <c r="B589" s="73" t="s">
        <v>1282</v>
      </c>
      <c r="C589" s="73" t="s">
        <v>5764</v>
      </c>
      <c r="D589" s="84" t="s">
        <v>5765</v>
      </c>
      <c r="E589" s="73" t="b">
        <f>ISEVEN(COUNTA(_xlfn.UNIQUE(INDEX(tbl_B_EnumerationDefinitions[IFC Entity],1):tbl_B_EnumerationDefinitions[[#This Row],[IFC Entity]])))</f>
        <v>0</v>
      </c>
    </row>
    <row r="590" spans="2:5" x14ac:dyDescent="0.35">
      <c r="B590" s="73" t="s">
        <v>1282</v>
      </c>
      <c r="C590" s="73" t="s">
        <v>5766</v>
      </c>
      <c r="D590" s="84" t="s">
        <v>5767</v>
      </c>
      <c r="E590" s="73" t="b">
        <f>ISEVEN(COUNTA(_xlfn.UNIQUE(INDEX(tbl_B_EnumerationDefinitions[IFC Entity],1):tbl_B_EnumerationDefinitions[[#This Row],[IFC Entity]])))</f>
        <v>0</v>
      </c>
    </row>
    <row r="591" spans="2:5" x14ac:dyDescent="0.35">
      <c r="B591" s="73" t="s">
        <v>1282</v>
      </c>
      <c r="C591" s="73" t="s">
        <v>5768</v>
      </c>
      <c r="D591" s="84" t="s">
        <v>5769</v>
      </c>
      <c r="E591" s="73" t="b">
        <f>ISEVEN(COUNTA(_xlfn.UNIQUE(INDEX(tbl_B_EnumerationDefinitions[IFC Entity],1):tbl_B_EnumerationDefinitions[[#This Row],[IFC Entity]])))</f>
        <v>0</v>
      </c>
    </row>
    <row r="592" spans="2:5" x14ac:dyDescent="0.35">
      <c r="B592" s="73" t="s">
        <v>1282</v>
      </c>
      <c r="C592" s="73" t="s">
        <v>5770</v>
      </c>
      <c r="D592" s="84" t="s">
        <v>5771</v>
      </c>
      <c r="E592" s="73" t="b">
        <f>ISEVEN(COUNTA(_xlfn.UNIQUE(INDEX(tbl_B_EnumerationDefinitions[IFC Entity],1):tbl_B_EnumerationDefinitions[[#This Row],[IFC Entity]])))</f>
        <v>0</v>
      </c>
    </row>
    <row r="593" spans="2:5" x14ac:dyDescent="0.35">
      <c r="B593" s="73" t="s">
        <v>1282</v>
      </c>
      <c r="C593" s="73" t="s">
        <v>5772</v>
      </c>
      <c r="D593" s="84" t="s">
        <v>5773</v>
      </c>
      <c r="E593" s="73" t="b">
        <f>ISEVEN(COUNTA(_xlfn.UNIQUE(INDEX(tbl_B_EnumerationDefinitions[IFC Entity],1):tbl_B_EnumerationDefinitions[[#This Row],[IFC Entity]])))</f>
        <v>0</v>
      </c>
    </row>
    <row r="594" spans="2:5" x14ac:dyDescent="0.35">
      <c r="B594" s="73" t="s">
        <v>1282</v>
      </c>
      <c r="C594" s="73" t="s">
        <v>4884</v>
      </c>
      <c r="D594" s="84"/>
      <c r="E594" s="73" t="b">
        <f>ISEVEN(COUNTA(_xlfn.UNIQUE(INDEX(tbl_B_EnumerationDefinitions[IFC Entity],1):tbl_B_EnumerationDefinitions[[#This Row],[IFC Entity]])))</f>
        <v>0</v>
      </c>
    </row>
    <row r="595" spans="2:5" x14ac:dyDescent="0.35">
      <c r="B595" s="73" t="s">
        <v>1282</v>
      </c>
      <c r="C595" s="73" t="s">
        <v>5774</v>
      </c>
      <c r="D595" s="84" t="s">
        <v>5775</v>
      </c>
      <c r="E595" s="73" t="b">
        <f>ISEVEN(COUNTA(_xlfn.UNIQUE(INDEX(tbl_B_EnumerationDefinitions[IFC Entity],1):tbl_B_EnumerationDefinitions[[#This Row],[IFC Entity]])))</f>
        <v>0</v>
      </c>
    </row>
    <row r="596" spans="2:5" x14ac:dyDescent="0.35">
      <c r="B596" s="73" t="s">
        <v>1282</v>
      </c>
      <c r="C596" s="73" t="s">
        <v>5776</v>
      </c>
      <c r="D596" s="84" t="s">
        <v>5777</v>
      </c>
      <c r="E596" s="73" t="b">
        <f>ISEVEN(COUNTA(_xlfn.UNIQUE(INDEX(tbl_B_EnumerationDefinitions[IFC Entity],1):tbl_B_EnumerationDefinitions[[#This Row],[IFC Entity]])))</f>
        <v>0</v>
      </c>
    </row>
    <row r="597" spans="2:5" x14ac:dyDescent="0.35">
      <c r="B597" s="73" t="s">
        <v>1282</v>
      </c>
      <c r="C597" s="73" t="s">
        <v>5778</v>
      </c>
      <c r="D597" s="84" t="s">
        <v>5759</v>
      </c>
      <c r="E597" s="73" t="b">
        <f>ISEVEN(COUNTA(_xlfn.UNIQUE(INDEX(tbl_B_EnumerationDefinitions[IFC Entity],1):tbl_B_EnumerationDefinitions[[#This Row],[IFC Entity]])))</f>
        <v>0</v>
      </c>
    </row>
    <row r="598" spans="2:5" x14ac:dyDescent="0.35">
      <c r="B598" s="73" t="s">
        <v>1282</v>
      </c>
      <c r="C598" s="73" t="s">
        <v>5779</v>
      </c>
      <c r="D598" s="84" t="s">
        <v>5780</v>
      </c>
      <c r="E598" s="73" t="b">
        <f>ISEVEN(COUNTA(_xlfn.UNIQUE(INDEX(tbl_B_EnumerationDefinitions[IFC Entity],1):tbl_B_EnumerationDefinitions[[#This Row],[IFC Entity]])))</f>
        <v>0</v>
      </c>
    </row>
    <row r="599" spans="2:5" x14ac:dyDescent="0.35">
      <c r="B599" s="73" t="s">
        <v>1282</v>
      </c>
      <c r="C599" s="73" t="s">
        <v>5781</v>
      </c>
      <c r="D599" s="84" t="s">
        <v>5782</v>
      </c>
      <c r="E599" s="73" t="b">
        <f>ISEVEN(COUNTA(_xlfn.UNIQUE(INDEX(tbl_B_EnumerationDefinitions[IFC Entity],1):tbl_B_EnumerationDefinitions[[#This Row],[IFC Entity]])))</f>
        <v>0</v>
      </c>
    </row>
    <row r="600" spans="2:5" x14ac:dyDescent="0.35">
      <c r="B600" s="73" t="s">
        <v>1282</v>
      </c>
      <c r="C600" s="73" t="s">
        <v>5783</v>
      </c>
      <c r="D600" s="84" t="s">
        <v>5784</v>
      </c>
      <c r="E600" s="73" t="b">
        <f>ISEVEN(COUNTA(_xlfn.UNIQUE(INDEX(tbl_B_EnumerationDefinitions[IFC Entity],1):tbl_B_EnumerationDefinitions[[#This Row],[IFC Entity]])))</f>
        <v>0</v>
      </c>
    </row>
    <row r="601" spans="2:5" x14ac:dyDescent="0.35">
      <c r="B601" s="73" t="s">
        <v>1282</v>
      </c>
      <c r="C601" s="73" t="s">
        <v>4889</v>
      </c>
      <c r="D601" s="84" t="s">
        <v>5785</v>
      </c>
      <c r="E601" s="73" t="b">
        <f>ISEVEN(COUNTA(_xlfn.UNIQUE(INDEX(tbl_B_EnumerationDefinitions[IFC Entity],1):tbl_B_EnumerationDefinitions[[#This Row],[IFC Entity]])))</f>
        <v>0</v>
      </c>
    </row>
    <row r="602" spans="2:5" x14ac:dyDescent="0.35">
      <c r="B602" s="73" t="s">
        <v>1285</v>
      </c>
      <c r="C602" s="73" t="s">
        <v>5786</v>
      </c>
      <c r="D602" s="84" t="s">
        <v>5787</v>
      </c>
      <c r="E602" s="73" t="b">
        <f>ISEVEN(COUNTA(_xlfn.UNIQUE(INDEX(tbl_B_EnumerationDefinitions[IFC Entity],1):tbl_B_EnumerationDefinitions[[#This Row],[IFC Entity]])))</f>
        <v>1</v>
      </c>
    </row>
    <row r="603" spans="2:5" x14ac:dyDescent="0.35">
      <c r="B603" s="73" t="s">
        <v>1285</v>
      </c>
      <c r="C603" s="73" t="s">
        <v>4884</v>
      </c>
      <c r="D603" s="84"/>
      <c r="E603" s="73" t="b">
        <f>ISEVEN(COUNTA(_xlfn.UNIQUE(INDEX(tbl_B_EnumerationDefinitions[IFC Entity],1):tbl_B_EnumerationDefinitions[[#This Row],[IFC Entity]])))</f>
        <v>1</v>
      </c>
    </row>
    <row r="604" spans="2:5" x14ac:dyDescent="0.35">
      <c r="B604" s="73" t="s">
        <v>1285</v>
      </c>
      <c r="C604" s="73" t="s">
        <v>5788</v>
      </c>
      <c r="D604" s="84" t="s">
        <v>5789</v>
      </c>
      <c r="E604" s="73" t="b">
        <f>ISEVEN(COUNTA(_xlfn.UNIQUE(INDEX(tbl_B_EnumerationDefinitions[IFC Entity],1):tbl_B_EnumerationDefinitions[[#This Row],[IFC Entity]])))</f>
        <v>1</v>
      </c>
    </row>
    <row r="605" spans="2:5" x14ac:dyDescent="0.35">
      <c r="B605" s="73" t="s">
        <v>1285</v>
      </c>
      <c r="C605" s="73" t="s">
        <v>4889</v>
      </c>
      <c r="D605" s="84" t="s">
        <v>5790</v>
      </c>
      <c r="E605" s="73" t="b">
        <f>ISEVEN(COUNTA(_xlfn.UNIQUE(INDEX(tbl_B_EnumerationDefinitions[IFC Entity],1):tbl_B_EnumerationDefinitions[[#This Row],[IFC Entity]])))</f>
        <v>1</v>
      </c>
    </row>
    <row r="606" spans="2:5" x14ac:dyDescent="0.35">
      <c r="B606" s="73" t="s">
        <v>1288</v>
      </c>
      <c r="C606" s="73" t="s">
        <v>5791</v>
      </c>
      <c r="D606" s="84" t="s">
        <v>5792</v>
      </c>
      <c r="E606" s="73" t="b">
        <f>ISEVEN(COUNTA(_xlfn.UNIQUE(INDEX(tbl_B_EnumerationDefinitions[IFC Entity],1):tbl_B_EnumerationDefinitions[[#This Row],[IFC Entity]])))</f>
        <v>0</v>
      </c>
    </row>
    <row r="607" spans="2:5" x14ac:dyDescent="0.35">
      <c r="B607" s="73" t="s">
        <v>1288</v>
      </c>
      <c r="C607" s="73" t="s">
        <v>4884</v>
      </c>
      <c r="D607" s="84"/>
      <c r="E607" s="73" t="b">
        <f>ISEVEN(COUNTA(_xlfn.UNIQUE(INDEX(tbl_B_EnumerationDefinitions[IFC Entity],1):tbl_B_EnumerationDefinitions[[#This Row],[IFC Entity]])))</f>
        <v>0</v>
      </c>
    </row>
    <row r="608" spans="2:5" x14ac:dyDescent="0.35">
      <c r="B608" s="73" t="s">
        <v>1288</v>
      </c>
      <c r="C608" s="73" t="s">
        <v>5793</v>
      </c>
      <c r="D608" s="84" t="s">
        <v>5794</v>
      </c>
      <c r="E608" s="73" t="b">
        <f>ISEVEN(COUNTA(_xlfn.UNIQUE(INDEX(tbl_B_EnumerationDefinitions[IFC Entity],1):tbl_B_EnumerationDefinitions[[#This Row],[IFC Entity]])))</f>
        <v>0</v>
      </c>
    </row>
    <row r="609" spans="2:5" x14ac:dyDescent="0.35">
      <c r="B609" s="73" t="s">
        <v>1288</v>
      </c>
      <c r="C609" s="73" t="s">
        <v>5795</v>
      </c>
      <c r="D609" s="84" t="s">
        <v>5796</v>
      </c>
      <c r="E609" s="73" t="b">
        <f>ISEVEN(COUNTA(_xlfn.UNIQUE(INDEX(tbl_B_EnumerationDefinitions[IFC Entity],1):tbl_B_EnumerationDefinitions[[#This Row],[IFC Entity]])))</f>
        <v>0</v>
      </c>
    </row>
    <row r="610" spans="2:5" ht="31" x14ac:dyDescent="0.35">
      <c r="B610" s="73" t="s">
        <v>1288</v>
      </c>
      <c r="C610" s="73" t="s">
        <v>5549</v>
      </c>
      <c r="D610" s="84" t="s">
        <v>5797</v>
      </c>
      <c r="E610" s="73" t="b">
        <f>ISEVEN(COUNTA(_xlfn.UNIQUE(INDEX(tbl_B_EnumerationDefinitions[IFC Entity],1):tbl_B_EnumerationDefinitions[[#This Row],[IFC Entity]])))</f>
        <v>0</v>
      </c>
    </row>
    <row r="611" spans="2:5" x14ac:dyDescent="0.35">
      <c r="B611" s="73" t="s">
        <v>1288</v>
      </c>
      <c r="C611" s="73" t="s">
        <v>5798</v>
      </c>
      <c r="D611" s="84" t="s">
        <v>5799</v>
      </c>
      <c r="E611" s="73" t="b">
        <f>ISEVEN(COUNTA(_xlfn.UNIQUE(INDEX(tbl_B_EnumerationDefinitions[IFC Entity],1):tbl_B_EnumerationDefinitions[[#This Row],[IFC Entity]])))</f>
        <v>0</v>
      </c>
    </row>
    <row r="612" spans="2:5" x14ac:dyDescent="0.35">
      <c r="B612" s="73" t="s">
        <v>1288</v>
      </c>
      <c r="C612" s="73" t="s">
        <v>4889</v>
      </c>
      <c r="D612" s="84" t="s">
        <v>5800</v>
      </c>
      <c r="E612" s="73" t="b">
        <f>ISEVEN(COUNTA(_xlfn.UNIQUE(INDEX(tbl_B_EnumerationDefinitions[IFC Entity],1):tbl_B_EnumerationDefinitions[[#This Row],[IFC Entity]])))</f>
        <v>0</v>
      </c>
    </row>
    <row r="613" spans="2:5" x14ac:dyDescent="0.35">
      <c r="B613" s="73" t="s">
        <v>1291</v>
      </c>
      <c r="C613" s="73" t="s">
        <v>5801</v>
      </c>
      <c r="D613" s="84" t="s">
        <v>5802</v>
      </c>
      <c r="E613" s="73" t="b">
        <f>ISEVEN(COUNTA(_xlfn.UNIQUE(INDEX(tbl_B_EnumerationDefinitions[IFC Entity],1):tbl_B_EnumerationDefinitions[[#This Row],[IFC Entity]])))</f>
        <v>1</v>
      </c>
    </row>
    <row r="614" spans="2:5" x14ac:dyDescent="0.35">
      <c r="B614" s="73" t="s">
        <v>1291</v>
      </c>
      <c r="C614" s="73" t="s">
        <v>5803</v>
      </c>
      <c r="D614" s="84" t="s">
        <v>5804</v>
      </c>
      <c r="E614" s="73" t="b">
        <f>ISEVEN(COUNTA(_xlfn.UNIQUE(INDEX(tbl_B_EnumerationDefinitions[IFC Entity],1):tbl_B_EnumerationDefinitions[[#This Row],[IFC Entity]])))</f>
        <v>1</v>
      </c>
    </row>
    <row r="615" spans="2:5" x14ac:dyDescent="0.35">
      <c r="B615" s="73" t="s">
        <v>1291</v>
      </c>
      <c r="C615" s="73" t="s">
        <v>5805</v>
      </c>
      <c r="D615" s="84" t="s">
        <v>5806</v>
      </c>
      <c r="E615" s="73" t="b">
        <f>ISEVEN(COUNTA(_xlfn.UNIQUE(INDEX(tbl_B_EnumerationDefinitions[IFC Entity],1):tbl_B_EnumerationDefinitions[[#This Row],[IFC Entity]])))</f>
        <v>1</v>
      </c>
    </row>
    <row r="616" spans="2:5" x14ac:dyDescent="0.35">
      <c r="B616" s="73" t="s">
        <v>1291</v>
      </c>
      <c r="C616" s="73" t="s">
        <v>5807</v>
      </c>
      <c r="D616" s="84" t="s">
        <v>5808</v>
      </c>
      <c r="E616" s="73" t="b">
        <f>ISEVEN(COUNTA(_xlfn.UNIQUE(INDEX(tbl_B_EnumerationDefinitions[IFC Entity],1):tbl_B_EnumerationDefinitions[[#This Row],[IFC Entity]])))</f>
        <v>1</v>
      </c>
    </row>
    <row r="617" spans="2:5" x14ac:dyDescent="0.35">
      <c r="B617" s="73" t="s">
        <v>1291</v>
      </c>
      <c r="C617" s="73" t="s">
        <v>5809</v>
      </c>
      <c r="D617" s="84" t="s">
        <v>5810</v>
      </c>
      <c r="E617" s="73" t="b">
        <f>ISEVEN(COUNTA(_xlfn.UNIQUE(INDEX(tbl_B_EnumerationDefinitions[IFC Entity],1):tbl_B_EnumerationDefinitions[[#This Row],[IFC Entity]])))</f>
        <v>1</v>
      </c>
    </row>
    <row r="618" spans="2:5" x14ac:dyDescent="0.35">
      <c r="B618" s="73" t="s">
        <v>1291</v>
      </c>
      <c r="C618" s="73" t="s">
        <v>4884</v>
      </c>
      <c r="D618" s="84"/>
      <c r="E618" s="73" t="b">
        <f>ISEVEN(COUNTA(_xlfn.UNIQUE(INDEX(tbl_B_EnumerationDefinitions[IFC Entity],1):tbl_B_EnumerationDefinitions[[#This Row],[IFC Entity]])))</f>
        <v>1</v>
      </c>
    </row>
    <row r="619" spans="2:5" x14ac:dyDescent="0.35">
      <c r="B619" s="73" t="s">
        <v>1291</v>
      </c>
      <c r="C619" s="73" t="s">
        <v>5811</v>
      </c>
      <c r="D619" s="84" t="s">
        <v>5812</v>
      </c>
      <c r="E619" s="73" t="b">
        <f>ISEVEN(COUNTA(_xlfn.UNIQUE(INDEX(tbl_B_EnumerationDefinitions[IFC Entity],1):tbl_B_EnumerationDefinitions[[#This Row],[IFC Entity]])))</f>
        <v>1</v>
      </c>
    </row>
    <row r="620" spans="2:5" ht="31" x14ac:dyDescent="0.35">
      <c r="B620" s="73" t="s">
        <v>1291</v>
      </c>
      <c r="C620" s="73" t="s">
        <v>5813</v>
      </c>
      <c r="D620" s="84" t="s">
        <v>5814</v>
      </c>
      <c r="E620" s="73" t="b">
        <f>ISEVEN(COUNTA(_xlfn.UNIQUE(INDEX(tbl_B_EnumerationDefinitions[IFC Entity],1):tbl_B_EnumerationDefinitions[[#This Row],[IFC Entity]])))</f>
        <v>1</v>
      </c>
    </row>
    <row r="621" spans="2:5" x14ac:dyDescent="0.35">
      <c r="B621" s="73" t="s">
        <v>1291</v>
      </c>
      <c r="C621" s="73" t="s">
        <v>5815</v>
      </c>
      <c r="D621" s="84" t="s">
        <v>5816</v>
      </c>
      <c r="E621" s="73" t="b">
        <f>ISEVEN(COUNTA(_xlfn.UNIQUE(INDEX(tbl_B_EnumerationDefinitions[IFC Entity],1):tbl_B_EnumerationDefinitions[[#This Row],[IFC Entity]])))</f>
        <v>1</v>
      </c>
    </row>
    <row r="622" spans="2:5" x14ac:dyDescent="0.35">
      <c r="B622" s="73" t="s">
        <v>1291</v>
      </c>
      <c r="C622" s="73" t="s">
        <v>4889</v>
      </c>
      <c r="D622" s="84" t="s">
        <v>4890</v>
      </c>
      <c r="E622" s="73" t="b">
        <f>ISEVEN(COUNTA(_xlfn.UNIQUE(INDEX(tbl_B_EnumerationDefinitions[IFC Entity],1):tbl_B_EnumerationDefinitions[[#This Row],[IFC Entity]])))</f>
        <v>1</v>
      </c>
    </row>
    <row r="623" spans="2:5" x14ac:dyDescent="0.35">
      <c r="B623" s="73" t="s">
        <v>1291</v>
      </c>
      <c r="C623" s="73" t="s">
        <v>5817</v>
      </c>
      <c r="D623" s="84" t="s">
        <v>5818</v>
      </c>
      <c r="E623" s="73" t="b">
        <f>ISEVEN(COUNTA(_xlfn.UNIQUE(INDEX(tbl_B_EnumerationDefinitions[IFC Entity],1):tbl_B_EnumerationDefinitions[[#This Row],[IFC Entity]])))</f>
        <v>1</v>
      </c>
    </row>
    <row r="624" spans="2:5" x14ac:dyDescent="0.35">
      <c r="B624" s="73" t="s">
        <v>1291</v>
      </c>
      <c r="C624" s="73" t="s">
        <v>5819</v>
      </c>
      <c r="D624" s="84" t="s">
        <v>5820</v>
      </c>
      <c r="E624" s="73" t="b">
        <f>ISEVEN(COUNTA(_xlfn.UNIQUE(INDEX(tbl_B_EnumerationDefinitions[IFC Entity],1):tbl_B_EnumerationDefinitions[[#This Row],[IFC Entity]])))</f>
        <v>1</v>
      </c>
    </row>
    <row r="625" spans="2:5" ht="46.5" x14ac:dyDescent="0.35">
      <c r="B625" s="73" t="s">
        <v>1294</v>
      </c>
      <c r="C625" s="73" t="s">
        <v>96</v>
      </c>
      <c r="D625" s="84" t="s">
        <v>1295</v>
      </c>
      <c r="E625" s="73" t="b">
        <f>ISEVEN(COUNTA(_xlfn.UNIQUE(INDEX(tbl_B_EnumerationDefinitions[IFC Entity],1):tbl_B_EnumerationDefinitions[[#This Row],[IFC Entity]])))</f>
        <v>0</v>
      </c>
    </row>
  </sheetData>
  <phoneticPr fontId="22" type="noConversion"/>
  <conditionalFormatting sqref="B1">
    <cfRule type="cellIs" dxfId="2" priority="1" operator="equal">
      <formula>"n/a"</formula>
    </cfRule>
  </conditionalFormatting>
  <conditionalFormatting sqref="B2:D1048576">
    <cfRule type="expression" dxfId="1" priority="3">
      <formula>ISNUMBER(SEARCH("TRUE",INDIRECT("tbl_B_EnumerationDefinitions[@Conditional Formatting]")))</formula>
    </cfRule>
  </conditionalFormatting>
  <conditionalFormatting sqref="D1">
    <cfRule type="cellIs" dxfId="0" priority="2" operator="equal">
      <formula>"n/a"</formula>
    </cfRule>
  </conditionalFormatting>
  <pageMargins left="0.7" right="0.7" top="0.75" bottom="0.75" header="0.3" footer="0.3"/>
  <pageSetup paperSize="9"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B665F-615A-4F00-AB6D-D1D5E3D5BC53}">
  <dimension ref="B1:F13"/>
  <sheetViews>
    <sheetView showGridLines="0" zoomScaleNormal="100" workbookViewId="0"/>
  </sheetViews>
  <sheetFormatPr defaultColWidth="5.6328125" defaultRowHeight="15.5" x14ac:dyDescent="0.35"/>
  <cols>
    <col min="1" max="1" width="5.6328125" style="115" customWidth="1"/>
    <col min="2" max="2" width="8.26953125" style="116" bestFit="1" customWidth="1"/>
    <col min="3" max="3" width="45.6328125" style="117" customWidth="1"/>
    <col min="4" max="5" width="30.6328125" style="115" customWidth="1"/>
    <col min="6" max="6" width="74" style="115" customWidth="1"/>
    <col min="7" max="16384" width="5.6328125" style="115"/>
  </cols>
  <sheetData>
    <row r="1" spans="2:6" ht="30" customHeight="1" x14ac:dyDescent="0.35"/>
    <row r="2" spans="2:6" ht="30" customHeight="1" x14ac:dyDescent="0.35">
      <c r="B2" s="116" t="s">
        <v>7498</v>
      </c>
      <c r="C2" s="117" t="s">
        <v>7499</v>
      </c>
      <c r="D2" s="115" t="s">
        <v>5822</v>
      </c>
      <c r="E2" s="115" t="s">
        <v>5821</v>
      </c>
      <c r="F2" s="115" t="s">
        <v>1372</v>
      </c>
    </row>
    <row r="3" spans="2:6" ht="31" x14ac:dyDescent="0.35">
      <c r="B3" s="118" t="s">
        <v>2536</v>
      </c>
      <c r="C3" s="117" t="s">
        <v>7509</v>
      </c>
      <c r="D3" s="117" t="s">
        <v>7500</v>
      </c>
      <c r="E3" s="117" t="s">
        <v>7501</v>
      </c>
      <c r="F3" s="117" t="s">
        <v>7510</v>
      </c>
    </row>
    <row r="4" spans="2:6" ht="186" x14ac:dyDescent="0.35">
      <c r="B4" s="118" t="s">
        <v>2553</v>
      </c>
      <c r="C4" s="117" t="s">
        <v>7511</v>
      </c>
      <c r="D4" s="117" t="s">
        <v>7502</v>
      </c>
      <c r="E4" s="117" t="s">
        <v>7503</v>
      </c>
      <c r="F4" s="117" t="s">
        <v>7512</v>
      </c>
    </row>
    <row r="5" spans="2:6" ht="46.5" x14ac:dyDescent="0.35">
      <c r="B5" s="118" t="s">
        <v>2464</v>
      </c>
      <c r="C5" s="117" t="s">
        <v>7504</v>
      </c>
      <c r="D5" s="117" t="s">
        <v>7505</v>
      </c>
      <c r="E5" s="117" t="s">
        <v>7506</v>
      </c>
      <c r="F5" s="117" t="s">
        <v>7503</v>
      </c>
    </row>
    <row r="6" spans="2:6" ht="62" x14ac:dyDescent="0.35">
      <c r="B6" s="118" t="s">
        <v>2586</v>
      </c>
      <c r="C6" s="117" t="s">
        <v>7513</v>
      </c>
      <c r="D6" s="117" t="s">
        <v>7507</v>
      </c>
      <c r="E6" s="117" t="s">
        <v>7505</v>
      </c>
      <c r="F6" s="117" t="s">
        <v>7503</v>
      </c>
    </row>
    <row r="7" spans="2:6" ht="62" x14ac:dyDescent="0.35">
      <c r="B7" s="118" t="s">
        <v>2598</v>
      </c>
      <c r="C7" s="117" t="s">
        <v>5823</v>
      </c>
      <c r="D7" s="117" t="s">
        <v>7503</v>
      </c>
      <c r="E7" s="117" t="s">
        <v>7503</v>
      </c>
      <c r="F7" s="6" t="s">
        <v>7519</v>
      </c>
    </row>
    <row r="8" spans="2:6" ht="62" x14ac:dyDescent="0.35">
      <c r="B8" s="118" t="s">
        <v>2612</v>
      </c>
      <c r="C8" s="117" t="s">
        <v>7517</v>
      </c>
      <c r="D8" s="117" t="s">
        <v>7508</v>
      </c>
      <c r="E8" s="117" t="s">
        <v>7501</v>
      </c>
      <c r="F8" s="117" t="s">
        <v>7516</v>
      </c>
    </row>
    <row r="9" spans="2:6" ht="31" x14ac:dyDescent="0.35">
      <c r="B9" s="118" t="s">
        <v>2589</v>
      </c>
      <c r="C9" s="117" t="s">
        <v>5824</v>
      </c>
      <c r="D9" s="117" t="s">
        <v>7503</v>
      </c>
      <c r="E9" s="117" t="s">
        <v>7503</v>
      </c>
      <c r="F9" s="117" t="s">
        <v>7518</v>
      </c>
    </row>
    <row r="10" spans="2:6" x14ac:dyDescent="0.35">
      <c r="B10" s="118"/>
      <c r="D10" s="117"/>
      <c r="E10" s="117"/>
      <c r="F10" s="117"/>
    </row>
    <row r="11" spans="2:6" x14ac:dyDescent="0.35">
      <c r="B11" s="119" t="s">
        <v>7514</v>
      </c>
    </row>
    <row r="12" spans="2:6" x14ac:dyDescent="0.35">
      <c r="B12" s="119" t="s">
        <v>7515</v>
      </c>
    </row>
    <row r="13" spans="2:6" x14ac:dyDescent="0.35">
      <c r="B13" s="120" t="s">
        <v>5825</v>
      </c>
    </row>
  </sheetData>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620d320a9014e088b9c810dee2e1ac5 xmlns="b6d7a2f9-57d5-4d93-a656-daae7e3e20ce">
      <Terms xmlns="http://schemas.microsoft.com/office/infopath/2007/PartnerControls">
        <TermInfo xmlns="http://schemas.microsoft.com/office/infopath/2007/PartnerControls">
          <TermName xmlns="http://schemas.microsoft.com/office/infopath/2007/PartnerControls">P01</TermName>
          <TermId xmlns="http://schemas.microsoft.com/office/infopath/2007/PartnerControls">6b612e8a-07b8-4f73-8083-67eadb555d3f</TermId>
        </TermInfo>
      </Terms>
    </k620d320a9014e088b9c810dee2e1ac5>
    <lcf76f155ced4ddcb4097134ff3c332f xmlns="ef1a8702-d3b4-401d-a91a-f850c6c1cb75">
      <Terms xmlns="http://schemas.microsoft.com/office/infopath/2007/PartnerControls"/>
    </lcf76f155ced4ddcb4097134ff3c332f>
    <TaxCatchAll xmlns="8c566321-f672-4e06-a901-b5e72b4c4357">
      <Value>5</Value>
      <Value>3</Value>
    </TaxCatchAll>
    <pe180027001f4919b18b0bdd88f25283 xmlns="b6d7a2f9-57d5-4d93-a656-daae7e3e20ce">
      <Terms xmlns="http://schemas.microsoft.com/office/infopath/2007/PartnerControls">
        <TermInfo xmlns="http://schemas.microsoft.com/office/infopath/2007/PartnerControls">
          <TermName xmlns="http://schemas.microsoft.com/office/infopath/2007/PartnerControls">S0 - Work in Progress (WIP)</TermName>
          <TermId xmlns="http://schemas.microsoft.com/office/infopath/2007/PartnerControls">2b3737a9-71c4-4c5d-8324-fec65d39f665</TermId>
        </TermInfo>
      </Terms>
    </pe180027001f4919b18b0bdd88f25283>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8A9725A6622943B5DCD9C48C0EBD04" ma:contentTypeVersion="31" ma:contentTypeDescription="Create a new document." ma:contentTypeScope="" ma:versionID="fdf3f7960e0331ad909c2bc6e044c128">
  <xsd:schema xmlns:xsd="http://www.w3.org/2001/XMLSchema" xmlns:xs="http://www.w3.org/2001/XMLSchema" xmlns:p="http://schemas.microsoft.com/office/2006/metadata/properties" xmlns:ns2="ef1a8702-d3b4-401d-a91a-f850c6c1cb75" xmlns:ns3="b6d7a2f9-57d5-4d93-a656-daae7e3e20ce" xmlns:ns4="8c566321-f672-4e06-a901-b5e72b4c4357" targetNamespace="http://schemas.microsoft.com/office/2006/metadata/properties" ma:root="true" ma:fieldsID="0dd1b29196516e7c28b48445f930eb30" ns2:_="" ns3:_="" ns4:_="">
    <xsd:import namespace="ef1a8702-d3b4-401d-a91a-f850c6c1cb75"/>
    <xsd:import namespace="b6d7a2f9-57d5-4d93-a656-daae7e3e20ce"/>
    <xsd:import namespace="8c566321-f672-4e06-a901-b5e72b4c435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k620d320a9014e088b9c810dee2e1ac5" minOccurs="0"/>
                <xsd:element ref="ns4:TaxCatchAll" minOccurs="0"/>
                <xsd:element ref="ns3:pe180027001f4919b18b0bdd88f25283"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lcf76f155ced4ddcb4097134ff3c332f"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1a8702-d3b4-401d-a91a-f850c6c1cb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c07c698-60f5-424f-b9af-f4c59398b511"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internalName="MediaServiceLocation" ma:readOnly="true">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d7a2f9-57d5-4d93-a656-daae7e3e20c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k620d320a9014e088b9c810dee2e1ac5" ma:index="15" nillable="true" ma:taxonomy="true" ma:internalName="k620d320a9014e088b9c810dee2e1ac5" ma:taxonomyFieldName="RevisionCode" ma:displayName="RevisionCode" ma:readOnly="false" ma:default="" ma:fieldId="{4620d320-a901-4e08-8b9c-810dee2e1ac5}" ma:sspId="ec07c698-60f5-424f-b9af-f4c59398b511" ma:termSetId="ea72a722-9260-464b-95f4-fddb88800517" ma:anchorId="00000000-0000-0000-0000-000000000000" ma:open="false" ma:isKeyword="false">
      <xsd:complexType>
        <xsd:sequence>
          <xsd:element ref="pc:Terms" minOccurs="0" maxOccurs="1"/>
        </xsd:sequence>
      </xsd:complexType>
    </xsd:element>
    <xsd:element name="pe180027001f4919b18b0bdd88f25283" ma:index="18" nillable="true" ma:taxonomy="true" ma:internalName="pe180027001f4919b18b0bdd88f25283" ma:taxonomyFieldName="StatusCode" ma:displayName="StatusCode" ma:readOnly="false" ma:default="" ma:fieldId="{9e180027-001f-4919-b18b-0bdd88f25283}" ma:sspId="ec07c698-60f5-424f-b9af-f4c59398b511" ma:termSetId="4e355a11-9d0b-4265-b943-891f45b26f0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b639aab-0927-4307-b690-1fdaa9feb0f3}" ma:internalName="TaxCatchAll" ma:showField="CatchAllData" ma:web="b6d7a2f9-57d5-4d93-a656-daae7e3e20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criptIds xmlns="http://schemas.microsoft.com/office/extensibility/maker/v1.0" id="script-ids-node-id">
  <scriptId xmlns="" id="ms-officescript%3A%2F%2Fonedrive_business_itemlink%2F01FOOE4Z2ZHDMHLOCXV5CIUCJ5HLAGVB4J:ms-officescript%3A%2F%2Fonedrive_business_sharinglink%2Fu!aHR0cHM6Ly9lZHVjYXRpb25nb3Z1ay1teS5zaGFyZXBvaW50LmNvbS86dTovZy9wZXJzb25hbC9iZW5qYW1pbl9zbWl0aF9lZHVjYXRpb25fZ292X3VrL0VWazQySFc0VjY5RWlnazlPc0JxaDRrQlpabWNFWmttNjRzTGxhWTlobm9zdUE"/>
  <scriptId xmlns="" id="ms-officescript%3A%2F%2Fonedrive_business_itemlink%2F01FOOE4Z3FQYH2LXP3HFE3BUESX7KKSBEF:ms-officescript%3A%2F%2Fonedrive_business_sharinglink%2Fu!aHR0cHM6Ly9lZHVjYXRpb25nb3Z1ay1teS5zaGFyZXBvaW50LmNvbS86dTovZy9wZXJzb25hbC9iZW5qYW1pbl9zbWl0aF9lZHVjYXRpb25fZ292X3VrL0VXV0dENlhkLXpsSnNOQ1N2OVNwQklVQjN4VUNXYk41d2hid2FSYmxuN01tZWc"/>
  <scriptId xmlns="" id="ms-officescript%3A%2F%2Fonedrive_business_itemlink%2F01FOOE4Z3CSZMQ2R32A5BLHJNILOKWGYIZ:ms-officescript%3A%2F%2Fonedrive_business_sharinglink%2Fu!aHR0cHM6Ly9lZHVjYXRpb25nb3Z1ay1teS5zaGFyZXBvaW50LmNvbS86dTovZy9wZXJzb25hbC9iZW5qYW1pbl9zbWl0aF9lZHVjYXRpb25fZ292X3VrL0VXS1dXUTFIZWdkQ3M2V29XNVZqWVJrQk04aTVobFBlTDNFNTFrX1NidVFoUVE"/>
  <scriptId xmlns="" id="ms-officescript%3A%2F%2Fonedrive_business_itemlink%2F01FOOE4Z4DT5HM6MRYX5BLHEEHC6NPLXPP:ms-officescript%3A%2F%2Fonedrive_business_sharinglink%2Fu!aHR0cHM6Ly9lZHVjYXRpb25nb3Z1ay1teS5zaGFyZXBvaW50LmNvbS86dTovZy9wZXJzb25hbC9iZW5qYW1pbl9zbWl0aF9lZHVjYXRpb25fZ292X3VrL0VZT2ZUczh5T0w5Q3M1Q0hGNXIxM2U4QnpuRDBESHlzTTgweVpyX3BhaUJtcmc"/>
</scriptIds>
</file>

<file path=customXml/item5.xml>��< ? x m l   v e r s i o n = " 1 . 0 "   e n c o d i n g = " u t f - 1 6 " ? > < D a t a M a s h u p   s q m i d = " f f 0 9 c a 1 5 - f 6 4 d - 4 4 3 5 - a 6 b 4 - 0 5 2 8 b b 4 4 7 7 9 b "   x m l n s = " h t t p : / / s c h e m a s . m i c r o s o f t . c o m / D a t a M a s h u p " > A A A A A A 0 D A A B Q S w M E F A A C A A g A s o p d W + + H k m y m A A A A 9 g A A A B I A H A B D b 2 5 m a W c v U G F j a 2 F n Z S 5 4 b W w g o h g A K K A U A A A A A A A A A A A A A A A A A A A A A A A A A A A A h Y 9 B D o I w F E S v Q r q n L a D R k E 9 J d O F G E h M T 4 7 b B C o 3 w M b R Y 7 u b C I 3 k F M Y q 6 c z l v 3 m L m f r 1 B 2 t e V d 1 G t 0 Q 0 m J K C c e A r z 5 q C x S E h n j / 6 c p A I 2 M j / J Q n m D j C b u z S E h p b X n m D H n H H U R b d q C h Z w H b J + t t 3 m p a k k + s v 4 v + x q N l Z g r I m D 3 G i N C G k x m d M o j y o G N E D K N X y E c 9 j 7 b H w j L r r J d q 4 R C f 7 U A N k Z g 7 w / i A V B L A w Q U A A I A C A C y i l 1 b 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s o p d W y i K R 7 g O A A A A E Q A A A B M A H A B G b 3 J t d W x h c y 9 T Z W N 0 a W 9 u M S 5 t I K I Y A C i g F A A A A A A A A A A A A A A A A A A A A A A A A A A A A C t O T S 7 J z M 9 T C I b Q h t Y A U E s B A i 0 A F A A C A A g A s o p d W + + H k m y m A A A A 9 g A A A B I A A A A A A A A A A A A A A A A A A A A A A E N v b m Z p Z y 9 Q Y W N r Y W d l L n h t b F B L A Q I t A B Q A A g A I A L K K X V t T c j g s m w A A A O E A A A A T A A A A A A A A A A A A A A A A A P I A A A B b Q 2 9 u d G V u d F 9 U e X B l c 1 0 u e G 1 s U E s B A i 0 A F A A C A A g A s o p d W y 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B n o Q i L U C e N Q r x / M a w B 2 C J 0 A A A A A A I A A A A A A A N m A A D A A A A A E A A A A F W L g Q i G n p 8 W r 7 G Q Y + F p E n c A A A A A B I A A A K A A A A A Q A A A A 1 F N q k h y S K n 2 B i m 7 l G k a A l 1 A A A A D 0 L k z b V d 7 v v c 9 n + n a D K J q Q B T Y A F 3 C R P h b 7 X G C 2 X 8 1 i 8 0 q v O x z z L c u + V j T D 9 q q n j s r 0 T E s J V 3 3 q n 9 L x 9 U v K s f F 3 c m G m 4 7 p 3 8 z x H Z H z X H 9 f 1 j R Q A A A A 1 i q W z G 6 u / 3 y v H F 7 5 s v I k G 6 T f u b w = = < / D a t a M a s h u p > 
</file>

<file path=customXml/itemProps1.xml><?xml version="1.0" encoding="utf-8"?>
<ds:datastoreItem xmlns:ds="http://schemas.openxmlformats.org/officeDocument/2006/customXml" ds:itemID="{CA9F1EAF-6094-4B34-AC65-CDC07EB00C5D}">
  <ds:schemaRefs>
    <ds:schemaRef ds:uri="http://schemas.openxmlformats.org/package/2006/metadata/core-properties"/>
    <ds:schemaRef ds:uri="http://www.w3.org/XML/1998/namespace"/>
    <ds:schemaRef ds:uri="http://schemas.microsoft.com/office/infopath/2007/PartnerControls"/>
    <ds:schemaRef ds:uri="http://purl.org/dc/terms/"/>
    <ds:schemaRef ds:uri="http://purl.org/dc/dcmitype/"/>
    <ds:schemaRef ds:uri="http://purl.org/dc/elements/1.1/"/>
    <ds:schemaRef ds:uri="http://schemas.microsoft.com/office/2006/metadata/properties"/>
    <ds:schemaRef ds:uri="http://schemas.microsoft.com/office/2006/documentManagement/types"/>
    <ds:schemaRef ds:uri="8c566321-f672-4e06-a901-b5e72b4c4357"/>
    <ds:schemaRef ds:uri="b6d7a2f9-57d5-4d93-a656-daae7e3e20ce"/>
    <ds:schemaRef ds:uri="ef1a8702-d3b4-401d-a91a-f850c6c1cb75"/>
  </ds:schemaRefs>
</ds:datastoreItem>
</file>

<file path=customXml/itemProps2.xml><?xml version="1.0" encoding="utf-8"?>
<ds:datastoreItem xmlns:ds="http://schemas.openxmlformats.org/officeDocument/2006/customXml" ds:itemID="{437DD453-0CD0-4F99-BC13-5F87549E9933}">
  <ds:schemaRefs>
    <ds:schemaRef ds:uri="http://schemas.microsoft.com/sharepoint/v3/contenttype/forms"/>
  </ds:schemaRefs>
</ds:datastoreItem>
</file>

<file path=customXml/itemProps3.xml><?xml version="1.0" encoding="utf-8"?>
<ds:datastoreItem xmlns:ds="http://schemas.openxmlformats.org/officeDocument/2006/customXml" ds:itemID="{FFEC7873-BA35-48C1-9A9A-8E130A5F8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1a8702-d3b4-401d-a91a-f850c6c1cb75"/>
    <ds:schemaRef ds:uri="b6d7a2f9-57d5-4d93-a656-daae7e3e20ce"/>
    <ds:schemaRef ds:uri="8c566321-f672-4e06-a901-b5e72b4c4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A8B13E2-A0EF-430F-8B95-D29846341B83}">
  <ds:schemaRefs>
    <ds:schemaRef ds:uri="http://schemas.microsoft.com/office/extensibility/maker/v1.0"/>
    <ds:schemaRef ds:uri=""/>
  </ds:schemaRefs>
</ds:datastoreItem>
</file>

<file path=customXml/itemProps5.xml><?xml version="1.0" encoding="utf-8"?>
<ds:datastoreItem xmlns:ds="http://schemas.openxmlformats.org/officeDocument/2006/customXml" ds:itemID="{3DB682DD-CB79-43BA-B32C-2BE063BD4930}">
  <ds:schemaRefs>
    <ds:schemaRef ds:uri="http://schemas.microsoft.com/DataMashup"/>
  </ds:schemaRefs>
</ds:datastoreItem>
</file>

<file path=docMetadata/LabelInfo.xml><?xml version="1.0" encoding="utf-8"?>
<clbl:labelList xmlns:clbl="http://schemas.microsoft.com/office/2020/mipLabelMetadata">
  <clbl:label id="{fad277c9-c60a-4da1-b5f3-b3b8b34a82f9}" enabled="0" method="" siteId="{fad277c9-c60a-4da1-b5f3-b3b8b34a82f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00_DocumentHistory</vt:lpstr>
      <vt:lpstr>01_Documentation</vt:lpstr>
      <vt:lpstr>02_Geometrical</vt:lpstr>
      <vt:lpstr>03_Alphanumerical_Objects</vt:lpstr>
      <vt:lpstr>04_Alphanumerical_COBie</vt:lpstr>
      <vt:lpstr>05_Alphanumerical_Validation</vt:lpstr>
      <vt:lpstr>A_Picklists</vt:lpstr>
      <vt:lpstr>B_IFC_EnumerationDefinitions</vt:lpstr>
      <vt:lpstr>C_ISO_19650_DecisionModel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Detailed Exchange Information Requirements</dc:title>
  <dc:subject/>
  <dc:creator>Department for Education</dc:creator>
  <cp:keywords/>
  <dc:description/>
  <cp:lastModifiedBy>ROBINSON, James</cp:lastModifiedBy>
  <cp:revision>1</cp:revision>
  <dcterms:created xsi:type="dcterms:W3CDTF">2026-02-09T12:57:53Z</dcterms:created>
  <dcterms:modified xsi:type="dcterms:W3CDTF">2026-02-10T09:39:59Z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228400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0x0101007C8A9725A6622943B5DCD9C48C0EBD04</vt:lpwstr>
  </property>
  <property fmtid="{D5CDD505-2E9C-101B-9397-08002B2CF9AE}" pid="6" name="ComplianceAssetId">
    <vt:lpwstr/>
  </property>
  <property fmtid="{D5CDD505-2E9C-101B-9397-08002B2CF9AE}" pid="7" name="TemplateUrl">
    <vt:lpwstr/>
  </property>
  <property fmtid="{D5CDD505-2E9C-101B-9397-08002B2CF9AE}" pid="8" name="RevisionCode">
    <vt:lpwstr>5;#P01|6b612e8a-07b8-4f73-8083-67eadb555d3f</vt:lpwstr>
  </property>
  <property fmtid="{D5CDD505-2E9C-101B-9397-08002B2CF9AE}" pid="9" name="id2af0a22661433494f282d1a23e512f">
    <vt:lpwstr>S0 - Work in Progress (WIP)|2b3737a9-71c4-4c5d-8324-fec65d39f665</vt:lpwstr>
  </property>
  <property fmtid="{D5CDD505-2E9C-101B-9397-08002B2CF9AE}" pid="10" name="e25088ae98634e5f94506aa5f1c1fe7f">
    <vt:lpwstr>P01|6b612e8a-07b8-4f73-8083-67eadb555d3f</vt:lpwstr>
  </property>
  <property fmtid="{D5CDD505-2E9C-101B-9397-08002B2CF9AE}" pid="11" name="_ExtendedDescription">
    <vt:lpwstr/>
  </property>
  <property fmtid="{D5CDD505-2E9C-101B-9397-08002B2CF9AE}" pid="12" name="StatusCode">
    <vt:lpwstr>3;#S0 - Work in Progress (WIP)|2b3737a9-71c4-4c5d-8324-fec65d39f665</vt:lpwstr>
  </property>
  <property fmtid="{D5CDD505-2E9C-101B-9397-08002B2CF9AE}" pid="13" name="TriggerFlowInfo">
    <vt:lpwstr/>
  </property>
  <property fmtid="{D5CDD505-2E9C-101B-9397-08002B2CF9AE}" pid="14" name="xd_Signature">
    <vt:bool>false</vt:bool>
  </property>
  <property fmtid="{D5CDD505-2E9C-101B-9397-08002B2CF9AE}" pid="15" name="Uniclass2015PM">
    <vt:lpwstr/>
  </property>
</Properties>
</file>