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102 Detailed analysis fire\2025-26 DF_RT\02 Tables\03 Publication ready\"/>
    </mc:Choice>
  </mc:AlternateContent>
  <xr:revisionPtr revIDLastSave="0" documentId="13_ncr:1_{FE23BF4E-5E04-4C5F-9E1A-D2FDDCD8B900}" xr6:coauthVersionLast="47" xr6:coauthVersionMax="47" xr10:uidLastSave="{00000000-0000-0000-0000-000000000000}"/>
  <workbookProtection workbookAlgorithmName="SHA-512" workbookHashValue="AfbzAQoF711yt71iUVeQ5NZcB63VUgOxzOQ4qCsDWZhiCfVG5A/MVQM0pVUrNe3FOZaUkhIXe0hHgJT9IABT/Q==" workbookSaltValue="nAAu7zgQNnUvsrKXAqN8Pg==" workbookSpinCount="100000" lockStructure="1"/>
  <bookViews>
    <workbookView xWindow="-120" yWindow="-120" windowWidth="29040" windowHeight="14370" xr2:uid="{00000000-000D-0000-FFFF-FFFF00000000}"/>
  </bookViews>
  <sheets>
    <sheet name="Cover_sheet" sheetId="7" r:id="rId1"/>
    <sheet name="config" sheetId="9" state="hidden" r:id="rId2"/>
    <sheet name="Contents" sheetId="8" r:id="rId3"/>
    <sheet name="Notes" sheetId="11" r:id="rId4"/>
    <sheet name="Data" sheetId="1" r:id="rId5"/>
    <sheet name="FIRE0703_working" sheetId="3" state="hidden" r:id="rId6"/>
    <sheet name="FIRE0703" sheetId="6" r:id="rId7"/>
    <sheet name="QA" sheetId="10" state="hidden" r:id="rId8"/>
  </sheets>
  <externalReferences>
    <externalReference r:id="rId9"/>
    <externalReference r:id="rId10"/>
  </externalReferences>
  <definedNames>
    <definedName name="_xlnm._FilterDatabase" localSheetId="4" hidden="1">Data!$A$1:$D$1</definedName>
    <definedName name="bb">'[1]Succ apps, retire &amp; resig 0203'!$A$5:$S$58</definedName>
    <definedName name="_xlnm.Print_Area" localSheetId="2">Contents!$A$1:$E$7</definedName>
    <definedName name="_xlnm.Print_Area" localSheetId="6">FIRE0703!$A$1:$P$33</definedName>
    <definedName name="_xlnm.Print_Titles" localSheetId="6">FIRE0703!$A:$A</definedName>
    <definedName name="qrychiefrepspecservrtaother">#REF!</definedName>
    <definedName name="qrychiefrepsuccretireresig">#REF!</definedName>
    <definedName name="qrychiefrepwteststr">#REF!</definedName>
    <definedName name="qrychiefrepwtgeneth">#REF!</definedName>
    <definedName name="qryEOwtgrandtotalethgen">'[2]Table 1'!$A$4:$F$4</definedName>
    <definedName name="qryffinjuries9900">#REF!</definedName>
    <definedName name="qryPI15">#REF!</definedName>
    <definedName name="qryPI16">#REF!</definedName>
    <definedName name="qryPIBV145a">#REF!</definedName>
    <definedName name="qryPIBV145b">#REF!</definedName>
    <definedName name="qryPIBV145c">#REF!</definedName>
    <definedName name="qryPIBV15i">#REF!</definedName>
    <definedName name="qryPIBV15ii">#REF!</definedName>
    <definedName name="qryPIctsickness">#REF!</definedName>
    <definedName name="qryPIriderfactleave">#REF!</definedName>
    <definedName name="qryPIriderfactsick">#REF!</definedName>
    <definedName name="Query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4" i="6" l="1"/>
  <c r="B18" i="6"/>
  <c r="C18" i="6"/>
  <c r="D18" i="6"/>
  <c r="F18" i="6"/>
  <c r="G18" i="6"/>
  <c r="H18" i="6"/>
  <c r="J18" i="6"/>
  <c r="K18" i="6"/>
  <c r="L18" i="6"/>
  <c r="N18" i="6"/>
  <c r="O18" i="6"/>
  <c r="P18" i="6"/>
  <c r="B19" i="6"/>
  <c r="C19" i="6"/>
  <c r="D19" i="6"/>
  <c r="F19" i="6"/>
  <c r="G19" i="6"/>
  <c r="H19" i="6"/>
  <c r="J19" i="6"/>
  <c r="K19" i="6"/>
  <c r="L19" i="6"/>
  <c r="N19" i="6"/>
  <c r="O19" i="6"/>
  <c r="P19" i="6"/>
  <c r="P19" i="3"/>
  <c r="P20" i="3"/>
  <c r="O19" i="3"/>
  <c r="O20" i="3"/>
  <c r="N19" i="3"/>
  <c r="N20" i="3"/>
  <c r="L19" i="3"/>
  <c r="L20" i="3"/>
  <c r="K19" i="3"/>
  <c r="K20" i="3"/>
  <c r="J19" i="3"/>
  <c r="J20" i="3"/>
  <c r="H19" i="3"/>
  <c r="H20" i="3"/>
  <c r="G19" i="3"/>
  <c r="G20" i="3"/>
  <c r="F19" i="3"/>
  <c r="F20" i="3"/>
  <c r="D19" i="3"/>
  <c r="D20" i="3"/>
  <c r="C19" i="3"/>
  <c r="C20" i="3"/>
  <c r="B19" i="3"/>
  <c r="B20" i="3"/>
  <c r="D6" i="8"/>
  <c r="D7" i="8"/>
  <c r="A10" i="7"/>
  <c r="A3" i="7"/>
  <c r="A11" i="11"/>
  <c r="A2" i="8"/>
  <c r="A9" i="7"/>
  <c r="A8" i="7"/>
  <c r="A5" i="7"/>
  <c r="B16" i="3"/>
  <c r="C16" i="3"/>
  <c r="F16" i="3"/>
  <c r="F15" i="6" s="1"/>
  <c r="G16" i="3"/>
  <c r="H16" i="3" s="1"/>
  <c r="H15" i="6" s="1"/>
  <c r="J16" i="3"/>
  <c r="K16" i="3"/>
  <c r="L16" i="3" s="1"/>
  <c r="L15" i="6" s="1"/>
  <c r="N16" i="3"/>
  <c r="N15" i="6" s="1"/>
  <c r="O16" i="3"/>
  <c r="P16" i="3" s="1"/>
  <c r="P15" i="6" s="1"/>
  <c r="B17" i="3"/>
  <c r="C17" i="3"/>
  <c r="D17" i="3" s="1"/>
  <c r="D16" i="6" s="1"/>
  <c r="F17" i="3"/>
  <c r="G17" i="3"/>
  <c r="G16" i="6" s="1"/>
  <c r="J17" i="3"/>
  <c r="K17" i="3"/>
  <c r="K16" i="6" s="1"/>
  <c r="N17" i="3"/>
  <c r="N16" i="6" s="1"/>
  <c r="O17" i="3"/>
  <c r="P17" i="3" s="1"/>
  <c r="P16" i="6" s="1"/>
  <c r="B18" i="3"/>
  <c r="B17" i="6" s="1"/>
  <c r="C18" i="3"/>
  <c r="C17" i="6" s="1"/>
  <c r="F18" i="3"/>
  <c r="F17" i="6" s="1"/>
  <c r="G18" i="3"/>
  <c r="G17" i="6" s="1"/>
  <c r="J18" i="3"/>
  <c r="J17" i="6" s="1"/>
  <c r="K18" i="3"/>
  <c r="K17" i="6" s="1"/>
  <c r="N18" i="3"/>
  <c r="N17" i="6" s="1"/>
  <c r="O18" i="3"/>
  <c r="P18" i="3" s="1"/>
  <c r="P17" i="6" s="1"/>
  <c r="B15" i="6"/>
  <c r="J15" i="6"/>
  <c r="B16" i="6" l="1"/>
  <c r="D16" i="3"/>
  <c r="D15" i="6" s="1"/>
  <c r="L17" i="3"/>
  <c r="L16" i="6" s="1"/>
  <c r="H17" i="3"/>
  <c r="H16" i="6" s="1"/>
  <c r="C16" i="6"/>
  <c r="O16" i="6"/>
  <c r="K15" i="6"/>
  <c r="G15" i="6"/>
  <c r="C15" i="6"/>
  <c r="D18" i="3"/>
  <c r="D17" i="6" s="1"/>
  <c r="O17" i="6"/>
  <c r="J16" i="6"/>
  <c r="O15" i="6"/>
  <c r="H18" i="3"/>
  <c r="H17" i="6" s="1"/>
  <c r="L18" i="3"/>
  <c r="L17" i="6" s="1"/>
  <c r="F16" i="6"/>
  <c r="B15" i="3" l="1"/>
  <c r="B14" i="6" s="1"/>
  <c r="C15" i="3"/>
  <c r="D15" i="3" s="1"/>
  <c r="D14" i="6" s="1"/>
  <c r="F15" i="3"/>
  <c r="F14" i="6" s="1"/>
  <c r="G15" i="3"/>
  <c r="G14" i="6" s="1"/>
  <c r="J15" i="3"/>
  <c r="J14" i="6" s="1"/>
  <c r="K15" i="3"/>
  <c r="L15" i="3" s="1"/>
  <c r="L14" i="6" s="1"/>
  <c r="N15" i="3"/>
  <c r="N14" i="6" s="1"/>
  <c r="O15" i="3"/>
  <c r="P15" i="3" l="1"/>
  <c r="P14" i="6" s="1"/>
  <c r="K14" i="6"/>
  <c r="C14" i="6"/>
  <c r="O14" i="6"/>
  <c r="H15" i="3"/>
  <c r="H14" i="6" s="1"/>
  <c r="B14" i="3" l="1"/>
  <c r="B13" i="6" s="1"/>
  <c r="C14" i="3"/>
  <c r="D14" i="3" s="1"/>
  <c r="D13" i="6" s="1"/>
  <c r="F14" i="3"/>
  <c r="F13" i="6" s="1"/>
  <c r="G14" i="3"/>
  <c r="H14" i="3" s="1"/>
  <c r="H13" i="6" s="1"/>
  <c r="J14" i="3"/>
  <c r="J13" i="6" s="1"/>
  <c r="K14" i="3"/>
  <c r="K13" i="6" s="1"/>
  <c r="N14" i="3"/>
  <c r="N13" i="6" s="1"/>
  <c r="O14" i="3"/>
  <c r="P14" i="3" s="1"/>
  <c r="P13" i="6" s="1"/>
  <c r="G13" i="6" l="1"/>
  <c r="C13" i="6"/>
  <c r="O13" i="6"/>
  <c r="L14" i="3"/>
  <c r="L13" i="6" s="1"/>
  <c r="B13" i="3"/>
  <c r="B12" i="6" s="1"/>
  <c r="C13" i="3"/>
  <c r="C12" i="6" s="1"/>
  <c r="F13" i="3"/>
  <c r="F12" i="6" s="1"/>
  <c r="G13" i="3"/>
  <c r="G12" i="6" s="1"/>
  <c r="J13" i="3"/>
  <c r="J12" i="6" s="1"/>
  <c r="K13" i="3"/>
  <c r="K12" i="6" s="1"/>
  <c r="N13" i="3"/>
  <c r="N12" i="6" s="1"/>
  <c r="O13" i="3"/>
  <c r="O12" i="6" s="1"/>
  <c r="P13" i="3" l="1"/>
  <c r="P12" i="6" s="1"/>
  <c r="H13" i="3"/>
  <c r="H12" i="6" s="1"/>
  <c r="L13" i="3"/>
  <c r="L12" i="6" s="1"/>
  <c r="D13" i="3"/>
  <c r="D12" i="6" s="1"/>
  <c r="B12" i="3"/>
  <c r="B11" i="6" s="1"/>
  <c r="C12" i="3"/>
  <c r="C11" i="6" s="1"/>
  <c r="F12" i="3"/>
  <c r="F11" i="6" s="1"/>
  <c r="G12" i="3"/>
  <c r="J12" i="3"/>
  <c r="J11" i="6" s="1"/>
  <c r="K12" i="3"/>
  <c r="K11" i="6" s="1"/>
  <c r="N12" i="3"/>
  <c r="N11" i="6" s="1"/>
  <c r="O12" i="3"/>
  <c r="O11" i="6" s="1"/>
  <c r="H12" i="3" l="1"/>
  <c r="H11" i="6" s="1"/>
  <c r="G11" i="6"/>
  <c r="L12" i="3"/>
  <c r="L11" i="6" s="1"/>
  <c r="D12" i="3"/>
  <c r="D11" i="6" s="1"/>
  <c r="P12" i="3"/>
  <c r="P11" i="6" s="1"/>
  <c r="B11" i="3"/>
  <c r="B10" i="6" s="1"/>
  <c r="C11" i="3"/>
  <c r="C10" i="6" s="1"/>
  <c r="F11" i="3"/>
  <c r="F10" i="6" s="1"/>
  <c r="G11" i="3"/>
  <c r="G10" i="6" s="1"/>
  <c r="J11" i="3"/>
  <c r="J10" i="6" s="1"/>
  <c r="K11" i="3"/>
  <c r="K10" i="6" s="1"/>
  <c r="N11" i="3"/>
  <c r="N10" i="6" s="1"/>
  <c r="O11" i="3"/>
  <c r="O10" i="6" s="1"/>
  <c r="P11" i="3" l="1"/>
  <c r="P10" i="6" s="1"/>
  <c r="D11" i="3"/>
  <c r="D10" i="6" s="1"/>
  <c r="H11" i="3"/>
  <c r="H10" i="6" s="1"/>
  <c r="L11" i="3"/>
  <c r="L10" i="6" s="1"/>
  <c r="O10" i="3"/>
  <c r="O9" i="6" s="1"/>
  <c r="O9" i="3"/>
  <c r="O8" i="6" s="1"/>
  <c r="O8" i="3"/>
  <c r="O7" i="6" s="1"/>
  <c r="O7" i="3"/>
  <c r="O6" i="6" s="1"/>
  <c r="O6" i="3"/>
  <c r="O5" i="6" s="1"/>
  <c r="O5" i="3"/>
  <c r="O4" i="6" s="1"/>
  <c r="N9" i="3"/>
  <c r="N8" i="6" s="1"/>
  <c r="N7" i="3"/>
  <c r="N6" i="6" s="1"/>
  <c r="N6" i="3"/>
  <c r="N5" i="6" s="1"/>
  <c r="N5" i="3"/>
  <c r="N4" i="6" s="1"/>
  <c r="K10" i="3"/>
  <c r="K9" i="6" s="1"/>
  <c r="K9" i="3"/>
  <c r="K8" i="6" s="1"/>
  <c r="K8" i="3"/>
  <c r="K7" i="6" s="1"/>
  <c r="K6" i="3"/>
  <c r="K5" i="6" s="1"/>
  <c r="K5" i="3"/>
  <c r="K4" i="6" s="1"/>
  <c r="J10" i="3"/>
  <c r="J9" i="6" s="1"/>
  <c r="J9" i="3"/>
  <c r="J8" i="6" s="1"/>
  <c r="J8" i="3"/>
  <c r="J7" i="6" s="1"/>
  <c r="J7" i="3"/>
  <c r="J6" i="6" s="1"/>
  <c r="J6" i="3"/>
  <c r="J5" i="6" s="1"/>
  <c r="J5" i="3"/>
  <c r="J4" i="6" s="1"/>
  <c r="G10" i="3"/>
  <c r="G9" i="6" s="1"/>
  <c r="G9" i="3"/>
  <c r="G8" i="6" s="1"/>
  <c r="G8" i="3"/>
  <c r="G7" i="6" s="1"/>
  <c r="G7" i="3"/>
  <c r="G6" i="6" s="1"/>
  <c r="G6" i="3"/>
  <c r="G5" i="6" s="1"/>
  <c r="G5" i="3"/>
  <c r="G4" i="6" s="1"/>
  <c r="F10" i="3"/>
  <c r="F9" i="6" s="1"/>
  <c r="F8" i="3"/>
  <c r="F7" i="6" s="1"/>
  <c r="F7" i="3"/>
  <c r="F6" i="6" s="1"/>
  <c r="F6" i="3"/>
  <c r="F5" i="6" s="1"/>
  <c r="F5" i="3"/>
  <c r="F4" i="6" s="1"/>
  <c r="C8" i="3"/>
  <c r="C7" i="6" s="1"/>
  <c r="C7" i="3"/>
  <c r="C6" i="6" s="1"/>
  <c r="C6" i="3"/>
  <c r="C5" i="6" s="1"/>
  <c r="C5" i="3"/>
  <c r="C4" i="6" s="1"/>
  <c r="B10" i="3"/>
  <c r="B9" i="6" s="1"/>
  <c r="B9" i="3"/>
  <c r="B8" i="6" s="1"/>
  <c r="B8" i="3"/>
  <c r="B7" i="6" s="1"/>
  <c r="B7" i="3"/>
  <c r="B6" i="6" s="1"/>
  <c r="B6" i="3"/>
  <c r="B5" i="6" s="1"/>
  <c r="P6" i="3" l="1"/>
  <c r="P5" i="6" s="1"/>
  <c r="H6" i="3"/>
  <c r="H5" i="6" s="1"/>
  <c r="L6" i="3"/>
  <c r="L5" i="6" s="1"/>
  <c r="D6" i="3"/>
  <c r="D5" i="6" s="1"/>
  <c r="P5" i="3"/>
  <c r="P4" i="6" s="1"/>
  <c r="H8" i="3"/>
  <c r="H7" i="6" s="1"/>
  <c r="H5" i="3"/>
  <c r="H4" i="6" s="1"/>
  <c r="L5" i="3"/>
  <c r="L4" i="6" s="1"/>
  <c r="H10" i="3"/>
  <c r="H9" i="6" s="1"/>
  <c r="D8" i="3"/>
  <c r="D7" i="6" s="1"/>
  <c r="L10" i="3"/>
  <c r="L9" i="6" s="1"/>
  <c r="L9" i="3"/>
  <c r="L8" i="6" s="1"/>
  <c r="N8" i="3"/>
  <c r="N7" i="6" s="1"/>
  <c r="N10" i="3"/>
  <c r="N9" i="6" s="1"/>
  <c r="K7" i="3"/>
  <c r="K6" i="6" s="1"/>
  <c r="F9" i="3"/>
  <c r="F8" i="6" s="1"/>
  <c r="C9" i="3"/>
  <c r="C8" i="6" s="1"/>
  <c r="C10" i="3"/>
  <c r="C9" i="6" s="1"/>
  <c r="B5" i="3"/>
  <c r="D5" i="3" l="1"/>
  <c r="B4" i="6"/>
  <c r="L7" i="3"/>
  <c r="L6" i="6" s="1"/>
  <c r="H9" i="3"/>
  <c r="H8" i="6" s="1"/>
  <c r="D9" i="3"/>
  <c r="D8" i="6" s="1"/>
  <c r="D10" i="3"/>
  <c r="D9" i="6" s="1"/>
  <c r="P10" i="3"/>
  <c r="P9" i="6" s="1"/>
  <c r="P9" i="3" l="1"/>
  <c r="P8" i="6" s="1"/>
  <c r="L8" i="3"/>
  <c r="L7" i="6" s="1"/>
  <c r="H7" i="3"/>
  <c r="H6" i="6" s="1"/>
  <c r="P8" i="3" l="1"/>
  <c r="P7" i="6" s="1"/>
  <c r="P7" i="3"/>
  <c r="P6" i="6" s="1"/>
  <c r="D7" i="3" l="1"/>
  <c r="D6" i="6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<sst xmlns="http://schemas.openxmlformats.org/spreadsheetml/2006/main" count="1422" uniqueCount="84">
  <si>
    <t>FINANCIAL_YEAR</t>
  </si>
  <si>
    <t>Other/Unspecified</t>
  </si>
  <si>
    <t>2013/14</t>
  </si>
  <si>
    <t>Year</t>
  </si>
  <si>
    <t>Total</t>
  </si>
  <si>
    <t>Failed to operate</t>
  </si>
  <si>
    <t>Failure rate (%)</t>
  </si>
  <si>
    <t>Battery Powered</t>
  </si>
  <si>
    <t>Mains Powered</t>
  </si>
  <si>
    <t>2010/11</t>
  </si>
  <si>
    <t>2011/12</t>
  </si>
  <si>
    <t>2012/13</t>
  </si>
  <si>
    <t>2014/15</t>
  </si>
  <si>
    <t>General note:</t>
  </si>
  <si>
    <t>The full set of fire statistics releases, tables and guidance can be found on our landing page, here-</t>
  </si>
  <si>
    <t>https://www.gov.uk/government/collections/fire-statistics</t>
  </si>
  <si>
    <t>2015/16</t>
  </si>
  <si>
    <t>SYSTEM_OPERATED</t>
  </si>
  <si>
    <t>SYSTEM_TYPE</t>
  </si>
  <si>
    <t>All smoke alarms</t>
  </si>
  <si>
    <t>3 Primary fires only.</t>
  </si>
  <si>
    <t>2016/17</t>
  </si>
  <si>
    <t>2017/18</t>
  </si>
  <si>
    <t>2018/19</t>
  </si>
  <si>
    <t>2019/20</t>
  </si>
  <si>
    <t xml:space="preserve">Detailed analysis of fires attended by FRSs </t>
  </si>
  <si>
    <t>Contents</t>
  </si>
  <si>
    <t>We’re always looking to improve the accessibility of our documents.</t>
  </si>
  <si>
    <t xml:space="preserve">To access data tables, select the table number or tabs. </t>
  </si>
  <si>
    <t>Cover sheet</t>
  </si>
  <si>
    <t>Sheet</t>
  </si>
  <si>
    <t>Title</t>
  </si>
  <si>
    <t>Period covered</t>
  </si>
  <si>
    <t>Yes</t>
  </si>
  <si>
    <t>Data</t>
  </si>
  <si>
    <t>Raw data for the main data table</t>
  </si>
  <si>
    <t>Tables 0703</t>
  </si>
  <si>
    <t>FIRE0703</t>
  </si>
  <si>
    <t>Smoke alarm failures in dwelling fires by type of alarm, England</t>
  </si>
  <si>
    <t xml:space="preserve">1 This table counts all smoke alarms recorded in dwelling fires. This doesn't match figures for table FIRE0702 which - if more than one smoke alarm was recorded </t>
  </si>
  <si>
    <t xml:space="preserve"> for a fire - categorises each fire only under the most positive operation status of all the smoke alarms recorded.</t>
  </si>
  <si>
    <t xml:space="preserve">2 Dwelling fires are fires in properties that are a place of residence i.e.places occupied by households such as houses and flats, excluding hotels/hostels and residential institutions. </t>
  </si>
  <si>
    <t>Dwellings also include non-permanent structures used solely as a dwelling, such as houseboats and caravans, HMOs, Self contained Sheltered Housing, Stately Homes and Castles (not open to the public).</t>
  </si>
  <si>
    <t>2020/21</t>
  </si>
  <si>
    <t>If you find any problems, or have any feedback, relating to accessibility</t>
  </si>
  <si>
    <t>Detail</t>
  </si>
  <si>
    <t>Provides the raw data behind the main data table.</t>
  </si>
  <si>
    <t>Shows the number of smoke alarm failures in dwelling fires by type of alarm in England.</t>
  </si>
  <si>
    <t>TOTAL_SMOKE_ALARMS</t>
  </si>
  <si>
    <t>2021/22</t>
  </si>
  <si>
    <t>2022/23</t>
  </si>
  <si>
    <t>2023/24</t>
  </si>
  <si>
    <t>Official Accredited Statistics?</t>
  </si>
  <si>
    <t>The statistics in this table are Accredited Official Statistics.</t>
  </si>
  <si>
    <t>Pubdate</t>
  </si>
  <si>
    <t>Upcoming date</t>
  </si>
  <si>
    <t>Datacut date</t>
  </si>
  <si>
    <t>Responsible statistician</t>
  </si>
  <si>
    <t>year ending month</t>
  </si>
  <si>
    <t>March</t>
  </si>
  <si>
    <t xml:space="preserve">year    </t>
  </si>
  <si>
    <t>financial year</t>
  </si>
  <si>
    <t>Please email us at firestatistics@communities.gov.uk</t>
  </si>
  <si>
    <t>Press enquiries: NewsDesk@communities.gov.uk</t>
  </si>
  <si>
    <t>Footnotes</t>
  </si>
  <si>
    <t>Notes on FIRE0703</t>
  </si>
  <si>
    <t xml:space="preserve">Fire data are collected by the Fire and Rescue Data Platform (FaRDaP) which collects information on all incidents attended by fire and rescue services. For a variety of reasons some records take longer than others </t>
  </si>
  <si>
    <t xml:space="preserve"> for fire and rescue services to upload to FaRDaP and therefore totals are constantly being amended (by relatively small numbers).</t>
  </si>
  <si>
    <t>Source: MHCLG Fire and Rescue Data Platform (FaRDaP)</t>
  </si>
  <si>
    <t>Contact: FireStatistics@communities.gov.uk</t>
  </si>
  <si>
    <t>Battery powered</t>
  </si>
  <si>
    <t>Mains powered</t>
  </si>
  <si>
    <t>Operated</t>
  </si>
  <si>
    <t>2024/25</t>
  </si>
  <si>
    <t>2025/26</t>
  </si>
  <si>
    <t>copyright year</t>
  </si>
  <si>
    <t>population year</t>
  </si>
  <si>
    <t>Summer 2027</t>
  </si>
  <si>
    <t>Ollie Gee</t>
  </si>
  <si>
    <t>19 August 2026</t>
  </si>
  <si>
    <t>2024</t>
  </si>
  <si>
    <t>Email: FireStatistics@communities.gov.uk</t>
  </si>
  <si>
    <t>12 May 2026</t>
  </si>
  <si>
    <r>
      <t>FIRE STATISTICS TABLE 0703: Smoke alarm failures</t>
    </r>
    <r>
      <rPr>
        <b/>
        <vertAlign val="superscript"/>
        <sz val="12"/>
        <color rgb="FF000000"/>
        <rFont val="Arial"/>
        <family val="2"/>
      </rPr>
      <t>1</t>
    </r>
    <r>
      <rPr>
        <b/>
        <sz val="12"/>
        <color rgb="FF000000"/>
        <rFont val="Arial"/>
        <family val="2"/>
      </rPr>
      <t xml:space="preserve"> in dwelling</t>
    </r>
    <r>
      <rPr>
        <b/>
        <vertAlign val="superscript"/>
        <sz val="12"/>
        <color rgb="FF000000"/>
        <rFont val="Arial"/>
        <family val="2"/>
      </rPr>
      <t>2</t>
    </r>
    <r>
      <rPr>
        <b/>
        <sz val="12"/>
        <color rgb="FF000000"/>
        <rFont val="Arial"/>
        <family val="2"/>
      </rPr>
      <t xml:space="preserve"> fires</t>
    </r>
    <r>
      <rPr>
        <b/>
        <vertAlign val="superscript"/>
        <sz val="12"/>
        <color rgb="FF000000"/>
        <rFont val="Arial"/>
        <family val="2"/>
      </rPr>
      <t>3</t>
    </r>
    <r>
      <rPr>
        <b/>
        <sz val="12"/>
        <color rgb="FF000000"/>
        <rFont val="Arial"/>
        <family val="2"/>
      </rPr>
      <t xml:space="preserve"> by type of alarm, England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</si>
</sst>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18"/>
      <color rgb="FF0000FF"/>
      <name val="Arial"/>
      <family val="2"/>
    </font>
    <font>
      <sz val="14"/>
      <color rgb="FF000000"/>
      <name val="Arial"/>
      <family val="2"/>
    </font>
    <font>
      <b/>
      <sz val="18"/>
      <color rgb="FF0000FF"/>
      <name val="Arial"/>
      <family val="2"/>
    </font>
    <font>
      <sz val="10"/>
      <color rgb="FF0000FF"/>
      <name val="Arial"/>
      <family val="2"/>
    </font>
    <font>
      <u/>
      <sz val="12"/>
      <color theme="10"/>
      <name val="Arial"/>
      <family val="2"/>
    </font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u/>
      <sz val="10"/>
      <color rgb="FF0000FF"/>
      <name val="Arial"/>
      <family val="2"/>
    </font>
    <font>
      <u/>
      <sz val="12"/>
      <color rgb="FF0000FF"/>
      <name val="Arial"/>
      <family val="2"/>
    </font>
    <font>
      <u/>
      <sz val="11"/>
      <color rgb="FF0563C1"/>
      <name val="Calibri"/>
      <family val="2"/>
    </font>
    <font>
      <sz val="8"/>
      <name val="Calibri"/>
      <family val="2"/>
      <scheme val="minor"/>
    </font>
    <font>
      <u/>
      <sz val="12"/>
      <color rgb="FF000000"/>
      <name val="Arial"/>
      <family val="2"/>
    </font>
    <font>
      <b/>
      <vertAlign val="superscript"/>
      <sz val="12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indexed="64"/>
      </bottom>
      <diagonal/>
    </border>
  </borders>
  <cellStyleXfs count="1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Border="0" applyProtection="0"/>
    <xf numFmtId="0" fontId="4" fillId="0" borderId="0" applyNumberFormat="0" applyBorder="0" applyProtection="0"/>
    <xf numFmtId="0" fontId="2" fillId="0" borderId="0" applyNumberFormat="0" applyFill="0" applyBorder="0" applyAlignment="0" applyProtection="0"/>
    <xf numFmtId="0" fontId="10" fillId="0" borderId="0" applyNumberFormat="0" applyFont="0" applyBorder="0" applyProtection="0"/>
    <xf numFmtId="0" fontId="12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" fillId="0" borderId="0" applyNumberFormat="0" applyBorder="0" applyProtection="0"/>
    <xf numFmtId="0" fontId="12" fillId="0" borderId="0" applyNumberFormat="0" applyFill="0" applyBorder="0" applyAlignment="0" applyProtection="0"/>
    <xf numFmtId="0" fontId="10" fillId="0" borderId="0"/>
    <xf numFmtId="0" fontId="10" fillId="0" borderId="0" applyNumberFormat="0" applyFont="0" applyBorder="0" applyProtection="0"/>
  </cellStyleXfs>
  <cellXfs count="57">
    <xf numFmtId="0" fontId="0" fillId="0" borderId="0" xfId="0"/>
    <xf numFmtId="0" fontId="4" fillId="3" borderId="0" xfId="3" applyFont="1" applyFill="1"/>
    <xf numFmtId="0" fontId="5" fillId="3" borderId="0" xfId="4" applyFont="1" applyFill="1" applyAlignment="1">
      <alignment vertical="center"/>
    </xf>
    <xf numFmtId="0" fontId="7" fillId="0" borderId="0" xfId="4" applyFont="1" applyAlignment="1">
      <alignment vertical="center"/>
    </xf>
    <xf numFmtId="0" fontId="8" fillId="0" borderId="0" xfId="3" applyFont="1"/>
    <xf numFmtId="0" fontId="3" fillId="3" borderId="0" xfId="3" applyFill="1"/>
    <xf numFmtId="0" fontId="3" fillId="3" borderId="0" xfId="6" applyFont="1" applyFill="1"/>
    <xf numFmtId="0" fontId="13" fillId="3" borderId="0" xfId="7" applyFont="1" applyFill="1" applyAlignment="1"/>
    <xf numFmtId="0" fontId="5" fillId="4" borderId="0" xfId="4" applyFont="1" applyFill="1" applyAlignment="1">
      <alignment vertical="center"/>
    </xf>
    <xf numFmtId="0" fontId="6" fillId="4" borderId="0" xfId="3" applyFont="1" applyFill="1"/>
    <xf numFmtId="0" fontId="3" fillId="4" borderId="0" xfId="3" applyFill="1"/>
    <xf numFmtId="0" fontId="9" fillId="0" borderId="0" xfId="2" applyFont="1"/>
    <xf numFmtId="0" fontId="9" fillId="4" borderId="0" xfId="2" applyFont="1" applyFill="1"/>
    <xf numFmtId="3" fontId="11" fillId="0" borderId="0" xfId="0" applyNumberFormat="1" applyFont="1"/>
    <xf numFmtId="3" fontId="3" fillId="0" borderId="0" xfId="0" applyNumberFormat="1" applyFont="1"/>
    <xf numFmtId="3" fontId="11" fillId="3" borderId="0" xfId="4" applyNumberFormat="1" applyFont="1" applyFill="1"/>
    <xf numFmtId="3" fontId="3" fillId="3" borderId="0" xfId="9" applyNumberFormat="1" applyFont="1" applyFill="1"/>
    <xf numFmtId="3" fontId="11" fillId="4" borderId="0" xfId="4" applyNumberFormat="1" applyFont="1" applyFill="1"/>
    <xf numFmtId="3" fontId="3" fillId="4" borderId="0" xfId="9" applyNumberFormat="1" applyFont="1" applyFill="1"/>
    <xf numFmtId="3" fontId="3" fillId="3" borderId="0" xfId="4" applyNumberFormat="1" applyFont="1" applyFill="1"/>
    <xf numFmtId="3" fontId="16" fillId="3" borderId="0" xfId="7" applyNumberFormat="1" applyFont="1" applyFill="1" applyAlignment="1"/>
    <xf numFmtId="3" fontId="11" fillId="3" borderId="0" xfId="9" applyNumberFormat="1" applyFont="1" applyFill="1" applyAlignment="1">
      <alignment wrapText="1"/>
    </xf>
    <xf numFmtId="3" fontId="11" fillId="3" borderId="0" xfId="9" applyNumberFormat="1" applyFont="1" applyFill="1" applyAlignment="1">
      <alignment horizontal="left" wrapText="1"/>
    </xf>
    <xf numFmtId="3" fontId="3" fillId="3" borderId="0" xfId="11" applyNumberFormat="1" applyFont="1" applyFill="1"/>
    <xf numFmtId="3" fontId="16" fillId="3" borderId="0" xfId="10" applyNumberFormat="1" applyFont="1" applyFill="1" applyAlignment="1">
      <alignment vertical="center"/>
    </xf>
    <xf numFmtId="3" fontId="3" fillId="3" borderId="0" xfId="12" applyNumberFormat="1" applyFont="1" applyFill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3" fillId="3" borderId="0" xfId="12" applyNumberFormat="1" applyFont="1" applyFill="1" applyAlignment="1">
      <alignment horizontal="left" vertical="center"/>
    </xf>
    <xf numFmtId="3" fontId="3" fillId="3" borderId="0" xfId="11" applyNumberFormat="1" applyFont="1" applyFill="1" applyAlignment="1">
      <alignment wrapText="1"/>
    </xf>
    <xf numFmtId="3" fontId="3" fillId="3" borderId="0" xfId="11" applyNumberFormat="1" applyFont="1" applyFill="1" applyAlignment="1">
      <alignment horizontal="left"/>
    </xf>
    <xf numFmtId="3" fontId="3" fillId="5" borderId="0" xfId="0" applyNumberFormat="1" applyFont="1" applyFill="1"/>
    <xf numFmtId="3" fontId="3" fillId="5" borderId="0" xfId="0" applyNumberFormat="1" applyFont="1" applyFill="1" applyAlignment="1">
      <alignment horizontal="left"/>
    </xf>
    <xf numFmtId="3" fontId="11" fillId="5" borderId="0" xfId="0" applyNumberFormat="1" applyFont="1" applyFill="1"/>
    <xf numFmtId="3" fontId="3" fillId="5" borderId="0" xfId="0" applyNumberFormat="1" applyFont="1" applyFill="1" applyAlignment="1">
      <alignment vertical="top"/>
    </xf>
    <xf numFmtId="3" fontId="16" fillId="5" borderId="0" xfId="2" applyNumberFormat="1" applyFont="1" applyFill="1" applyAlignment="1"/>
    <xf numFmtId="3" fontId="3" fillId="0" borderId="0" xfId="0" applyNumberFormat="1" applyFont="1" applyAlignment="1">
      <alignment horizontal="right"/>
    </xf>
    <xf numFmtId="3" fontId="3" fillId="5" borderId="0" xfId="0" applyNumberFormat="1" applyFont="1" applyFill="1" applyAlignment="1">
      <alignment horizontal="right"/>
    </xf>
    <xf numFmtId="3" fontId="3" fillId="5" borderId="2" xfId="0" applyNumberFormat="1" applyFont="1" applyFill="1" applyBorder="1"/>
    <xf numFmtId="3" fontId="11" fillId="5" borderId="0" xfId="0" applyNumberFormat="1" applyFont="1" applyFill="1" applyAlignment="1">
      <alignment vertical="center"/>
    </xf>
    <xf numFmtId="3" fontId="3" fillId="2" borderId="0" xfId="0" applyNumberFormat="1" applyFont="1" applyFill="1"/>
    <xf numFmtId="3" fontId="3" fillId="5" borderId="1" xfId="0" applyNumberFormat="1" applyFont="1" applyFill="1" applyBorder="1" applyAlignment="1">
      <alignment horizontal="left" wrapText="1"/>
    </xf>
    <xf numFmtId="3" fontId="3" fillId="5" borderId="1" xfId="0" applyNumberFormat="1" applyFont="1" applyFill="1" applyBorder="1" applyAlignment="1">
      <alignment horizontal="right" vertical="center" wrapText="1"/>
    </xf>
    <xf numFmtId="3" fontId="3" fillId="5" borderId="1" xfId="0" applyNumberFormat="1" applyFont="1" applyFill="1" applyBorder="1" applyAlignment="1">
      <alignment horizontal="right" wrapText="1"/>
    </xf>
    <xf numFmtId="3" fontId="3" fillId="5" borderId="1" xfId="1" applyNumberFormat="1" applyFont="1" applyFill="1" applyBorder="1" applyAlignment="1">
      <alignment horizontal="right" wrapText="1"/>
    </xf>
    <xf numFmtId="3" fontId="3" fillId="5" borderId="0" xfId="1" applyNumberFormat="1" applyFont="1" applyFill="1"/>
    <xf numFmtId="3" fontId="3" fillId="5" borderId="0" xfId="1" applyNumberFormat="1" applyFont="1" applyFill="1" applyBorder="1"/>
    <xf numFmtId="3" fontId="3" fillId="5" borderId="1" xfId="0" applyNumberFormat="1" applyFont="1" applyFill="1" applyBorder="1"/>
    <xf numFmtId="3" fontId="3" fillId="5" borderId="3" xfId="0" applyNumberFormat="1" applyFont="1" applyFill="1" applyBorder="1"/>
    <xf numFmtId="3" fontId="3" fillId="5" borderId="0" xfId="0" applyNumberFormat="1" applyFont="1" applyFill="1" applyAlignment="1">
      <alignment horizontal="left" wrapText="1"/>
    </xf>
    <xf numFmtId="3" fontId="3" fillId="5" borderId="0" xfId="0" applyNumberFormat="1" applyFont="1" applyFill="1" applyAlignment="1">
      <alignment horizontal="left" vertical="center" wrapText="1"/>
    </xf>
    <xf numFmtId="3" fontId="16" fillId="5" borderId="0" xfId="2" applyNumberFormat="1" applyFont="1" applyFill="1" applyAlignment="1">
      <alignment horizontal="right"/>
    </xf>
    <xf numFmtId="9" fontId="3" fillId="5" borderId="2" xfId="1" applyFont="1" applyFill="1" applyBorder="1"/>
    <xf numFmtId="9" fontId="3" fillId="5" borderId="0" xfId="1" applyFont="1" applyFill="1" applyBorder="1"/>
    <xf numFmtId="9" fontId="3" fillId="5" borderId="1" xfId="1" applyFont="1" applyFill="1" applyBorder="1"/>
    <xf numFmtId="3" fontId="3" fillId="3" borderId="0" xfId="9" applyNumberFormat="1" applyFont="1" applyFill="1" applyAlignment="1">
      <alignment horizontal="center"/>
    </xf>
    <xf numFmtId="3" fontId="3" fillId="5" borderId="1" xfId="0" applyNumberFormat="1" applyFont="1" applyFill="1" applyBorder="1" applyAlignment="1">
      <alignment horizontal="left"/>
    </xf>
    <xf numFmtId="3" fontId="11" fillId="0" borderId="0" xfId="0" applyNumberFormat="1" applyFont="1" applyAlignment="1">
      <alignment horizontal="right"/>
    </xf>
  </cellXfs>
  <cellStyles count="13">
    <cellStyle name="Hyperlink" xfId="2" builtinId="8"/>
    <cellStyle name="Hyperlink 2" xfId="5" xr:uid="{DD17EE72-6638-4CDF-A24F-47497473643A}"/>
    <cellStyle name="Hyperlink 2 2" xfId="7" xr:uid="{72844A87-BD4D-43B6-BF6C-E16C47E1D17F}"/>
    <cellStyle name="Hyperlink 2 2 2" xfId="10" xr:uid="{E16537F2-8600-4891-A89E-3097BB58A090}"/>
    <cellStyle name="Hyperlink 3" xfId="8" xr:uid="{B5DE82D9-E00F-464F-87BA-3ACE6B914ECA}"/>
    <cellStyle name="Normal" xfId="0" builtinId="0"/>
    <cellStyle name="Normal 2 2 2 2" xfId="4" xr:uid="{4BC593B4-4D18-4584-B65E-1DD7474080E7}"/>
    <cellStyle name="Normal 2 3" xfId="9" xr:uid="{AA32A0A9-69DB-48ED-8AC9-B34D92268D2D}"/>
    <cellStyle name="Normal 2 4" xfId="12" xr:uid="{AC0B53C8-6CB5-4776-AD73-733664BA9612}"/>
    <cellStyle name="Normal 5 2" xfId="11" xr:uid="{D79F0E3B-2D12-4ABB-A761-D533CE9C20A9}"/>
    <cellStyle name="Normal 6 2" xfId="3" xr:uid="{56137DBE-AFCD-4D7B-88D5-FF8D9A75D6C4}"/>
    <cellStyle name="Normal 7 2" xfId="6" xr:uid="{93D09124-86D5-49C2-B174-ED1BA509383B}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microsoft.com/office/2017/06/relationships/rdRichValueTypes" Target="richData/rdRichValueTyp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17/06/relationships/rdRichValueStructure" Target="richData/rdrichvaluestructure.xml"/><Relationship Id="rId2" Type="http://schemas.openxmlformats.org/officeDocument/2006/relationships/worksheet" Target="worksheets/sheet2.xml"/><Relationship Id="rId16" Type="http://schemas.microsoft.com/office/2017/06/relationships/rdRichValue" Target="richData/rdrichvalue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microsoft.com/office/2022/10/relationships/richValueRel" Target="richData/richValueRel.xml"/><Relationship Id="rId10" Type="http://schemas.openxmlformats.org/officeDocument/2006/relationships/externalLink" Target="externalLinks/externalLink2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heetMetadata" Target="metadata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reStats\OHR%20files\Chief%20Inspector's%20Annual%20Report\2002_03\Excel\Section%201%20-%20Staffing%20and%20Other%20Resources\Table%205%20and%206%20-%20Retained%20Success%20apps,01-02%20&amp;%2002-03%20rev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MFSIISG\Equal%20Opportunities\JSC%20on%20Personnel%20Statistics\1999\Tables%201%20and%202%2098_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cc apps, retire &amp; resig 0102"/>
      <sheetName val="Succ apps, retire &amp; resig 0203"/>
    </sheetNames>
    <sheetDataSet>
      <sheetData sheetId="0" refreshError="1"/>
      <sheetData sheetId="1">
        <row r="5">
          <cell r="B5" t="str">
            <v>Successful applicants</v>
          </cell>
          <cell r="D5" t="str">
            <v>Dismissal on disciplinary grounds</v>
          </cell>
          <cell r="F5" t="str">
            <v>Medical discharge due to harassment or discrimination</v>
          </cell>
          <cell r="H5" t="str">
            <v>Resignation due to harassment or discrimination</v>
          </cell>
          <cell r="J5" t="str">
            <v>Medical discharge for other reasons</v>
          </cell>
          <cell r="L5" t="str">
            <v>Poor performance/ efficiency</v>
          </cell>
          <cell r="N5" t="str">
            <v>Resignation to take other employment</v>
          </cell>
          <cell r="P5" t="str">
            <v>Compulsory/ voluntary age retirement</v>
          </cell>
          <cell r="R5" t="str">
            <v>Deceased</v>
          </cell>
        </row>
        <row r="7">
          <cell r="A7" t="str">
            <v>FCDAs and FEPA1</v>
          </cell>
        </row>
        <row r="9">
          <cell r="A9" t="str">
            <v>Greater Manchester</v>
          </cell>
          <cell r="B9">
            <v>2</v>
          </cell>
          <cell r="D9">
            <v>0</v>
          </cell>
          <cell r="F9">
            <v>0</v>
          </cell>
          <cell r="H9">
            <v>0</v>
          </cell>
          <cell r="J9">
            <v>1</v>
          </cell>
          <cell r="L9">
            <v>0</v>
          </cell>
          <cell r="N9">
            <v>0</v>
          </cell>
          <cell r="P9">
            <v>1</v>
          </cell>
          <cell r="R9">
            <v>0</v>
          </cell>
        </row>
        <row r="10">
          <cell r="A10" t="str">
            <v>London2</v>
          </cell>
        </row>
        <row r="11">
          <cell r="A11" t="str">
            <v>Merseyside2</v>
          </cell>
        </row>
        <row r="12">
          <cell r="A12" t="str">
            <v>South Yorkshire</v>
          </cell>
          <cell r="B12">
            <v>4</v>
          </cell>
          <cell r="D12">
            <v>0</v>
          </cell>
          <cell r="F12">
            <v>0</v>
          </cell>
          <cell r="H12">
            <v>0</v>
          </cell>
          <cell r="J12">
            <v>0</v>
          </cell>
          <cell r="L12">
            <v>0</v>
          </cell>
          <cell r="N12">
            <v>1</v>
          </cell>
          <cell r="P12">
            <v>1</v>
          </cell>
          <cell r="R12">
            <v>0</v>
          </cell>
        </row>
        <row r="13">
          <cell r="A13" t="str">
            <v>Tyne &amp; Wear</v>
          </cell>
          <cell r="B13">
            <v>2</v>
          </cell>
          <cell r="D13">
            <v>0</v>
          </cell>
          <cell r="F13">
            <v>0</v>
          </cell>
          <cell r="H13">
            <v>0</v>
          </cell>
          <cell r="J13">
            <v>1</v>
          </cell>
          <cell r="L13">
            <v>0</v>
          </cell>
          <cell r="N13">
            <v>0</v>
          </cell>
          <cell r="P13">
            <v>0</v>
          </cell>
          <cell r="R13">
            <v>0</v>
          </cell>
        </row>
        <row r="14">
          <cell r="A14" t="str">
            <v>West Midlands</v>
          </cell>
          <cell r="B14">
            <v>2</v>
          </cell>
          <cell r="D14">
            <v>0</v>
          </cell>
          <cell r="F14">
            <v>0</v>
          </cell>
          <cell r="H14">
            <v>0</v>
          </cell>
          <cell r="J14">
            <v>0</v>
          </cell>
          <cell r="L14">
            <v>0</v>
          </cell>
          <cell r="N14">
            <v>0</v>
          </cell>
          <cell r="P14">
            <v>0</v>
          </cell>
          <cell r="R14">
            <v>0</v>
          </cell>
        </row>
        <row r="15">
          <cell r="A15" t="str">
            <v>West Yorkshire</v>
          </cell>
          <cell r="B15">
            <v>4</v>
          </cell>
          <cell r="D15">
            <v>0</v>
          </cell>
          <cell r="F15">
            <v>0</v>
          </cell>
          <cell r="H15">
            <v>0</v>
          </cell>
          <cell r="J15">
            <v>0</v>
          </cell>
          <cell r="L15">
            <v>0</v>
          </cell>
          <cell r="N15">
            <v>0</v>
          </cell>
          <cell r="P15">
            <v>2</v>
          </cell>
          <cell r="R15">
            <v>0</v>
          </cell>
        </row>
        <row r="17">
          <cell r="A17" t="str">
            <v>TOTAL</v>
          </cell>
          <cell r="B17">
            <v>14</v>
          </cell>
          <cell r="D17">
            <v>0</v>
          </cell>
          <cell r="F17">
            <v>0</v>
          </cell>
          <cell r="H17">
            <v>0</v>
          </cell>
          <cell r="J17">
            <v>2</v>
          </cell>
          <cell r="L17">
            <v>0</v>
          </cell>
          <cell r="N17">
            <v>1</v>
          </cell>
          <cell r="P17">
            <v>4</v>
          </cell>
          <cell r="R17">
            <v>0</v>
          </cell>
        </row>
        <row r="19">
          <cell r="A19" t="str">
            <v>ENGLAND</v>
          </cell>
        </row>
        <row r="21">
          <cell r="A21" t="str">
            <v>Avon</v>
          </cell>
          <cell r="B21">
            <v>18</v>
          </cell>
          <cell r="D21">
            <v>0</v>
          </cell>
          <cell r="F21">
            <v>0</v>
          </cell>
          <cell r="H21">
            <v>0</v>
          </cell>
          <cell r="J21">
            <v>1</v>
          </cell>
          <cell r="L21">
            <v>0</v>
          </cell>
          <cell r="N21">
            <v>5</v>
          </cell>
          <cell r="P21">
            <v>10</v>
          </cell>
          <cell r="R21">
            <v>0</v>
          </cell>
        </row>
        <row r="22">
          <cell r="A22" t="str">
            <v>Bedfordshire &amp; Luton</v>
          </cell>
          <cell r="B22">
            <v>8</v>
          </cell>
          <cell r="D22">
            <v>0</v>
          </cell>
          <cell r="F22">
            <v>0</v>
          </cell>
          <cell r="H22">
            <v>0</v>
          </cell>
          <cell r="J22">
            <v>0</v>
          </cell>
          <cell r="L22">
            <v>0</v>
          </cell>
          <cell r="N22">
            <v>12</v>
          </cell>
          <cell r="P22">
            <v>2</v>
          </cell>
          <cell r="R22">
            <v>0</v>
          </cell>
        </row>
        <row r="23">
          <cell r="A23" t="str">
            <v>Buckinghamshire</v>
          </cell>
          <cell r="B23">
            <v>23</v>
          </cell>
          <cell r="D23">
            <v>0</v>
          </cell>
          <cell r="F23">
            <v>0</v>
          </cell>
          <cell r="H23">
            <v>0</v>
          </cell>
          <cell r="J23">
            <v>0</v>
          </cell>
          <cell r="L23">
            <v>0</v>
          </cell>
          <cell r="N23">
            <v>2</v>
          </cell>
          <cell r="P23">
            <v>2</v>
          </cell>
          <cell r="R23">
            <v>0</v>
          </cell>
        </row>
        <row r="24">
          <cell r="A24" t="str">
            <v>Cambridgeshire</v>
          </cell>
          <cell r="B24">
            <v>34</v>
          </cell>
          <cell r="D24">
            <v>1</v>
          </cell>
          <cell r="F24">
            <v>0</v>
          </cell>
          <cell r="H24">
            <v>0</v>
          </cell>
          <cell r="J24">
            <v>0</v>
          </cell>
          <cell r="L24">
            <v>0</v>
          </cell>
          <cell r="N24">
            <v>0</v>
          </cell>
          <cell r="P24">
            <v>4</v>
          </cell>
          <cell r="R24">
            <v>0</v>
          </cell>
        </row>
        <row r="25">
          <cell r="A25" t="str">
            <v>Cheshire</v>
          </cell>
          <cell r="B25">
            <v>22</v>
          </cell>
          <cell r="D25">
            <v>0</v>
          </cell>
          <cell r="F25">
            <v>0</v>
          </cell>
          <cell r="H25">
            <v>0</v>
          </cell>
          <cell r="J25">
            <v>0</v>
          </cell>
          <cell r="L25">
            <v>0</v>
          </cell>
          <cell r="N25">
            <v>2</v>
          </cell>
          <cell r="P25">
            <v>2</v>
          </cell>
          <cell r="R25">
            <v>0</v>
          </cell>
        </row>
        <row r="26">
          <cell r="A26" t="str">
            <v>Cleveland</v>
          </cell>
          <cell r="B26">
            <v>11</v>
          </cell>
          <cell r="D26">
            <v>0</v>
          </cell>
          <cell r="F26">
            <v>0</v>
          </cell>
          <cell r="H26">
            <v>0</v>
          </cell>
          <cell r="J26">
            <v>0</v>
          </cell>
          <cell r="L26">
            <v>1</v>
          </cell>
          <cell r="N26">
            <v>0</v>
          </cell>
          <cell r="P26">
            <v>5</v>
          </cell>
          <cell r="R26">
            <v>0</v>
          </cell>
        </row>
        <row r="27">
          <cell r="A27" t="str">
            <v>Cornwall</v>
          </cell>
          <cell r="B27">
            <v>23</v>
          </cell>
          <cell r="D27">
            <v>0</v>
          </cell>
          <cell r="F27">
            <v>0</v>
          </cell>
          <cell r="H27">
            <v>0</v>
          </cell>
          <cell r="J27">
            <v>0</v>
          </cell>
          <cell r="L27">
            <v>0</v>
          </cell>
          <cell r="N27">
            <v>0</v>
          </cell>
          <cell r="P27">
            <v>8</v>
          </cell>
          <cell r="R27">
            <v>0</v>
          </cell>
        </row>
        <row r="28">
          <cell r="A28" t="str">
            <v>County Durham &amp; Darlington</v>
          </cell>
          <cell r="B28">
            <v>20</v>
          </cell>
          <cell r="D28">
            <v>0</v>
          </cell>
          <cell r="F28">
            <v>0</v>
          </cell>
          <cell r="H28">
            <v>0</v>
          </cell>
          <cell r="J28">
            <v>1</v>
          </cell>
          <cell r="L28">
            <v>0</v>
          </cell>
          <cell r="N28">
            <v>0</v>
          </cell>
          <cell r="P28">
            <v>2</v>
          </cell>
          <cell r="R28">
            <v>0</v>
          </cell>
        </row>
        <row r="29">
          <cell r="A29" t="str">
            <v>Cumbria</v>
          </cell>
          <cell r="B29">
            <v>37</v>
          </cell>
          <cell r="D29">
            <v>0</v>
          </cell>
          <cell r="F29">
            <v>0</v>
          </cell>
          <cell r="H29">
            <v>0</v>
          </cell>
          <cell r="J29">
            <v>0</v>
          </cell>
          <cell r="L29">
            <v>1</v>
          </cell>
          <cell r="N29">
            <v>6</v>
          </cell>
          <cell r="P29">
            <v>10</v>
          </cell>
          <cell r="R29">
            <v>0</v>
          </cell>
        </row>
        <row r="30">
          <cell r="A30" t="str">
            <v>Derbyshire</v>
          </cell>
          <cell r="B30">
            <v>37</v>
          </cell>
          <cell r="D30">
            <v>0</v>
          </cell>
          <cell r="F30">
            <v>0</v>
          </cell>
          <cell r="H30">
            <v>0</v>
          </cell>
          <cell r="J30">
            <v>4</v>
          </cell>
          <cell r="L30">
            <v>0</v>
          </cell>
          <cell r="N30">
            <v>2</v>
          </cell>
          <cell r="P30">
            <v>9</v>
          </cell>
          <cell r="R30">
            <v>0</v>
          </cell>
        </row>
        <row r="31">
          <cell r="A31" t="str">
            <v>Devon</v>
          </cell>
          <cell r="B31">
            <v>110</v>
          </cell>
          <cell r="D31">
            <v>0</v>
          </cell>
          <cell r="F31">
            <v>0</v>
          </cell>
          <cell r="H31">
            <v>0</v>
          </cell>
          <cell r="J31">
            <v>2</v>
          </cell>
          <cell r="L31">
            <v>0</v>
          </cell>
          <cell r="N31">
            <v>8</v>
          </cell>
          <cell r="P31">
            <v>17</v>
          </cell>
          <cell r="R31">
            <v>0</v>
          </cell>
        </row>
        <row r="32">
          <cell r="A32" t="str">
            <v>Dorset</v>
          </cell>
          <cell r="B32">
            <v>32</v>
          </cell>
          <cell r="D32">
            <v>1</v>
          </cell>
          <cell r="F32">
            <v>0</v>
          </cell>
          <cell r="H32">
            <v>0</v>
          </cell>
          <cell r="J32">
            <v>2</v>
          </cell>
          <cell r="L32">
            <v>1</v>
          </cell>
          <cell r="N32">
            <v>0</v>
          </cell>
          <cell r="P32">
            <v>6</v>
          </cell>
          <cell r="R32">
            <v>0</v>
          </cell>
        </row>
        <row r="33">
          <cell r="A33" t="str">
            <v>East Sussex</v>
          </cell>
          <cell r="B33">
            <v>5</v>
          </cell>
          <cell r="D33">
            <v>0</v>
          </cell>
          <cell r="F33">
            <v>0</v>
          </cell>
          <cell r="H33">
            <v>0</v>
          </cell>
          <cell r="J33">
            <v>1</v>
          </cell>
          <cell r="L33">
            <v>0</v>
          </cell>
          <cell r="N33">
            <v>25</v>
          </cell>
          <cell r="P33">
            <v>0</v>
          </cell>
          <cell r="R33">
            <v>0</v>
          </cell>
        </row>
        <row r="34">
          <cell r="A34" t="str">
            <v>Essex</v>
          </cell>
          <cell r="B34">
            <v>35</v>
          </cell>
          <cell r="D34">
            <v>1</v>
          </cell>
          <cell r="F34">
            <v>0</v>
          </cell>
          <cell r="H34">
            <v>0</v>
          </cell>
          <cell r="J34">
            <v>3</v>
          </cell>
          <cell r="L34">
            <v>1</v>
          </cell>
          <cell r="N34">
            <v>3</v>
          </cell>
          <cell r="P34">
            <v>11</v>
          </cell>
          <cell r="R34">
            <v>0</v>
          </cell>
        </row>
        <row r="35">
          <cell r="A35" t="str">
            <v>Gloucestershire</v>
          </cell>
          <cell r="B35">
            <v>19</v>
          </cell>
          <cell r="D35">
            <v>0</v>
          </cell>
          <cell r="F35">
            <v>0</v>
          </cell>
          <cell r="H35">
            <v>0</v>
          </cell>
          <cell r="J35">
            <v>0</v>
          </cell>
          <cell r="L35">
            <v>0</v>
          </cell>
          <cell r="N35">
            <v>3</v>
          </cell>
          <cell r="P35">
            <v>6</v>
          </cell>
          <cell r="R35">
            <v>0</v>
          </cell>
        </row>
        <row r="36">
          <cell r="A36" t="str">
            <v>Hampshire</v>
          </cell>
          <cell r="B36">
            <v>58</v>
          </cell>
          <cell r="D36">
            <v>0</v>
          </cell>
          <cell r="F36">
            <v>0</v>
          </cell>
          <cell r="H36">
            <v>1</v>
          </cell>
          <cell r="J36">
            <v>5</v>
          </cell>
          <cell r="L36">
            <v>12</v>
          </cell>
          <cell r="N36">
            <v>6</v>
          </cell>
          <cell r="P36">
            <v>15</v>
          </cell>
          <cell r="R36">
            <v>0</v>
          </cell>
        </row>
        <row r="37">
          <cell r="A37" t="str">
            <v>Hereford &amp; Worcester</v>
          </cell>
          <cell r="B37">
            <v>40</v>
          </cell>
          <cell r="D37">
            <v>0</v>
          </cell>
          <cell r="F37">
            <v>0</v>
          </cell>
          <cell r="H37">
            <v>0</v>
          </cell>
          <cell r="J37">
            <v>2</v>
          </cell>
          <cell r="L37">
            <v>0</v>
          </cell>
          <cell r="N37">
            <v>8</v>
          </cell>
          <cell r="P37">
            <v>2</v>
          </cell>
          <cell r="R37">
            <v>1</v>
          </cell>
        </row>
        <row r="38">
          <cell r="A38" t="str">
            <v>Hertfordshire</v>
          </cell>
          <cell r="B38">
            <v>10</v>
          </cell>
          <cell r="D38">
            <v>0</v>
          </cell>
          <cell r="F38">
            <v>0</v>
          </cell>
          <cell r="H38">
            <v>0</v>
          </cell>
          <cell r="J38">
            <v>0</v>
          </cell>
          <cell r="L38">
            <v>0</v>
          </cell>
          <cell r="N38">
            <v>21</v>
          </cell>
          <cell r="P38">
            <v>3</v>
          </cell>
          <cell r="R38">
            <v>1</v>
          </cell>
        </row>
        <row r="39">
          <cell r="A39" t="str">
            <v>Humberside</v>
          </cell>
          <cell r="B39">
            <v>39</v>
          </cell>
          <cell r="D39">
            <v>0</v>
          </cell>
          <cell r="F39">
            <v>0</v>
          </cell>
          <cell r="H39">
            <v>0</v>
          </cell>
          <cell r="J39">
            <v>0</v>
          </cell>
          <cell r="L39">
            <v>3</v>
          </cell>
          <cell r="N39">
            <v>32</v>
          </cell>
          <cell r="P39">
            <v>3</v>
          </cell>
          <cell r="R39">
            <v>1</v>
          </cell>
        </row>
        <row r="40">
          <cell r="A40" t="str">
            <v>Isle Of Wight</v>
          </cell>
          <cell r="B40">
            <v>24</v>
          </cell>
          <cell r="D40">
            <v>0</v>
          </cell>
          <cell r="F40">
            <v>0</v>
          </cell>
          <cell r="H40">
            <v>0</v>
          </cell>
          <cell r="J40">
            <v>1</v>
          </cell>
          <cell r="L40">
            <v>1</v>
          </cell>
          <cell r="N40">
            <v>2</v>
          </cell>
          <cell r="P40">
            <v>2</v>
          </cell>
          <cell r="R40">
            <v>0</v>
          </cell>
        </row>
        <row r="41">
          <cell r="A41" t="str">
            <v>Isles Of Scilly</v>
          </cell>
          <cell r="B41">
            <v>3</v>
          </cell>
          <cell r="D41">
            <v>0</v>
          </cell>
          <cell r="F41">
            <v>0</v>
          </cell>
          <cell r="H41">
            <v>0</v>
          </cell>
          <cell r="J41">
            <v>0</v>
          </cell>
          <cell r="L41">
            <v>0</v>
          </cell>
          <cell r="N41">
            <v>0</v>
          </cell>
          <cell r="P41">
            <v>3</v>
          </cell>
          <cell r="R41">
            <v>0</v>
          </cell>
        </row>
        <row r="42">
          <cell r="A42" t="str">
            <v>Kent</v>
          </cell>
          <cell r="B42">
            <v>94</v>
          </cell>
          <cell r="D42">
            <v>0</v>
          </cell>
          <cell r="F42">
            <v>0</v>
          </cell>
          <cell r="H42">
            <v>0</v>
          </cell>
          <cell r="J42">
            <v>3</v>
          </cell>
          <cell r="L42">
            <v>0</v>
          </cell>
          <cell r="N42">
            <v>24</v>
          </cell>
          <cell r="P42">
            <v>10</v>
          </cell>
          <cell r="R42">
            <v>1</v>
          </cell>
        </row>
        <row r="43">
          <cell r="A43" t="str">
            <v>Lancashire</v>
          </cell>
          <cell r="B43">
            <v>40</v>
          </cell>
          <cell r="D43">
            <v>1</v>
          </cell>
          <cell r="F43">
            <v>0</v>
          </cell>
          <cell r="H43">
            <v>0</v>
          </cell>
          <cell r="J43">
            <v>2</v>
          </cell>
          <cell r="L43">
            <v>0</v>
          </cell>
          <cell r="N43">
            <v>38</v>
          </cell>
          <cell r="P43">
            <v>3</v>
          </cell>
          <cell r="R43">
            <v>0</v>
          </cell>
        </row>
        <row r="44">
          <cell r="A44" t="str">
            <v>Leicestershire</v>
          </cell>
          <cell r="B44">
            <v>24</v>
          </cell>
          <cell r="D44">
            <v>0</v>
          </cell>
          <cell r="F44">
            <v>0</v>
          </cell>
          <cell r="H44">
            <v>0</v>
          </cell>
          <cell r="J44">
            <v>1</v>
          </cell>
          <cell r="L44">
            <v>0</v>
          </cell>
          <cell r="N44">
            <v>13</v>
          </cell>
          <cell r="P44">
            <v>7</v>
          </cell>
          <cell r="R44">
            <v>0</v>
          </cell>
        </row>
        <row r="45">
          <cell r="A45" t="str">
            <v>Lincolnshire</v>
          </cell>
          <cell r="B45">
            <v>31</v>
          </cell>
          <cell r="D45">
            <v>0</v>
          </cell>
          <cell r="F45">
            <v>0</v>
          </cell>
          <cell r="H45">
            <v>0</v>
          </cell>
          <cell r="J45">
            <v>0</v>
          </cell>
          <cell r="L45">
            <v>0</v>
          </cell>
          <cell r="N45">
            <v>5</v>
          </cell>
          <cell r="P45">
            <v>5</v>
          </cell>
          <cell r="R45">
            <v>0</v>
          </cell>
        </row>
        <row r="46">
          <cell r="A46" t="str">
            <v>Norfolk</v>
          </cell>
          <cell r="B46">
            <v>56</v>
          </cell>
          <cell r="D46">
            <v>1</v>
          </cell>
          <cell r="F46">
            <v>0</v>
          </cell>
          <cell r="H46">
            <v>0</v>
          </cell>
          <cell r="J46">
            <v>1</v>
          </cell>
          <cell r="L46">
            <v>0</v>
          </cell>
          <cell r="N46">
            <v>6</v>
          </cell>
          <cell r="P46">
            <v>5</v>
          </cell>
          <cell r="R46">
            <v>0</v>
          </cell>
        </row>
        <row r="47">
          <cell r="A47" t="str">
            <v>North Yorkshire</v>
          </cell>
          <cell r="B47">
            <v>36</v>
          </cell>
          <cell r="D47">
            <v>0</v>
          </cell>
          <cell r="F47">
            <v>0</v>
          </cell>
          <cell r="H47">
            <v>0</v>
          </cell>
          <cell r="J47">
            <v>0</v>
          </cell>
          <cell r="L47">
            <v>0</v>
          </cell>
          <cell r="N47">
            <v>0</v>
          </cell>
          <cell r="P47">
            <v>6</v>
          </cell>
          <cell r="R47">
            <v>0</v>
          </cell>
        </row>
        <row r="48">
          <cell r="A48" t="str">
            <v>Northamptonshire</v>
          </cell>
          <cell r="B48">
            <v>23</v>
          </cell>
          <cell r="D48">
            <v>0</v>
          </cell>
          <cell r="F48">
            <v>0</v>
          </cell>
          <cell r="H48">
            <v>0</v>
          </cell>
          <cell r="J48">
            <v>0</v>
          </cell>
          <cell r="L48">
            <v>0</v>
          </cell>
          <cell r="N48">
            <v>0</v>
          </cell>
          <cell r="P48">
            <v>1</v>
          </cell>
          <cell r="R48">
            <v>0</v>
          </cell>
        </row>
        <row r="49">
          <cell r="A49" t="str">
            <v>Northumberland</v>
          </cell>
          <cell r="B49">
            <v>14</v>
          </cell>
          <cell r="D49">
            <v>0</v>
          </cell>
          <cell r="F49">
            <v>0</v>
          </cell>
          <cell r="H49">
            <v>0</v>
          </cell>
          <cell r="J49">
            <v>1</v>
          </cell>
          <cell r="L49">
            <v>0</v>
          </cell>
          <cell r="N49">
            <v>10</v>
          </cell>
          <cell r="P49">
            <v>6</v>
          </cell>
          <cell r="R49">
            <v>0</v>
          </cell>
        </row>
        <row r="50">
          <cell r="A50" t="str">
            <v>Nottinghamshire</v>
          </cell>
          <cell r="B50">
            <v>39</v>
          </cell>
          <cell r="D50">
            <v>1</v>
          </cell>
          <cell r="F50">
            <v>0</v>
          </cell>
          <cell r="H50">
            <v>0</v>
          </cell>
          <cell r="J50">
            <v>0</v>
          </cell>
          <cell r="L50">
            <v>0</v>
          </cell>
          <cell r="N50">
            <v>8</v>
          </cell>
          <cell r="P50">
            <v>8</v>
          </cell>
          <cell r="R50">
            <v>0</v>
          </cell>
        </row>
        <row r="51">
          <cell r="A51" t="str">
            <v>Oxfordshire</v>
          </cell>
          <cell r="B51">
            <v>29</v>
          </cell>
          <cell r="D51">
            <v>0</v>
          </cell>
          <cell r="F51">
            <v>0</v>
          </cell>
          <cell r="H51">
            <v>0</v>
          </cell>
          <cell r="J51">
            <v>2</v>
          </cell>
          <cell r="L51">
            <v>0</v>
          </cell>
          <cell r="N51">
            <v>5</v>
          </cell>
          <cell r="P51">
            <v>0</v>
          </cell>
          <cell r="R51">
            <v>0</v>
          </cell>
        </row>
        <row r="52">
          <cell r="A52" t="str">
            <v>Royal Berkshire</v>
          </cell>
          <cell r="B52">
            <v>15</v>
          </cell>
          <cell r="D52">
            <v>1</v>
          </cell>
          <cell r="F52">
            <v>0</v>
          </cell>
          <cell r="H52">
            <v>0</v>
          </cell>
          <cell r="J52">
            <v>1</v>
          </cell>
          <cell r="L52">
            <v>0</v>
          </cell>
          <cell r="N52">
            <v>5</v>
          </cell>
          <cell r="P52">
            <v>1</v>
          </cell>
          <cell r="R52">
            <v>0</v>
          </cell>
        </row>
        <row r="53">
          <cell r="A53" t="str">
            <v>Shropshire</v>
          </cell>
          <cell r="B53">
            <v>25</v>
          </cell>
          <cell r="D53">
            <v>1</v>
          </cell>
          <cell r="F53">
            <v>0</v>
          </cell>
          <cell r="H53">
            <v>0</v>
          </cell>
          <cell r="J53">
            <v>0</v>
          </cell>
          <cell r="L53">
            <v>0</v>
          </cell>
          <cell r="N53">
            <v>3</v>
          </cell>
          <cell r="P53">
            <v>3</v>
          </cell>
          <cell r="R53">
            <v>0</v>
          </cell>
        </row>
        <row r="54">
          <cell r="A54" t="str">
            <v>Somerset</v>
          </cell>
          <cell r="B54">
            <v>9</v>
          </cell>
          <cell r="D54">
            <v>0</v>
          </cell>
          <cell r="F54">
            <v>0</v>
          </cell>
          <cell r="H54">
            <v>0</v>
          </cell>
          <cell r="J54">
            <v>1</v>
          </cell>
          <cell r="L54">
            <v>1</v>
          </cell>
          <cell r="N54">
            <v>3</v>
          </cell>
          <cell r="P54">
            <v>5</v>
          </cell>
          <cell r="R54">
            <v>0</v>
          </cell>
        </row>
        <row r="55">
          <cell r="A55" t="str">
            <v>Staffordshire</v>
          </cell>
          <cell r="B55">
            <v>63</v>
          </cell>
          <cell r="D55">
            <v>0</v>
          </cell>
          <cell r="F55">
            <v>0</v>
          </cell>
          <cell r="H55">
            <v>1</v>
          </cell>
          <cell r="J55">
            <v>0</v>
          </cell>
          <cell r="L55">
            <v>1</v>
          </cell>
          <cell r="N55">
            <v>10</v>
          </cell>
          <cell r="P55">
            <v>1</v>
          </cell>
          <cell r="R55">
            <v>0</v>
          </cell>
        </row>
        <row r="56">
          <cell r="A56" t="str">
            <v>Suffolk</v>
          </cell>
          <cell r="B56">
            <v>45</v>
          </cell>
          <cell r="D56">
            <v>1</v>
          </cell>
          <cell r="F56">
            <v>0</v>
          </cell>
          <cell r="H56">
            <v>0</v>
          </cell>
          <cell r="J56">
            <v>2</v>
          </cell>
          <cell r="L56">
            <v>1</v>
          </cell>
          <cell r="N56">
            <v>24</v>
          </cell>
          <cell r="P56">
            <v>3</v>
          </cell>
          <cell r="R56">
            <v>0</v>
          </cell>
        </row>
        <row r="57">
          <cell r="A57" t="str">
            <v>Surrey</v>
          </cell>
          <cell r="B57">
            <v>12</v>
          </cell>
          <cell r="D57">
            <v>1</v>
          </cell>
          <cell r="F57">
            <v>0</v>
          </cell>
          <cell r="H57">
            <v>0</v>
          </cell>
          <cell r="J57">
            <v>0</v>
          </cell>
          <cell r="L57">
            <v>0</v>
          </cell>
          <cell r="N57">
            <v>1</v>
          </cell>
          <cell r="P57">
            <v>1</v>
          </cell>
          <cell r="R57">
            <v>0</v>
          </cell>
        </row>
        <row r="58">
          <cell r="A58" t="str">
            <v>Warwickshire</v>
          </cell>
          <cell r="B58">
            <v>25</v>
          </cell>
          <cell r="D58">
            <v>0</v>
          </cell>
          <cell r="F58">
            <v>0</v>
          </cell>
          <cell r="H58">
            <v>0</v>
          </cell>
          <cell r="J58">
            <v>1</v>
          </cell>
          <cell r="L58">
            <v>1</v>
          </cell>
          <cell r="N58">
            <v>1</v>
          </cell>
          <cell r="P58">
            <v>2</v>
          </cell>
          <cell r="R58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1"/>
      <sheetName val="Table 2 data"/>
      <sheetName val="Table 2"/>
    </sheetNames>
    <sheetDataSet>
      <sheetData sheetId="0"/>
      <sheetData sheetId="1"/>
      <sheetData sheetId="2" refreshError="1"/>
    </sheetDataSet>
  </externalBook>
</externalLink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  <v>MHCLG Logo</v>
  </rv>
  <rv s="0">
    <v>1</v>
    <v>5</v>
    <v>Accredited Official Statistics</v>
  </rv>
  <rv s="0">
    <v>2</v>
    <v>5</v>
    <v>Accredited Official Statistics</v>
  </rv>
  <rv s="0">
    <v>3</v>
    <v>5</v>
    <v>MHCLG Logo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firestatistics@communities.gov.uk" TargetMode="External"/><Relationship Id="rId2" Type="http://schemas.openxmlformats.org/officeDocument/2006/relationships/hyperlink" Target="mailto:NewsDesk@communities.gov.uk" TargetMode="External"/><Relationship Id="rId1" Type="http://schemas.openxmlformats.org/officeDocument/2006/relationships/hyperlink" Target="mailto:firestatistics@communities.gov.uk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gov.uk/search/research-and-statistics?keywords=fire&amp;content_store_document_type=upcoming_statistics&amp;order=release-date-oldest" TargetMode="External"/><Relationship Id="rId4" Type="http://schemas.openxmlformats.org/officeDocument/2006/relationships/hyperlink" Target="https://www.gov.uk/government/collections/fire-statistics-great-britain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firestatistics@communities.gov.uk" TargetMode="External"/><Relationship Id="rId2" Type="http://schemas.openxmlformats.org/officeDocument/2006/relationships/hyperlink" Target="https://www.statisticsauthority.gov.uk/code-of-practice/" TargetMode="External"/><Relationship Id="rId1" Type="http://schemas.openxmlformats.org/officeDocument/2006/relationships/hyperlink" Target="https://www.gov.uk/government/collections/fire-statistics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E2120-7DA1-471D-98B7-86B9BB640F7A}">
  <sheetPr codeName="Sheet1"/>
  <dimension ref="A1:K14"/>
  <sheetViews>
    <sheetView showGridLines="0" tabSelected="1" zoomScaleNormal="100" workbookViewId="0"/>
  </sheetViews>
  <sheetFormatPr defaultRowHeight="12.75" x14ac:dyDescent="0.2"/>
  <cols>
    <col min="1" max="1" width="74" style="1" bestFit="1" customWidth="1"/>
    <col min="2" max="2" width="18" style="1" customWidth="1"/>
    <col min="3" max="255" width="9.42578125" style="1" customWidth="1"/>
    <col min="256" max="256" width="2.85546875" style="1" customWidth="1"/>
    <col min="257" max="257" width="74" style="1" bestFit="1" customWidth="1"/>
    <col min="258" max="511" width="9.42578125" style="1" customWidth="1"/>
    <col min="512" max="512" width="2.85546875" style="1" customWidth="1"/>
    <col min="513" max="513" width="74" style="1" bestFit="1" customWidth="1"/>
    <col min="514" max="767" width="9.42578125" style="1" customWidth="1"/>
    <col min="768" max="768" width="2.85546875" style="1" customWidth="1"/>
    <col min="769" max="769" width="74" style="1" bestFit="1" customWidth="1"/>
    <col min="770" max="1023" width="9.42578125" style="1" customWidth="1"/>
    <col min="1024" max="1024" width="2.85546875" style="1" customWidth="1"/>
    <col min="1025" max="1025" width="74" style="1" bestFit="1" customWidth="1"/>
    <col min="1026" max="1279" width="9.42578125" style="1" customWidth="1"/>
    <col min="1280" max="1280" width="2.85546875" style="1" customWidth="1"/>
    <col min="1281" max="1281" width="74" style="1" bestFit="1" customWidth="1"/>
    <col min="1282" max="1535" width="9.42578125" style="1" customWidth="1"/>
    <col min="1536" max="1536" width="2.85546875" style="1" customWidth="1"/>
    <col min="1537" max="1537" width="74" style="1" bestFit="1" customWidth="1"/>
    <col min="1538" max="1791" width="9.42578125" style="1" customWidth="1"/>
    <col min="1792" max="1792" width="2.85546875" style="1" customWidth="1"/>
    <col min="1793" max="1793" width="74" style="1" bestFit="1" customWidth="1"/>
    <col min="1794" max="2047" width="9.42578125" style="1" customWidth="1"/>
    <col min="2048" max="2048" width="2.85546875" style="1" customWidth="1"/>
    <col min="2049" max="2049" width="74" style="1" bestFit="1" customWidth="1"/>
    <col min="2050" max="2303" width="9.42578125" style="1" customWidth="1"/>
    <col min="2304" max="2304" width="2.85546875" style="1" customWidth="1"/>
    <col min="2305" max="2305" width="74" style="1" bestFit="1" customWidth="1"/>
    <col min="2306" max="2559" width="9.42578125" style="1" customWidth="1"/>
    <col min="2560" max="2560" width="2.85546875" style="1" customWidth="1"/>
    <col min="2561" max="2561" width="74" style="1" bestFit="1" customWidth="1"/>
    <col min="2562" max="2815" width="9.42578125" style="1" customWidth="1"/>
    <col min="2816" max="2816" width="2.85546875" style="1" customWidth="1"/>
    <col min="2817" max="2817" width="74" style="1" bestFit="1" customWidth="1"/>
    <col min="2818" max="3071" width="9.42578125" style="1" customWidth="1"/>
    <col min="3072" max="3072" width="2.85546875" style="1" customWidth="1"/>
    <col min="3073" max="3073" width="74" style="1" bestFit="1" customWidth="1"/>
    <col min="3074" max="3327" width="9.42578125" style="1" customWidth="1"/>
    <col min="3328" max="3328" width="2.85546875" style="1" customWidth="1"/>
    <col min="3329" max="3329" width="74" style="1" bestFit="1" customWidth="1"/>
    <col min="3330" max="3583" width="9.42578125" style="1" customWidth="1"/>
    <col min="3584" max="3584" width="2.85546875" style="1" customWidth="1"/>
    <col min="3585" max="3585" width="74" style="1" bestFit="1" customWidth="1"/>
    <col min="3586" max="3839" width="9.42578125" style="1" customWidth="1"/>
    <col min="3840" max="3840" width="2.85546875" style="1" customWidth="1"/>
    <col min="3841" max="3841" width="74" style="1" bestFit="1" customWidth="1"/>
    <col min="3842" max="4095" width="9.42578125" style="1" customWidth="1"/>
    <col min="4096" max="4096" width="2.85546875" style="1" customWidth="1"/>
    <col min="4097" max="4097" width="74" style="1" bestFit="1" customWidth="1"/>
    <col min="4098" max="4351" width="9.42578125" style="1" customWidth="1"/>
    <col min="4352" max="4352" width="2.85546875" style="1" customWidth="1"/>
    <col min="4353" max="4353" width="74" style="1" bestFit="1" customWidth="1"/>
    <col min="4354" max="4607" width="9.42578125" style="1" customWidth="1"/>
    <col min="4608" max="4608" width="2.85546875" style="1" customWidth="1"/>
    <col min="4609" max="4609" width="74" style="1" bestFit="1" customWidth="1"/>
    <col min="4610" max="4863" width="9.42578125" style="1" customWidth="1"/>
    <col min="4864" max="4864" width="2.85546875" style="1" customWidth="1"/>
    <col min="4865" max="4865" width="74" style="1" bestFit="1" customWidth="1"/>
    <col min="4866" max="5119" width="9.42578125" style="1" customWidth="1"/>
    <col min="5120" max="5120" width="2.85546875" style="1" customWidth="1"/>
    <col min="5121" max="5121" width="74" style="1" bestFit="1" customWidth="1"/>
    <col min="5122" max="5375" width="9.42578125" style="1" customWidth="1"/>
    <col min="5376" max="5376" width="2.85546875" style="1" customWidth="1"/>
    <col min="5377" max="5377" width="74" style="1" bestFit="1" customWidth="1"/>
    <col min="5378" max="5631" width="9.42578125" style="1" customWidth="1"/>
    <col min="5632" max="5632" width="2.85546875" style="1" customWidth="1"/>
    <col min="5633" max="5633" width="74" style="1" bestFit="1" customWidth="1"/>
    <col min="5634" max="5887" width="9.42578125" style="1" customWidth="1"/>
    <col min="5888" max="5888" width="2.85546875" style="1" customWidth="1"/>
    <col min="5889" max="5889" width="74" style="1" bestFit="1" customWidth="1"/>
    <col min="5890" max="6143" width="9.42578125" style="1" customWidth="1"/>
    <col min="6144" max="6144" width="2.85546875" style="1" customWidth="1"/>
    <col min="6145" max="6145" width="74" style="1" bestFit="1" customWidth="1"/>
    <col min="6146" max="6399" width="9.42578125" style="1" customWidth="1"/>
    <col min="6400" max="6400" width="2.85546875" style="1" customWidth="1"/>
    <col min="6401" max="6401" width="74" style="1" bestFit="1" customWidth="1"/>
    <col min="6402" max="6655" width="9.42578125" style="1" customWidth="1"/>
    <col min="6656" max="6656" width="2.85546875" style="1" customWidth="1"/>
    <col min="6657" max="6657" width="74" style="1" bestFit="1" customWidth="1"/>
    <col min="6658" max="6911" width="9.42578125" style="1" customWidth="1"/>
    <col min="6912" max="6912" width="2.85546875" style="1" customWidth="1"/>
    <col min="6913" max="6913" width="74" style="1" bestFit="1" customWidth="1"/>
    <col min="6914" max="7167" width="9.42578125" style="1" customWidth="1"/>
    <col min="7168" max="7168" width="2.85546875" style="1" customWidth="1"/>
    <col min="7169" max="7169" width="74" style="1" bestFit="1" customWidth="1"/>
    <col min="7170" max="7423" width="9.42578125" style="1" customWidth="1"/>
    <col min="7424" max="7424" width="2.85546875" style="1" customWidth="1"/>
    <col min="7425" max="7425" width="74" style="1" bestFit="1" customWidth="1"/>
    <col min="7426" max="7679" width="9.42578125" style="1" customWidth="1"/>
    <col min="7680" max="7680" width="2.85546875" style="1" customWidth="1"/>
    <col min="7681" max="7681" width="74" style="1" bestFit="1" customWidth="1"/>
    <col min="7682" max="7935" width="9.42578125" style="1" customWidth="1"/>
    <col min="7936" max="7936" width="2.85546875" style="1" customWidth="1"/>
    <col min="7937" max="7937" width="74" style="1" bestFit="1" customWidth="1"/>
    <col min="7938" max="8191" width="9.42578125" style="1" customWidth="1"/>
    <col min="8192" max="8192" width="2.85546875" style="1" customWidth="1"/>
    <col min="8193" max="8193" width="74" style="1" bestFit="1" customWidth="1"/>
    <col min="8194" max="8447" width="9.42578125" style="1" customWidth="1"/>
    <col min="8448" max="8448" width="2.85546875" style="1" customWidth="1"/>
    <col min="8449" max="8449" width="74" style="1" bestFit="1" customWidth="1"/>
    <col min="8450" max="8703" width="9.42578125" style="1" customWidth="1"/>
    <col min="8704" max="8704" width="2.85546875" style="1" customWidth="1"/>
    <col min="8705" max="8705" width="74" style="1" bestFit="1" customWidth="1"/>
    <col min="8706" max="8959" width="9.42578125" style="1" customWidth="1"/>
    <col min="8960" max="8960" width="2.85546875" style="1" customWidth="1"/>
    <col min="8961" max="8961" width="74" style="1" bestFit="1" customWidth="1"/>
    <col min="8962" max="9215" width="9.42578125" style="1" customWidth="1"/>
    <col min="9216" max="9216" width="2.85546875" style="1" customWidth="1"/>
    <col min="9217" max="9217" width="74" style="1" bestFit="1" customWidth="1"/>
    <col min="9218" max="9471" width="9.42578125" style="1" customWidth="1"/>
    <col min="9472" max="9472" width="2.85546875" style="1" customWidth="1"/>
    <col min="9473" max="9473" width="74" style="1" bestFit="1" customWidth="1"/>
    <col min="9474" max="9727" width="9.42578125" style="1" customWidth="1"/>
    <col min="9728" max="9728" width="2.85546875" style="1" customWidth="1"/>
    <col min="9729" max="9729" width="74" style="1" bestFit="1" customWidth="1"/>
    <col min="9730" max="9983" width="9.42578125" style="1" customWidth="1"/>
    <col min="9984" max="9984" width="2.85546875" style="1" customWidth="1"/>
    <col min="9985" max="9985" width="74" style="1" bestFit="1" customWidth="1"/>
    <col min="9986" max="10239" width="9.42578125" style="1" customWidth="1"/>
    <col min="10240" max="10240" width="2.85546875" style="1" customWidth="1"/>
    <col min="10241" max="10241" width="74" style="1" bestFit="1" customWidth="1"/>
    <col min="10242" max="10495" width="9.42578125" style="1" customWidth="1"/>
    <col min="10496" max="10496" width="2.85546875" style="1" customWidth="1"/>
    <col min="10497" max="10497" width="74" style="1" bestFit="1" customWidth="1"/>
    <col min="10498" max="10751" width="9.42578125" style="1" customWidth="1"/>
    <col min="10752" max="10752" width="2.85546875" style="1" customWidth="1"/>
    <col min="10753" max="10753" width="74" style="1" bestFit="1" customWidth="1"/>
    <col min="10754" max="11007" width="9.42578125" style="1" customWidth="1"/>
    <col min="11008" max="11008" width="2.85546875" style="1" customWidth="1"/>
    <col min="11009" max="11009" width="74" style="1" bestFit="1" customWidth="1"/>
    <col min="11010" max="11263" width="9.42578125" style="1" customWidth="1"/>
    <col min="11264" max="11264" width="2.85546875" style="1" customWidth="1"/>
    <col min="11265" max="11265" width="74" style="1" bestFit="1" customWidth="1"/>
    <col min="11266" max="11519" width="9.42578125" style="1" customWidth="1"/>
    <col min="11520" max="11520" width="2.85546875" style="1" customWidth="1"/>
    <col min="11521" max="11521" width="74" style="1" bestFit="1" customWidth="1"/>
    <col min="11522" max="11775" width="9.42578125" style="1" customWidth="1"/>
    <col min="11776" max="11776" width="2.85546875" style="1" customWidth="1"/>
    <col min="11777" max="11777" width="74" style="1" bestFit="1" customWidth="1"/>
    <col min="11778" max="12031" width="9.42578125" style="1" customWidth="1"/>
    <col min="12032" max="12032" width="2.85546875" style="1" customWidth="1"/>
    <col min="12033" max="12033" width="74" style="1" bestFit="1" customWidth="1"/>
    <col min="12034" max="12287" width="9.42578125" style="1" customWidth="1"/>
    <col min="12288" max="12288" width="2.85546875" style="1" customWidth="1"/>
    <col min="12289" max="12289" width="74" style="1" bestFit="1" customWidth="1"/>
    <col min="12290" max="12543" width="9.42578125" style="1" customWidth="1"/>
    <col min="12544" max="12544" width="2.85546875" style="1" customWidth="1"/>
    <col min="12545" max="12545" width="74" style="1" bestFit="1" customWidth="1"/>
    <col min="12546" max="12799" width="9.42578125" style="1" customWidth="1"/>
    <col min="12800" max="12800" width="2.85546875" style="1" customWidth="1"/>
    <col min="12801" max="12801" width="74" style="1" bestFit="1" customWidth="1"/>
    <col min="12802" max="13055" width="9.42578125" style="1" customWidth="1"/>
    <col min="13056" max="13056" width="2.85546875" style="1" customWidth="1"/>
    <col min="13057" max="13057" width="74" style="1" bestFit="1" customWidth="1"/>
    <col min="13058" max="13311" width="9.42578125" style="1" customWidth="1"/>
    <col min="13312" max="13312" width="2.85546875" style="1" customWidth="1"/>
    <col min="13313" max="13313" width="74" style="1" bestFit="1" customWidth="1"/>
    <col min="13314" max="13567" width="9.42578125" style="1" customWidth="1"/>
    <col min="13568" max="13568" width="2.85546875" style="1" customWidth="1"/>
    <col min="13569" max="13569" width="74" style="1" bestFit="1" customWidth="1"/>
    <col min="13570" max="13823" width="9.42578125" style="1" customWidth="1"/>
    <col min="13824" max="13824" width="2.85546875" style="1" customWidth="1"/>
    <col min="13825" max="13825" width="74" style="1" bestFit="1" customWidth="1"/>
    <col min="13826" max="14079" width="9.42578125" style="1" customWidth="1"/>
    <col min="14080" max="14080" width="2.85546875" style="1" customWidth="1"/>
    <col min="14081" max="14081" width="74" style="1" bestFit="1" customWidth="1"/>
    <col min="14082" max="14335" width="9.42578125" style="1" customWidth="1"/>
    <col min="14336" max="14336" width="2.85546875" style="1" customWidth="1"/>
    <col min="14337" max="14337" width="74" style="1" bestFit="1" customWidth="1"/>
    <col min="14338" max="14591" width="9.42578125" style="1" customWidth="1"/>
    <col min="14592" max="14592" width="2.85546875" style="1" customWidth="1"/>
    <col min="14593" max="14593" width="74" style="1" bestFit="1" customWidth="1"/>
    <col min="14594" max="14847" width="9.42578125" style="1" customWidth="1"/>
    <col min="14848" max="14848" width="2.85546875" style="1" customWidth="1"/>
    <col min="14849" max="14849" width="74" style="1" bestFit="1" customWidth="1"/>
    <col min="14850" max="15103" width="9.42578125" style="1" customWidth="1"/>
    <col min="15104" max="15104" width="2.85546875" style="1" customWidth="1"/>
    <col min="15105" max="15105" width="74" style="1" bestFit="1" customWidth="1"/>
    <col min="15106" max="15359" width="9.42578125" style="1" customWidth="1"/>
    <col min="15360" max="15360" width="2.85546875" style="1" customWidth="1"/>
    <col min="15361" max="15361" width="74" style="1" bestFit="1" customWidth="1"/>
    <col min="15362" max="15615" width="9.42578125" style="1" customWidth="1"/>
    <col min="15616" max="15616" width="2.85546875" style="1" customWidth="1"/>
    <col min="15617" max="15617" width="74" style="1" bestFit="1" customWidth="1"/>
    <col min="15618" max="15871" width="9.42578125" style="1" customWidth="1"/>
    <col min="15872" max="15872" width="2.85546875" style="1" customWidth="1"/>
    <col min="15873" max="15873" width="74" style="1" bestFit="1" customWidth="1"/>
    <col min="15874" max="16127" width="9.42578125" style="1" customWidth="1"/>
    <col min="16128" max="16128" width="2.85546875" style="1" customWidth="1"/>
    <col min="16129" max="16129" width="74" style="1" bestFit="1" customWidth="1"/>
    <col min="16130" max="16384" width="9.42578125" style="1" customWidth="1"/>
  </cols>
  <sheetData>
    <row r="1" spans="1:11" ht="84" customHeight="1" x14ac:dyDescent="0.2">
      <c r="A1" s="1" t="e" vm="1">
        <v>#VALUE!</v>
      </c>
      <c r="B1" s="1" t="e" vm="2">
        <v>#VALUE!</v>
      </c>
    </row>
    <row r="2" spans="1:11" ht="23.25" x14ac:dyDescent="0.2">
      <c r="A2" s="2" t="s">
        <v>25</v>
      </c>
    </row>
    <row r="3" spans="1:11" ht="23.25" x14ac:dyDescent="0.2">
      <c r="A3" s="8" t="str">
        <f>_xlfn.CONCAT("England, year ending ",config!B5," ",config!B6,": Data tables")</f>
        <v>England, year ending March 2026: Data tables</v>
      </c>
    </row>
    <row r="4" spans="1:11" ht="45" customHeight="1" x14ac:dyDescent="0.25">
      <c r="A4" s="9" t="s">
        <v>36</v>
      </c>
      <c r="C4" s="3"/>
      <c r="K4" s="4"/>
    </row>
    <row r="5" spans="1:11" ht="31.5" customHeight="1" x14ac:dyDescent="0.2">
      <c r="A5" s="10" t="str">
        <f>_xlfn.CONCAT("Responsible Statistician: ",config!B4)</f>
        <v>Responsible Statistician: Ollie Gee</v>
      </c>
      <c r="B5" s="5"/>
    </row>
    <row r="6" spans="1:11" ht="15.75" customHeight="1" x14ac:dyDescent="0.2">
      <c r="A6" s="11" t="s">
        <v>81</v>
      </c>
      <c r="B6" s="5"/>
    </row>
    <row r="7" spans="1:11" ht="15.75" customHeight="1" x14ac:dyDescent="0.2">
      <c r="A7" s="12" t="s">
        <v>63</v>
      </c>
      <c r="B7" s="7"/>
    </row>
    <row r="8" spans="1:11" ht="31.5" customHeight="1" x14ac:dyDescent="0.2">
      <c r="A8" s="11" t="str">
        <f>_xlfn.CONCAT("Published: ",config!B1)</f>
        <v>Published: 19 August 2026</v>
      </c>
      <c r="B8" s="6"/>
    </row>
    <row r="9" spans="1:11" ht="15.75" customHeight="1" x14ac:dyDescent="0.2">
      <c r="A9" s="11" t="str">
        <f>_xlfn.CONCAT("Next update: ",config!B2)</f>
        <v>Next update: Summer 2027</v>
      </c>
      <c r="B9" s="6"/>
    </row>
    <row r="10" spans="1:11" ht="31.5" customHeight="1" x14ac:dyDescent="0.2">
      <c r="A10" s="10" t="str">
        <f>_xlfn.CONCAT("Crown copyright © ",config!B8)</f>
        <v>Crown copyright © 2026</v>
      </c>
    </row>
    <row r="11" spans="1:11" ht="15.75" customHeight="1" x14ac:dyDescent="0.2">
      <c r="A11" s="11" t="s">
        <v>26</v>
      </c>
    </row>
    <row r="12" spans="1:11" ht="31.5" customHeight="1" x14ac:dyDescent="0.2">
      <c r="A12" s="10" t="s">
        <v>27</v>
      </c>
    </row>
    <row r="13" spans="1:11" ht="15.75" customHeight="1" x14ac:dyDescent="0.2">
      <c r="A13" s="10" t="s">
        <v>44</v>
      </c>
    </row>
    <row r="14" spans="1:11" ht="15.75" customHeight="1" x14ac:dyDescent="0.2">
      <c r="A14" s="11" t="s">
        <v>62</v>
      </c>
    </row>
  </sheetData>
  <hyperlinks>
    <hyperlink ref="A14" r:id="rId1" xr:uid="{05A8ED12-0881-49E3-96F3-BB9DF73F48FA}"/>
    <hyperlink ref="A7" r:id="rId2" xr:uid="{FA0A0B51-9909-42E6-9629-383DFD93F096}"/>
    <hyperlink ref="A6" r:id="rId3" display="firestatistics@communities.gov.uk" xr:uid="{896C125C-A639-4EF0-9B90-E27F80BCE092}"/>
    <hyperlink ref="A8" r:id="rId4" display="https://www.gov.uk/government/collections/fire-statistics-great-britain" xr:uid="{6C42518D-BFBD-4268-A931-2A7768BCF0BE}"/>
    <hyperlink ref="A9" r:id="rId5" display="https://www.gov.uk/search/research-and-statistics?keywords=fire&amp;content_store_document_type=upcoming_statistics&amp;order=release-date-oldest" xr:uid="{BD196C4D-303C-4677-B7D9-9D6282094F27}"/>
    <hyperlink ref="A11" location="Contents!A1" display="Contents" xr:uid="{CF7D889F-62B0-4901-AC76-7EB6BA728353}"/>
  </hyperlinks>
  <pageMargins left="0.70000000000000007" right="0.70000000000000007" top="0.75" bottom="0.75" header="0.30000000000000004" footer="0.30000000000000004"/>
  <pageSetup paperSize="9" fitToWidth="0" fitToHeight="0" orientation="landscape" r:id="rId6"/>
  <headerFooter>
    <oddHeader>&amp;C&amp;"Aptos"&amp;10&amp;K000000 OFFICIAL&amp;1#_x000D_</oddHeader>
    <oddFooter>&amp;C_x000D_&amp;1#&amp;"Aptos"&amp;10&amp;K000000 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14BAF-C66E-4CCD-BFBC-A2B35B8A8B33}">
  <sheetPr codeName="Sheet2">
    <tabColor rgb="FFFF0000"/>
  </sheetPr>
  <dimension ref="A1:B9"/>
  <sheetViews>
    <sheetView zoomScaleNormal="100" workbookViewId="0">
      <selection activeCell="B3" sqref="B3"/>
    </sheetView>
  </sheetViews>
  <sheetFormatPr defaultRowHeight="15" x14ac:dyDescent="0.2"/>
  <cols>
    <col min="1" max="1" width="25.140625" style="14" bestFit="1" customWidth="1"/>
    <col min="2" max="2" width="14.5703125" style="14" bestFit="1" customWidth="1"/>
    <col min="3" max="16384" width="9.140625" style="14"/>
  </cols>
  <sheetData>
    <row r="1" spans="1:2" ht="15.75" x14ac:dyDescent="0.25">
      <c r="A1" s="13" t="s">
        <v>54</v>
      </c>
      <c r="B1" s="14" t="s">
        <v>79</v>
      </c>
    </row>
    <row r="2" spans="1:2" x14ac:dyDescent="0.2">
      <c r="A2" s="14" t="s">
        <v>55</v>
      </c>
      <c r="B2" s="14" t="s">
        <v>77</v>
      </c>
    </row>
    <row r="3" spans="1:2" x14ac:dyDescent="0.2">
      <c r="A3" s="14" t="s">
        <v>56</v>
      </c>
      <c r="B3" s="14" t="s">
        <v>82</v>
      </c>
    </row>
    <row r="4" spans="1:2" x14ac:dyDescent="0.2">
      <c r="A4" s="14" t="s">
        <v>57</v>
      </c>
      <c r="B4" s="14" t="s">
        <v>78</v>
      </c>
    </row>
    <row r="5" spans="1:2" x14ac:dyDescent="0.2">
      <c r="A5" s="14" t="s">
        <v>58</v>
      </c>
      <c r="B5" s="14" t="s">
        <v>59</v>
      </c>
    </row>
    <row r="6" spans="1:2" x14ac:dyDescent="0.2">
      <c r="A6" s="14" t="s">
        <v>60</v>
      </c>
      <c r="B6" s="14">
        <v>2026</v>
      </c>
    </row>
    <row r="7" spans="1:2" x14ac:dyDescent="0.2">
      <c r="A7" s="14" t="s">
        <v>61</v>
      </c>
      <c r="B7" s="14" t="s">
        <v>74</v>
      </c>
    </row>
    <row r="8" spans="1:2" x14ac:dyDescent="0.2">
      <c r="A8" s="14" t="s">
        <v>75</v>
      </c>
      <c r="B8" s="14">
        <v>2026</v>
      </c>
    </row>
    <row r="9" spans="1:2" x14ac:dyDescent="0.2">
      <c r="A9" s="14" t="s">
        <v>76</v>
      </c>
      <c r="B9" s="14" t="s">
        <v>80</v>
      </c>
    </row>
  </sheetData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3D66E-2D4C-424C-8CFC-284D37FF6910}">
  <sheetPr codeName="Sheet3"/>
  <dimension ref="A1:F20"/>
  <sheetViews>
    <sheetView showGridLines="0" zoomScaleNormal="100" workbookViewId="0"/>
  </sheetViews>
  <sheetFormatPr defaultColWidth="9.42578125" defaultRowHeight="15" x14ac:dyDescent="0.2"/>
  <cols>
    <col min="1" max="1" width="24.5703125" style="23" customWidth="1"/>
    <col min="2" max="2" width="51.85546875" style="28" customWidth="1"/>
    <col min="3" max="3" width="72" style="28" customWidth="1"/>
    <col min="4" max="4" width="25" style="23" customWidth="1"/>
    <col min="5" max="5" width="27.85546875" style="23" customWidth="1"/>
    <col min="6" max="6" width="9.42578125" style="23" customWidth="1"/>
    <col min="7" max="16384" width="9.42578125" style="23"/>
  </cols>
  <sheetData>
    <row r="1" spans="1:6" s="16" customFormat="1" ht="15.6" customHeight="1" x14ac:dyDescent="0.25">
      <c r="A1" s="15" t="s">
        <v>25</v>
      </c>
      <c r="D1" s="54" t="e" vm="3">
        <v>#VALUE!</v>
      </c>
      <c r="E1" s="54" t="e" vm="4">
        <v>#VALUE!</v>
      </c>
    </row>
    <row r="2" spans="1:6" s="16" customFormat="1" ht="21.6" customHeight="1" x14ac:dyDescent="0.25">
      <c r="A2" s="17" t="str">
        <f>_xlfn.CONCAT("Publication Date: ",config!B1)</f>
        <v>Publication Date: 19 August 2026</v>
      </c>
      <c r="B2" s="18"/>
      <c r="C2" s="18"/>
      <c r="D2" s="54"/>
      <c r="E2" s="54"/>
      <c r="F2" s="18"/>
    </row>
    <row r="3" spans="1:6" s="19" customFormat="1" ht="18" customHeight="1" x14ac:dyDescent="0.2">
      <c r="A3" s="19" t="s">
        <v>28</v>
      </c>
      <c r="D3" s="54"/>
      <c r="E3" s="54"/>
    </row>
    <row r="4" spans="1:6" s="19" customFormat="1" ht="18" customHeight="1" x14ac:dyDescent="0.2">
      <c r="A4" s="20" t="s">
        <v>29</v>
      </c>
      <c r="D4" s="54"/>
      <c r="E4" s="54"/>
    </row>
    <row r="5" spans="1:6" ht="45.95" customHeight="1" x14ac:dyDescent="0.25">
      <c r="A5" s="21" t="s">
        <v>30</v>
      </c>
      <c r="B5" s="21" t="s">
        <v>31</v>
      </c>
      <c r="C5" s="21" t="s">
        <v>45</v>
      </c>
      <c r="D5" s="21" t="s">
        <v>32</v>
      </c>
      <c r="E5" s="22" t="s">
        <v>52</v>
      </c>
    </row>
    <row r="6" spans="1:6" x14ac:dyDescent="0.2">
      <c r="A6" s="24" t="s">
        <v>34</v>
      </c>
      <c r="B6" s="25" t="s">
        <v>35</v>
      </c>
      <c r="C6" s="25" t="s">
        <v>46</v>
      </c>
      <c r="D6" s="26" t="str">
        <f>_xlfn.CONCAT("2010/11 to ", config!$B$7)</f>
        <v>2010/11 to 2025/26</v>
      </c>
      <c r="E6" s="27" t="s">
        <v>33</v>
      </c>
    </row>
    <row r="7" spans="1:6" ht="30" x14ac:dyDescent="0.2">
      <c r="A7" s="24" t="s">
        <v>37</v>
      </c>
      <c r="B7" s="25" t="s">
        <v>38</v>
      </c>
      <c r="C7" s="25" t="s">
        <v>47</v>
      </c>
      <c r="D7" s="26" t="str">
        <f>_xlfn.CONCAT("2010/11 to ", config!$B$7)</f>
        <v>2010/11 to 2025/26</v>
      </c>
      <c r="E7" s="27" t="s">
        <v>33</v>
      </c>
    </row>
    <row r="9" spans="1:6" x14ac:dyDescent="0.2">
      <c r="D9" s="29"/>
    </row>
    <row r="10" spans="1:6" x14ac:dyDescent="0.2">
      <c r="D10" s="29"/>
    </row>
    <row r="11" spans="1:6" x14ac:dyDescent="0.2">
      <c r="D11" s="29"/>
    </row>
    <row r="12" spans="1:6" x14ac:dyDescent="0.2">
      <c r="D12" s="29"/>
    </row>
    <row r="13" spans="1:6" x14ac:dyDescent="0.2">
      <c r="D13" s="29"/>
    </row>
    <row r="14" spans="1:6" x14ac:dyDescent="0.2">
      <c r="D14" s="29"/>
    </row>
    <row r="15" spans="1:6" x14ac:dyDescent="0.2">
      <c r="D15" s="29"/>
    </row>
    <row r="16" spans="1:6" x14ac:dyDescent="0.2">
      <c r="D16" s="29"/>
    </row>
    <row r="17" spans="4:4" x14ac:dyDescent="0.2">
      <c r="D17" s="29"/>
    </row>
    <row r="18" spans="4:4" x14ac:dyDescent="0.2">
      <c r="D18" s="29"/>
    </row>
    <row r="19" spans="4:4" x14ac:dyDescent="0.2">
      <c r="D19" s="29"/>
    </row>
    <row r="20" spans="4:4" x14ac:dyDescent="0.2">
      <c r="D20" s="29"/>
    </row>
  </sheetData>
  <mergeCells count="2">
    <mergeCell ref="E1:E4"/>
    <mergeCell ref="D1:D4"/>
  </mergeCells>
  <hyperlinks>
    <hyperlink ref="A4" location="Cover_sheet!A1" display="Cover sheet" xr:uid="{561511E5-3381-498A-B467-9EFF5F4F0348}"/>
    <hyperlink ref="A7" location="FIRE0703!A1" display="FIRE0703" xr:uid="{71404586-3771-43E7-9AF6-39304CBE3805}"/>
    <hyperlink ref="A6" location="Data!A1" display="Data" xr:uid="{55A0BEDA-85C8-4B06-A36A-7C4461E5AED7}"/>
  </hyperlinks>
  <pageMargins left="0.31496062992126012" right="0.31496062992126012" top="0.74803149606299213" bottom="0.74803149606299213" header="0.31496062992126012" footer="0.31496062992126012"/>
  <pageSetup paperSize="0" scale="90" fitToWidth="0" fitToHeight="0" orientation="landscape" horizontalDpi="0" verticalDpi="0" copies="0"/>
  <headerFooter>
    <oddHeader>&amp;C&amp;"Aptos"&amp;10&amp;K000000 OFFICIAL&amp;1#_x000D_</oddHeader>
    <oddFooter>&amp;C_x000D_&amp;1#&amp;"Aptos"&amp;10&amp;K000000 OFFICIAL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F2C2D-2BF8-4DBC-89DC-169523D867E8}">
  <sheetPr codeName="Sheet8"/>
  <dimension ref="A1:A16"/>
  <sheetViews>
    <sheetView showGridLines="0" zoomScaleNormal="100" workbookViewId="0"/>
  </sheetViews>
  <sheetFormatPr defaultRowHeight="15" x14ac:dyDescent="0.2"/>
  <cols>
    <col min="1" max="16384" width="9.140625" style="14"/>
  </cols>
  <sheetData>
    <row r="1" spans="1:1" ht="15.75" x14ac:dyDescent="0.25">
      <c r="A1" s="13" t="s">
        <v>64</v>
      </c>
    </row>
    <row r="2" spans="1:1" ht="31.5" customHeight="1" x14ac:dyDescent="0.25">
      <c r="A2" s="13" t="s">
        <v>65</v>
      </c>
    </row>
    <row r="3" spans="1:1" x14ac:dyDescent="0.2">
      <c r="A3" s="30" t="s">
        <v>39</v>
      </c>
    </row>
    <row r="4" spans="1:1" x14ac:dyDescent="0.2">
      <c r="A4" s="30" t="s">
        <v>40</v>
      </c>
    </row>
    <row r="5" spans="1:1" x14ac:dyDescent="0.2">
      <c r="A5" s="30" t="s">
        <v>41</v>
      </c>
    </row>
    <row r="6" spans="1:1" x14ac:dyDescent="0.2">
      <c r="A6" s="30" t="s">
        <v>42</v>
      </c>
    </row>
    <row r="7" spans="1:1" x14ac:dyDescent="0.2">
      <c r="A7" s="31" t="s">
        <v>20</v>
      </c>
    </row>
    <row r="8" spans="1:1" ht="31.5" customHeight="1" x14ac:dyDescent="0.25">
      <c r="A8" s="32" t="s">
        <v>13</v>
      </c>
    </row>
    <row r="9" spans="1:1" x14ac:dyDescent="0.2">
      <c r="A9" s="30" t="s">
        <v>66</v>
      </c>
    </row>
    <row r="10" spans="1:1" x14ac:dyDescent="0.2">
      <c r="A10" s="33" t="s">
        <v>67</v>
      </c>
    </row>
    <row r="11" spans="1:1" ht="31.5" customHeight="1" x14ac:dyDescent="0.2">
      <c r="A11" s="30" t="str">
        <f>_xlfn.CONCAT("The data in this table are consistent with records that reached FaRDaP by ",config!B3,".")</f>
        <v>The data in this table are consistent with records that reached FaRDaP by 12 May 2026.</v>
      </c>
    </row>
    <row r="12" spans="1:1" ht="31.5" customHeight="1" x14ac:dyDescent="0.2">
      <c r="A12" s="30" t="s">
        <v>14</v>
      </c>
    </row>
    <row r="13" spans="1:1" x14ac:dyDescent="0.2">
      <c r="A13" s="34" t="s">
        <v>15</v>
      </c>
    </row>
    <row r="14" spans="1:1" x14ac:dyDescent="0.2">
      <c r="A14" s="34" t="s">
        <v>53</v>
      </c>
    </row>
    <row r="15" spans="1:1" ht="31.5" customHeight="1" x14ac:dyDescent="0.2">
      <c r="A15" s="30" t="s">
        <v>68</v>
      </c>
    </row>
    <row r="16" spans="1:1" x14ac:dyDescent="0.2">
      <c r="A16" s="34" t="s">
        <v>69</v>
      </c>
    </row>
  </sheetData>
  <hyperlinks>
    <hyperlink ref="A13" r:id="rId1" xr:uid="{148F547A-3616-4228-943E-5B18E7432B6B}"/>
    <hyperlink ref="A14" r:id="rId2" display="The statistics in this table are National Statistics." xr:uid="{C57843BE-A5A5-4477-9885-94EC9383C8AE}"/>
    <hyperlink ref="A16" r:id="rId3" xr:uid="{0642C5FD-A709-4152-B948-A7B67F79AFC9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1:D433"/>
  <sheetViews>
    <sheetView showGridLines="0" zoomScaleNormal="100" workbookViewId="0"/>
  </sheetViews>
  <sheetFormatPr defaultColWidth="9.140625" defaultRowHeight="15" x14ac:dyDescent="0.2"/>
  <cols>
    <col min="1" max="1" width="21.42578125" style="14" bestFit="1" customWidth="1"/>
    <col min="2" max="2" width="19.42578125" style="14" bestFit="1" customWidth="1"/>
    <col min="3" max="3" width="24.7109375" style="14" bestFit="1" customWidth="1"/>
    <col min="4" max="4" width="29.28515625" style="35" bestFit="1" customWidth="1"/>
    <col min="5" max="16384" width="9.140625" style="14"/>
  </cols>
  <sheetData>
    <row r="1" spans="1:4" s="13" customFormat="1" ht="15.75" x14ac:dyDescent="0.25">
      <c r="A1" s="13" t="s">
        <v>0</v>
      </c>
      <c r="B1" s="13" t="s">
        <v>18</v>
      </c>
      <c r="C1" s="13" t="s">
        <v>17</v>
      </c>
      <c r="D1" s="56" t="s">
        <v>48</v>
      </c>
    </row>
    <row r="2" spans="1:4" x14ac:dyDescent="0.2">
      <c r="A2" s="31" t="s">
        <v>9</v>
      </c>
      <c r="B2" s="31" t="s">
        <v>1</v>
      </c>
      <c r="C2" s="31" t="s">
        <v>5</v>
      </c>
      <c r="D2" s="36">
        <v>52</v>
      </c>
    </row>
    <row r="3" spans="1:4" x14ac:dyDescent="0.2">
      <c r="A3" s="31" t="s">
        <v>9</v>
      </c>
      <c r="B3" s="31" t="s">
        <v>70</v>
      </c>
      <c r="C3" s="31" t="s">
        <v>5</v>
      </c>
      <c r="D3" s="36">
        <v>2218</v>
      </c>
    </row>
    <row r="4" spans="1:4" x14ac:dyDescent="0.2">
      <c r="A4" s="31" t="s">
        <v>9</v>
      </c>
      <c r="B4" s="31" t="s">
        <v>70</v>
      </c>
      <c r="C4" s="31" t="s">
        <v>5</v>
      </c>
      <c r="D4" s="36">
        <v>1363</v>
      </c>
    </row>
    <row r="5" spans="1:4" x14ac:dyDescent="0.2">
      <c r="A5" s="31" t="s">
        <v>9</v>
      </c>
      <c r="B5" s="31" t="s">
        <v>71</v>
      </c>
      <c r="C5" s="31" t="s">
        <v>5</v>
      </c>
      <c r="D5" s="36">
        <v>873</v>
      </c>
    </row>
    <row r="6" spans="1:4" x14ac:dyDescent="0.2">
      <c r="A6" s="31" t="s">
        <v>9</v>
      </c>
      <c r="B6" s="31" t="s">
        <v>71</v>
      </c>
      <c r="C6" s="31" t="s">
        <v>5</v>
      </c>
      <c r="D6" s="36">
        <v>1622</v>
      </c>
    </row>
    <row r="7" spans="1:4" x14ac:dyDescent="0.2">
      <c r="A7" s="31" t="s">
        <v>9</v>
      </c>
      <c r="B7" s="31" t="s">
        <v>70</v>
      </c>
      <c r="C7" s="31" t="s">
        <v>5</v>
      </c>
      <c r="D7" s="36">
        <v>531</v>
      </c>
    </row>
    <row r="8" spans="1:4" x14ac:dyDescent="0.2">
      <c r="A8" s="31" t="s">
        <v>9</v>
      </c>
      <c r="B8" s="31" t="s">
        <v>71</v>
      </c>
      <c r="C8" s="31" t="s">
        <v>5</v>
      </c>
      <c r="D8" s="36">
        <v>83</v>
      </c>
    </row>
    <row r="9" spans="1:4" x14ac:dyDescent="0.2">
      <c r="A9" s="31" t="s">
        <v>9</v>
      </c>
      <c r="B9" s="31" t="s">
        <v>1</v>
      </c>
      <c r="C9" s="31" t="s">
        <v>5</v>
      </c>
      <c r="D9" s="36">
        <v>74</v>
      </c>
    </row>
    <row r="10" spans="1:4" x14ac:dyDescent="0.2">
      <c r="A10" s="31" t="s">
        <v>9</v>
      </c>
      <c r="B10" s="31" t="s">
        <v>19</v>
      </c>
      <c r="C10" s="31" t="s">
        <v>5</v>
      </c>
      <c r="D10" s="36">
        <v>6816</v>
      </c>
    </row>
    <row r="11" spans="1:4" x14ac:dyDescent="0.2">
      <c r="A11" s="31" t="s">
        <v>9</v>
      </c>
      <c r="B11" s="31" t="s">
        <v>1</v>
      </c>
      <c r="C11" s="31" t="s">
        <v>72</v>
      </c>
      <c r="D11" s="36">
        <v>15</v>
      </c>
    </row>
    <row r="12" spans="1:4" x14ac:dyDescent="0.2">
      <c r="A12" s="31" t="s">
        <v>9</v>
      </c>
      <c r="B12" s="31" t="s">
        <v>70</v>
      </c>
      <c r="C12" s="31" t="s">
        <v>72</v>
      </c>
      <c r="D12" s="36">
        <v>844</v>
      </c>
    </row>
    <row r="13" spans="1:4" x14ac:dyDescent="0.2">
      <c r="A13" s="31" t="s">
        <v>9</v>
      </c>
      <c r="B13" s="31" t="s">
        <v>70</v>
      </c>
      <c r="C13" s="31" t="s">
        <v>72</v>
      </c>
      <c r="D13" s="36">
        <v>836</v>
      </c>
    </row>
    <row r="14" spans="1:4" x14ac:dyDescent="0.2">
      <c r="A14" s="31" t="s">
        <v>9</v>
      </c>
      <c r="B14" s="31" t="s">
        <v>71</v>
      </c>
      <c r="C14" s="31" t="s">
        <v>72</v>
      </c>
      <c r="D14" s="36">
        <v>556</v>
      </c>
    </row>
    <row r="15" spans="1:4" x14ac:dyDescent="0.2">
      <c r="A15" s="31" t="s">
        <v>9</v>
      </c>
      <c r="B15" s="31" t="s">
        <v>71</v>
      </c>
      <c r="C15" s="31" t="s">
        <v>72</v>
      </c>
      <c r="D15" s="36">
        <v>1187</v>
      </c>
    </row>
    <row r="16" spans="1:4" x14ac:dyDescent="0.2">
      <c r="A16" s="31" t="s">
        <v>9</v>
      </c>
      <c r="B16" s="31" t="s">
        <v>70</v>
      </c>
      <c r="C16" s="31" t="s">
        <v>72</v>
      </c>
      <c r="D16" s="36">
        <v>296</v>
      </c>
    </row>
    <row r="17" spans="1:4" x14ac:dyDescent="0.2">
      <c r="A17" s="31" t="s">
        <v>9</v>
      </c>
      <c r="B17" s="31" t="s">
        <v>71</v>
      </c>
      <c r="C17" s="31" t="s">
        <v>72</v>
      </c>
      <c r="D17" s="36">
        <v>41</v>
      </c>
    </row>
    <row r="18" spans="1:4" x14ac:dyDescent="0.2">
      <c r="A18" s="31" t="s">
        <v>9</v>
      </c>
      <c r="B18" s="31" t="s">
        <v>1</v>
      </c>
      <c r="C18" s="31" t="s">
        <v>72</v>
      </c>
      <c r="D18" s="36">
        <v>23</v>
      </c>
    </row>
    <row r="19" spans="1:4" x14ac:dyDescent="0.2">
      <c r="A19" s="31" t="s">
        <v>9</v>
      </c>
      <c r="B19" s="31" t="s">
        <v>19</v>
      </c>
      <c r="C19" s="31" t="s">
        <v>72</v>
      </c>
      <c r="D19" s="36">
        <v>3798</v>
      </c>
    </row>
    <row r="20" spans="1:4" x14ac:dyDescent="0.2">
      <c r="A20" s="31" t="s">
        <v>9</v>
      </c>
      <c r="B20" s="31" t="s">
        <v>1</v>
      </c>
      <c r="C20" s="31" t="s">
        <v>72</v>
      </c>
      <c r="D20" s="36">
        <v>55</v>
      </c>
    </row>
    <row r="21" spans="1:4" x14ac:dyDescent="0.2">
      <c r="A21" s="31" t="s">
        <v>9</v>
      </c>
      <c r="B21" s="31" t="s">
        <v>70</v>
      </c>
      <c r="C21" s="31" t="s">
        <v>72</v>
      </c>
      <c r="D21" s="36">
        <v>1758</v>
      </c>
    </row>
    <row r="22" spans="1:4" x14ac:dyDescent="0.2">
      <c r="A22" s="31" t="s">
        <v>9</v>
      </c>
      <c r="B22" s="31" t="s">
        <v>70</v>
      </c>
      <c r="C22" s="31" t="s">
        <v>72</v>
      </c>
      <c r="D22" s="36">
        <v>2275</v>
      </c>
    </row>
    <row r="23" spans="1:4" x14ac:dyDescent="0.2">
      <c r="A23" s="31" t="s">
        <v>9</v>
      </c>
      <c r="B23" s="31" t="s">
        <v>71</v>
      </c>
      <c r="C23" s="31" t="s">
        <v>72</v>
      </c>
      <c r="D23" s="36">
        <v>2738</v>
      </c>
    </row>
    <row r="24" spans="1:4" x14ac:dyDescent="0.2">
      <c r="A24" s="31" t="s">
        <v>9</v>
      </c>
      <c r="B24" s="31" t="s">
        <v>71</v>
      </c>
      <c r="C24" s="31" t="s">
        <v>72</v>
      </c>
      <c r="D24" s="36">
        <v>4920</v>
      </c>
    </row>
    <row r="25" spans="1:4" x14ac:dyDescent="0.2">
      <c r="A25" s="31" t="s">
        <v>9</v>
      </c>
      <c r="B25" s="31" t="s">
        <v>70</v>
      </c>
      <c r="C25" s="31" t="s">
        <v>72</v>
      </c>
      <c r="D25" s="36">
        <v>671</v>
      </c>
    </row>
    <row r="26" spans="1:4" x14ac:dyDescent="0.2">
      <c r="A26" s="31" t="s">
        <v>9</v>
      </c>
      <c r="B26" s="31" t="s">
        <v>71</v>
      </c>
      <c r="C26" s="31" t="s">
        <v>72</v>
      </c>
      <c r="D26" s="36">
        <v>597</v>
      </c>
    </row>
    <row r="27" spans="1:4" x14ac:dyDescent="0.2">
      <c r="A27" s="31" t="s">
        <v>9</v>
      </c>
      <c r="B27" s="31" t="s">
        <v>1</v>
      </c>
      <c r="C27" s="31" t="s">
        <v>72</v>
      </c>
      <c r="D27" s="36">
        <v>103</v>
      </c>
    </row>
    <row r="28" spans="1:4" x14ac:dyDescent="0.2">
      <c r="A28" s="31" t="s">
        <v>9</v>
      </c>
      <c r="B28" s="31" t="s">
        <v>19</v>
      </c>
      <c r="C28" s="31" t="s">
        <v>72</v>
      </c>
      <c r="D28" s="36">
        <v>13117</v>
      </c>
    </row>
    <row r="29" spans="1:4" x14ac:dyDescent="0.2">
      <c r="A29" s="31" t="s">
        <v>10</v>
      </c>
      <c r="B29" s="31" t="s">
        <v>1</v>
      </c>
      <c r="C29" s="31" t="s">
        <v>5</v>
      </c>
      <c r="D29" s="36">
        <v>57</v>
      </c>
    </row>
    <row r="30" spans="1:4" x14ac:dyDescent="0.2">
      <c r="A30" s="31" t="s">
        <v>10</v>
      </c>
      <c r="B30" s="31" t="s">
        <v>70</v>
      </c>
      <c r="C30" s="31" t="s">
        <v>5</v>
      </c>
      <c r="D30" s="36">
        <v>2120</v>
      </c>
    </row>
    <row r="31" spans="1:4" x14ac:dyDescent="0.2">
      <c r="A31" s="31" t="s">
        <v>10</v>
      </c>
      <c r="B31" s="31" t="s">
        <v>70</v>
      </c>
      <c r="C31" s="31" t="s">
        <v>5</v>
      </c>
      <c r="D31" s="36">
        <v>1483</v>
      </c>
    </row>
    <row r="32" spans="1:4" x14ac:dyDescent="0.2">
      <c r="A32" s="31" t="s">
        <v>10</v>
      </c>
      <c r="B32" s="31" t="s">
        <v>71</v>
      </c>
      <c r="C32" s="31" t="s">
        <v>5</v>
      </c>
      <c r="D32" s="36">
        <v>868</v>
      </c>
    </row>
    <row r="33" spans="1:4" x14ac:dyDescent="0.2">
      <c r="A33" s="31" t="s">
        <v>10</v>
      </c>
      <c r="B33" s="31" t="s">
        <v>71</v>
      </c>
      <c r="C33" s="31" t="s">
        <v>5</v>
      </c>
      <c r="D33" s="36">
        <v>1667</v>
      </c>
    </row>
    <row r="34" spans="1:4" x14ac:dyDescent="0.2">
      <c r="A34" s="31" t="s">
        <v>10</v>
      </c>
      <c r="B34" s="31" t="s">
        <v>70</v>
      </c>
      <c r="C34" s="31" t="s">
        <v>5</v>
      </c>
      <c r="D34" s="36">
        <v>568</v>
      </c>
    </row>
    <row r="35" spans="1:4" x14ac:dyDescent="0.2">
      <c r="A35" s="31" t="s">
        <v>10</v>
      </c>
      <c r="B35" s="31" t="s">
        <v>71</v>
      </c>
      <c r="C35" s="31" t="s">
        <v>5</v>
      </c>
      <c r="D35" s="36">
        <v>98</v>
      </c>
    </row>
    <row r="36" spans="1:4" x14ac:dyDescent="0.2">
      <c r="A36" s="31" t="s">
        <v>10</v>
      </c>
      <c r="B36" s="31" t="s">
        <v>1</v>
      </c>
      <c r="C36" s="31" t="s">
        <v>5</v>
      </c>
      <c r="D36" s="36">
        <v>74</v>
      </c>
    </row>
    <row r="37" spans="1:4" x14ac:dyDescent="0.2">
      <c r="A37" s="31" t="s">
        <v>10</v>
      </c>
      <c r="B37" s="31" t="s">
        <v>19</v>
      </c>
      <c r="C37" s="31" t="s">
        <v>5</v>
      </c>
      <c r="D37" s="36">
        <v>6935</v>
      </c>
    </row>
    <row r="38" spans="1:4" x14ac:dyDescent="0.2">
      <c r="A38" s="31" t="s">
        <v>10</v>
      </c>
      <c r="B38" s="31" t="s">
        <v>1</v>
      </c>
      <c r="C38" s="31" t="s">
        <v>72</v>
      </c>
      <c r="D38" s="36">
        <v>20</v>
      </c>
    </row>
    <row r="39" spans="1:4" x14ac:dyDescent="0.2">
      <c r="A39" s="31" t="s">
        <v>10</v>
      </c>
      <c r="B39" s="31" t="s">
        <v>70</v>
      </c>
      <c r="C39" s="31" t="s">
        <v>72</v>
      </c>
      <c r="D39" s="36">
        <v>725</v>
      </c>
    </row>
    <row r="40" spans="1:4" x14ac:dyDescent="0.2">
      <c r="A40" s="31" t="s">
        <v>10</v>
      </c>
      <c r="B40" s="31" t="s">
        <v>70</v>
      </c>
      <c r="C40" s="31" t="s">
        <v>72</v>
      </c>
      <c r="D40" s="36">
        <v>954</v>
      </c>
    </row>
    <row r="41" spans="1:4" x14ac:dyDescent="0.2">
      <c r="A41" s="31" t="s">
        <v>10</v>
      </c>
      <c r="B41" s="31" t="s">
        <v>71</v>
      </c>
      <c r="C41" s="31" t="s">
        <v>72</v>
      </c>
      <c r="D41" s="36">
        <v>553</v>
      </c>
    </row>
    <row r="42" spans="1:4" x14ac:dyDescent="0.2">
      <c r="A42" s="31" t="s">
        <v>10</v>
      </c>
      <c r="B42" s="31" t="s">
        <v>71</v>
      </c>
      <c r="C42" s="31" t="s">
        <v>72</v>
      </c>
      <c r="D42" s="36">
        <v>1230</v>
      </c>
    </row>
    <row r="43" spans="1:4" x14ac:dyDescent="0.2">
      <c r="A43" s="31" t="s">
        <v>10</v>
      </c>
      <c r="B43" s="31" t="s">
        <v>70</v>
      </c>
      <c r="C43" s="31" t="s">
        <v>72</v>
      </c>
      <c r="D43" s="36">
        <v>300</v>
      </c>
    </row>
    <row r="44" spans="1:4" x14ac:dyDescent="0.2">
      <c r="A44" s="31" t="s">
        <v>10</v>
      </c>
      <c r="B44" s="31" t="s">
        <v>71</v>
      </c>
      <c r="C44" s="31" t="s">
        <v>72</v>
      </c>
      <c r="D44" s="36">
        <v>58</v>
      </c>
    </row>
    <row r="45" spans="1:4" x14ac:dyDescent="0.2">
      <c r="A45" s="31" t="s">
        <v>10</v>
      </c>
      <c r="B45" s="31" t="s">
        <v>1</v>
      </c>
      <c r="C45" s="31" t="s">
        <v>72</v>
      </c>
      <c r="D45" s="36">
        <v>17</v>
      </c>
    </row>
    <row r="46" spans="1:4" x14ac:dyDescent="0.2">
      <c r="A46" s="31" t="s">
        <v>10</v>
      </c>
      <c r="B46" s="31" t="s">
        <v>19</v>
      </c>
      <c r="C46" s="31" t="s">
        <v>72</v>
      </c>
      <c r="D46" s="36">
        <v>3857</v>
      </c>
    </row>
    <row r="47" spans="1:4" x14ac:dyDescent="0.2">
      <c r="A47" s="31" t="s">
        <v>10</v>
      </c>
      <c r="B47" s="31" t="s">
        <v>1</v>
      </c>
      <c r="C47" s="31" t="s">
        <v>72</v>
      </c>
      <c r="D47" s="36">
        <v>47</v>
      </c>
    </row>
    <row r="48" spans="1:4" x14ac:dyDescent="0.2">
      <c r="A48" s="31" t="s">
        <v>10</v>
      </c>
      <c r="B48" s="31" t="s">
        <v>70</v>
      </c>
      <c r="C48" s="31" t="s">
        <v>72</v>
      </c>
      <c r="D48" s="36">
        <v>1544</v>
      </c>
    </row>
    <row r="49" spans="1:4" x14ac:dyDescent="0.2">
      <c r="A49" s="31" t="s">
        <v>10</v>
      </c>
      <c r="B49" s="31" t="s">
        <v>70</v>
      </c>
      <c r="C49" s="31" t="s">
        <v>72</v>
      </c>
      <c r="D49" s="36">
        <v>2262</v>
      </c>
    </row>
    <row r="50" spans="1:4" x14ac:dyDescent="0.2">
      <c r="A50" s="31" t="s">
        <v>10</v>
      </c>
      <c r="B50" s="31" t="s">
        <v>71</v>
      </c>
      <c r="C50" s="31" t="s">
        <v>72</v>
      </c>
      <c r="D50" s="36">
        <v>2676</v>
      </c>
    </row>
    <row r="51" spans="1:4" x14ac:dyDescent="0.2">
      <c r="A51" s="31" t="s">
        <v>10</v>
      </c>
      <c r="B51" s="31" t="s">
        <v>71</v>
      </c>
      <c r="C51" s="31" t="s">
        <v>72</v>
      </c>
      <c r="D51" s="36">
        <v>5031</v>
      </c>
    </row>
    <row r="52" spans="1:4" x14ac:dyDescent="0.2">
      <c r="A52" s="31" t="s">
        <v>10</v>
      </c>
      <c r="B52" s="31" t="s">
        <v>70</v>
      </c>
      <c r="C52" s="31" t="s">
        <v>72</v>
      </c>
      <c r="D52" s="36">
        <v>620</v>
      </c>
    </row>
    <row r="53" spans="1:4" x14ac:dyDescent="0.2">
      <c r="A53" s="31" t="s">
        <v>10</v>
      </c>
      <c r="B53" s="31" t="s">
        <v>71</v>
      </c>
      <c r="C53" s="31" t="s">
        <v>72</v>
      </c>
      <c r="D53" s="36">
        <v>649</v>
      </c>
    </row>
    <row r="54" spans="1:4" x14ac:dyDescent="0.2">
      <c r="A54" s="31" t="s">
        <v>10</v>
      </c>
      <c r="B54" s="31" t="s">
        <v>1</v>
      </c>
      <c r="C54" s="31" t="s">
        <v>72</v>
      </c>
      <c r="D54" s="36">
        <v>98</v>
      </c>
    </row>
    <row r="55" spans="1:4" x14ac:dyDescent="0.2">
      <c r="A55" s="31" t="s">
        <v>10</v>
      </c>
      <c r="B55" s="31" t="s">
        <v>19</v>
      </c>
      <c r="C55" s="31" t="s">
        <v>72</v>
      </c>
      <c r="D55" s="36">
        <v>12927</v>
      </c>
    </row>
    <row r="56" spans="1:4" x14ac:dyDescent="0.2">
      <c r="A56" s="31" t="s">
        <v>11</v>
      </c>
      <c r="B56" s="31" t="s">
        <v>1</v>
      </c>
      <c r="C56" s="31" t="s">
        <v>5</v>
      </c>
      <c r="D56" s="36">
        <v>47</v>
      </c>
    </row>
    <row r="57" spans="1:4" x14ac:dyDescent="0.2">
      <c r="A57" s="31" t="s">
        <v>11</v>
      </c>
      <c r="B57" s="31" t="s">
        <v>70</v>
      </c>
      <c r="C57" s="31" t="s">
        <v>5</v>
      </c>
      <c r="D57" s="36">
        <v>1875</v>
      </c>
    </row>
    <row r="58" spans="1:4" x14ac:dyDescent="0.2">
      <c r="A58" s="31" t="s">
        <v>11</v>
      </c>
      <c r="B58" s="31" t="s">
        <v>70</v>
      </c>
      <c r="C58" s="31" t="s">
        <v>5</v>
      </c>
      <c r="D58" s="36">
        <v>1445</v>
      </c>
    </row>
    <row r="59" spans="1:4" x14ac:dyDescent="0.2">
      <c r="A59" s="31" t="s">
        <v>11</v>
      </c>
      <c r="B59" s="31" t="s">
        <v>71</v>
      </c>
      <c r="C59" s="31" t="s">
        <v>5</v>
      </c>
      <c r="D59" s="36">
        <v>913</v>
      </c>
    </row>
    <row r="60" spans="1:4" x14ac:dyDescent="0.2">
      <c r="A60" s="31" t="s">
        <v>11</v>
      </c>
      <c r="B60" s="31" t="s">
        <v>71</v>
      </c>
      <c r="C60" s="31" t="s">
        <v>5</v>
      </c>
      <c r="D60" s="36">
        <v>1711</v>
      </c>
    </row>
    <row r="61" spans="1:4" x14ac:dyDescent="0.2">
      <c r="A61" s="31" t="s">
        <v>11</v>
      </c>
      <c r="B61" s="31" t="s">
        <v>70</v>
      </c>
      <c r="C61" s="31" t="s">
        <v>5</v>
      </c>
      <c r="D61" s="36">
        <v>559</v>
      </c>
    </row>
    <row r="62" spans="1:4" x14ac:dyDescent="0.2">
      <c r="A62" s="31" t="s">
        <v>11</v>
      </c>
      <c r="B62" s="31" t="s">
        <v>71</v>
      </c>
      <c r="C62" s="31" t="s">
        <v>5</v>
      </c>
      <c r="D62" s="36">
        <v>94</v>
      </c>
    </row>
    <row r="63" spans="1:4" x14ac:dyDescent="0.2">
      <c r="A63" s="31" t="s">
        <v>11</v>
      </c>
      <c r="B63" s="31" t="s">
        <v>1</v>
      </c>
      <c r="C63" s="31" t="s">
        <v>5</v>
      </c>
      <c r="D63" s="36">
        <v>72</v>
      </c>
    </row>
    <row r="64" spans="1:4" x14ac:dyDescent="0.2">
      <c r="A64" s="31" t="s">
        <v>11</v>
      </c>
      <c r="B64" s="31" t="s">
        <v>19</v>
      </c>
      <c r="C64" s="31" t="s">
        <v>5</v>
      </c>
      <c r="D64" s="36">
        <v>6716</v>
      </c>
    </row>
    <row r="65" spans="1:4" x14ac:dyDescent="0.2">
      <c r="A65" s="31" t="s">
        <v>11</v>
      </c>
      <c r="B65" s="31" t="s">
        <v>1</v>
      </c>
      <c r="C65" s="31" t="s">
        <v>72</v>
      </c>
      <c r="D65" s="36">
        <v>19</v>
      </c>
    </row>
    <row r="66" spans="1:4" x14ac:dyDescent="0.2">
      <c r="A66" s="31" t="s">
        <v>11</v>
      </c>
      <c r="B66" s="31" t="s">
        <v>70</v>
      </c>
      <c r="C66" s="31" t="s">
        <v>72</v>
      </c>
      <c r="D66" s="36">
        <v>630</v>
      </c>
    </row>
    <row r="67" spans="1:4" x14ac:dyDescent="0.2">
      <c r="A67" s="31" t="s">
        <v>11</v>
      </c>
      <c r="B67" s="31" t="s">
        <v>70</v>
      </c>
      <c r="C67" s="31" t="s">
        <v>72</v>
      </c>
      <c r="D67" s="36">
        <v>902</v>
      </c>
    </row>
    <row r="68" spans="1:4" x14ac:dyDescent="0.2">
      <c r="A68" s="31" t="s">
        <v>11</v>
      </c>
      <c r="B68" s="31" t="s">
        <v>71</v>
      </c>
      <c r="C68" s="31" t="s">
        <v>72</v>
      </c>
      <c r="D68" s="36">
        <v>600</v>
      </c>
    </row>
    <row r="69" spans="1:4" x14ac:dyDescent="0.2">
      <c r="A69" s="31" t="s">
        <v>11</v>
      </c>
      <c r="B69" s="31" t="s">
        <v>71</v>
      </c>
      <c r="C69" s="31" t="s">
        <v>72</v>
      </c>
      <c r="D69" s="36">
        <v>1169</v>
      </c>
    </row>
    <row r="70" spans="1:4" x14ac:dyDescent="0.2">
      <c r="A70" s="31" t="s">
        <v>11</v>
      </c>
      <c r="B70" s="31" t="s">
        <v>70</v>
      </c>
      <c r="C70" s="31" t="s">
        <v>72</v>
      </c>
      <c r="D70" s="36">
        <v>249</v>
      </c>
    </row>
    <row r="71" spans="1:4" x14ac:dyDescent="0.2">
      <c r="A71" s="31" t="s">
        <v>11</v>
      </c>
      <c r="B71" s="31" t="s">
        <v>71</v>
      </c>
      <c r="C71" s="31" t="s">
        <v>72</v>
      </c>
      <c r="D71" s="36">
        <v>57</v>
      </c>
    </row>
    <row r="72" spans="1:4" x14ac:dyDescent="0.2">
      <c r="A72" s="31" t="s">
        <v>11</v>
      </c>
      <c r="B72" s="31" t="s">
        <v>1</v>
      </c>
      <c r="C72" s="31" t="s">
        <v>72</v>
      </c>
      <c r="D72" s="36">
        <v>21</v>
      </c>
    </row>
    <row r="73" spans="1:4" x14ac:dyDescent="0.2">
      <c r="A73" s="31" t="s">
        <v>11</v>
      </c>
      <c r="B73" s="31" t="s">
        <v>19</v>
      </c>
      <c r="C73" s="31" t="s">
        <v>72</v>
      </c>
      <c r="D73" s="36">
        <v>3647</v>
      </c>
    </row>
    <row r="74" spans="1:4" x14ac:dyDescent="0.2">
      <c r="A74" s="31" t="s">
        <v>11</v>
      </c>
      <c r="B74" s="31" t="s">
        <v>1</v>
      </c>
      <c r="C74" s="31" t="s">
        <v>72</v>
      </c>
      <c r="D74" s="36">
        <v>58</v>
      </c>
    </row>
    <row r="75" spans="1:4" x14ac:dyDescent="0.2">
      <c r="A75" s="31" t="s">
        <v>11</v>
      </c>
      <c r="B75" s="31" t="s">
        <v>70</v>
      </c>
      <c r="C75" s="31" t="s">
        <v>72</v>
      </c>
      <c r="D75" s="36">
        <v>1348</v>
      </c>
    </row>
    <row r="76" spans="1:4" x14ac:dyDescent="0.2">
      <c r="A76" s="31" t="s">
        <v>11</v>
      </c>
      <c r="B76" s="31" t="s">
        <v>70</v>
      </c>
      <c r="C76" s="31" t="s">
        <v>72</v>
      </c>
      <c r="D76" s="36">
        <v>2213</v>
      </c>
    </row>
    <row r="77" spans="1:4" x14ac:dyDescent="0.2">
      <c r="A77" s="31" t="s">
        <v>11</v>
      </c>
      <c r="B77" s="31" t="s">
        <v>71</v>
      </c>
      <c r="C77" s="31" t="s">
        <v>72</v>
      </c>
      <c r="D77" s="36">
        <v>2934</v>
      </c>
    </row>
    <row r="78" spans="1:4" x14ac:dyDescent="0.2">
      <c r="A78" s="31" t="s">
        <v>11</v>
      </c>
      <c r="B78" s="31" t="s">
        <v>71</v>
      </c>
      <c r="C78" s="31" t="s">
        <v>72</v>
      </c>
      <c r="D78" s="36">
        <v>5142</v>
      </c>
    </row>
    <row r="79" spans="1:4" x14ac:dyDescent="0.2">
      <c r="A79" s="31" t="s">
        <v>11</v>
      </c>
      <c r="B79" s="31" t="s">
        <v>70</v>
      </c>
      <c r="C79" s="31" t="s">
        <v>72</v>
      </c>
      <c r="D79" s="36">
        <v>558</v>
      </c>
    </row>
    <row r="80" spans="1:4" x14ac:dyDescent="0.2">
      <c r="A80" s="31" t="s">
        <v>11</v>
      </c>
      <c r="B80" s="31" t="s">
        <v>71</v>
      </c>
      <c r="C80" s="31" t="s">
        <v>72</v>
      </c>
      <c r="D80" s="36">
        <v>626</v>
      </c>
    </row>
    <row r="81" spans="1:4" x14ac:dyDescent="0.2">
      <c r="A81" s="31" t="s">
        <v>11</v>
      </c>
      <c r="B81" s="31" t="s">
        <v>1</v>
      </c>
      <c r="C81" s="31" t="s">
        <v>72</v>
      </c>
      <c r="D81" s="36">
        <v>98</v>
      </c>
    </row>
    <row r="82" spans="1:4" x14ac:dyDescent="0.2">
      <c r="A82" s="31" t="s">
        <v>11</v>
      </c>
      <c r="B82" s="31" t="s">
        <v>19</v>
      </c>
      <c r="C82" s="31" t="s">
        <v>72</v>
      </c>
      <c r="D82" s="36">
        <v>12977</v>
      </c>
    </row>
    <row r="83" spans="1:4" x14ac:dyDescent="0.2">
      <c r="A83" s="31" t="s">
        <v>2</v>
      </c>
      <c r="B83" s="31" t="s">
        <v>1</v>
      </c>
      <c r="C83" s="31" t="s">
        <v>5</v>
      </c>
      <c r="D83" s="36">
        <v>50</v>
      </c>
    </row>
    <row r="84" spans="1:4" x14ac:dyDescent="0.2">
      <c r="A84" s="31" t="s">
        <v>2</v>
      </c>
      <c r="B84" s="31" t="s">
        <v>70</v>
      </c>
      <c r="C84" s="31" t="s">
        <v>5</v>
      </c>
      <c r="D84" s="36">
        <v>1634</v>
      </c>
    </row>
    <row r="85" spans="1:4" x14ac:dyDescent="0.2">
      <c r="A85" s="31" t="s">
        <v>2</v>
      </c>
      <c r="B85" s="31" t="s">
        <v>70</v>
      </c>
      <c r="C85" s="31" t="s">
        <v>5</v>
      </c>
      <c r="D85" s="36">
        <v>1501</v>
      </c>
    </row>
    <row r="86" spans="1:4" x14ac:dyDescent="0.2">
      <c r="A86" s="31" t="s">
        <v>2</v>
      </c>
      <c r="B86" s="31" t="s">
        <v>71</v>
      </c>
      <c r="C86" s="31" t="s">
        <v>5</v>
      </c>
      <c r="D86" s="36">
        <v>836</v>
      </c>
    </row>
    <row r="87" spans="1:4" x14ac:dyDescent="0.2">
      <c r="A87" s="31" t="s">
        <v>2</v>
      </c>
      <c r="B87" s="31" t="s">
        <v>71</v>
      </c>
      <c r="C87" s="31" t="s">
        <v>5</v>
      </c>
      <c r="D87" s="36">
        <v>1873</v>
      </c>
    </row>
    <row r="88" spans="1:4" x14ac:dyDescent="0.2">
      <c r="A88" s="31" t="s">
        <v>2</v>
      </c>
      <c r="B88" s="31" t="s">
        <v>70</v>
      </c>
      <c r="C88" s="31" t="s">
        <v>5</v>
      </c>
      <c r="D88" s="36">
        <v>509</v>
      </c>
    </row>
    <row r="89" spans="1:4" x14ac:dyDescent="0.2">
      <c r="A89" s="31" t="s">
        <v>2</v>
      </c>
      <c r="B89" s="31" t="s">
        <v>71</v>
      </c>
      <c r="C89" s="31" t="s">
        <v>5</v>
      </c>
      <c r="D89" s="36">
        <v>83</v>
      </c>
    </row>
    <row r="90" spans="1:4" x14ac:dyDescent="0.2">
      <c r="A90" s="31" t="s">
        <v>2</v>
      </c>
      <c r="B90" s="31" t="s">
        <v>1</v>
      </c>
      <c r="C90" s="31" t="s">
        <v>5</v>
      </c>
      <c r="D90" s="36">
        <v>71</v>
      </c>
    </row>
    <row r="91" spans="1:4" x14ac:dyDescent="0.2">
      <c r="A91" s="31" t="s">
        <v>2</v>
      </c>
      <c r="B91" s="31" t="s">
        <v>19</v>
      </c>
      <c r="C91" s="31" t="s">
        <v>5</v>
      </c>
      <c r="D91" s="36">
        <v>6557</v>
      </c>
    </row>
    <row r="92" spans="1:4" x14ac:dyDescent="0.2">
      <c r="A92" s="31" t="s">
        <v>2</v>
      </c>
      <c r="B92" s="31" t="s">
        <v>1</v>
      </c>
      <c r="C92" s="31" t="s">
        <v>72</v>
      </c>
      <c r="D92" s="36">
        <v>20</v>
      </c>
    </row>
    <row r="93" spans="1:4" x14ac:dyDescent="0.2">
      <c r="A93" s="31" t="s">
        <v>2</v>
      </c>
      <c r="B93" s="31" t="s">
        <v>70</v>
      </c>
      <c r="C93" s="31" t="s">
        <v>72</v>
      </c>
      <c r="D93" s="36">
        <v>577</v>
      </c>
    </row>
    <row r="94" spans="1:4" x14ac:dyDescent="0.2">
      <c r="A94" s="31" t="s">
        <v>2</v>
      </c>
      <c r="B94" s="31" t="s">
        <v>70</v>
      </c>
      <c r="C94" s="31" t="s">
        <v>72</v>
      </c>
      <c r="D94" s="36">
        <v>874</v>
      </c>
    </row>
    <row r="95" spans="1:4" x14ac:dyDescent="0.2">
      <c r="A95" s="31" t="s">
        <v>2</v>
      </c>
      <c r="B95" s="31" t="s">
        <v>71</v>
      </c>
      <c r="C95" s="31" t="s">
        <v>72</v>
      </c>
      <c r="D95" s="36">
        <v>505</v>
      </c>
    </row>
    <row r="96" spans="1:4" x14ac:dyDescent="0.2">
      <c r="A96" s="31" t="s">
        <v>2</v>
      </c>
      <c r="B96" s="31" t="s">
        <v>71</v>
      </c>
      <c r="C96" s="31" t="s">
        <v>72</v>
      </c>
      <c r="D96" s="36">
        <v>1259</v>
      </c>
    </row>
    <row r="97" spans="1:4" x14ac:dyDescent="0.2">
      <c r="A97" s="31" t="s">
        <v>2</v>
      </c>
      <c r="B97" s="31" t="s">
        <v>70</v>
      </c>
      <c r="C97" s="31" t="s">
        <v>72</v>
      </c>
      <c r="D97" s="36">
        <v>222</v>
      </c>
    </row>
    <row r="98" spans="1:4" x14ac:dyDescent="0.2">
      <c r="A98" s="31" t="s">
        <v>2</v>
      </c>
      <c r="B98" s="31" t="s">
        <v>71</v>
      </c>
      <c r="C98" s="31" t="s">
        <v>72</v>
      </c>
      <c r="D98" s="36">
        <v>52</v>
      </c>
    </row>
    <row r="99" spans="1:4" x14ac:dyDescent="0.2">
      <c r="A99" s="31" t="s">
        <v>2</v>
      </c>
      <c r="B99" s="31" t="s">
        <v>1</v>
      </c>
      <c r="C99" s="31" t="s">
        <v>72</v>
      </c>
      <c r="D99" s="36">
        <v>16</v>
      </c>
    </row>
    <row r="100" spans="1:4" x14ac:dyDescent="0.2">
      <c r="A100" s="31" t="s">
        <v>2</v>
      </c>
      <c r="B100" s="31" t="s">
        <v>19</v>
      </c>
      <c r="C100" s="31" t="s">
        <v>72</v>
      </c>
      <c r="D100" s="36">
        <v>3525</v>
      </c>
    </row>
    <row r="101" spans="1:4" x14ac:dyDescent="0.2">
      <c r="A101" s="31" t="s">
        <v>2</v>
      </c>
      <c r="B101" s="31" t="s">
        <v>1</v>
      </c>
      <c r="C101" s="31" t="s">
        <v>72</v>
      </c>
      <c r="D101" s="36">
        <v>61</v>
      </c>
    </row>
    <row r="102" spans="1:4" x14ac:dyDescent="0.2">
      <c r="A102" s="31" t="s">
        <v>2</v>
      </c>
      <c r="B102" s="31" t="s">
        <v>70</v>
      </c>
      <c r="C102" s="31" t="s">
        <v>72</v>
      </c>
      <c r="D102" s="36">
        <v>1134</v>
      </c>
    </row>
    <row r="103" spans="1:4" x14ac:dyDescent="0.2">
      <c r="A103" s="31" t="s">
        <v>2</v>
      </c>
      <c r="B103" s="31" t="s">
        <v>70</v>
      </c>
      <c r="C103" s="31" t="s">
        <v>72</v>
      </c>
      <c r="D103" s="36">
        <v>2260</v>
      </c>
    </row>
    <row r="104" spans="1:4" x14ac:dyDescent="0.2">
      <c r="A104" s="31" t="s">
        <v>2</v>
      </c>
      <c r="B104" s="31" t="s">
        <v>71</v>
      </c>
      <c r="C104" s="31" t="s">
        <v>72</v>
      </c>
      <c r="D104" s="36">
        <v>2581</v>
      </c>
    </row>
    <row r="105" spans="1:4" x14ac:dyDescent="0.2">
      <c r="A105" s="31" t="s">
        <v>2</v>
      </c>
      <c r="B105" s="31" t="s">
        <v>71</v>
      </c>
      <c r="C105" s="31" t="s">
        <v>72</v>
      </c>
      <c r="D105" s="36">
        <v>5044</v>
      </c>
    </row>
    <row r="106" spans="1:4" x14ac:dyDescent="0.2">
      <c r="A106" s="31" t="s">
        <v>2</v>
      </c>
      <c r="B106" s="31" t="s">
        <v>70</v>
      </c>
      <c r="C106" s="31" t="s">
        <v>72</v>
      </c>
      <c r="D106" s="36">
        <v>513</v>
      </c>
    </row>
    <row r="107" spans="1:4" x14ac:dyDescent="0.2">
      <c r="A107" s="31" t="s">
        <v>2</v>
      </c>
      <c r="B107" s="31" t="s">
        <v>71</v>
      </c>
      <c r="C107" s="31" t="s">
        <v>72</v>
      </c>
      <c r="D107" s="36">
        <v>662</v>
      </c>
    </row>
    <row r="108" spans="1:4" x14ac:dyDescent="0.2">
      <c r="A108" s="31" t="s">
        <v>2</v>
      </c>
      <c r="B108" s="31" t="s">
        <v>1</v>
      </c>
      <c r="C108" s="31" t="s">
        <v>72</v>
      </c>
      <c r="D108" s="36">
        <v>81</v>
      </c>
    </row>
    <row r="109" spans="1:4" x14ac:dyDescent="0.2">
      <c r="A109" s="31" t="s">
        <v>2</v>
      </c>
      <c r="B109" s="31" t="s">
        <v>19</v>
      </c>
      <c r="C109" s="31" t="s">
        <v>72</v>
      </c>
      <c r="D109" s="36">
        <v>12336</v>
      </c>
    </row>
    <row r="110" spans="1:4" x14ac:dyDescent="0.2">
      <c r="A110" s="31" t="s">
        <v>12</v>
      </c>
      <c r="B110" s="31" t="s">
        <v>1</v>
      </c>
      <c r="C110" s="31" t="s">
        <v>5</v>
      </c>
      <c r="D110" s="36">
        <v>46</v>
      </c>
    </row>
    <row r="111" spans="1:4" x14ac:dyDescent="0.2">
      <c r="A111" s="31" t="s">
        <v>12</v>
      </c>
      <c r="B111" s="31" t="s">
        <v>70</v>
      </c>
      <c r="C111" s="31" t="s">
        <v>5</v>
      </c>
      <c r="D111" s="36">
        <v>1528</v>
      </c>
    </row>
    <row r="112" spans="1:4" x14ac:dyDescent="0.2">
      <c r="A112" s="31" t="s">
        <v>12</v>
      </c>
      <c r="B112" s="31" t="s">
        <v>70</v>
      </c>
      <c r="C112" s="31" t="s">
        <v>5</v>
      </c>
      <c r="D112" s="36">
        <v>1485</v>
      </c>
    </row>
    <row r="113" spans="1:4" x14ac:dyDescent="0.2">
      <c r="A113" s="31" t="s">
        <v>12</v>
      </c>
      <c r="B113" s="31" t="s">
        <v>71</v>
      </c>
      <c r="C113" s="31" t="s">
        <v>5</v>
      </c>
      <c r="D113" s="36">
        <v>826</v>
      </c>
    </row>
    <row r="114" spans="1:4" x14ac:dyDescent="0.2">
      <c r="A114" s="31" t="s">
        <v>12</v>
      </c>
      <c r="B114" s="31" t="s">
        <v>71</v>
      </c>
      <c r="C114" s="31" t="s">
        <v>5</v>
      </c>
      <c r="D114" s="36">
        <v>1802</v>
      </c>
    </row>
    <row r="115" spans="1:4" x14ac:dyDescent="0.2">
      <c r="A115" s="31" t="s">
        <v>12</v>
      </c>
      <c r="B115" s="31" t="s">
        <v>70</v>
      </c>
      <c r="C115" s="31" t="s">
        <v>5</v>
      </c>
      <c r="D115" s="36">
        <v>482</v>
      </c>
    </row>
    <row r="116" spans="1:4" x14ac:dyDescent="0.2">
      <c r="A116" s="31" t="s">
        <v>12</v>
      </c>
      <c r="B116" s="31" t="s">
        <v>71</v>
      </c>
      <c r="C116" s="31" t="s">
        <v>5</v>
      </c>
      <c r="D116" s="36">
        <v>104</v>
      </c>
    </row>
    <row r="117" spans="1:4" x14ac:dyDescent="0.2">
      <c r="A117" s="31" t="s">
        <v>12</v>
      </c>
      <c r="B117" s="31" t="s">
        <v>1</v>
      </c>
      <c r="C117" s="31" t="s">
        <v>5</v>
      </c>
      <c r="D117" s="36">
        <v>56</v>
      </c>
    </row>
    <row r="118" spans="1:4" x14ac:dyDescent="0.2">
      <c r="A118" s="31" t="s">
        <v>12</v>
      </c>
      <c r="B118" s="31" t="s">
        <v>19</v>
      </c>
      <c r="C118" s="31" t="s">
        <v>5</v>
      </c>
      <c r="D118" s="36">
        <v>6329</v>
      </c>
    </row>
    <row r="119" spans="1:4" x14ac:dyDescent="0.2">
      <c r="A119" s="31" t="s">
        <v>12</v>
      </c>
      <c r="B119" s="31" t="s">
        <v>1</v>
      </c>
      <c r="C119" s="31" t="s">
        <v>72</v>
      </c>
      <c r="D119" s="36">
        <v>20</v>
      </c>
    </row>
    <row r="120" spans="1:4" x14ac:dyDescent="0.2">
      <c r="A120" s="31" t="s">
        <v>12</v>
      </c>
      <c r="B120" s="31" t="s">
        <v>70</v>
      </c>
      <c r="C120" s="31" t="s">
        <v>72</v>
      </c>
      <c r="D120" s="36">
        <v>503</v>
      </c>
    </row>
    <row r="121" spans="1:4" x14ac:dyDescent="0.2">
      <c r="A121" s="31" t="s">
        <v>12</v>
      </c>
      <c r="B121" s="31" t="s">
        <v>70</v>
      </c>
      <c r="C121" s="31" t="s">
        <v>72</v>
      </c>
      <c r="D121" s="36">
        <v>823</v>
      </c>
    </row>
    <row r="122" spans="1:4" x14ac:dyDescent="0.2">
      <c r="A122" s="31" t="s">
        <v>12</v>
      </c>
      <c r="B122" s="31" t="s">
        <v>71</v>
      </c>
      <c r="C122" s="31" t="s">
        <v>72</v>
      </c>
      <c r="D122" s="36">
        <v>484</v>
      </c>
    </row>
    <row r="123" spans="1:4" x14ac:dyDescent="0.2">
      <c r="A123" s="31" t="s">
        <v>12</v>
      </c>
      <c r="B123" s="31" t="s">
        <v>71</v>
      </c>
      <c r="C123" s="31" t="s">
        <v>72</v>
      </c>
      <c r="D123" s="36">
        <v>1250</v>
      </c>
    </row>
    <row r="124" spans="1:4" x14ac:dyDescent="0.2">
      <c r="A124" s="31" t="s">
        <v>12</v>
      </c>
      <c r="B124" s="31" t="s">
        <v>70</v>
      </c>
      <c r="C124" s="31" t="s">
        <v>72</v>
      </c>
      <c r="D124" s="36">
        <v>216</v>
      </c>
    </row>
    <row r="125" spans="1:4" x14ac:dyDescent="0.2">
      <c r="A125" s="31" t="s">
        <v>12</v>
      </c>
      <c r="B125" s="31" t="s">
        <v>71</v>
      </c>
      <c r="C125" s="31" t="s">
        <v>72</v>
      </c>
      <c r="D125" s="36">
        <v>58</v>
      </c>
    </row>
    <row r="126" spans="1:4" x14ac:dyDescent="0.2">
      <c r="A126" s="31" t="s">
        <v>12</v>
      </c>
      <c r="B126" s="31" t="s">
        <v>1</v>
      </c>
      <c r="C126" s="31" t="s">
        <v>72</v>
      </c>
      <c r="D126" s="36">
        <v>21</v>
      </c>
    </row>
    <row r="127" spans="1:4" x14ac:dyDescent="0.2">
      <c r="A127" s="31" t="s">
        <v>12</v>
      </c>
      <c r="B127" s="31" t="s">
        <v>19</v>
      </c>
      <c r="C127" s="31" t="s">
        <v>72</v>
      </c>
      <c r="D127" s="36">
        <v>3375</v>
      </c>
    </row>
    <row r="128" spans="1:4" x14ac:dyDescent="0.2">
      <c r="A128" s="31" t="s">
        <v>12</v>
      </c>
      <c r="B128" s="31" t="s">
        <v>1</v>
      </c>
      <c r="C128" s="31" t="s">
        <v>72</v>
      </c>
      <c r="D128" s="36">
        <v>63</v>
      </c>
    </row>
    <row r="129" spans="1:4" x14ac:dyDescent="0.2">
      <c r="A129" s="31" t="s">
        <v>12</v>
      </c>
      <c r="B129" s="31" t="s">
        <v>70</v>
      </c>
      <c r="C129" s="31" t="s">
        <v>72</v>
      </c>
      <c r="D129" s="36">
        <v>1087</v>
      </c>
    </row>
    <row r="130" spans="1:4" x14ac:dyDescent="0.2">
      <c r="A130" s="31" t="s">
        <v>12</v>
      </c>
      <c r="B130" s="31" t="s">
        <v>70</v>
      </c>
      <c r="C130" s="31" t="s">
        <v>72</v>
      </c>
      <c r="D130" s="36">
        <v>2124</v>
      </c>
    </row>
    <row r="131" spans="1:4" x14ac:dyDescent="0.2">
      <c r="A131" s="31" t="s">
        <v>12</v>
      </c>
      <c r="B131" s="31" t="s">
        <v>71</v>
      </c>
      <c r="C131" s="31" t="s">
        <v>72</v>
      </c>
      <c r="D131" s="36">
        <v>2655</v>
      </c>
    </row>
    <row r="132" spans="1:4" x14ac:dyDescent="0.2">
      <c r="A132" s="31" t="s">
        <v>12</v>
      </c>
      <c r="B132" s="31" t="s">
        <v>71</v>
      </c>
      <c r="C132" s="31" t="s">
        <v>72</v>
      </c>
      <c r="D132" s="36">
        <v>5462</v>
      </c>
    </row>
    <row r="133" spans="1:4" x14ac:dyDescent="0.2">
      <c r="A133" s="31" t="s">
        <v>12</v>
      </c>
      <c r="B133" s="31" t="s">
        <v>70</v>
      </c>
      <c r="C133" s="31" t="s">
        <v>72</v>
      </c>
      <c r="D133" s="36">
        <v>493</v>
      </c>
    </row>
    <row r="134" spans="1:4" x14ac:dyDescent="0.2">
      <c r="A134" s="31" t="s">
        <v>12</v>
      </c>
      <c r="B134" s="31" t="s">
        <v>71</v>
      </c>
      <c r="C134" s="31" t="s">
        <v>72</v>
      </c>
      <c r="D134" s="36">
        <v>665</v>
      </c>
    </row>
    <row r="135" spans="1:4" x14ac:dyDescent="0.2">
      <c r="A135" s="31" t="s">
        <v>12</v>
      </c>
      <c r="B135" s="31" t="s">
        <v>1</v>
      </c>
      <c r="C135" s="31" t="s">
        <v>72</v>
      </c>
      <c r="D135" s="36">
        <v>123</v>
      </c>
    </row>
    <row r="136" spans="1:4" x14ac:dyDescent="0.2">
      <c r="A136" s="31" t="s">
        <v>12</v>
      </c>
      <c r="B136" s="31" t="s">
        <v>19</v>
      </c>
      <c r="C136" s="31" t="s">
        <v>72</v>
      </c>
      <c r="D136" s="36">
        <v>12672</v>
      </c>
    </row>
    <row r="137" spans="1:4" x14ac:dyDescent="0.2">
      <c r="A137" s="31" t="s">
        <v>16</v>
      </c>
      <c r="B137" s="31" t="s">
        <v>1</v>
      </c>
      <c r="C137" s="31" t="s">
        <v>5</v>
      </c>
      <c r="D137" s="36">
        <v>46</v>
      </c>
    </row>
    <row r="138" spans="1:4" x14ac:dyDescent="0.2">
      <c r="A138" s="31" t="s">
        <v>16</v>
      </c>
      <c r="B138" s="31" t="s">
        <v>70</v>
      </c>
      <c r="C138" s="31" t="s">
        <v>5</v>
      </c>
      <c r="D138" s="36">
        <v>1356</v>
      </c>
    </row>
    <row r="139" spans="1:4" x14ac:dyDescent="0.2">
      <c r="A139" s="31" t="s">
        <v>16</v>
      </c>
      <c r="B139" s="31" t="s">
        <v>70</v>
      </c>
      <c r="C139" s="31" t="s">
        <v>5</v>
      </c>
      <c r="D139" s="36">
        <v>1503</v>
      </c>
    </row>
    <row r="140" spans="1:4" x14ac:dyDescent="0.2">
      <c r="A140" s="31" t="s">
        <v>16</v>
      </c>
      <c r="B140" s="31" t="s">
        <v>71</v>
      </c>
      <c r="C140" s="31" t="s">
        <v>5</v>
      </c>
      <c r="D140" s="36">
        <v>869</v>
      </c>
    </row>
    <row r="141" spans="1:4" x14ac:dyDescent="0.2">
      <c r="A141" s="31" t="s">
        <v>16</v>
      </c>
      <c r="B141" s="31" t="s">
        <v>71</v>
      </c>
      <c r="C141" s="31" t="s">
        <v>5</v>
      </c>
      <c r="D141" s="36">
        <v>1941</v>
      </c>
    </row>
    <row r="142" spans="1:4" x14ac:dyDescent="0.2">
      <c r="A142" s="31" t="s">
        <v>16</v>
      </c>
      <c r="B142" s="31" t="s">
        <v>70</v>
      </c>
      <c r="C142" s="31" t="s">
        <v>5</v>
      </c>
      <c r="D142" s="36">
        <v>469</v>
      </c>
    </row>
    <row r="143" spans="1:4" x14ac:dyDescent="0.2">
      <c r="A143" s="31" t="s">
        <v>16</v>
      </c>
      <c r="B143" s="31" t="s">
        <v>71</v>
      </c>
      <c r="C143" s="31" t="s">
        <v>5</v>
      </c>
      <c r="D143" s="36">
        <v>95</v>
      </c>
    </row>
    <row r="144" spans="1:4" x14ac:dyDescent="0.2">
      <c r="A144" s="31" t="s">
        <v>16</v>
      </c>
      <c r="B144" s="31" t="s">
        <v>1</v>
      </c>
      <c r="C144" s="31" t="s">
        <v>5</v>
      </c>
      <c r="D144" s="36">
        <v>74</v>
      </c>
    </row>
    <row r="145" spans="1:4" x14ac:dyDescent="0.2">
      <c r="A145" s="31" t="s">
        <v>16</v>
      </c>
      <c r="B145" s="31" t="s">
        <v>19</v>
      </c>
      <c r="C145" s="31" t="s">
        <v>5</v>
      </c>
      <c r="D145" s="36">
        <v>6353</v>
      </c>
    </row>
    <row r="146" spans="1:4" x14ac:dyDescent="0.2">
      <c r="A146" s="31" t="s">
        <v>16</v>
      </c>
      <c r="B146" s="31" t="s">
        <v>1</v>
      </c>
      <c r="C146" s="31" t="s">
        <v>72</v>
      </c>
      <c r="D146" s="36">
        <v>21</v>
      </c>
    </row>
    <row r="147" spans="1:4" x14ac:dyDescent="0.2">
      <c r="A147" s="31" t="s">
        <v>16</v>
      </c>
      <c r="B147" s="31" t="s">
        <v>70</v>
      </c>
      <c r="C147" s="31" t="s">
        <v>72</v>
      </c>
      <c r="D147" s="36">
        <v>502</v>
      </c>
    </row>
    <row r="148" spans="1:4" x14ac:dyDescent="0.2">
      <c r="A148" s="31" t="s">
        <v>16</v>
      </c>
      <c r="B148" s="31" t="s">
        <v>70</v>
      </c>
      <c r="C148" s="31" t="s">
        <v>72</v>
      </c>
      <c r="D148" s="36">
        <v>899</v>
      </c>
    </row>
    <row r="149" spans="1:4" x14ac:dyDescent="0.2">
      <c r="A149" s="31" t="s">
        <v>16</v>
      </c>
      <c r="B149" s="31" t="s">
        <v>71</v>
      </c>
      <c r="C149" s="31" t="s">
        <v>72</v>
      </c>
      <c r="D149" s="36">
        <v>581</v>
      </c>
    </row>
    <row r="150" spans="1:4" x14ac:dyDescent="0.2">
      <c r="A150" s="31" t="s">
        <v>16</v>
      </c>
      <c r="B150" s="31" t="s">
        <v>71</v>
      </c>
      <c r="C150" s="31" t="s">
        <v>72</v>
      </c>
      <c r="D150" s="36">
        <v>1378</v>
      </c>
    </row>
    <row r="151" spans="1:4" x14ac:dyDescent="0.2">
      <c r="A151" s="31" t="s">
        <v>16</v>
      </c>
      <c r="B151" s="31" t="s">
        <v>70</v>
      </c>
      <c r="C151" s="31" t="s">
        <v>72</v>
      </c>
      <c r="D151" s="36">
        <v>195</v>
      </c>
    </row>
    <row r="152" spans="1:4" x14ac:dyDescent="0.2">
      <c r="A152" s="31" t="s">
        <v>16</v>
      </c>
      <c r="B152" s="31" t="s">
        <v>71</v>
      </c>
      <c r="C152" s="31" t="s">
        <v>72</v>
      </c>
      <c r="D152" s="36">
        <v>74</v>
      </c>
    </row>
    <row r="153" spans="1:4" x14ac:dyDescent="0.2">
      <c r="A153" s="31" t="s">
        <v>16</v>
      </c>
      <c r="B153" s="31" t="s">
        <v>1</v>
      </c>
      <c r="C153" s="31" t="s">
        <v>72</v>
      </c>
      <c r="D153" s="36">
        <v>12</v>
      </c>
    </row>
    <row r="154" spans="1:4" x14ac:dyDescent="0.2">
      <c r="A154" s="31" t="s">
        <v>16</v>
      </c>
      <c r="B154" s="31" t="s">
        <v>19</v>
      </c>
      <c r="C154" s="31" t="s">
        <v>72</v>
      </c>
      <c r="D154" s="36">
        <v>3662</v>
      </c>
    </row>
    <row r="155" spans="1:4" x14ac:dyDescent="0.2">
      <c r="A155" s="31" t="s">
        <v>16</v>
      </c>
      <c r="B155" s="31" t="s">
        <v>1</v>
      </c>
      <c r="C155" s="31" t="s">
        <v>72</v>
      </c>
      <c r="D155" s="36">
        <v>78</v>
      </c>
    </row>
    <row r="156" spans="1:4" x14ac:dyDescent="0.2">
      <c r="A156" s="31" t="s">
        <v>16</v>
      </c>
      <c r="B156" s="31" t="s">
        <v>70</v>
      </c>
      <c r="C156" s="31" t="s">
        <v>72</v>
      </c>
      <c r="D156" s="36">
        <v>990</v>
      </c>
    </row>
    <row r="157" spans="1:4" x14ac:dyDescent="0.2">
      <c r="A157" s="31" t="s">
        <v>16</v>
      </c>
      <c r="B157" s="31" t="s">
        <v>70</v>
      </c>
      <c r="C157" s="31" t="s">
        <v>72</v>
      </c>
      <c r="D157" s="36">
        <v>2322</v>
      </c>
    </row>
    <row r="158" spans="1:4" x14ac:dyDescent="0.2">
      <c r="A158" s="31" t="s">
        <v>16</v>
      </c>
      <c r="B158" s="31" t="s">
        <v>71</v>
      </c>
      <c r="C158" s="31" t="s">
        <v>72</v>
      </c>
      <c r="D158" s="36">
        <v>2716</v>
      </c>
    </row>
    <row r="159" spans="1:4" x14ac:dyDescent="0.2">
      <c r="A159" s="31" t="s">
        <v>16</v>
      </c>
      <c r="B159" s="31" t="s">
        <v>71</v>
      </c>
      <c r="C159" s="31" t="s">
        <v>72</v>
      </c>
      <c r="D159" s="36">
        <v>5538</v>
      </c>
    </row>
    <row r="160" spans="1:4" x14ac:dyDescent="0.2">
      <c r="A160" s="31" t="s">
        <v>16</v>
      </c>
      <c r="B160" s="31" t="s">
        <v>70</v>
      </c>
      <c r="C160" s="31" t="s">
        <v>72</v>
      </c>
      <c r="D160" s="36">
        <v>451</v>
      </c>
    </row>
    <row r="161" spans="1:4" x14ac:dyDescent="0.2">
      <c r="A161" s="31" t="s">
        <v>16</v>
      </c>
      <c r="B161" s="31" t="s">
        <v>71</v>
      </c>
      <c r="C161" s="31" t="s">
        <v>72</v>
      </c>
      <c r="D161" s="36">
        <v>629</v>
      </c>
    </row>
    <row r="162" spans="1:4" x14ac:dyDescent="0.2">
      <c r="A162" s="31" t="s">
        <v>16</v>
      </c>
      <c r="B162" s="31" t="s">
        <v>1</v>
      </c>
      <c r="C162" s="31" t="s">
        <v>72</v>
      </c>
      <c r="D162" s="36">
        <v>114</v>
      </c>
    </row>
    <row r="163" spans="1:4" x14ac:dyDescent="0.2">
      <c r="A163" s="31" t="s">
        <v>16</v>
      </c>
      <c r="B163" s="31" t="s">
        <v>19</v>
      </c>
      <c r="C163" s="31" t="s">
        <v>72</v>
      </c>
      <c r="D163" s="36">
        <v>12838</v>
      </c>
    </row>
    <row r="164" spans="1:4" x14ac:dyDescent="0.2">
      <c r="A164" s="31" t="s">
        <v>21</v>
      </c>
      <c r="B164" s="31" t="s">
        <v>1</v>
      </c>
      <c r="C164" s="31" t="s">
        <v>5</v>
      </c>
      <c r="D164" s="36">
        <v>41</v>
      </c>
    </row>
    <row r="165" spans="1:4" x14ac:dyDescent="0.2">
      <c r="A165" s="31" t="s">
        <v>21</v>
      </c>
      <c r="B165" s="31" t="s">
        <v>70</v>
      </c>
      <c r="C165" s="31" t="s">
        <v>5</v>
      </c>
      <c r="D165" s="36">
        <v>1303</v>
      </c>
    </row>
    <row r="166" spans="1:4" x14ac:dyDescent="0.2">
      <c r="A166" s="31" t="s">
        <v>21</v>
      </c>
      <c r="B166" s="31" t="s">
        <v>70</v>
      </c>
      <c r="C166" s="31" t="s">
        <v>5</v>
      </c>
      <c r="D166" s="36">
        <v>1558</v>
      </c>
    </row>
    <row r="167" spans="1:4" x14ac:dyDescent="0.2">
      <c r="A167" s="31" t="s">
        <v>21</v>
      </c>
      <c r="B167" s="31" t="s">
        <v>71</v>
      </c>
      <c r="C167" s="31" t="s">
        <v>5</v>
      </c>
      <c r="D167" s="36">
        <v>863</v>
      </c>
    </row>
    <row r="168" spans="1:4" x14ac:dyDescent="0.2">
      <c r="A168" s="31" t="s">
        <v>21</v>
      </c>
      <c r="B168" s="31" t="s">
        <v>71</v>
      </c>
      <c r="C168" s="31" t="s">
        <v>5</v>
      </c>
      <c r="D168" s="36">
        <v>1992</v>
      </c>
    </row>
    <row r="169" spans="1:4" x14ac:dyDescent="0.2">
      <c r="A169" s="31" t="s">
        <v>21</v>
      </c>
      <c r="B169" s="31" t="s">
        <v>70</v>
      </c>
      <c r="C169" s="31" t="s">
        <v>5</v>
      </c>
      <c r="D169" s="36">
        <v>401</v>
      </c>
    </row>
    <row r="170" spans="1:4" x14ac:dyDescent="0.2">
      <c r="A170" s="31" t="s">
        <v>21</v>
      </c>
      <c r="B170" s="31" t="s">
        <v>71</v>
      </c>
      <c r="C170" s="31" t="s">
        <v>5</v>
      </c>
      <c r="D170" s="36">
        <v>85</v>
      </c>
    </row>
    <row r="171" spans="1:4" x14ac:dyDescent="0.2">
      <c r="A171" s="31" t="s">
        <v>21</v>
      </c>
      <c r="B171" s="31" t="s">
        <v>1</v>
      </c>
      <c r="C171" s="31" t="s">
        <v>5</v>
      </c>
      <c r="D171" s="36">
        <v>73</v>
      </c>
    </row>
    <row r="172" spans="1:4" x14ac:dyDescent="0.2">
      <c r="A172" s="31" t="s">
        <v>21</v>
      </c>
      <c r="B172" s="31" t="s">
        <v>19</v>
      </c>
      <c r="C172" s="31" t="s">
        <v>5</v>
      </c>
      <c r="D172" s="36">
        <v>6316</v>
      </c>
    </row>
    <row r="173" spans="1:4" x14ac:dyDescent="0.2">
      <c r="A173" s="31" t="s">
        <v>21</v>
      </c>
      <c r="B173" s="31" t="s">
        <v>1</v>
      </c>
      <c r="C173" s="31" t="s">
        <v>72</v>
      </c>
      <c r="D173" s="36">
        <v>23</v>
      </c>
    </row>
    <row r="174" spans="1:4" x14ac:dyDescent="0.2">
      <c r="A174" s="31" t="s">
        <v>21</v>
      </c>
      <c r="B174" s="31" t="s">
        <v>70</v>
      </c>
      <c r="C174" s="31" t="s">
        <v>72</v>
      </c>
      <c r="D174" s="36">
        <v>429</v>
      </c>
    </row>
    <row r="175" spans="1:4" x14ac:dyDescent="0.2">
      <c r="A175" s="31" t="s">
        <v>21</v>
      </c>
      <c r="B175" s="31" t="s">
        <v>70</v>
      </c>
      <c r="C175" s="31" t="s">
        <v>72</v>
      </c>
      <c r="D175" s="36">
        <v>882</v>
      </c>
    </row>
    <row r="176" spans="1:4" x14ac:dyDescent="0.2">
      <c r="A176" s="31" t="s">
        <v>21</v>
      </c>
      <c r="B176" s="31" t="s">
        <v>71</v>
      </c>
      <c r="C176" s="31" t="s">
        <v>72</v>
      </c>
      <c r="D176" s="36">
        <v>570</v>
      </c>
    </row>
    <row r="177" spans="1:4" x14ac:dyDescent="0.2">
      <c r="A177" s="31" t="s">
        <v>21</v>
      </c>
      <c r="B177" s="31" t="s">
        <v>71</v>
      </c>
      <c r="C177" s="31" t="s">
        <v>72</v>
      </c>
      <c r="D177" s="36">
        <v>1349</v>
      </c>
    </row>
    <row r="178" spans="1:4" x14ac:dyDescent="0.2">
      <c r="A178" s="31" t="s">
        <v>21</v>
      </c>
      <c r="B178" s="31" t="s">
        <v>70</v>
      </c>
      <c r="C178" s="31" t="s">
        <v>72</v>
      </c>
      <c r="D178" s="36">
        <v>210</v>
      </c>
    </row>
    <row r="179" spans="1:4" x14ac:dyDescent="0.2">
      <c r="A179" s="31" t="s">
        <v>21</v>
      </c>
      <c r="B179" s="31" t="s">
        <v>71</v>
      </c>
      <c r="C179" s="31" t="s">
        <v>72</v>
      </c>
      <c r="D179" s="36">
        <v>50</v>
      </c>
    </row>
    <row r="180" spans="1:4" x14ac:dyDescent="0.2">
      <c r="A180" s="31" t="s">
        <v>21</v>
      </c>
      <c r="B180" s="31" t="s">
        <v>1</v>
      </c>
      <c r="C180" s="31" t="s">
        <v>72</v>
      </c>
      <c r="D180" s="36">
        <v>19</v>
      </c>
    </row>
    <row r="181" spans="1:4" x14ac:dyDescent="0.2">
      <c r="A181" s="31" t="s">
        <v>21</v>
      </c>
      <c r="B181" s="31" t="s">
        <v>19</v>
      </c>
      <c r="C181" s="31" t="s">
        <v>72</v>
      </c>
      <c r="D181" s="36">
        <v>3532</v>
      </c>
    </row>
    <row r="182" spans="1:4" x14ac:dyDescent="0.2">
      <c r="A182" s="31" t="s">
        <v>21</v>
      </c>
      <c r="B182" s="31" t="s">
        <v>1</v>
      </c>
      <c r="C182" s="31" t="s">
        <v>72</v>
      </c>
      <c r="D182" s="36">
        <v>51</v>
      </c>
    </row>
    <row r="183" spans="1:4" x14ac:dyDescent="0.2">
      <c r="A183" s="31" t="s">
        <v>21</v>
      </c>
      <c r="B183" s="31" t="s">
        <v>70</v>
      </c>
      <c r="C183" s="31" t="s">
        <v>72</v>
      </c>
      <c r="D183" s="36">
        <v>871</v>
      </c>
    </row>
    <row r="184" spans="1:4" x14ac:dyDescent="0.2">
      <c r="A184" s="31" t="s">
        <v>21</v>
      </c>
      <c r="B184" s="31" t="s">
        <v>70</v>
      </c>
      <c r="C184" s="31" t="s">
        <v>72</v>
      </c>
      <c r="D184" s="36">
        <v>2279</v>
      </c>
    </row>
    <row r="185" spans="1:4" x14ac:dyDescent="0.2">
      <c r="A185" s="31" t="s">
        <v>21</v>
      </c>
      <c r="B185" s="31" t="s">
        <v>71</v>
      </c>
      <c r="C185" s="31" t="s">
        <v>72</v>
      </c>
      <c r="D185" s="36">
        <v>2652</v>
      </c>
    </row>
    <row r="186" spans="1:4" x14ac:dyDescent="0.2">
      <c r="A186" s="31" t="s">
        <v>21</v>
      </c>
      <c r="B186" s="31" t="s">
        <v>71</v>
      </c>
      <c r="C186" s="31" t="s">
        <v>72</v>
      </c>
      <c r="D186" s="36">
        <v>5562</v>
      </c>
    </row>
    <row r="187" spans="1:4" x14ac:dyDescent="0.2">
      <c r="A187" s="31" t="s">
        <v>21</v>
      </c>
      <c r="B187" s="31" t="s">
        <v>70</v>
      </c>
      <c r="C187" s="31" t="s">
        <v>72</v>
      </c>
      <c r="D187" s="36">
        <v>493</v>
      </c>
    </row>
    <row r="188" spans="1:4" x14ac:dyDescent="0.2">
      <c r="A188" s="31" t="s">
        <v>21</v>
      </c>
      <c r="B188" s="31" t="s">
        <v>71</v>
      </c>
      <c r="C188" s="31" t="s">
        <v>72</v>
      </c>
      <c r="D188" s="36">
        <v>685</v>
      </c>
    </row>
    <row r="189" spans="1:4" x14ac:dyDescent="0.2">
      <c r="A189" s="31" t="s">
        <v>21</v>
      </c>
      <c r="B189" s="31" t="s">
        <v>1</v>
      </c>
      <c r="C189" s="31" t="s">
        <v>72</v>
      </c>
      <c r="D189" s="36">
        <v>130</v>
      </c>
    </row>
    <row r="190" spans="1:4" x14ac:dyDescent="0.2">
      <c r="A190" s="31" t="s">
        <v>21</v>
      </c>
      <c r="B190" s="31" t="s">
        <v>19</v>
      </c>
      <c r="C190" s="31" t="s">
        <v>72</v>
      </c>
      <c r="D190" s="36">
        <v>12723</v>
      </c>
    </row>
    <row r="191" spans="1:4" x14ac:dyDescent="0.2">
      <c r="A191" s="31" t="s">
        <v>22</v>
      </c>
      <c r="B191" s="31" t="s">
        <v>1</v>
      </c>
      <c r="C191" s="31" t="s">
        <v>5</v>
      </c>
      <c r="D191" s="36">
        <v>52</v>
      </c>
    </row>
    <row r="192" spans="1:4" x14ac:dyDescent="0.2">
      <c r="A192" s="31" t="s">
        <v>22</v>
      </c>
      <c r="B192" s="31" t="s">
        <v>70</v>
      </c>
      <c r="C192" s="31" t="s">
        <v>5</v>
      </c>
      <c r="D192" s="36">
        <v>1157</v>
      </c>
    </row>
    <row r="193" spans="1:4" x14ac:dyDescent="0.2">
      <c r="A193" s="31" t="s">
        <v>22</v>
      </c>
      <c r="B193" s="31" t="s">
        <v>70</v>
      </c>
      <c r="C193" s="31" t="s">
        <v>5</v>
      </c>
      <c r="D193" s="36">
        <v>1637</v>
      </c>
    </row>
    <row r="194" spans="1:4" x14ac:dyDescent="0.2">
      <c r="A194" s="31" t="s">
        <v>22</v>
      </c>
      <c r="B194" s="31" t="s">
        <v>71</v>
      </c>
      <c r="C194" s="31" t="s">
        <v>5</v>
      </c>
      <c r="D194" s="36">
        <v>941</v>
      </c>
    </row>
    <row r="195" spans="1:4" x14ac:dyDescent="0.2">
      <c r="A195" s="31" t="s">
        <v>22</v>
      </c>
      <c r="B195" s="31" t="s">
        <v>71</v>
      </c>
      <c r="C195" s="31" t="s">
        <v>5</v>
      </c>
      <c r="D195" s="36">
        <v>2085</v>
      </c>
    </row>
    <row r="196" spans="1:4" x14ac:dyDescent="0.2">
      <c r="A196" s="31" t="s">
        <v>22</v>
      </c>
      <c r="B196" s="31" t="s">
        <v>70</v>
      </c>
      <c r="C196" s="31" t="s">
        <v>5</v>
      </c>
      <c r="D196" s="36">
        <v>480</v>
      </c>
    </row>
    <row r="197" spans="1:4" x14ac:dyDescent="0.2">
      <c r="A197" s="31" t="s">
        <v>22</v>
      </c>
      <c r="B197" s="31" t="s">
        <v>71</v>
      </c>
      <c r="C197" s="31" t="s">
        <v>5</v>
      </c>
      <c r="D197" s="36">
        <v>112</v>
      </c>
    </row>
    <row r="198" spans="1:4" x14ac:dyDescent="0.2">
      <c r="A198" s="31" t="s">
        <v>22</v>
      </c>
      <c r="B198" s="31" t="s">
        <v>1</v>
      </c>
      <c r="C198" s="31" t="s">
        <v>5</v>
      </c>
      <c r="D198" s="36">
        <v>69</v>
      </c>
    </row>
    <row r="199" spans="1:4" x14ac:dyDescent="0.2">
      <c r="A199" s="31" t="s">
        <v>22</v>
      </c>
      <c r="B199" s="31" t="s">
        <v>19</v>
      </c>
      <c r="C199" s="31" t="s">
        <v>5</v>
      </c>
      <c r="D199" s="36">
        <v>6533</v>
      </c>
    </row>
    <row r="200" spans="1:4" x14ac:dyDescent="0.2">
      <c r="A200" s="31" t="s">
        <v>22</v>
      </c>
      <c r="B200" s="31" t="s">
        <v>1</v>
      </c>
      <c r="C200" s="31" t="s">
        <v>72</v>
      </c>
      <c r="D200" s="36">
        <v>29</v>
      </c>
    </row>
    <row r="201" spans="1:4" x14ac:dyDescent="0.2">
      <c r="A201" s="31" t="s">
        <v>22</v>
      </c>
      <c r="B201" s="31" t="s">
        <v>70</v>
      </c>
      <c r="C201" s="31" t="s">
        <v>72</v>
      </c>
      <c r="D201" s="36">
        <v>419</v>
      </c>
    </row>
    <row r="202" spans="1:4" x14ac:dyDescent="0.2">
      <c r="A202" s="31" t="s">
        <v>22</v>
      </c>
      <c r="B202" s="31" t="s">
        <v>70</v>
      </c>
      <c r="C202" s="31" t="s">
        <v>72</v>
      </c>
      <c r="D202" s="36">
        <v>890</v>
      </c>
    </row>
    <row r="203" spans="1:4" x14ac:dyDescent="0.2">
      <c r="A203" s="31" t="s">
        <v>22</v>
      </c>
      <c r="B203" s="31" t="s">
        <v>71</v>
      </c>
      <c r="C203" s="31" t="s">
        <v>72</v>
      </c>
      <c r="D203" s="36">
        <v>569</v>
      </c>
    </row>
    <row r="204" spans="1:4" x14ac:dyDescent="0.2">
      <c r="A204" s="31" t="s">
        <v>22</v>
      </c>
      <c r="B204" s="31" t="s">
        <v>71</v>
      </c>
      <c r="C204" s="31" t="s">
        <v>72</v>
      </c>
      <c r="D204" s="36">
        <v>1339</v>
      </c>
    </row>
    <row r="205" spans="1:4" x14ac:dyDescent="0.2">
      <c r="A205" s="31" t="s">
        <v>22</v>
      </c>
      <c r="B205" s="31" t="s">
        <v>70</v>
      </c>
      <c r="C205" s="31" t="s">
        <v>72</v>
      </c>
      <c r="D205" s="36">
        <v>217</v>
      </c>
    </row>
    <row r="206" spans="1:4" x14ac:dyDescent="0.2">
      <c r="A206" s="31" t="s">
        <v>22</v>
      </c>
      <c r="B206" s="31" t="s">
        <v>71</v>
      </c>
      <c r="C206" s="31" t="s">
        <v>72</v>
      </c>
      <c r="D206" s="36">
        <v>60</v>
      </c>
    </row>
    <row r="207" spans="1:4" x14ac:dyDescent="0.2">
      <c r="A207" s="31" t="s">
        <v>22</v>
      </c>
      <c r="B207" s="31" t="s">
        <v>1</v>
      </c>
      <c r="C207" s="31" t="s">
        <v>72</v>
      </c>
      <c r="D207" s="36">
        <v>30</v>
      </c>
    </row>
    <row r="208" spans="1:4" x14ac:dyDescent="0.2">
      <c r="A208" s="31" t="s">
        <v>22</v>
      </c>
      <c r="B208" s="31" t="s">
        <v>19</v>
      </c>
      <c r="C208" s="31" t="s">
        <v>72</v>
      </c>
      <c r="D208" s="36">
        <v>3553</v>
      </c>
    </row>
    <row r="209" spans="1:4" x14ac:dyDescent="0.2">
      <c r="A209" s="31" t="s">
        <v>22</v>
      </c>
      <c r="B209" s="31" t="s">
        <v>1</v>
      </c>
      <c r="C209" s="31" t="s">
        <v>72</v>
      </c>
      <c r="D209" s="36">
        <v>78</v>
      </c>
    </row>
    <row r="210" spans="1:4" x14ac:dyDescent="0.2">
      <c r="A210" s="31" t="s">
        <v>22</v>
      </c>
      <c r="B210" s="31" t="s">
        <v>70</v>
      </c>
      <c r="C210" s="31" t="s">
        <v>72</v>
      </c>
      <c r="D210" s="36">
        <v>889</v>
      </c>
    </row>
    <row r="211" spans="1:4" x14ac:dyDescent="0.2">
      <c r="A211" s="31" t="s">
        <v>22</v>
      </c>
      <c r="B211" s="31" t="s">
        <v>70</v>
      </c>
      <c r="C211" s="31" t="s">
        <v>72</v>
      </c>
      <c r="D211" s="36">
        <v>2372</v>
      </c>
    </row>
    <row r="212" spans="1:4" x14ac:dyDescent="0.2">
      <c r="A212" s="31" t="s">
        <v>22</v>
      </c>
      <c r="B212" s="31" t="s">
        <v>71</v>
      </c>
      <c r="C212" s="31" t="s">
        <v>72</v>
      </c>
      <c r="D212" s="36">
        <v>2901</v>
      </c>
    </row>
    <row r="213" spans="1:4" x14ac:dyDescent="0.2">
      <c r="A213" s="31" t="s">
        <v>22</v>
      </c>
      <c r="B213" s="31" t="s">
        <v>71</v>
      </c>
      <c r="C213" s="31" t="s">
        <v>72</v>
      </c>
      <c r="D213" s="36">
        <v>5661</v>
      </c>
    </row>
    <row r="214" spans="1:4" x14ac:dyDescent="0.2">
      <c r="A214" s="31" t="s">
        <v>22</v>
      </c>
      <c r="B214" s="31" t="s">
        <v>70</v>
      </c>
      <c r="C214" s="31" t="s">
        <v>72</v>
      </c>
      <c r="D214" s="36">
        <v>476</v>
      </c>
    </row>
    <row r="215" spans="1:4" x14ac:dyDescent="0.2">
      <c r="A215" s="31" t="s">
        <v>22</v>
      </c>
      <c r="B215" s="31" t="s">
        <v>71</v>
      </c>
      <c r="C215" s="31" t="s">
        <v>72</v>
      </c>
      <c r="D215" s="36">
        <v>693</v>
      </c>
    </row>
    <row r="216" spans="1:4" x14ac:dyDescent="0.2">
      <c r="A216" s="31" t="s">
        <v>22</v>
      </c>
      <c r="B216" s="31" t="s">
        <v>1</v>
      </c>
      <c r="C216" s="31" t="s">
        <v>72</v>
      </c>
      <c r="D216" s="36">
        <v>133</v>
      </c>
    </row>
    <row r="217" spans="1:4" x14ac:dyDescent="0.2">
      <c r="A217" s="31" t="s">
        <v>22</v>
      </c>
      <c r="B217" s="31" t="s">
        <v>19</v>
      </c>
      <c r="C217" s="31" t="s">
        <v>72</v>
      </c>
      <c r="D217" s="36">
        <v>13203</v>
      </c>
    </row>
    <row r="218" spans="1:4" x14ac:dyDescent="0.2">
      <c r="A218" s="31" t="s">
        <v>23</v>
      </c>
      <c r="B218" s="31" t="s">
        <v>1</v>
      </c>
      <c r="C218" s="31" t="s">
        <v>5</v>
      </c>
      <c r="D218" s="36">
        <v>50</v>
      </c>
    </row>
    <row r="219" spans="1:4" x14ac:dyDescent="0.2">
      <c r="A219" s="31" t="s">
        <v>23</v>
      </c>
      <c r="B219" s="31" t="s">
        <v>70</v>
      </c>
      <c r="C219" s="31" t="s">
        <v>5</v>
      </c>
      <c r="D219" s="36">
        <v>1000</v>
      </c>
    </row>
    <row r="220" spans="1:4" x14ac:dyDescent="0.2">
      <c r="A220" s="31" t="s">
        <v>23</v>
      </c>
      <c r="B220" s="31" t="s">
        <v>70</v>
      </c>
      <c r="C220" s="31" t="s">
        <v>5</v>
      </c>
      <c r="D220" s="36">
        <v>1486</v>
      </c>
    </row>
    <row r="221" spans="1:4" x14ac:dyDescent="0.2">
      <c r="A221" s="31" t="s">
        <v>23</v>
      </c>
      <c r="B221" s="31" t="s">
        <v>71</v>
      </c>
      <c r="C221" s="31" t="s">
        <v>5</v>
      </c>
      <c r="D221" s="36">
        <v>964</v>
      </c>
    </row>
    <row r="222" spans="1:4" x14ac:dyDescent="0.2">
      <c r="A222" s="31" t="s">
        <v>23</v>
      </c>
      <c r="B222" s="31" t="s">
        <v>71</v>
      </c>
      <c r="C222" s="31" t="s">
        <v>5</v>
      </c>
      <c r="D222" s="36">
        <v>2017</v>
      </c>
    </row>
    <row r="223" spans="1:4" x14ac:dyDescent="0.2">
      <c r="A223" s="31" t="s">
        <v>23</v>
      </c>
      <c r="B223" s="31" t="s">
        <v>70</v>
      </c>
      <c r="C223" s="31" t="s">
        <v>5</v>
      </c>
      <c r="D223" s="36">
        <v>414</v>
      </c>
    </row>
    <row r="224" spans="1:4" x14ac:dyDescent="0.2">
      <c r="A224" s="31" t="s">
        <v>23</v>
      </c>
      <c r="B224" s="31" t="s">
        <v>71</v>
      </c>
      <c r="C224" s="31" t="s">
        <v>5</v>
      </c>
      <c r="D224" s="36">
        <v>109</v>
      </c>
    </row>
    <row r="225" spans="1:4" x14ac:dyDescent="0.2">
      <c r="A225" s="31" t="s">
        <v>23</v>
      </c>
      <c r="B225" s="31" t="s">
        <v>1</v>
      </c>
      <c r="C225" s="31" t="s">
        <v>5</v>
      </c>
      <c r="D225" s="36">
        <v>79</v>
      </c>
    </row>
    <row r="226" spans="1:4" x14ac:dyDescent="0.2">
      <c r="A226" s="31" t="s">
        <v>23</v>
      </c>
      <c r="B226" s="31" t="s">
        <v>19</v>
      </c>
      <c r="C226" s="31" t="s">
        <v>5</v>
      </c>
      <c r="D226" s="36">
        <v>6119</v>
      </c>
    </row>
    <row r="227" spans="1:4" x14ac:dyDescent="0.2">
      <c r="A227" s="31" t="s">
        <v>23</v>
      </c>
      <c r="B227" s="31" t="s">
        <v>1</v>
      </c>
      <c r="C227" s="31" t="s">
        <v>72</v>
      </c>
      <c r="D227" s="36">
        <v>18</v>
      </c>
    </row>
    <row r="228" spans="1:4" x14ac:dyDescent="0.2">
      <c r="A228" s="31" t="s">
        <v>23</v>
      </c>
      <c r="B228" s="31" t="s">
        <v>70</v>
      </c>
      <c r="C228" s="31" t="s">
        <v>72</v>
      </c>
      <c r="D228" s="36">
        <v>378</v>
      </c>
    </row>
    <row r="229" spans="1:4" x14ac:dyDescent="0.2">
      <c r="A229" s="31" t="s">
        <v>23</v>
      </c>
      <c r="B229" s="31" t="s">
        <v>70</v>
      </c>
      <c r="C229" s="31" t="s">
        <v>72</v>
      </c>
      <c r="D229" s="36">
        <v>769</v>
      </c>
    </row>
    <row r="230" spans="1:4" x14ac:dyDescent="0.2">
      <c r="A230" s="31" t="s">
        <v>23</v>
      </c>
      <c r="B230" s="31" t="s">
        <v>71</v>
      </c>
      <c r="C230" s="31" t="s">
        <v>72</v>
      </c>
      <c r="D230" s="36">
        <v>594</v>
      </c>
    </row>
    <row r="231" spans="1:4" x14ac:dyDescent="0.2">
      <c r="A231" s="31" t="s">
        <v>23</v>
      </c>
      <c r="B231" s="31" t="s">
        <v>71</v>
      </c>
      <c r="C231" s="31" t="s">
        <v>72</v>
      </c>
      <c r="D231" s="36">
        <v>1383</v>
      </c>
    </row>
    <row r="232" spans="1:4" x14ac:dyDescent="0.2">
      <c r="A232" s="31" t="s">
        <v>23</v>
      </c>
      <c r="B232" s="31" t="s">
        <v>70</v>
      </c>
      <c r="C232" s="31" t="s">
        <v>72</v>
      </c>
      <c r="D232" s="36">
        <v>177</v>
      </c>
    </row>
    <row r="233" spans="1:4" x14ac:dyDescent="0.2">
      <c r="A233" s="31" t="s">
        <v>23</v>
      </c>
      <c r="B233" s="31" t="s">
        <v>71</v>
      </c>
      <c r="C233" s="31" t="s">
        <v>72</v>
      </c>
      <c r="D233" s="36">
        <v>63</v>
      </c>
    </row>
    <row r="234" spans="1:4" x14ac:dyDescent="0.2">
      <c r="A234" s="31" t="s">
        <v>23</v>
      </c>
      <c r="B234" s="31" t="s">
        <v>1</v>
      </c>
      <c r="C234" s="31" t="s">
        <v>72</v>
      </c>
      <c r="D234" s="36">
        <v>34</v>
      </c>
    </row>
    <row r="235" spans="1:4" x14ac:dyDescent="0.2">
      <c r="A235" s="31" t="s">
        <v>23</v>
      </c>
      <c r="B235" s="31" t="s">
        <v>19</v>
      </c>
      <c r="C235" s="31" t="s">
        <v>72</v>
      </c>
      <c r="D235" s="36">
        <v>3416</v>
      </c>
    </row>
    <row r="236" spans="1:4" x14ac:dyDescent="0.2">
      <c r="A236" s="31" t="s">
        <v>23</v>
      </c>
      <c r="B236" s="31" t="s">
        <v>1</v>
      </c>
      <c r="C236" s="31" t="s">
        <v>72</v>
      </c>
      <c r="D236" s="36">
        <v>80</v>
      </c>
    </row>
    <row r="237" spans="1:4" x14ac:dyDescent="0.2">
      <c r="A237" s="31" t="s">
        <v>23</v>
      </c>
      <c r="B237" s="31" t="s">
        <v>70</v>
      </c>
      <c r="C237" s="31" t="s">
        <v>72</v>
      </c>
      <c r="D237" s="36">
        <v>784</v>
      </c>
    </row>
    <row r="238" spans="1:4" x14ac:dyDescent="0.2">
      <c r="A238" s="31" t="s">
        <v>23</v>
      </c>
      <c r="B238" s="31" t="s">
        <v>70</v>
      </c>
      <c r="C238" s="31" t="s">
        <v>72</v>
      </c>
      <c r="D238" s="36">
        <v>2210</v>
      </c>
    </row>
    <row r="239" spans="1:4" x14ac:dyDescent="0.2">
      <c r="A239" s="31" t="s">
        <v>23</v>
      </c>
      <c r="B239" s="31" t="s">
        <v>71</v>
      </c>
      <c r="C239" s="31" t="s">
        <v>72</v>
      </c>
      <c r="D239" s="36">
        <v>2926</v>
      </c>
    </row>
    <row r="240" spans="1:4" x14ac:dyDescent="0.2">
      <c r="A240" s="31" t="s">
        <v>23</v>
      </c>
      <c r="B240" s="31" t="s">
        <v>71</v>
      </c>
      <c r="C240" s="31" t="s">
        <v>72</v>
      </c>
      <c r="D240" s="36">
        <v>5678</v>
      </c>
    </row>
    <row r="241" spans="1:4" x14ac:dyDescent="0.2">
      <c r="A241" s="31" t="s">
        <v>23</v>
      </c>
      <c r="B241" s="31" t="s">
        <v>70</v>
      </c>
      <c r="C241" s="31" t="s">
        <v>72</v>
      </c>
      <c r="D241" s="36">
        <v>479</v>
      </c>
    </row>
    <row r="242" spans="1:4" x14ac:dyDescent="0.2">
      <c r="A242" s="31" t="s">
        <v>23</v>
      </c>
      <c r="B242" s="31" t="s">
        <v>71</v>
      </c>
      <c r="C242" s="31" t="s">
        <v>72</v>
      </c>
      <c r="D242" s="36">
        <v>685</v>
      </c>
    </row>
    <row r="243" spans="1:4" x14ac:dyDescent="0.2">
      <c r="A243" s="31" t="s">
        <v>23</v>
      </c>
      <c r="B243" s="31" t="s">
        <v>1</v>
      </c>
      <c r="C243" s="31" t="s">
        <v>72</v>
      </c>
      <c r="D243" s="36">
        <v>114</v>
      </c>
    </row>
    <row r="244" spans="1:4" x14ac:dyDescent="0.2">
      <c r="A244" s="31" t="s">
        <v>23</v>
      </c>
      <c r="B244" s="31" t="s">
        <v>19</v>
      </c>
      <c r="C244" s="31" t="s">
        <v>72</v>
      </c>
      <c r="D244" s="36">
        <v>12956</v>
      </c>
    </row>
    <row r="245" spans="1:4" x14ac:dyDescent="0.2">
      <c r="A245" s="31" t="s">
        <v>24</v>
      </c>
      <c r="B245" s="31" t="s">
        <v>1</v>
      </c>
      <c r="C245" s="31" t="s">
        <v>5</v>
      </c>
      <c r="D245" s="36">
        <v>46</v>
      </c>
    </row>
    <row r="246" spans="1:4" x14ac:dyDescent="0.2">
      <c r="A246" s="31" t="s">
        <v>24</v>
      </c>
      <c r="B246" s="31" t="s">
        <v>70</v>
      </c>
      <c r="C246" s="31" t="s">
        <v>5</v>
      </c>
      <c r="D246" s="36">
        <v>891</v>
      </c>
    </row>
    <row r="247" spans="1:4" x14ac:dyDescent="0.2">
      <c r="A247" s="31" t="s">
        <v>24</v>
      </c>
      <c r="B247" s="31" t="s">
        <v>70</v>
      </c>
      <c r="C247" s="31" t="s">
        <v>5</v>
      </c>
      <c r="D247" s="36">
        <v>1422</v>
      </c>
    </row>
    <row r="248" spans="1:4" x14ac:dyDescent="0.2">
      <c r="A248" s="31" t="s">
        <v>24</v>
      </c>
      <c r="B248" s="31" t="s">
        <v>71</v>
      </c>
      <c r="C248" s="31" t="s">
        <v>5</v>
      </c>
      <c r="D248" s="36">
        <v>964</v>
      </c>
    </row>
    <row r="249" spans="1:4" x14ac:dyDescent="0.2">
      <c r="A249" s="31" t="s">
        <v>24</v>
      </c>
      <c r="B249" s="31" t="s">
        <v>71</v>
      </c>
      <c r="C249" s="31" t="s">
        <v>5</v>
      </c>
      <c r="D249" s="36">
        <v>1893</v>
      </c>
    </row>
    <row r="250" spans="1:4" x14ac:dyDescent="0.2">
      <c r="A250" s="31" t="s">
        <v>24</v>
      </c>
      <c r="B250" s="31" t="s">
        <v>70</v>
      </c>
      <c r="C250" s="31" t="s">
        <v>5</v>
      </c>
      <c r="D250" s="36">
        <v>356</v>
      </c>
    </row>
    <row r="251" spans="1:4" x14ac:dyDescent="0.2">
      <c r="A251" s="31" t="s">
        <v>24</v>
      </c>
      <c r="B251" s="31" t="s">
        <v>71</v>
      </c>
      <c r="C251" s="31" t="s">
        <v>5</v>
      </c>
      <c r="D251" s="36">
        <v>102</v>
      </c>
    </row>
    <row r="252" spans="1:4" x14ac:dyDescent="0.2">
      <c r="A252" s="31" t="s">
        <v>24</v>
      </c>
      <c r="B252" s="31" t="s">
        <v>1</v>
      </c>
      <c r="C252" s="31" t="s">
        <v>5</v>
      </c>
      <c r="D252" s="36">
        <v>91</v>
      </c>
    </row>
    <row r="253" spans="1:4" x14ac:dyDescent="0.2">
      <c r="A253" s="31" t="s">
        <v>24</v>
      </c>
      <c r="B253" s="31" t="s">
        <v>19</v>
      </c>
      <c r="C253" s="31" t="s">
        <v>5</v>
      </c>
      <c r="D253" s="36">
        <v>5765</v>
      </c>
    </row>
    <row r="254" spans="1:4" x14ac:dyDescent="0.2">
      <c r="A254" s="31" t="s">
        <v>24</v>
      </c>
      <c r="B254" s="31" t="s">
        <v>1</v>
      </c>
      <c r="C254" s="31" t="s">
        <v>72</v>
      </c>
      <c r="D254" s="36">
        <v>21</v>
      </c>
    </row>
    <row r="255" spans="1:4" x14ac:dyDescent="0.2">
      <c r="A255" s="31" t="s">
        <v>24</v>
      </c>
      <c r="B255" s="31" t="s">
        <v>70</v>
      </c>
      <c r="C255" s="31" t="s">
        <v>72</v>
      </c>
      <c r="D255" s="36">
        <v>326</v>
      </c>
    </row>
    <row r="256" spans="1:4" x14ac:dyDescent="0.2">
      <c r="A256" s="31" t="s">
        <v>24</v>
      </c>
      <c r="B256" s="31" t="s">
        <v>70</v>
      </c>
      <c r="C256" s="31" t="s">
        <v>72</v>
      </c>
      <c r="D256" s="36">
        <v>742</v>
      </c>
    </row>
    <row r="257" spans="1:4" x14ac:dyDescent="0.2">
      <c r="A257" s="31" t="s">
        <v>24</v>
      </c>
      <c r="B257" s="31" t="s">
        <v>71</v>
      </c>
      <c r="C257" s="31" t="s">
        <v>72</v>
      </c>
      <c r="D257" s="36">
        <v>645</v>
      </c>
    </row>
    <row r="258" spans="1:4" x14ac:dyDescent="0.2">
      <c r="A258" s="31" t="s">
        <v>24</v>
      </c>
      <c r="B258" s="31" t="s">
        <v>71</v>
      </c>
      <c r="C258" s="31" t="s">
        <v>72</v>
      </c>
      <c r="D258" s="36">
        <v>1295</v>
      </c>
    </row>
    <row r="259" spans="1:4" x14ac:dyDescent="0.2">
      <c r="A259" s="31" t="s">
        <v>24</v>
      </c>
      <c r="B259" s="31" t="s">
        <v>70</v>
      </c>
      <c r="C259" s="31" t="s">
        <v>72</v>
      </c>
      <c r="D259" s="36">
        <v>158</v>
      </c>
    </row>
    <row r="260" spans="1:4" x14ac:dyDescent="0.2">
      <c r="A260" s="31" t="s">
        <v>24</v>
      </c>
      <c r="B260" s="31" t="s">
        <v>71</v>
      </c>
      <c r="C260" s="31" t="s">
        <v>72</v>
      </c>
      <c r="D260" s="36">
        <v>60</v>
      </c>
    </row>
    <row r="261" spans="1:4" x14ac:dyDescent="0.2">
      <c r="A261" s="31" t="s">
        <v>24</v>
      </c>
      <c r="B261" s="31" t="s">
        <v>1</v>
      </c>
      <c r="C261" s="31" t="s">
        <v>72</v>
      </c>
      <c r="D261" s="36">
        <v>24</v>
      </c>
    </row>
    <row r="262" spans="1:4" x14ac:dyDescent="0.2">
      <c r="A262" s="31" t="s">
        <v>24</v>
      </c>
      <c r="B262" s="31" t="s">
        <v>19</v>
      </c>
      <c r="C262" s="31" t="s">
        <v>72</v>
      </c>
      <c r="D262" s="36">
        <v>3271</v>
      </c>
    </row>
    <row r="263" spans="1:4" x14ac:dyDescent="0.2">
      <c r="A263" s="31" t="s">
        <v>24</v>
      </c>
      <c r="B263" s="31" t="s">
        <v>1</v>
      </c>
      <c r="C263" s="31" t="s">
        <v>72</v>
      </c>
      <c r="D263" s="36">
        <v>83</v>
      </c>
    </row>
    <row r="264" spans="1:4" x14ac:dyDescent="0.2">
      <c r="A264" s="31" t="s">
        <v>24</v>
      </c>
      <c r="B264" s="31" t="s">
        <v>70</v>
      </c>
      <c r="C264" s="31" t="s">
        <v>72</v>
      </c>
      <c r="D264" s="36">
        <v>606</v>
      </c>
    </row>
    <row r="265" spans="1:4" x14ac:dyDescent="0.2">
      <c r="A265" s="31" t="s">
        <v>24</v>
      </c>
      <c r="B265" s="31" t="s">
        <v>70</v>
      </c>
      <c r="C265" s="31" t="s">
        <v>72</v>
      </c>
      <c r="D265" s="36">
        <v>2183</v>
      </c>
    </row>
    <row r="266" spans="1:4" x14ac:dyDescent="0.2">
      <c r="A266" s="31" t="s">
        <v>24</v>
      </c>
      <c r="B266" s="31" t="s">
        <v>71</v>
      </c>
      <c r="C266" s="31" t="s">
        <v>72</v>
      </c>
      <c r="D266" s="36">
        <v>2988</v>
      </c>
    </row>
    <row r="267" spans="1:4" x14ac:dyDescent="0.2">
      <c r="A267" s="31" t="s">
        <v>24</v>
      </c>
      <c r="B267" s="31" t="s">
        <v>71</v>
      </c>
      <c r="C267" s="31" t="s">
        <v>72</v>
      </c>
      <c r="D267" s="36">
        <v>5682</v>
      </c>
    </row>
    <row r="268" spans="1:4" x14ac:dyDescent="0.2">
      <c r="A268" s="31" t="s">
        <v>24</v>
      </c>
      <c r="B268" s="31" t="s">
        <v>70</v>
      </c>
      <c r="C268" s="31" t="s">
        <v>72</v>
      </c>
      <c r="D268" s="36">
        <v>472</v>
      </c>
    </row>
    <row r="269" spans="1:4" x14ac:dyDescent="0.2">
      <c r="A269" s="31" t="s">
        <v>24</v>
      </c>
      <c r="B269" s="31" t="s">
        <v>71</v>
      </c>
      <c r="C269" s="31" t="s">
        <v>72</v>
      </c>
      <c r="D269" s="36">
        <v>722</v>
      </c>
    </row>
    <row r="270" spans="1:4" x14ac:dyDescent="0.2">
      <c r="A270" s="31" t="s">
        <v>24</v>
      </c>
      <c r="B270" s="31" t="s">
        <v>1</v>
      </c>
      <c r="C270" s="31" t="s">
        <v>72</v>
      </c>
      <c r="D270" s="36">
        <v>122</v>
      </c>
    </row>
    <row r="271" spans="1:4" x14ac:dyDescent="0.2">
      <c r="A271" s="31" t="s">
        <v>24</v>
      </c>
      <c r="B271" s="31" t="s">
        <v>19</v>
      </c>
      <c r="C271" s="31" t="s">
        <v>72</v>
      </c>
      <c r="D271" s="36">
        <v>12858</v>
      </c>
    </row>
    <row r="272" spans="1:4" x14ac:dyDescent="0.2">
      <c r="A272" s="31" t="s">
        <v>43</v>
      </c>
      <c r="B272" s="31" t="s">
        <v>1</v>
      </c>
      <c r="C272" s="31" t="s">
        <v>5</v>
      </c>
      <c r="D272" s="36">
        <v>50</v>
      </c>
    </row>
    <row r="273" spans="1:4" x14ac:dyDescent="0.2">
      <c r="A273" s="31" t="s">
        <v>43</v>
      </c>
      <c r="B273" s="31" t="s">
        <v>70</v>
      </c>
      <c r="C273" s="31" t="s">
        <v>5</v>
      </c>
      <c r="D273" s="36">
        <v>781</v>
      </c>
    </row>
    <row r="274" spans="1:4" x14ac:dyDescent="0.2">
      <c r="A274" s="31" t="s">
        <v>43</v>
      </c>
      <c r="B274" s="31" t="s">
        <v>70</v>
      </c>
      <c r="C274" s="31" t="s">
        <v>5</v>
      </c>
      <c r="D274" s="36">
        <v>1366</v>
      </c>
    </row>
    <row r="275" spans="1:4" x14ac:dyDescent="0.2">
      <c r="A275" s="31" t="s">
        <v>43</v>
      </c>
      <c r="B275" s="31" t="s">
        <v>71</v>
      </c>
      <c r="C275" s="31" t="s">
        <v>5</v>
      </c>
      <c r="D275" s="36">
        <v>968</v>
      </c>
    </row>
    <row r="276" spans="1:4" x14ac:dyDescent="0.2">
      <c r="A276" s="31" t="s">
        <v>43</v>
      </c>
      <c r="B276" s="31" t="s">
        <v>71</v>
      </c>
      <c r="C276" s="31" t="s">
        <v>5</v>
      </c>
      <c r="D276" s="36">
        <v>2013</v>
      </c>
    </row>
    <row r="277" spans="1:4" x14ac:dyDescent="0.2">
      <c r="A277" s="31" t="s">
        <v>43</v>
      </c>
      <c r="B277" s="31" t="s">
        <v>70</v>
      </c>
      <c r="C277" s="31" t="s">
        <v>5</v>
      </c>
      <c r="D277" s="36">
        <v>414</v>
      </c>
    </row>
    <row r="278" spans="1:4" x14ac:dyDescent="0.2">
      <c r="A278" s="31" t="s">
        <v>43</v>
      </c>
      <c r="B278" s="31" t="s">
        <v>71</v>
      </c>
      <c r="C278" s="31" t="s">
        <v>5</v>
      </c>
      <c r="D278" s="36">
        <v>86</v>
      </c>
    </row>
    <row r="279" spans="1:4" x14ac:dyDescent="0.2">
      <c r="A279" s="31" t="s">
        <v>43</v>
      </c>
      <c r="B279" s="31" t="s">
        <v>1</v>
      </c>
      <c r="C279" s="31" t="s">
        <v>5</v>
      </c>
      <c r="D279" s="36">
        <v>81</v>
      </c>
    </row>
    <row r="280" spans="1:4" x14ac:dyDescent="0.2">
      <c r="A280" s="31" t="s">
        <v>43</v>
      </c>
      <c r="B280" s="31" t="s">
        <v>19</v>
      </c>
      <c r="C280" s="31" t="s">
        <v>5</v>
      </c>
      <c r="D280" s="36">
        <v>5759</v>
      </c>
    </row>
    <row r="281" spans="1:4" x14ac:dyDescent="0.2">
      <c r="A281" s="31" t="s">
        <v>43</v>
      </c>
      <c r="B281" s="31" t="s">
        <v>1</v>
      </c>
      <c r="C281" s="31" t="s">
        <v>72</v>
      </c>
      <c r="D281" s="36">
        <v>19</v>
      </c>
    </row>
    <row r="282" spans="1:4" x14ac:dyDescent="0.2">
      <c r="A282" s="31" t="s">
        <v>43</v>
      </c>
      <c r="B282" s="31" t="s">
        <v>70</v>
      </c>
      <c r="C282" s="31" t="s">
        <v>72</v>
      </c>
      <c r="D282" s="36">
        <v>231</v>
      </c>
    </row>
    <row r="283" spans="1:4" x14ac:dyDescent="0.2">
      <c r="A283" s="31" t="s">
        <v>43</v>
      </c>
      <c r="B283" s="31" t="s">
        <v>70</v>
      </c>
      <c r="C283" s="31" t="s">
        <v>72</v>
      </c>
      <c r="D283" s="36">
        <v>703</v>
      </c>
    </row>
    <row r="284" spans="1:4" x14ac:dyDescent="0.2">
      <c r="A284" s="31" t="s">
        <v>43</v>
      </c>
      <c r="B284" s="31" t="s">
        <v>71</v>
      </c>
      <c r="C284" s="31" t="s">
        <v>72</v>
      </c>
      <c r="D284" s="36">
        <v>555</v>
      </c>
    </row>
    <row r="285" spans="1:4" x14ac:dyDescent="0.2">
      <c r="A285" s="31" t="s">
        <v>43</v>
      </c>
      <c r="B285" s="31" t="s">
        <v>71</v>
      </c>
      <c r="C285" s="31" t="s">
        <v>72</v>
      </c>
      <c r="D285" s="36">
        <v>1263</v>
      </c>
    </row>
    <row r="286" spans="1:4" x14ac:dyDescent="0.2">
      <c r="A286" s="31" t="s">
        <v>43</v>
      </c>
      <c r="B286" s="31" t="s">
        <v>70</v>
      </c>
      <c r="C286" s="31" t="s">
        <v>72</v>
      </c>
      <c r="D286" s="36">
        <v>195</v>
      </c>
    </row>
    <row r="287" spans="1:4" x14ac:dyDescent="0.2">
      <c r="A287" s="31" t="s">
        <v>43</v>
      </c>
      <c r="B287" s="31" t="s">
        <v>71</v>
      </c>
      <c r="C287" s="31" t="s">
        <v>72</v>
      </c>
      <c r="D287" s="36">
        <v>54</v>
      </c>
    </row>
    <row r="288" spans="1:4" x14ac:dyDescent="0.2">
      <c r="A288" s="31" t="s">
        <v>43</v>
      </c>
      <c r="B288" s="31" t="s">
        <v>1</v>
      </c>
      <c r="C288" s="31" t="s">
        <v>72</v>
      </c>
      <c r="D288" s="36">
        <v>35</v>
      </c>
    </row>
    <row r="289" spans="1:4" x14ac:dyDescent="0.2">
      <c r="A289" s="31" t="s">
        <v>43</v>
      </c>
      <c r="B289" s="31" t="s">
        <v>19</v>
      </c>
      <c r="C289" s="31" t="s">
        <v>72</v>
      </c>
      <c r="D289" s="36">
        <v>3055</v>
      </c>
    </row>
    <row r="290" spans="1:4" x14ac:dyDescent="0.2">
      <c r="A290" s="31" t="s">
        <v>43</v>
      </c>
      <c r="B290" s="31" t="s">
        <v>1</v>
      </c>
      <c r="C290" s="31" t="s">
        <v>72</v>
      </c>
      <c r="D290" s="36">
        <v>92</v>
      </c>
    </row>
    <row r="291" spans="1:4" x14ac:dyDescent="0.2">
      <c r="A291" s="31" t="s">
        <v>43</v>
      </c>
      <c r="B291" s="31" t="s">
        <v>70</v>
      </c>
      <c r="C291" s="31" t="s">
        <v>72</v>
      </c>
      <c r="D291" s="36">
        <v>559</v>
      </c>
    </row>
    <row r="292" spans="1:4" x14ac:dyDescent="0.2">
      <c r="A292" s="31" t="s">
        <v>43</v>
      </c>
      <c r="B292" s="31" t="s">
        <v>70</v>
      </c>
      <c r="C292" s="31" t="s">
        <v>72</v>
      </c>
      <c r="D292" s="36">
        <v>1943</v>
      </c>
    </row>
    <row r="293" spans="1:4" x14ac:dyDescent="0.2">
      <c r="A293" s="31" t="s">
        <v>43</v>
      </c>
      <c r="B293" s="31" t="s">
        <v>71</v>
      </c>
      <c r="C293" s="31" t="s">
        <v>72</v>
      </c>
      <c r="D293" s="36">
        <v>2803</v>
      </c>
    </row>
    <row r="294" spans="1:4" x14ac:dyDescent="0.2">
      <c r="A294" s="31" t="s">
        <v>43</v>
      </c>
      <c r="B294" s="31" t="s">
        <v>71</v>
      </c>
      <c r="C294" s="31" t="s">
        <v>72</v>
      </c>
      <c r="D294" s="36">
        <v>5205</v>
      </c>
    </row>
    <row r="295" spans="1:4" x14ac:dyDescent="0.2">
      <c r="A295" s="31" t="s">
        <v>43</v>
      </c>
      <c r="B295" s="31" t="s">
        <v>70</v>
      </c>
      <c r="C295" s="31" t="s">
        <v>72</v>
      </c>
      <c r="D295" s="36">
        <v>458</v>
      </c>
    </row>
    <row r="296" spans="1:4" x14ac:dyDescent="0.2">
      <c r="A296" s="31" t="s">
        <v>43</v>
      </c>
      <c r="B296" s="31" t="s">
        <v>71</v>
      </c>
      <c r="C296" s="31" t="s">
        <v>72</v>
      </c>
      <c r="D296" s="36">
        <v>622</v>
      </c>
    </row>
    <row r="297" spans="1:4" x14ac:dyDescent="0.2">
      <c r="A297" s="31" t="s">
        <v>43</v>
      </c>
      <c r="B297" s="31" t="s">
        <v>1</v>
      </c>
      <c r="C297" s="31" t="s">
        <v>72</v>
      </c>
      <c r="D297" s="36">
        <v>114</v>
      </c>
    </row>
    <row r="298" spans="1:4" x14ac:dyDescent="0.2">
      <c r="A298" s="31" t="s">
        <v>43</v>
      </c>
      <c r="B298" s="31" t="s">
        <v>19</v>
      </c>
      <c r="C298" s="31" t="s">
        <v>72</v>
      </c>
      <c r="D298" s="36">
        <v>11796</v>
      </c>
    </row>
    <row r="299" spans="1:4" x14ac:dyDescent="0.2">
      <c r="A299" s="31" t="s">
        <v>49</v>
      </c>
      <c r="B299" s="31" t="s">
        <v>1</v>
      </c>
      <c r="C299" s="31" t="s">
        <v>5</v>
      </c>
      <c r="D299" s="36">
        <v>63</v>
      </c>
    </row>
    <row r="300" spans="1:4" x14ac:dyDescent="0.2">
      <c r="A300" s="31" t="s">
        <v>49</v>
      </c>
      <c r="B300" s="31" t="s">
        <v>70</v>
      </c>
      <c r="C300" s="31" t="s">
        <v>5</v>
      </c>
      <c r="D300" s="36">
        <v>707</v>
      </c>
    </row>
    <row r="301" spans="1:4" x14ac:dyDescent="0.2">
      <c r="A301" s="31" t="s">
        <v>49</v>
      </c>
      <c r="B301" s="31" t="s">
        <v>70</v>
      </c>
      <c r="C301" s="31" t="s">
        <v>5</v>
      </c>
      <c r="D301" s="36">
        <v>1295</v>
      </c>
    </row>
    <row r="302" spans="1:4" x14ac:dyDescent="0.2">
      <c r="A302" s="31" t="s">
        <v>49</v>
      </c>
      <c r="B302" s="31" t="s">
        <v>71</v>
      </c>
      <c r="C302" s="31" t="s">
        <v>5</v>
      </c>
      <c r="D302" s="36">
        <v>1013</v>
      </c>
    </row>
    <row r="303" spans="1:4" x14ac:dyDescent="0.2">
      <c r="A303" s="31" t="s">
        <v>49</v>
      </c>
      <c r="B303" s="31" t="s">
        <v>71</v>
      </c>
      <c r="C303" s="31" t="s">
        <v>5</v>
      </c>
      <c r="D303" s="36">
        <v>1890</v>
      </c>
    </row>
    <row r="304" spans="1:4" x14ac:dyDescent="0.2">
      <c r="A304" s="31" t="s">
        <v>49</v>
      </c>
      <c r="B304" s="31" t="s">
        <v>70</v>
      </c>
      <c r="C304" s="31" t="s">
        <v>5</v>
      </c>
      <c r="D304" s="36">
        <v>395</v>
      </c>
    </row>
    <row r="305" spans="1:4" x14ac:dyDescent="0.2">
      <c r="A305" s="31" t="s">
        <v>49</v>
      </c>
      <c r="B305" s="31" t="s">
        <v>71</v>
      </c>
      <c r="C305" s="31" t="s">
        <v>5</v>
      </c>
      <c r="D305" s="36">
        <v>102</v>
      </c>
    </row>
    <row r="306" spans="1:4" x14ac:dyDescent="0.2">
      <c r="A306" s="31" t="s">
        <v>49</v>
      </c>
      <c r="B306" s="31" t="s">
        <v>1</v>
      </c>
      <c r="C306" s="31" t="s">
        <v>5</v>
      </c>
      <c r="D306" s="36">
        <v>77</v>
      </c>
    </row>
    <row r="307" spans="1:4" x14ac:dyDescent="0.2">
      <c r="A307" s="31" t="s">
        <v>49</v>
      </c>
      <c r="B307" s="31" t="s">
        <v>19</v>
      </c>
      <c r="C307" s="31" t="s">
        <v>5</v>
      </c>
      <c r="D307" s="36">
        <v>5542</v>
      </c>
    </row>
    <row r="308" spans="1:4" x14ac:dyDescent="0.2">
      <c r="A308" s="31" t="s">
        <v>49</v>
      </c>
      <c r="B308" s="31" t="s">
        <v>1</v>
      </c>
      <c r="C308" s="31" t="s">
        <v>72</v>
      </c>
      <c r="D308" s="36">
        <v>24</v>
      </c>
    </row>
    <row r="309" spans="1:4" x14ac:dyDescent="0.2">
      <c r="A309" s="31" t="s">
        <v>49</v>
      </c>
      <c r="B309" s="31" t="s">
        <v>70</v>
      </c>
      <c r="C309" s="31" t="s">
        <v>72</v>
      </c>
      <c r="D309" s="36">
        <v>250</v>
      </c>
    </row>
    <row r="310" spans="1:4" x14ac:dyDescent="0.2">
      <c r="A310" s="31" t="s">
        <v>49</v>
      </c>
      <c r="B310" s="31" t="s">
        <v>70</v>
      </c>
      <c r="C310" s="31" t="s">
        <v>72</v>
      </c>
      <c r="D310" s="36">
        <v>717</v>
      </c>
    </row>
    <row r="311" spans="1:4" x14ac:dyDescent="0.2">
      <c r="A311" s="31" t="s">
        <v>49</v>
      </c>
      <c r="B311" s="31" t="s">
        <v>71</v>
      </c>
      <c r="C311" s="31" t="s">
        <v>72</v>
      </c>
      <c r="D311" s="36">
        <v>598</v>
      </c>
    </row>
    <row r="312" spans="1:4" x14ac:dyDescent="0.2">
      <c r="A312" s="31" t="s">
        <v>49</v>
      </c>
      <c r="B312" s="31" t="s">
        <v>71</v>
      </c>
      <c r="C312" s="31" t="s">
        <v>72</v>
      </c>
      <c r="D312" s="36">
        <v>1264</v>
      </c>
    </row>
    <row r="313" spans="1:4" x14ac:dyDescent="0.2">
      <c r="A313" s="31" t="s">
        <v>49</v>
      </c>
      <c r="B313" s="31" t="s">
        <v>70</v>
      </c>
      <c r="C313" s="31" t="s">
        <v>72</v>
      </c>
      <c r="D313" s="36">
        <v>180</v>
      </c>
    </row>
    <row r="314" spans="1:4" x14ac:dyDescent="0.2">
      <c r="A314" s="31" t="s">
        <v>49</v>
      </c>
      <c r="B314" s="31" t="s">
        <v>71</v>
      </c>
      <c r="C314" s="31" t="s">
        <v>72</v>
      </c>
      <c r="D314" s="36">
        <v>46</v>
      </c>
    </row>
    <row r="315" spans="1:4" x14ac:dyDescent="0.2">
      <c r="A315" s="31" t="s">
        <v>49</v>
      </c>
      <c r="B315" s="31" t="s">
        <v>1</v>
      </c>
      <c r="C315" s="31" t="s">
        <v>72</v>
      </c>
      <c r="D315" s="36">
        <v>26</v>
      </c>
    </row>
    <row r="316" spans="1:4" x14ac:dyDescent="0.2">
      <c r="A316" s="31" t="s">
        <v>49</v>
      </c>
      <c r="B316" s="31" t="s">
        <v>19</v>
      </c>
      <c r="C316" s="31" t="s">
        <v>72</v>
      </c>
      <c r="D316" s="36">
        <v>3105</v>
      </c>
    </row>
    <row r="317" spans="1:4" x14ac:dyDescent="0.2">
      <c r="A317" s="31" t="s">
        <v>49</v>
      </c>
      <c r="B317" s="31" t="s">
        <v>1</v>
      </c>
      <c r="C317" s="31" t="s">
        <v>72</v>
      </c>
      <c r="D317" s="36">
        <v>72</v>
      </c>
    </row>
    <row r="318" spans="1:4" x14ac:dyDescent="0.2">
      <c r="A318" s="31" t="s">
        <v>49</v>
      </c>
      <c r="B318" s="31" t="s">
        <v>70</v>
      </c>
      <c r="C318" s="31" t="s">
        <v>72</v>
      </c>
      <c r="D318" s="36">
        <v>541</v>
      </c>
    </row>
    <row r="319" spans="1:4" x14ac:dyDescent="0.2">
      <c r="A319" s="31" t="s">
        <v>49</v>
      </c>
      <c r="B319" s="31" t="s">
        <v>70</v>
      </c>
      <c r="C319" s="31" t="s">
        <v>72</v>
      </c>
      <c r="D319" s="36">
        <v>2129</v>
      </c>
    </row>
    <row r="320" spans="1:4" x14ac:dyDescent="0.2">
      <c r="A320" s="31" t="s">
        <v>49</v>
      </c>
      <c r="B320" s="31" t="s">
        <v>71</v>
      </c>
      <c r="C320" s="31" t="s">
        <v>72</v>
      </c>
      <c r="D320" s="36">
        <v>3154</v>
      </c>
    </row>
    <row r="321" spans="1:4" x14ac:dyDescent="0.2">
      <c r="A321" s="31" t="s">
        <v>49</v>
      </c>
      <c r="B321" s="31" t="s">
        <v>71</v>
      </c>
      <c r="C321" s="31" t="s">
        <v>72</v>
      </c>
      <c r="D321" s="36">
        <v>5325</v>
      </c>
    </row>
    <row r="322" spans="1:4" x14ac:dyDescent="0.2">
      <c r="A322" s="31" t="s">
        <v>49</v>
      </c>
      <c r="B322" s="31" t="s">
        <v>70</v>
      </c>
      <c r="C322" s="31" t="s">
        <v>72</v>
      </c>
      <c r="D322" s="36">
        <v>496</v>
      </c>
    </row>
    <row r="323" spans="1:4" x14ac:dyDescent="0.2">
      <c r="A323" s="31" t="s">
        <v>49</v>
      </c>
      <c r="B323" s="31" t="s">
        <v>71</v>
      </c>
      <c r="C323" s="31" t="s">
        <v>72</v>
      </c>
      <c r="D323" s="36">
        <v>683</v>
      </c>
    </row>
    <row r="324" spans="1:4" x14ac:dyDescent="0.2">
      <c r="A324" s="31" t="s">
        <v>49</v>
      </c>
      <c r="B324" s="31" t="s">
        <v>1</v>
      </c>
      <c r="C324" s="31" t="s">
        <v>72</v>
      </c>
      <c r="D324" s="36">
        <v>116</v>
      </c>
    </row>
    <row r="325" spans="1:4" x14ac:dyDescent="0.2">
      <c r="A325" s="31" t="s">
        <v>49</v>
      </c>
      <c r="B325" s="31" t="s">
        <v>19</v>
      </c>
      <c r="C325" s="31" t="s">
        <v>72</v>
      </c>
      <c r="D325" s="36">
        <v>12516</v>
      </c>
    </row>
    <row r="326" spans="1:4" x14ac:dyDescent="0.2">
      <c r="A326" s="31" t="s">
        <v>50</v>
      </c>
      <c r="B326" s="31" t="s">
        <v>1</v>
      </c>
      <c r="C326" s="31" t="s">
        <v>5</v>
      </c>
      <c r="D326" s="36">
        <v>52</v>
      </c>
    </row>
    <row r="327" spans="1:4" x14ac:dyDescent="0.2">
      <c r="A327" s="31" t="s">
        <v>50</v>
      </c>
      <c r="B327" s="31" t="s">
        <v>70</v>
      </c>
      <c r="C327" s="31" t="s">
        <v>5</v>
      </c>
      <c r="D327" s="36">
        <v>529</v>
      </c>
    </row>
    <row r="328" spans="1:4" x14ac:dyDescent="0.2">
      <c r="A328" s="31" t="s">
        <v>50</v>
      </c>
      <c r="B328" s="31" t="s">
        <v>70</v>
      </c>
      <c r="C328" s="31" t="s">
        <v>5</v>
      </c>
      <c r="D328" s="36">
        <v>1172</v>
      </c>
    </row>
    <row r="329" spans="1:4" x14ac:dyDescent="0.2">
      <c r="A329" s="31" t="s">
        <v>50</v>
      </c>
      <c r="B329" s="31" t="s">
        <v>71</v>
      </c>
      <c r="C329" s="31" t="s">
        <v>5</v>
      </c>
      <c r="D329" s="36">
        <v>1016</v>
      </c>
    </row>
    <row r="330" spans="1:4" x14ac:dyDescent="0.2">
      <c r="A330" s="31" t="s">
        <v>50</v>
      </c>
      <c r="B330" s="31" t="s">
        <v>71</v>
      </c>
      <c r="C330" s="31" t="s">
        <v>5</v>
      </c>
      <c r="D330" s="36">
        <v>1834</v>
      </c>
    </row>
    <row r="331" spans="1:4" x14ac:dyDescent="0.2">
      <c r="A331" s="31" t="s">
        <v>50</v>
      </c>
      <c r="B331" s="31" t="s">
        <v>70</v>
      </c>
      <c r="C331" s="31" t="s">
        <v>5</v>
      </c>
      <c r="D331" s="36">
        <v>395</v>
      </c>
    </row>
    <row r="332" spans="1:4" x14ac:dyDescent="0.2">
      <c r="A332" s="31" t="s">
        <v>50</v>
      </c>
      <c r="B332" s="31" t="s">
        <v>71</v>
      </c>
      <c r="C332" s="31" t="s">
        <v>5</v>
      </c>
      <c r="D332" s="36">
        <v>98</v>
      </c>
    </row>
    <row r="333" spans="1:4" x14ac:dyDescent="0.2">
      <c r="A333" s="31" t="s">
        <v>50</v>
      </c>
      <c r="B333" s="31" t="s">
        <v>1</v>
      </c>
      <c r="C333" s="31" t="s">
        <v>5</v>
      </c>
      <c r="D333" s="36">
        <v>81</v>
      </c>
    </row>
    <row r="334" spans="1:4" x14ac:dyDescent="0.2">
      <c r="A334" s="31" t="s">
        <v>50</v>
      </c>
      <c r="B334" s="31" t="s">
        <v>19</v>
      </c>
      <c r="C334" s="31" t="s">
        <v>5</v>
      </c>
      <c r="D334" s="36">
        <v>5177</v>
      </c>
    </row>
    <row r="335" spans="1:4" x14ac:dyDescent="0.2">
      <c r="A335" s="31" t="s">
        <v>50</v>
      </c>
      <c r="B335" s="31" t="s">
        <v>1</v>
      </c>
      <c r="C335" s="31" t="s">
        <v>72</v>
      </c>
      <c r="D335" s="36">
        <v>27</v>
      </c>
    </row>
    <row r="336" spans="1:4" x14ac:dyDescent="0.2">
      <c r="A336" s="31" t="s">
        <v>50</v>
      </c>
      <c r="B336" s="31" t="s">
        <v>70</v>
      </c>
      <c r="C336" s="31" t="s">
        <v>72</v>
      </c>
      <c r="D336" s="36">
        <v>193</v>
      </c>
    </row>
    <row r="337" spans="1:4" x14ac:dyDescent="0.2">
      <c r="A337" s="31" t="s">
        <v>50</v>
      </c>
      <c r="B337" s="31" t="s">
        <v>70</v>
      </c>
      <c r="C337" s="31" t="s">
        <v>72</v>
      </c>
      <c r="D337" s="36">
        <v>656</v>
      </c>
    </row>
    <row r="338" spans="1:4" x14ac:dyDescent="0.2">
      <c r="A338" s="31" t="s">
        <v>50</v>
      </c>
      <c r="B338" s="31" t="s">
        <v>71</v>
      </c>
      <c r="C338" s="31" t="s">
        <v>72</v>
      </c>
      <c r="D338" s="36">
        <v>603</v>
      </c>
    </row>
    <row r="339" spans="1:4" x14ac:dyDescent="0.2">
      <c r="A339" s="31" t="s">
        <v>50</v>
      </c>
      <c r="B339" s="31" t="s">
        <v>71</v>
      </c>
      <c r="C339" s="31" t="s">
        <v>72</v>
      </c>
      <c r="D339" s="36">
        <v>1205</v>
      </c>
    </row>
    <row r="340" spans="1:4" x14ac:dyDescent="0.2">
      <c r="A340" s="31" t="s">
        <v>50</v>
      </c>
      <c r="B340" s="31" t="s">
        <v>70</v>
      </c>
      <c r="C340" s="31" t="s">
        <v>72</v>
      </c>
      <c r="D340" s="36">
        <v>176</v>
      </c>
    </row>
    <row r="341" spans="1:4" x14ac:dyDescent="0.2">
      <c r="A341" s="31" t="s">
        <v>50</v>
      </c>
      <c r="B341" s="31" t="s">
        <v>71</v>
      </c>
      <c r="C341" s="31" t="s">
        <v>72</v>
      </c>
      <c r="D341" s="36">
        <v>62</v>
      </c>
    </row>
    <row r="342" spans="1:4" x14ac:dyDescent="0.2">
      <c r="A342" s="31" t="s">
        <v>50</v>
      </c>
      <c r="B342" s="31" t="s">
        <v>1</v>
      </c>
      <c r="C342" s="31" t="s">
        <v>72</v>
      </c>
      <c r="D342" s="36">
        <v>19</v>
      </c>
    </row>
    <row r="343" spans="1:4" x14ac:dyDescent="0.2">
      <c r="A343" s="31" t="s">
        <v>50</v>
      </c>
      <c r="B343" s="31" t="s">
        <v>19</v>
      </c>
      <c r="C343" s="31" t="s">
        <v>72</v>
      </c>
      <c r="D343" s="36">
        <v>2941</v>
      </c>
    </row>
    <row r="344" spans="1:4" x14ac:dyDescent="0.2">
      <c r="A344" s="31" t="s">
        <v>50</v>
      </c>
      <c r="B344" s="31" t="s">
        <v>1</v>
      </c>
      <c r="C344" s="31" t="s">
        <v>72</v>
      </c>
      <c r="D344" s="36">
        <v>122</v>
      </c>
    </row>
    <row r="345" spans="1:4" x14ac:dyDescent="0.2">
      <c r="A345" s="31" t="s">
        <v>50</v>
      </c>
      <c r="B345" s="31" t="s">
        <v>70</v>
      </c>
      <c r="C345" s="31" t="s">
        <v>72</v>
      </c>
      <c r="D345" s="36">
        <v>544</v>
      </c>
    </row>
    <row r="346" spans="1:4" x14ac:dyDescent="0.2">
      <c r="A346" s="31" t="s">
        <v>50</v>
      </c>
      <c r="B346" s="31" t="s">
        <v>70</v>
      </c>
      <c r="C346" s="31" t="s">
        <v>72</v>
      </c>
      <c r="D346" s="36">
        <v>1987</v>
      </c>
    </row>
    <row r="347" spans="1:4" x14ac:dyDescent="0.2">
      <c r="A347" s="31" t="s">
        <v>50</v>
      </c>
      <c r="B347" s="31" t="s">
        <v>71</v>
      </c>
      <c r="C347" s="31" t="s">
        <v>72</v>
      </c>
      <c r="D347" s="36">
        <v>3205</v>
      </c>
    </row>
    <row r="348" spans="1:4" x14ac:dyDescent="0.2">
      <c r="A348" s="31" t="s">
        <v>50</v>
      </c>
      <c r="B348" s="31" t="s">
        <v>71</v>
      </c>
      <c r="C348" s="31" t="s">
        <v>72</v>
      </c>
      <c r="D348" s="36">
        <v>5303</v>
      </c>
    </row>
    <row r="349" spans="1:4" x14ac:dyDescent="0.2">
      <c r="A349" s="31" t="s">
        <v>50</v>
      </c>
      <c r="B349" s="31" t="s">
        <v>70</v>
      </c>
      <c r="C349" s="31" t="s">
        <v>72</v>
      </c>
      <c r="D349" s="36">
        <v>487</v>
      </c>
    </row>
    <row r="350" spans="1:4" x14ac:dyDescent="0.2">
      <c r="A350" s="31" t="s">
        <v>50</v>
      </c>
      <c r="B350" s="31" t="s">
        <v>71</v>
      </c>
      <c r="C350" s="31" t="s">
        <v>72</v>
      </c>
      <c r="D350" s="36">
        <v>659</v>
      </c>
    </row>
    <row r="351" spans="1:4" x14ac:dyDescent="0.2">
      <c r="A351" s="31" t="s">
        <v>50</v>
      </c>
      <c r="B351" s="31" t="s">
        <v>1</v>
      </c>
      <c r="C351" s="31" t="s">
        <v>72</v>
      </c>
      <c r="D351" s="36">
        <v>111</v>
      </c>
    </row>
    <row r="352" spans="1:4" x14ac:dyDescent="0.2">
      <c r="A352" s="31" t="s">
        <v>50</v>
      </c>
      <c r="B352" s="31" t="s">
        <v>19</v>
      </c>
      <c r="C352" s="31" t="s">
        <v>72</v>
      </c>
      <c r="D352" s="36">
        <v>12418</v>
      </c>
    </row>
    <row r="353" spans="1:4" x14ac:dyDescent="0.2">
      <c r="A353" s="31" t="s">
        <v>51</v>
      </c>
      <c r="B353" s="31" t="s">
        <v>1</v>
      </c>
      <c r="C353" s="31" t="s">
        <v>5</v>
      </c>
      <c r="D353" s="36">
        <v>53</v>
      </c>
    </row>
    <row r="354" spans="1:4" x14ac:dyDescent="0.2">
      <c r="A354" s="31" t="s">
        <v>51</v>
      </c>
      <c r="B354" s="31" t="s">
        <v>70</v>
      </c>
      <c r="C354" s="31" t="s">
        <v>5</v>
      </c>
      <c r="D354" s="36">
        <v>468</v>
      </c>
    </row>
    <row r="355" spans="1:4" x14ac:dyDescent="0.2">
      <c r="A355" s="31" t="s">
        <v>51</v>
      </c>
      <c r="B355" s="31" t="s">
        <v>70</v>
      </c>
      <c r="C355" s="31" t="s">
        <v>5</v>
      </c>
      <c r="D355" s="36">
        <v>1132</v>
      </c>
    </row>
    <row r="356" spans="1:4" x14ac:dyDescent="0.2">
      <c r="A356" s="31" t="s">
        <v>51</v>
      </c>
      <c r="B356" s="31" t="s">
        <v>71</v>
      </c>
      <c r="C356" s="31" t="s">
        <v>5</v>
      </c>
      <c r="D356" s="36">
        <v>1004</v>
      </c>
    </row>
    <row r="357" spans="1:4" x14ac:dyDescent="0.2">
      <c r="A357" s="31" t="s">
        <v>51</v>
      </c>
      <c r="B357" s="31" t="s">
        <v>71</v>
      </c>
      <c r="C357" s="31" t="s">
        <v>5</v>
      </c>
      <c r="D357" s="36">
        <v>1726</v>
      </c>
    </row>
    <row r="358" spans="1:4" x14ac:dyDescent="0.2">
      <c r="A358" s="31" t="s">
        <v>51</v>
      </c>
      <c r="B358" s="31" t="s">
        <v>70</v>
      </c>
      <c r="C358" s="31" t="s">
        <v>5</v>
      </c>
      <c r="D358" s="36">
        <v>320</v>
      </c>
    </row>
    <row r="359" spans="1:4" x14ac:dyDescent="0.2">
      <c r="A359" s="31" t="s">
        <v>51</v>
      </c>
      <c r="B359" s="31" t="s">
        <v>71</v>
      </c>
      <c r="C359" s="31" t="s">
        <v>5</v>
      </c>
      <c r="D359" s="36">
        <v>103</v>
      </c>
    </row>
    <row r="360" spans="1:4" x14ac:dyDescent="0.2">
      <c r="A360" s="31" t="s">
        <v>51</v>
      </c>
      <c r="B360" s="31" t="s">
        <v>1</v>
      </c>
      <c r="C360" s="31" t="s">
        <v>5</v>
      </c>
      <c r="D360" s="36">
        <v>81</v>
      </c>
    </row>
    <row r="361" spans="1:4" x14ac:dyDescent="0.2">
      <c r="A361" s="31" t="s">
        <v>51</v>
      </c>
      <c r="B361" s="31" t="s">
        <v>19</v>
      </c>
      <c r="C361" s="31" t="s">
        <v>5</v>
      </c>
      <c r="D361" s="36">
        <v>4887</v>
      </c>
    </row>
    <row r="362" spans="1:4" x14ac:dyDescent="0.2">
      <c r="A362" s="31" t="s">
        <v>51</v>
      </c>
      <c r="B362" s="31" t="s">
        <v>1</v>
      </c>
      <c r="C362" s="31" t="s">
        <v>72</v>
      </c>
      <c r="D362" s="36">
        <v>31</v>
      </c>
    </row>
    <row r="363" spans="1:4" x14ac:dyDescent="0.2">
      <c r="A363" s="31" t="s">
        <v>51</v>
      </c>
      <c r="B363" s="31" t="s">
        <v>70</v>
      </c>
      <c r="C363" s="31" t="s">
        <v>72</v>
      </c>
      <c r="D363" s="36">
        <v>164</v>
      </c>
    </row>
    <row r="364" spans="1:4" x14ac:dyDescent="0.2">
      <c r="A364" s="31" t="s">
        <v>51</v>
      </c>
      <c r="B364" s="31" t="s">
        <v>70</v>
      </c>
      <c r="C364" s="31" t="s">
        <v>72</v>
      </c>
      <c r="D364" s="36">
        <v>656</v>
      </c>
    </row>
    <row r="365" spans="1:4" x14ac:dyDescent="0.2">
      <c r="A365" s="31" t="s">
        <v>51</v>
      </c>
      <c r="B365" s="31" t="s">
        <v>71</v>
      </c>
      <c r="C365" s="31" t="s">
        <v>72</v>
      </c>
      <c r="D365" s="36">
        <v>645</v>
      </c>
    </row>
    <row r="366" spans="1:4" x14ac:dyDescent="0.2">
      <c r="A366" s="31" t="s">
        <v>51</v>
      </c>
      <c r="B366" s="31" t="s">
        <v>71</v>
      </c>
      <c r="C366" s="31" t="s">
        <v>72</v>
      </c>
      <c r="D366" s="36">
        <v>1129</v>
      </c>
    </row>
    <row r="367" spans="1:4" x14ac:dyDescent="0.2">
      <c r="A367" s="31" t="s">
        <v>51</v>
      </c>
      <c r="B367" s="31" t="s">
        <v>70</v>
      </c>
      <c r="C367" s="31" t="s">
        <v>72</v>
      </c>
      <c r="D367" s="36">
        <v>170</v>
      </c>
    </row>
    <row r="368" spans="1:4" x14ac:dyDescent="0.2">
      <c r="A368" s="31" t="s">
        <v>51</v>
      </c>
      <c r="B368" s="31" t="s">
        <v>71</v>
      </c>
      <c r="C368" s="31" t="s">
        <v>72</v>
      </c>
      <c r="D368" s="36">
        <v>68</v>
      </c>
    </row>
    <row r="369" spans="1:4" x14ac:dyDescent="0.2">
      <c r="A369" s="31" t="s">
        <v>51</v>
      </c>
      <c r="B369" s="31" t="s">
        <v>1</v>
      </c>
      <c r="C369" s="31" t="s">
        <v>72</v>
      </c>
      <c r="D369" s="36">
        <v>22</v>
      </c>
    </row>
    <row r="370" spans="1:4" x14ac:dyDescent="0.2">
      <c r="A370" s="31" t="s">
        <v>51</v>
      </c>
      <c r="B370" s="31" t="s">
        <v>19</v>
      </c>
      <c r="C370" s="31" t="s">
        <v>72</v>
      </c>
      <c r="D370" s="36">
        <v>2885</v>
      </c>
    </row>
    <row r="371" spans="1:4" x14ac:dyDescent="0.2">
      <c r="A371" s="31" t="s">
        <v>51</v>
      </c>
      <c r="B371" s="31" t="s">
        <v>1</v>
      </c>
      <c r="C371" s="31" t="s">
        <v>72</v>
      </c>
      <c r="D371" s="36">
        <v>87</v>
      </c>
    </row>
    <row r="372" spans="1:4" x14ac:dyDescent="0.2">
      <c r="A372" s="31" t="s">
        <v>51</v>
      </c>
      <c r="B372" s="31" t="s">
        <v>70</v>
      </c>
      <c r="C372" s="31" t="s">
        <v>72</v>
      </c>
      <c r="D372" s="36">
        <v>434</v>
      </c>
    </row>
    <row r="373" spans="1:4" x14ac:dyDescent="0.2">
      <c r="A373" s="31" t="s">
        <v>51</v>
      </c>
      <c r="B373" s="31" t="s">
        <v>70</v>
      </c>
      <c r="C373" s="31" t="s">
        <v>72</v>
      </c>
      <c r="D373" s="36">
        <v>1885</v>
      </c>
    </row>
    <row r="374" spans="1:4" x14ac:dyDescent="0.2">
      <c r="A374" s="31" t="s">
        <v>51</v>
      </c>
      <c r="B374" s="31" t="s">
        <v>71</v>
      </c>
      <c r="C374" s="31" t="s">
        <v>72</v>
      </c>
      <c r="D374" s="36">
        <v>3196</v>
      </c>
    </row>
    <row r="375" spans="1:4" x14ac:dyDescent="0.2">
      <c r="A375" s="31" t="s">
        <v>51</v>
      </c>
      <c r="B375" s="31" t="s">
        <v>71</v>
      </c>
      <c r="C375" s="31" t="s">
        <v>72</v>
      </c>
      <c r="D375" s="36">
        <v>5215</v>
      </c>
    </row>
    <row r="376" spans="1:4" x14ac:dyDescent="0.2">
      <c r="A376" s="31" t="s">
        <v>51</v>
      </c>
      <c r="B376" s="31" t="s">
        <v>70</v>
      </c>
      <c r="C376" s="31" t="s">
        <v>72</v>
      </c>
      <c r="D376" s="36">
        <v>516</v>
      </c>
    </row>
    <row r="377" spans="1:4" x14ac:dyDescent="0.2">
      <c r="A377" s="31" t="s">
        <v>51</v>
      </c>
      <c r="B377" s="31" t="s">
        <v>71</v>
      </c>
      <c r="C377" s="31" t="s">
        <v>72</v>
      </c>
      <c r="D377" s="36">
        <v>684</v>
      </c>
    </row>
    <row r="378" spans="1:4" x14ac:dyDescent="0.2">
      <c r="A378" s="31" t="s">
        <v>51</v>
      </c>
      <c r="B378" s="31" t="s">
        <v>1</v>
      </c>
      <c r="C378" s="31" t="s">
        <v>72</v>
      </c>
      <c r="D378" s="36">
        <v>122</v>
      </c>
    </row>
    <row r="379" spans="1:4" x14ac:dyDescent="0.2">
      <c r="A379" s="31" t="s">
        <v>51</v>
      </c>
      <c r="B379" s="31" t="s">
        <v>19</v>
      </c>
      <c r="C379" s="31" t="s">
        <v>72</v>
      </c>
      <c r="D379" s="36">
        <v>12139</v>
      </c>
    </row>
    <row r="380" spans="1:4" x14ac:dyDescent="0.2">
      <c r="A380" s="31" t="s">
        <v>73</v>
      </c>
      <c r="B380" s="31" t="s">
        <v>1</v>
      </c>
      <c r="C380" s="31" t="s">
        <v>5</v>
      </c>
      <c r="D380" s="36">
        <v>57</v>
      </c>
    </row>
    <row r="381" spans="1:4" x14ac:dyDescent="0.2">
      <c r="A381" s="31" t="s">
        <v>73</v>
      </c>
      <c r="B381" s="31" t="s">
        <v>70</v>
      </c>
      <c r="C381" s="31" t="s">
        <v>5</v>
      </c>
      <c r="D381" s="36">
        <v>417</v>
      </c>
    </row>
    <row r="382" spans="1:4" x14ac:dyDescent="0.2">
      <c r="A382" s="31" t="s">
        <v>73</v>
      </c>
      <c r="B382" s="31" t="s">
        <v>70</v>
      </c>
      <c r="C382" s="31" t="s">
        <v>5</v>
      </c>
      <c r="D382" s="36">
        <v>1097</v>
      </c>
    </row>
    <row r="383" spans="1:4" x14ac:dyDescent="0.2">
      <c r="A383" s="31" t="s">
        <v>73</v>
      </c>
      <c r="B383" s="31" t="s">
        <v>71</v>
      </c>
      <c r="C383" s="31" t="s">
        <v>5</v>
      </c>
      <c r="D383" s="36">
        <v>1083</v>
      </c>
    </row>
    <row r="384" spans="1:4" x14ac:dyDescent="0.2">
      <c r="A384" s="31" t="s">
        <v>73</v>
      </c>
      <c r="B384" s="31" t="s">
        <v>71</v>
      </c>
      <c r="C384" s="31" t="s">
        <v>5</v>
      </c>
      <c r="D384" s="36">
        <v>1710</v>
      </c>
    </row>
    <row r="385" spans="1:4" x14ac:dyDescent="0.2">
      <c r="A385" s="31" t="s">
        <v>73</v>
      </c>
      <c r="B385" s="31" t="s">
        <v>70</v>
      </c>
      <c r="C385" s="31" t="s">
        <v>5</v>
      </c>
      <c r="D385" s="36">
        <v>311</v>
      </c>
    </row>
    <row r="386" spans="1:4" x14ac:dyDescent="0.2">
      <c r="A386" s="31" t="s">
        <v>73</v>
      </c>
      <c r="B386" s="31" t="s">
        <v>71</v>
      </c>
      <c r="C386" s="31" t="s">
        <v>5</v>
      </c>
      <c r="D386" s="36">
        <v>105</v>
      </c>
    </row>
    <row r="387" spans="1:4" x14ac:dyDescent="0.2">
      <c r="A387" s="31" t="s">
        <v>73</v>
      </c>
      <c r="B387" s="31" t="s">
        <v>1</v>
      </c>
      <c r="C387" s="31" t="s">
        <v>5</v>
      </c>
      <c r="D387" s="36">
        <v>82</v>
      </c>
    </row>
    <row r="388" spans="1:4" x14ac:dyDescent="0.2">
      <c r="A388" s="31" t="s">
        <v>73</v>
      </c>
      <c r="B388" s="31" t="s">
        <v>19</v>
      </c>
      <c r="C388" s="31" t="s">
        <v>5</v>
      </c>
      <c r="D388" s="36">
        <v>4862</v>
      </c>
    </row>
    <row r="389" spans="1:4" x14ac:dyDescent="0.2">
      <c r="A389" s="31" t="s">
        <v>73</v>
      </c>
      <c r="B389" s="31" t="s">
        <v>1</v>
      </c>
      <c r="C389" s="31" t="s">
        <v>72</v>
      </c>
      <c r="D389" s="36">
        <v>25</v>
      </c>
    </row>
    <row r="390" spans="1:4" x14ac:dyDescent="0.2">
      <c r="A390" s="31" t="s">
        <v>73</v>
      </c>
      <c r="B390" s="31" t="s">
        <v>70</v>
      </c>
      <c r="C390" s="31" t="s">
        <v>72</v>
      </c>
      <c r="D390" s="36">
        <v>170</v>
      </c>
    </row>
    <row r="391" spans="1:4" x14ac:dyDescent="0.2">
      <c r="A391" s="31" t="s">
        <v>73</v>
      </c>
      <c r="B391" s="31" t="s">
        <v>70</v>
      </c>
      <c r="C391" s="31" t="s">
        <v>72</v>
      </c>
      <c r="D391" s="36">
        <v>534</v>
      </c>
    </row>
    <row r="392" spans="1:4" x14ac:dyDescent="0.2">
      <c r="A392" s="31" t="s">
        <v>73</v>
      </c>
      <c r="B392" s="31" t="s">
        <v>71</v>
      </c>
      <c r="C392" s="31" t="s">
        <v>72</v>
      </c>
      <c r="D392" s="36">
        <v>555</v>
      </c>
    </row>
    <row r="393" spans="1:4" x14ac:dyDescent="0.2">
      <c r="A393" s="31" t="s">
        <v>73</v>
      </c>
      <c r="B393" s="31" t="s">
        <v>71</v>
      </c>
      <c r="C393" s="31" t="s">
        <v>72</v>
      </c>
      <c r="D393" s="36">
        <v>1111</v>
      </c>
    </row>
    <row r="394" spans="1:4" x14ac:dyDescent="0.2">
      <c r="A394" s="31" t="s">
        <v>73</v>
      </c>
      <c r="B394" s="31" t="s">
        <v>70</v>
      </c>
      <c r="C394" s="31" t="s">
        <v>72</v>
      </c>
      <c r="D394" s="36">
        <v>159</v>
      </c>
    </row>
    <row r="395" spans="1:4" x14ac:dyDescent="0.2">
      <c r="A395" s="31" t="s">
        <v>73</v>
      </c>
      <c r="B395" s="31" t="s">
        <v>71</v>
      </c>
      <c r="C395" s="31" t="s">
        <v>72</v>
      </c>
      <c r="D395" s="36">
        <v>53</v>
      </c>
    </row>
    <row r="396" spans="1:4" x14ac:dyDescent="0.2">
      <c r="A396" s="31" t="s">
        <v>73</v>
      </c>
      <c r="B396" s="31" t="s">
        <v>1</v>
      </c>
      <c r="C396" s="31" t="s">
        <v>72</v>
      </c>
      <c r="D396" s="36">
        <v>20</v>
      </c>
    </row>
    <row r="397" spans="1:4" x14ac:dyDescent="0.2">
      <c r="A397" s="31" t="s">
        <v>73</v>
      </c>
      <c r="B397" s="31" t="s">
        <v>19</v>
      </c>
      <c r="C397" s="31" t="s">
        <v>72</v>
      </c>
      <c r="D397" s="36">
        <v>2627</v>
      </c>
    </row>
    <row r="398" spans="1:4" x14ac:dyDescent="0.2">
      <c r="A398" s="31" t="s">
        <v>73</v>
      </c>
      <c r="B398" s="31" t="s">
        <v>1</v>
      </c>
      <c r="C398" s="31" t="s">
        <v>72</v>
      </c>
      <c r="D398" s="36">
        <v>103</v>
      </c>
    </row>
    <row r="399" spans="1:4" x14ac:dyDescent="0.2">
      <c r="A399" s="31" t="s">
        <v>73</v>
      </c>
      <c r="B399" s="31" t="s">
        <v>70</v>
      </c>
      <c r="C399" s="31" t="s">
        <v>72</v>
      </c>
      <c r="D399" s="36">
        <v>406</v>
      </c>
    </row>
    <row r="400" spans="1:4" x14ac:dyDescent="0.2">
      <c r="A400" s="31" t="s">
        <v>73</v>
      </c>
      <c r="B400" s="31" t="s">
        <v>70</v>
      </c>
      <c r="C400" s="31" t="s">
        <v>72</v>
      </c>
      <c r="D400" s="36">
        <v>1926</v>
      </c>
    </row>
    <row r="401" spans="1:4" x14ac:dyDescent="0.2">
      <c r="A401" s="31" t="s">
        <v>73</v>
      </c>
      <c r="B401" s="31" t="s">
        <v>71</v>
      </c>
      <c r="C401" s="31" t="s">
        <v>72</v>
      </c>
      <c r="D401" s="36">
        <v>3457</v>
      </c>
    </row>
    <row r="402" spans="1:4" x14ac:dyDescent="0.2">
      <c r="A402" s="31" t="s">
        <v>73</v>
      </c>
      <c r="B402" s="31" t="s">
        <v>71</v>
      </c>
      <c r="C402" s="31" t="s">
        <v>72</v>
      </c>
      <c r="D402" s="36">
        <v>5167</v>
      </c>
    </row>
    <row r="403" spans="1:4" x14ac:dyDescent="0.2">
      <c r="A403" s="31" t="s">
        <v>73</v>
      </c>
      <c r="B403" s="31" t="s">
        <v>70</v>
      </c>
      <c r="C403" s="31" t="s">
        <v>72</v>
      </c>
      <c r="D403" s="36">
        <v>535</v>
      </c>
    </row>
    <row r="404" spans="1:4" x14ac:dyDescent="0.2">
      <c r="A404" s="31" t="s">
        <v>73</v>
      </c>
      <c r="B404" s="31" t="s">
        <v>71</v>
      </c>
      <c r="C404" s="31" t="s">
        <v>72</v>
      </c>
      <c r="D404" s="36">
        <v>593</v>
      </c>
    </row>
    <row r="405" spans="1:4" x14ac:dyDescent="0.2">
      <c r="A405" s="31" t="s">
        <v>73</v>
      </c>
      <c r="B405" s="31" t="s">
        <v>1</v>
      </c>
      <c r="C405" s="31" t="s">
        <v>72</v>
      </c>
      <c r="D405" s="36">
        <v>118</v>
      </c>
    </row>
    <row r="406" spans="1:4" x14ac:dyDescent="0.2">
      <c r="A406" s="31" t="s">
        <v>73</v>
      </c>
      <c r="B406" s="31" t="s">
        <v>19</v>
      </c>
      <c r="C406" s="31" t="s">
        <v>72</v>
      </c>
      <c r="D406" s="36">
        <v>12305</v>
      </c>
    </row>
    <row r="407" spans="1:4" x14ac:dyDescent="0.2">
      <c r="A407" s="31" t="s">
        <v>74</v>
      </c>
      <c r="B407" s="31" t="s">
        <v>1</v>
      </c>
      <c r="C407" s="31" t="s">
        <v>5</v>
      </c>
      <c r="D407" s="36">
        <v>59</v>
      </c>
    </row>
    <row r="408" spans="1:4" x14ac:dyDescent="0.2">
      <c r="A408" s="31" t="s">
        <v>74</v>
      </c>
      <c r="B408" s="31" t="s">
        <v>70</v>
      </c>
      <c r="C408" s="31" t="s">
        <v>5</v>
      </c>
      <c r="D408" s="36">
        <v>383</v>
      </c>
    </row>
    <row r="409" spans="1:4" x14ac:dyDescent="0.2">
      <c r="A409" s="31" t="s">
        <v>74</v>
      </c>
      <c r="B409" s="31" t="s">
        <v>70</v>
      </c>
      <c r="C409" s="31" t="s">
        <v>5</v>
      </c>
      <c r="D409" s="36">
        <v>1184</v>
      </c>
    </row>
    <row r="410" spans="1:4" x14ac:dyDescent="0.2">
      <c r="A410" s="31" t="s">
        <v>74</v>
      </c>
      <c r="B410" s="31" t="s">
        <v>71</v>
      </c>
      <c r="C410" s="31" t="s">
        <v>5</v>
      </c>
      <c r="D410" s="36">
        <v>1112</v>
      </c>
    </row>
    <row r="411" spans="1:4" x14ac:dyDescent="0.2">
      <c r="A411" s="31" t="s">
        <v>74</v>
      </c>
      <c r="B411" s="31" t="s">
        <v>71</v>
      </c>
      <c r="C411" s="31" t="s">
        <v>5</v>
      </c>
      <c r="D411" s="36">
        <v>1781</v>
      </c>
    </row>
    <row r="412" spans="1:4" x14ac:dyDescent="0.2">
      <c r="A412" s="31" t="s">
        <v>74</v>
      </c>
      <c r="B412" s="31" t="s">
        <v>70</v>
      </c>
      <c r="C412" s="31" t="s">
        <v>5</v>
      </c>
      <c r="D412" s="36">
        <v>357</v>
      </c>
    </row>
    <row r="413" spans="1:4" x14ac:dyDescent="0.2">
      <c r="A413" s="31" t="s">
        <v>74</v>
      </c>
      <c r="B413" s="31" t="s">
        <v>71</v>
      </c>
      <c r="C413" s="31" t="s">
        <v>5</v>
      </c>
      <c r="D413" s="36">
        <v>96</v>
      </c>
    </row>
    <row r="414" spans="1:4" x14ac:dyDescent="0.2">
      <c r="A414" s="31" t="s">
        <v>74</v>
      </c>
      <c r="B414" s="31" t="s">
        <v>1</v>
      </c>
      <c r="C414" s="31" t="s">
        <v>5</v>
      </c>
      <c r="D414" s="36">
        <v>76</v>
      </c>
    </row>
    <row r="415" spans="1:4" x14ac:dyDescent="0.2">
      <c r="A415" s="31" t="s">
        <v>74</v>
      </c>
      <c r="B415" s="31" t="s">
        <v>19</v>
      </c>
      <c r="C415" s="31" t="s">
        <v>5</v>
      </c>
      <c r="D415" s="36">
        <v>5048</v>
      </c>
    </row>
    <row r="416" spans="1:4" x14ac:dyDescent="0.2">
      <c r="A416" s="31" t="s">
        <v>74</v>
      </c>
      <c r="B416" s="31" t="s">
        <v>1</v>
      </c>
      <c r="C416" s="31" t="s">
        <v>72</v>
      </c>
      <c r="D416" s="36">
        <v>28</v>
      </c>
    </row>
    <row r="417" spans="1:4" x14ac:dyDescent="0.2">
      <c r="A417" s="31" t="s">
        <v>74</v>
      </c>
      <c r="B417" s="31" t="s">
        <v>70</v>
      </c>
      <c r="C417" s="31" t="s">
        <v>72</v>
      </c>
      <c r="D417" s="36">
        <v>133</v>
      </c>
    </row>
    <row r="418" spans="1:4" x14ac:dyDescent="0.2">
      <c r="A418" s="31" t="s">
        <v>74</v>
      </c>
      <c r="B418" s="31" t="s">
        <v>70</v>
      </c>
      <c r="C418" s="31" t="s">
        <v>72</v>
      </c>
      <c r="D418" s="36">
        <v>621</v>
      </c>
    </row>
    <row r="419" spans="1:4" x14ac:dyDescent="0.2">
      <c r="A419" s="31" t="s">
        <v>74</v>
      </c>
      <c r="B419" s="31" t="s">
        <v>71</v>
      </c>
      <c r="C419" s="31" t="s">
        <v>72</v>
      </c>
      <c r="D419" s="36">
        <v>612</v>
      </c>
    </row>
    <row r="420" spans="1:4" x14ac:dyDescent="0.2">
      <c r="A420" s="31" t="s">
        <v>74</v>
      </c>
      <c r="B420" s="31" t="s">
        <v>71</v>
      </c>
      <c r="C420" s="31" t="s">
        <v>72</v>
      </c>
      <c r="D420" s="36">
        <v>1092</v>
      </c>
    </row>
    <row r="421" spans="1:4" x14ac:dyDescent="0.2">
      <c r="A421" s="31" t="s">
        <v>74</v>
      </c>
      <c r="B421" s="31" t="s">
        <v>70</v>
      </c>
      <c r="C421" s="31" t="s">
        <v>72</v>
      </c>
      <c r="D421" s="36">
        <v>204</v>
      </c>
    </row>
    <row r="422" spans="1:4" x14ac:dyDescent="0.2">
      <c r="A422" s="31" t="s">
        <v>74</v>
      </c>
      <c r="B422" s="31" t="s">
        <v>71</v>
      </c>
      <c r="C422" s="31" t="s">
        <v>72</v>
      </c>
      <c r="D422" s="36">
        <v>59</v>
      </c>
    </row>
    <row r="423" spans="1:4" x14ac:dyDescent="0.2">
      <c r="A423" s="31" t="s">
        <v>74</v>
      </c>
      <c r="B423" s="31" t="s">
        <v>1</v>
      </c>
      <c r="C423" s="31" t="s">
        <v>72</v>
      </c>
      <c r="D423" s="36">
        <v>19</v>
      </c>
    </row>
    <row r="424" spans="1:4" x14ac:dyDescent="0.2">
      <c r="A424" s="31" t="s">
        <v>74</v>
      </c>
      <c r="B424" s="31" t="s">
        <v>19</v>
      </c>
      <c r="C424" s="31" t="s">
        <v>72</v>
      </c>
      <c r="D424" s="36">
        <v>2768</v>
      </c>
    </row>
    <row r="425" spans="1:4" x14ac:dyDescent="0.2">
      <c r="A425" s="31" t="s">
        <v>74</v>
      </c>
      <c r="B425" s="31" t="s">
        <v>1</v>
      </c>
      <c r="C425" s="31" t="s">
        <v>72</v>
      </c>
      <c r="D425" s="36">
        <v>122</v>
      </c>
    </row>
    <row r="426" spans="1:4" x14ac:dyDescent="0.2">
      <c r="A426" s="31" t="s">
        <v>74</v>
      </c>
      <c r="B426" s="31" t="s">
        <v>70</v>
      </c>
      <c r="C426" s="31" t="s">
        <v>72</v>
      </c>
      <c r="D426" s="36">
        <v>397</v>
      </c>
    </row>
    <row r="427" spans="1:4" x14ac:dyDescent="0.2">
      <c r="A427" s="31" t="s">
        <v>74</v>
      </c>
      <c r="B427" s="31" t="s">
        <v>70</v>
      </c>
      <c r="C427" s="31" t="s">
        <v>72</v>
      </c>
      <c r="D427" s="36">
        <v>2029</v>
      </c>
    </row>
    <row r="428" spans="1:4" x14ac:dyDescent="0.2">
      <c r="A428" s="31" t="s">
        <v>74</v>
      </c>
      <c r="B428" s="31" t="s">
        <v>71</v>
      </c>
      <c r="C428" s="31" t="s">
        <v>72</v>
      </c>
      <c r="D428" s="36">
        <v>3529</v>
      </c>
    </row>
    <row r="429" spans="1:4" x14ac:dyDescent="0.2">
      <c r="A429" s="31" t="s">
        <v>74</v>
      </c>
      <c r="B429" s="31" t="s">
        <v>71</v>
      </c>
      <c r="C429" s="31" t="s">
        <v>72</v>
      </c>
      <c r="D429" s="36">
        <v>5344</v>
      </c>
    </row>
    <row r="430" spans="1:4" x14ac:dyDescent="0.2">
      <c r="A430" s="31" t="s">
        <v>74</v>
      </c>
      <c r="B430" s="31" t="s">
        <v>70</v>
      </c>
      <c r="C430" s="31" t="s">
        <v>72</v>
      </c>
      <c r="D430" s="36">
        <v>509</v>
      </c>
    </row>
    <row r="431" spans="1:4" x14ac:dyDescent="0.2">
      <c r="A431" s="31" t="s">
        <v>74</v>
      </c>
      <c r="B431" s="31" t="s">
        <v>71</v>
      </c>
      <c r="C431" s="31" t="s">
        <v>72</v>
      </c>
      <c r="D431" s="36">
        <v>648</v>
      </c>
    </row>
    <row r="432" spans="1:4" x14ac:dyDescent="0.2">
      <c r="A432" s="31" t="s">
        <v>74</v>
      </c>
      <c r="B432" s="31" t="s">
        <v>1</v>
      </c>
      <c r="C432" s="31" t="s">
        <v>72</v>
      </c>
      <c r="D432" s="36">
        <v>97</v>
      </c>
    </row>
    <row r="433" spans="1:4" x14ac:dyDescent="0.2">
      <c r="A433" s="31" t="s">
        <v>74</v>
      </c>
      <c r="B433" s="31" t="s">
        <v>19</v>
      </c>
      <c r="C433" s="31" t="s">
        <v>72</v>
      </c>
      <c r="D433" s="36">
        <v>12675</v>
      </c>
    </row>
  </sheetData>
  <pageMargins left="0.7" right="0.7" top="0.75" bottom="0.75" header="0.3" footer="0.3"/>
  <pageSetup paperSize="9" orientation="portrait" horizontalDpi="1200" verticalDpi="1200" r:id="rId1"/>
  <headerFooter>
    <oddHeader>&amp;C&amp;"Aptos"&amp;10&amp;K000000 OFFICIAL&amp;1#_x000D_</oddHeader>
    <oddFooter>&amp;C_x000D_&amp;1#&amp;"Aptos"&amp;10&amp;K000000 OFFICIAL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">
    <tabColor rgb="FFFF0000"/>
  </sheetPr>
  <dimension ref="A1:AE20"/>
  <sheetViews>
    <sheetView zoomScaleNormal="100" workbookViewId="0"/>
  </sheetViews>
  <sheetFormatPr defaultColWidth="9.140625" defaultRowHeight="15" customHeight="1" x14ac:dyDescent="0.2"/>
  <cols>
    <col min="1" max="1" width="10.5703125" style="39" customWidth="1"/>
    <col min="2" max="4" width="9.140625" style="39"/>
    <col min="5" max="5" width="5.5703125" style="39" customWidth="1"/>
    <col min="6" max="8" width="9.140625" style="39"/>
    <col min="9" max="9" width="5.5703125" style="39" customWidth="1"/>
    <col min="10" max="12" width="9.140625" style="39"/>
    <col min="13" max="13" width="5.5703125" style="39" customWidth="1"/>
    <col min="14" max="16" width="9.140625" style="39"/>
    <col min="17" max="17" width="4.5703125" style="39" customWidth="1"/>
    <col min="18" max="18" width="15.42578125" style="39" customWidth="1"/>
    <col min="19" max="16384" width="9.140625" style="39"/>
  </cols>
  <sheetData>
    <row r="1" spans="1:31" ht="18.75" customHeight="1" x14ac:dyDescent="0.2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</row>
    <row r="2" spans="1:31" ht="15" customHeight="1" x14ac:dyDescent="0.2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</row>
    <row r="3" spans="1:31" ht="15" customHeight="1" thickBot="1" x14ac:dyDescent="0.25">
      <c r="A3" s="30"/>
      <c r="B3" s="55" t="s">
        <v>19</v>
      </c>
      <c r="C3" s="55"/>
      <c r="D3" s="55"/>
      <c r="E3" s="30"/>
      <c r="F3" s="55" t="s">
        <v>7</v>
      </c>
      <c r="G3" s="55"/>
      <c r="H3" s="55"/>
      <c r="I3" s="30"/>
      <c r="J3" s="55" t="s">
        <v>8</v>
      </c>
      <c r="K3" s="55"/>
      <c r="L3" s="55"/>
      <c r="M3" s="30"/>
      <c r="N3" s="55" t="s">
        <v>1</v>
      </c>
      <c r="O3" s="55"/>
      <c r="P3" s="55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</row>
    <row r="4" spans="1:31" ht="30" customHeight="1" thickBot="1" x14ac:dyDescent="0.25">
      <c r="A4" s="40" t="s">
        <v>3</v>
      </c>
      <c r="B4" s="41" t="s">
        <v>4</v>
      </c>
      <c r="C4" s="42" t="s">
        <v>5</v>
      </c>
      <c r="D4" s="43" t="s">
        <v>6</v>
      </c>
      <c r="E4" s="42"/>
      <c r="F4" s="41" t="s">
        <v>4</v>
      </c>
      <c r="G4" s="42" t="s">
        <v>5</v>
      </c>
      <c r="H4" s="42" t="s">
        <v>6</v>
      </c>
      <c r="I4" s="42"/>
      <c r="J4" s="41" t="s">
        <v>4</v>
      </c>
      <c r="K4" s="42" t="s">
        <v>5</v>
      </c>
      <c r="L4" s="42" t="s">
        <v>6</v>
      </c>
      <c r="M4" s="42"/>
      <c r="N4" s="41" t="s">
        <v>4</v>
      </c>
      <c r="O4" s="42" t="s">
        <v>5</v>
      </c>
      <c r="P4" s="42" t="s">
        <v>6</v>
      </c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</row>
    <row r="5" spans="1:31" ht="15" customHeight="1" x14ac:dyDescent="0.2">
      <c r="A5" s="37" t="s">
        <v>9</v>
      </c>
      <c r="B5" s="37">
        <f>SUMPRODUCT((Data!$A$2:$A$998=$A5)*(Data!$B$2:$B$998=$B$3)*(Data!$D$2:$D$998))</f>
        <v>23731</v>
      </c>
      <c r="C5" s="37">
        <f>SUMPRODUCT((Data!$A$2:$A$998=$A5)*(Data!$B$2:$B$998=$B$3)*(Data!$C$2:$C$998=$C$4)*(Data!$D$2:$D$998))</f>
        <v>6816</v>
      </c>
      <c r="D5" s="51">
        <f>ROUND(C5/B5,2)</f>
        <v>0.28999999999999998</v>
      </c>
      <c r="E5" s="37"/>
      <c r="F5" s="37">
        <f>SUMPRODUCT((Data!$A$2:$A$998=$A5)*(Data!$B$2:$B$998=$F$3)*(Data!$D$2:$D$998))</f>
        <v>10792</v>
      </c>
      <c r="G5" s="37">
        <f>SUMPRODUCT((Data!$A$2:$A$998=$A5)*(Data!$B$2:$B$998=$F$3)*(Data!$C$2:$C$998=$G$4)*(Data!$D$2:$D$998))</f>
        <v>4112</v>
      </c>
      <c r="H5" s="51">
        <f>ROUND(G5/F5,2)</f>
        <v>0.38</v>
      </c>
      <c r="I5" s="37"/>
      <c r="J5" s="37">
        <f>SUMPRODUCT((Data!$A$2:$A$998=$A5)*(Data!$B$2:$B$998=$J$3)*(Data!$D$2:$D$998))</f>
        <v>12617</v>
      </c>
      <c r="K5" s="37">
        <f>SUMPRODUCT((Data!$A$2:$A$998=$A5)*(Data!$B$2:$B$998=$J$3)*(Data!$C$2:$C$998=$K$4)*(Data!$D$2:$D$998))</f>
        <v>2578</v>
      </c>
      <c r="L5" s="51">
        <f>ROUND(K5/J5,2)</f>
        <v>0.2</v>
      </c>
      <c r="M5" s="37"/>
      <c r="N5" s="37">
        <f>SUMPRODUCT((Data!$A$2:$A$998=$A5)*(Data!$B$2:$B$998=$N$3)*(Data!$D$2:$D$998))</f>
        <v>322</v>
      </c>
      <c r="O5" s="37">
        <f>SUMPRODUCT((Data!$A$2:$A$998=$A5)*(Data!$B$2:$B$998=$N$3)*(Data!$C$2:$C$998=$O$4)*(Data!$D$2:$D$998))</f>
        <v>126</v>
      </c>
      <c r="P5" s="51">
        <f>ROUND(O5/N5,2)</f>
        <v>0.39</v>
      </c>
      <c r="Q5" s="30"/>
      <c r="R5" s="30"/>
      <c r="S5" s="30"/>
      <c r="T5" s="30"/>
      <c r="U5" s="44"/>
      <c r="V5" s="30"/>
      <c r="W5" s="30"/>
      <c r="X5" s="30"/>
      <c r="Y5" s="30"/>
      <c r="Z5" s="30"/>
      <c r="AA5" s="30"/>
      <c r="AB5" s="30"/>
      <c r="AC5" s="30"/>
      <c r="AD5" s="30"/>
      <c r="AE5" s="30"/>
    </row>
    <row r="6" spans="1:31" ht="15" customHeight="1" x14ac:dyDescent="0.2">
      <c r="A6" s="30" t="s">
        <v>10</v>
      </c>
      <c r="B6" s="30">
        <f>SUMPRODUCT((Data!$A$2:$A$998=$A6)*(Data!$B$2:$B$998=$B$3)*(Data!$D$2:$D$998))</f>
        <v>23719</v>
      </c>
      <c r="C6" s="30">
        <f>SUMPRODUCT((Data!$A$2:$A$998=$A6)*(Data!$B$2:$B$998=$B$3)*(Data!$C$2:$C$998=$C$4)*(Data!$D$2:$D$998))</f>
        <v>6935</v>
      </c>
      <c r="D6" s="52">
        <f>ROUND(C6/B6,2)</f>
        <v>0.28999999999999998</v>
      </c>
      <c r="E6" s="30"/>
      <c r="F6" s="30">
        <f>SUMPRODUCT((Data!$A$2:$A$998=$A6)*(Data!$B$2:$B$998=$F$3)*(Data!$D$2:$D$998))</f>
        <v>10576</v>
      </c>
      <c r="G6" s="30">
        <f>SUMPRODUCT((Data!$A$2:$A$998=$A6)*(Data!$B$2:$B$998=$F$3)*(Data!$C$2:$C$998=$G$4)*(Data!$D$2:$D$998))</f>
        <v>4171</v>
      </c>
      <c r="H6" s="52">
        <f>ROUND(G6/F6,2)</f>
        <v>0.39</v>
      </c>
      <c r="I6" s="30"/>
      <c r="J6" s="30">
        <f>SUMPRODUCT((Data!$A$2:$A$998=$A6)*(Data!$B$2:$B$998=$J$3)*(Data!$D$2:$D$998))</f>
        <v>12830</v>
      </c>
      <c r="K6" s="30">
        <f>SUMPRODUCT((Data!$A$2:$A$998=$A6)*(Data!$B$2:$B$998=$J$3)*(Data!$C$2:$C$998=$K$4)*(Data!$D$2:$D$998))</f>
        <v>2633</v>
      </c>
      <c r="L6" s="52">
        <f>ROUND(K6/J6,2)</f>
        <v>0.21</v>
      </c>
      <c r="M6" s="30"/>
      <c r="N6" s="30">
        <f>SUMPRODUCT((Data!$A$2:$A$998=$A6)*(Data!$B$2:$B$998=$N$3)*(Data!$D$2:$D$998))</f>
        <v>313</v>
      </c>
      <c r="O6" s="30">
        <f>SUMPRODUCT((Data!$A$2:$A$998=$A6)*(Data!$B$2:$B$998=$N$3)*(Data!$C$2:$C$998=$O$4)*(Data!$D$2:$D$998))</f>
        <v>131</v>
      </c>
      <c r="P6" s="52">
        <f>ROUND(O6/N6,2)</f>
        <v>0.42</v>
      </c>
      <c r="Q6" s="30"/>
      <c r="R6" s="30"/>
      <c r="S6" s="30"/>
      <c r="T6" s="30"/>
      <c r="U6" s="44"/>
      <c r="V6" s="30"/>
      <c r="W6" s="30"/>
      <c r="X6" s="30"/>
      <c r="Y6" s="30"/>
      <c r="Z6" s="30"/>
      <c r="AA6" s="30"/>
      <c r="AB6" s="30"/>
      <c r="AC6" s="30"/>
      <c r="AD6" s="30"/>
      <c r="AE6" s="30"/>
    </row>
    <row r="7" spans="1:31" ht="15" customHeight="1" x14ac:dyDescent="0.2">
      <c r="A7" s="30" t="s">
        <v>11</v>
      </c>
      <c r="B7" s="30">
        <f>SUMPRODUCT((Data!$A$2:$A$998=$A7)*(Data!$B$2:$B$998=$B$3)*(Data!$D$2:$D$998))</f>
        <v>23340</v>
      </c>
      <c r="C7" s="30">
        <f>SUMPRODUCT((Data!$A$2:$A$998=$A7)*(Data!$B$2:$B$998=$B$3)*(Data!$C$2:$C$998=$C$4)*(Data!$D$2:$D$998))</f>
        <v>6716</v>
      </c>
      <c r="D7" s="52">
        <f t="shared" ref="D7" si="0">ROUND(C7/B7,2)</f>
        <v>0.28999999999999998</v>
      </c>
      <c r="E7" s="30"/>
      <c r="F7" s="30">
        <f>SUMPRODUCT((Data!$A$2:$A$998=$A7)*(Data!$B$2:$B$998=$F$3)*(Data!$D$2:$D$998))</f>
        <v>9779</v>
      </c>
      <c r="G7" s="30">
        <f>SUMPRODUCT((Data!$A$2:$A$998=$A7)*(Data!$B$2:$B$998=$F$3)*(Data!$C$2:$C$998=$G$4)*(Data!$D$2:$D$998))</f>
        <v>3879</v>
      </c>
      <c r="H7" s="52">
        <f t="shared" ref="H7" si="1">ROUND(G7/F7,2)</f>
        <v>0.4</v>
      </c>
      <c r="I7" s="30"/>
      <c r="J7" s="30">
        <f>SUMPRODUCT((Data!$A$2:$A$998=$A7)*(Data!$B$2:$B$998=$J$3)*(Data!$D$2:$D$998))</f>
        <v>13246</v>
      </c>
      <c r="K7" s="30">
        <f>SUMPRODUCT((Data!$A$2:$A$998=$A7)*(Data!$B$2:$B$998=$J$3)*(Data!$C$2:$C$998=$K$4)*(Data!$D$2:$D$998))</f>
        <v>2718</v>
      </c>
      <c r="L7" s="52">
        <f>ROUND(K7/J7,2)</f>
        <v>0.21</v>
      </c>
      <c r="M7" s="30"/>
      <c r="N7" s="30">
        <f>SUMPRODUCT((Data!$A$2:$A$998=$A7)*(Data!$B$2:$B$998=$N$3)*(Data!$D$2:$D$998))</f>
        <v>315</v>
      </c>
      <c r="O7" s="30">
        <f>SUMPRODUCT((Data!$A$2:$A$998=$A7)*(Data!$B$2:$B$998=$N$3)*(Data!$C$2:$C$998=$O$4)*(Data!$D$2:$D$998))</f>
        <v>119</v>
      </c>
      <c r="P7" s="52">
        <f t="shared" ref="P7:P9" si="2">ROUND(O7/N7,2)</f>
        <v>0.38</v>
      </c>
      <c r="Q7" s="30"/>
      <c r="R7" s="30"/>
      <c r="S7" s="30"/>
      <c r="T7" s="30"/>
      <c r="U7" s="44"/>
      <c r="V7" s="30"/>
      <c r="W7" s="30"/>
      <c r="X7" s="30"/>
      <c r="Y7" s="30"/>
      <c r="Z7" s="30"/>
      <c r="AA7" s="30"/>
      <c r="AB7" s="30"/>
      <c r="AC7" s="30"/>
      <c r="AD7" s="30"/>
      <c r="AE7" s="30"/>
    </row>
    <row r="8" spans="1:31" ht="15" customHeight="1" x14ac:dyDescent="0.2">
      <c r="A8" s="30" t="s">
        <v>2</v>
      </c>
      <c r="B8" s="30">
        <f>SUMPRODUCT((Data!$A$2:$A$998=$A8)*(Data!$B$2:$B$998=$B$3)*(Data!$D$2:$D$998))</f>
        <v>22418</v>
      </c>
      <c r="C8" s="30">
        <f>SUMPRODUCT((Data!$A$2:$A$998=$A8)*(Data!$B$2:$B$998=$B$3)*(Data!$C$2:$C$998=$C$4)*(Data!$D$2:$D$998))</f>
        <v>6557</v>
      </c>
      <c r="D8" s="52">
        <f>ROUND(C8/B8,2)</f>
        <v>0.28999999999999998</v>
      </c>
      <c r="E8" s="30"/>
      <c r="F8" s="30">
        <f>SUMPRODUCT((Data!$A$2:$A$998=$A8)*(Data!$B$2:$B$998=$F$3)*(Data!$D$2:$D$998))</f>
        <v>9224</v>
      </c>
      <c r="G8" s="30">
        <f>SUMPRODUCT((Data!$A$2:$A$998=$A8)*(Data!$B$2:$B$998=$F$3)*(Data!$C$2:$C$998=$G$4)*(Data!$D$2:$D$998))</f>
        <v>3644</v>
      </c>
      <c r="H8" s="52">
        <f t="shared" ref="H8:H13" si="3">ROUND(G8/F8,2)</f>
        <v>0.4</v>
      </c>
      <c r="I8" s="30"/>
      <c r="J8" s="30">
        <f>SUMPRODUCT((Data!$A$2:$A$998=$A8)*(Data!$B$2:$B$998=$J$3)*(Data!$D$2:$D$998))</f>
        <v>12895</v>
      </c>
      <c r="K8" s="30">
        <f>SUMPRODUCT((Data!$A$2:$A$998=$A8)*(Data!$B$2:$B$998=$J$3)*(Data!$C$2:$C$998=$K$4)*(Data!$D$2:$D$998))</f>
        <v>2792</v>
      </c>
      <c r="L8" s="52">
        <f t="shared" ref="L8" si="4">ROUND(K8/J8,2)</f>
        <v>0.22</v>
      </c>
      <c r="M8" s="30"/>
      <c r="N8" s="30">
        <f>SUMPRODUCT((Data!$A$2:$A$998=$A8)*(Data!$B$2:$B$998=$N$3)*(Data!$D$2:$D$998))</f>
        <v>299</v>
      </c>
      <c r="O8" s="30">
        <f>SUMPRODUCT((Data!$A$2:$A$998=$A8)*(Data!$B$2:$B$998=$N$3)*(Data!$C$2:$C$998=$O$4)*(Data!$D$2:$D$998))</f>
        <v>121</v>
      </c>
      <c r="P8" s="52">
        <f t="shared" si="2"/>
        <v>0.4</v>
      </c>
      <c r="Q8" s="30"/>
      <c r="R8" s="30"/>
      <c r="S8" s="30"/>
      <c r="T8" s="30"/>
      <c r="U8" s="44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31" ht="15" customHeight="1" x14ac:dyDescent="0.2">
      <c r="A9" s="30" t="s">
        <v>12</v>
      </c>
      <c r="B9" s="30">
        <f>SUMPRODUCT((Data!$A$2:$A$998=$A9)*(Data!$B$2:$B$998=$B$3)*(Data!$D$2:$D$998))</f>
        <v>22376</v>
      </c>
      <c r="C9" s="30">
        <f>SUMPRODUCT((Data!$A$2:$A$998=$A9)*(Data!$B$2:$B$998=$B$3)*(Data!$C$2:$C$998=$C$4)*(Data!$D$2:$D$998))</f>
        <v>6329</v>
      </c>
      <c r="D9" s="52">
        <f>ROUND(C9/B9,2)</f>
        <v>0.28000000000000003</v>
      </c>
      <c r="E9" s="30"/>
      <c r="F9" s="30">
        <f>SUMPRODUCT((Data!$A$2:$A$998=$A9)*(Data!$B$2:$B$998=$F$3)*(Data!$D$2:$D$998))</f>
        <v>8741</v>
      </c>
      <c r="G9" s="30">
        <f>SUMPRODUCT((Data!$A$2:$A$998=$A9)*(Data!$B$2:$B$998=$F$3)*(Data!$C$2:$C$998=$G$4)*(Data!$D$2:$D$998))</f>
        <v>3495</v>
      </c>
      <c r="H9" s="52">
        <f t="shared" si="3"/>
        <v>0.4</v>
      </c>
      <c r="I9" s="30"/>
      <c r="J9" s="30">
        <f>SUMPRODUCT((Data!$A$2:$A$998=$A9)*(Data!$B$2:$B$998=$J$3)*(Data!$D$2:$D$998))</f>
        <v>13306</v>
      </c>
      <c r="K9" s="30">
        <f>SUMPRODUCT((Data!$A$2:$A$998=$A9)*(Data!$B$2:$B$998=$J$3)*(Data!$C$2:$C$998=$K$4)*(Data!$D$2:$D$998))</f>
        <v>2732</v>
      </c>
      <c r="L9" s="52">
        <f t="shared" ref="L9:L14" si="5">ROUND(K9/J9,2)</f>
        <v>0.21</v>
      </c>
      <c r="M9" s="30"/>
      <c r="N9" s="30">
        <f>SUMPRODUCT((Data!$A$2:$A$998=$A9)*(Data!$B$2:$B$998=$N$3)*(Data!$D$2:$D$998))</f>
        <v>329</v>
      </c>
      <c r="O9" s="30">
        <f>SUMPRODUCT((Data!$A$2:$A$998=$A9)*(Data!$B$2:$B$998=$N$3)*(Data!$C$2:$C$998=$O$4)*(Data!$D$2:$D$998))</f>
        <v>102</v>
      </c>
      <c r="P9" s="52">
        <f t="shared" si="2"/>
        <v>0.31</v>
      </c>
      <c r="Q9" s="30"/>
      <c r="R9" s="30"/>
      <c r="S9" s="30"/>
      <c r="T9" s="30"/>
      <c r="U9" s="44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31" ht="15" customHeight="1" x14ac:dyDescent="0.2">
      <c r="A10" s="30" t="s">
        <v>16</v>
      </c>
      <c r="B10" s="30">
        <f>SUMPRODUCT((Data!$A$2:$A$998=$A10)*(Data!$B$2:$B$998=$B$3)*(Data!$D$2:$D$998))</f>
        <v>22853</v>
      </c>
      <c r="C10" s="30">
        <f>SUMPRODUCT((Data!$A$2:$A$998=$A10)*(Data!$B$2:$B$998=$B$3)*(Data!$C$2:$C$998=$C$4)*(Data!$D$2:$D$998))</f>
        <v>6353</v>
      </c>
      <c r="D10" s="52">
        <f t="shared" ref="D10" si="6">ROUND(C10/B10,2)</f>
        <v>0.28000000000000003</v>
      </c>
      <c r="E10" s="30"/>
      <c r="F10" s="30">
        <f>SUMPRODUCT((Data!$A$2:$A$998=$A10)*(Data!$B$2:$B$998=$F$3)*(Data!$D$2:$D$998))</f>
        <v>8687</v>
      </c>
      <c r="G10" s="30">
        <f>SUMPRODUCT((Data!$A$2:$A$998=$A10)*(Data!$B$2:$B$998=$F$3)*(Data!$C$2:$C$998=$G$4)*(Data!$D$2:$D$998))</f>
        <v>3328</v>
      </c>
      <c r="H10" s="52">
        <f t="shared" si="3"/>
        <v>0.38</v>
      </c>
      <c r="I10" s="30"/>
      <c r="J10" s="30">
        <f>SUMPRODUCT((Data!$A$2:$A$998=$A10)*(Data!$B$2:$B$998=$J$3)*(Data!$D$2:$D$998))</f>
        <v>13821</v>
      </c>
      <c r="K10" s="30">
        <f>SUMPRODUCT((Data!$A$2:$A$998=$A10)*(Data!$B$2:$B$998=$J$3)*(Data!$C$2:$C$998=$K$4)*(Data!$D$2:$D$998))</f>
        <v>2905</v>
      </c>
      <c r="L10" s="52">
        <f t="shared" si="5"/>
        <v>0.21</v>
      </c>
      <c r="M10" s="30"/>
      <c r="N10" s="30">
        <f>SUMPRODUCT((Data!$A$2:$A$998=$A10)*(Data!$B$2:$B$998=$N$3)*(Data!$D$2:$D$998))</f>
        <v>345</v>
      </c>
      <c r="O10" s="30">
        <f>SUMPRODUCT((Data!$A$2:$A$998=$A10)*(Data!$B$2:$B$998=$N$3)*(Data!$C$2:$C$998=$O$4)*(Data!$D$2:$D$998))</f>
        <v>120</v>
      </c>
      <c r="P10" s="52">
        <f t="shared" ref="P10" si="7">ROUND(O10/N10,2)</f>
        <v>0.35</v>
      </c>
      <c r="Q10" s="30"/>
      <c r="R10" s="30"/>
      <c r="S10" s="30"/>
      <c r="T10" s="30"/>
      <c r="U10" s="44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31" ht="15" customHeight="1" x14ac:dyDescent="0.2">
      <c r="A11" s="30" t="s">
        <v>21</v>
      </c>
      <c r="B11" s="30">
        <f>SUMPRODUCT((Data!$A$2:$A$998=$A11)*(Data!$B$2:$B$998=$B$3)*(Data!$D$2:$D$998))</f>
        <v>22571</v>
      </c>
      <c r="C11" s="30">
        <f>SUMPRODUCT((Data!$A$2:$A$998=$A11)*(Data!$B$2:$B$998=$B$3)*(Data!$C$2:$C$998=$C$4)*(Data!$D$2:$D$998))</f>
        <v>6316</v>
      </c>
      <c r="D11" s="52">
        <f t="shared" ref="D11" si="8">ROUND(C11/B11,2)</f>
        <v>0.28000000000000003</v>
      </c>
      <c r="E11" s="30"/>
      <c r="F11" s="30">
        <f>SUMPRODUCT((Data!$A$2:$A$998=$A11)*(Data!$B$2:$B$998=$F$3)*(Data!$D$2:$D$998))</f>
        <v>8426</v>
      </c>
      <c r="G11" s="30">
        <f>SUMPRODUCT((Data!$A$2:$A$998=$A11)*(Data!$B$2:$B$998=$F$3)*(Data!$C$2:$C$998=$G$4)*(Data!$D$2:$D$998))</f>
        <v>3262</v>
      </c>
      <c r="H11" s="52">
        <f t="shared" si="3"/>
        <v>0.39</v>
      </c>
      <c r="I11" s="30"/>
      <c r="J11" s="30">
        <f>SUMPRODUCT((Data!$A$2:$A$998=$A11)*(Data!$B$2:$B$998=$J$3)*(Data!$D$2:$D$998))</f>
        <v>13808</v>
      </c>
      <c r="K11" s="30">
        <f>SUMPRODUCT((Data!$A$2:$A$998=$A11)*(Data!$B$2:$B$998=$J$3)*(Data!$C$2:$C$998=$K$4)*(Data!$D$2:$D$998))</f>
        <v>2940</v>
      </c>
      <c r="L11" s="52">
        <f t="shared" si="5"/>
        <v>0.21</v>
      </c>
      <c r="M11" s="30"/>
      <c r="N11" s="30">
        <f>SUMPRODUCT((Data!$A$2:$A$998=$A11)*(Data!$B$2:$B$998=$N$3)*(Data!$D$2:$D$998))</f>
        <v>337</v>
      </c>
      <c r="O11" s="30">
        <f>SUMPRODUCT((Data!$A$2:$A$998=$A11)*(Data!$B$2:$B$998=$N$3)*(Data!$C$2:$C$998=$O$4)*(Data!$D$2:$D$998))</f>
        <v>114</v>
      </c>
      <c r="P11" s="52">
        <f t="shared" ref="P11" si="9">ROUND(O11/N11,2)</f>
        <v>0.34</v>
      </c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31" ht="15" customHeight="1" x14ac:dyDescent="0.2">
      <c r="A12" s="30" t="s">
        <v>22</v>
      </c>
      <c r="B12" s="30">
        <f>SUMPRODUCT((Data!$A$2:$A$998=$A12)*(Data!$B$2:$B$998=$B$3)*(Data!$D$2:$D$998))</f>
        <v>23289</v>
      </c>
      <c r="C12" s="30">
        <f>SUMPRODUCT((Data!$A$2:$A$998=$A12)*(Data!$B$2:$B$998=$B$3)*(Data!$C$2:$C$998=$C$4)*(Data!$D$2:$D$998))</f>
        <v>6533</v>
      </c>
      <c r="D12" s="52">
        <f t="shared" ref="D12" si="10">ROUND(C12/B12,2)</f>
        <v>0.28000000000000003</v>
      </c>
      <c r="E12" s="30"/>
      <c r="F12" s="30">
        <f>SUMPRODUCT((Data!$A$2:$A$998=$A12)*(Data!$B$2:$B$998=$F$3)*(Data!$D$2:$D$998))</f>
        <v>8537</v>
      </c>
      <c r="G12" s="30">
        <f>SUMPRODUCT((Data!$A$2:$A$998=$A12)*(Data!$B$2:$B$998=$F$3)*(Data!$C$2:$C$998=$G$4)*(Data!$D$2:$D$998))</f>
        <v>3274</v>
      </c>
      <c r="H12" s="52">
        <f t="shared" si="3"/>
        <v>0.38</v>
      </c>
      <c r="I12" s="30"/>
      <c r="J12" s="30">
        <f>SUMPRODUCT((Data!$A$2:$A$998=$A12)*(Data!$B$2:$B$998=$J$3)*(Data!$D$2:$D$998))</f>
        <v>14361</v>
      </c>
      <c r="K12" s="30">
        <f>SUMPRODUCT((Data!$A$2:$A$998=$A12)*(Data!$B$2:$B$998=$J$3)*(Data!$C$2:$C$998=$K$4)*(Data!$D$2:$D$998))</f>
        <v>3138</v>
      </c>
      <c r="L12" s="52">
        <f t="shared" si="5"/>
        <v>0.22</v>
      </c>
      <c r="M12" s="30"/>
      <c r="N12" s="30">
        <f>SUMPRODUCT((Data!$A$2:$A$998=$A12)*(Data!$B$2:$B$998=$N$3)*(Data!$D$2:$D$998))</f>
        <v>391</v>
      </c>
      <c r="O12" s="30">
        <f>SUMPRODUCT((Data!$A$2:$A$998=$A12)*(Data!$B$2:$B$998=$N$3)*(Data!$C$2:$C$998=$O$4)*(Data!$D$2:$D$998))</f>
        <v>121</v>
      </c>
      <c r="P12" s="52">
        <f t="shared" ref="P12" si="11">ROUND(O12/N12,2)</f>
        <v>0.31</v>
      </c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31" ht="15" customHeight="1" x14ac:dyDescent="0.2">
      <c r="A13" s="30" t="s">
        <v>23</v>
      </c>
      <c r="B13" s="30">
        <f>SUMPRODUCT((Data!$A$2:$A$998=$A13)*(Data!$B$2:$B$998=$B$3)*(Data!$D$2:$D$998))</f>
        <v>22491</v>
      </c>
      <c r="C13" s="30">
        <f>SUMPRODUCT((Data!$A$2:$A$998=$A13)*(Data!$B$2:$B$998=$B$3)*(Data!$C$2:$C$998=$C$4)*(Data!$D$2:$D$998))</f>
        <v>6119</v>
      </c>
      <c r="D13" s="52">
        <f t="shared" ref="D13" si="12">ROUND(C13/B13,2)</f>
        <v>0.27</v>
      </c>
      <c r="E13" s="30"/>
      <c r="F13" s="30">
        <f>SUMPRODUCT((Data!$A$2:$A$998=$A13)*(Data!$B$2:$B$998=$F$3)*(Data!$D$2:$D$998))</f>
        <v>7697</v>
      </c>
      <c r="G13" s="30">
        <f>SUMPRODUCT((Data!$A$2:$A$998=$A13)*(Data!$B$2:$B$998=$F$3)*(Data!$C$2:$C$998=$G$4)*(Data!$D$2:$D$998))</f>
        <v>2900</v>
      </c>
      <c r="H13" s="52">
        <f t="shared" si="3"/>
        <v>0.38</v>
      </c>
      <c r="I13" s="30"/>
      <c r="J13" s="30">
        <f>SUMPRODUCT((Data!$A$2:$A$998=$A13)*(Data!$B$2:$B$998=$J$3)*(Data!$D$2:$D$998))</f>
        <v>14419</v>
      </c>
      <c r="K13" s="30">
        <f>SUMPRODUCT((Data!$A$2:$A$998=$A13)*(Data!$B$2:$B$998=$J$3)*(Data!$C$2:$C$998=$K$4)*(Data!$D$2:$D$998))</f>
        <v>3090</v>
      </c>
      <c r="L13" s="52">
        <f t="shared" si="5"/>
        <v>0.21</v>
      </c>
      <c r="M13" s="30"/>
      <c r="N13" s="30">
        <f>SUMPRODUCT((Data!$A$2:$A$998=$A13)*(Data!$B$2:$B$998=$N$3)*(Data!$D$2:$D$998))</f>
        <v>375</v>
      </c>
      <c r="O13" s="30">
        <f>SUMPRODUCT((Data!$A$2:$A$998=$A13)*(Data!$B$2:$B$998=$N$3)*(Data!$C$2:$C$998=$O$4)*(Data!$D$2:$D$998))</f>
        <v>129</v>
      </c>
      <c r="P13" s="52">
        <f t="shared" ref="P13" si="13">ROUND(O13/N13,2)</f>
        <v>0.34</v>
      </c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31" x14ac:dyDescent="0.2">
      <c r="A14" s="30" t="s">
        <v>24</v>
      </c>
      <c r="B14" s="30">
        <f>SUMPRODUCT((Data!$A$2:$A$998=$A14)*(Data!$B$2:$B$998=$B$3)*(Data!$D$2:$D$998))</f>
        <v>21894</v>
      </c>
      <c r="C14" s="30">
        <f>SUMPRODUCT((Data!$A$2:$A$998=$A14)*(Data!$B$2:$B$998=$B$3)*(Data!$C$2:$C$998=$C$4)*(Data!$D$2:$D$998))</f>
        <v>5765</v>
      </c>
      <c r="D14" s="52">
        <f t="shared" ref="D14" si="14">ROUND(C14/B14,2)</f>
        <v>0.26</v>
      </c>
      <c r="E14" s="30"/>
      <c r="F14" s="30">
        <f>SUMPRODUCT((Data!$A$2:$A$998=$A14)*(Data!$B$2:$B$998=$F$3)*(Data!$D$2:$D$998))</f>
        <v>7156</v>
      </c>
      <c r="G14" s="30">
        <f>SUMPRODUCT((Data!$A$2:$A$998=$A14)*(Data!$B$2:$B$998=$F$3)*(Data!$C$2:$C$998=$G$4)*(Data!$D$2:$D$998))</f>
        <v>2669</v>
      </c>
      <c r="H14" s="52">
        <f t="shared" ref="H14" si="15">ROUND(G14/F14,2)</f>
        <v>0.37</v>
      </c>
      <c r="I14" s="30"/>
      <c r="J14" s="30">
        <f>SUMPRODUCT((Data!$A$2:$A$998=$A14)*(Data!$B$2:$B$998=$J$3)*(Data!$D$2:$D$998))</f>
        <v>14351</v>
      </c>
      <c r="K14" s="30">
        <f>SUMPRODUCT((Data!$A$2:$A$998=$A14)*(Data!$B$2:$B$998=$J$3)*(Data!$C$2:$C$998=$K$4)*(Data!$D$2:$D$998))</f>
        <v>2959</v>
      </c>
      <c r="L14" s="52">
        <f t="shared" si="5"/>
        <v>0.21</v>
      </c>
      <c r="M14" s="30"/>
      <c r="N14" s="30">
        <f>SUMPRODUCT((Data!$A$2:$A$998=$A14)*(Data!$B$2:$B$998=$N$3)*(Data!$D$2:$D$998))</f>
        <v>387</v>
      </c>
      <c r="O14" s="30">
        <f>SUMPRODUCT((Data!$A$2:$A$998=$A14)*(Data!$B$2:$B$998=$N$3)*(Data!$C$2:$C$998=$O$4)*(Data!$D$2:$D$998))</f>
        <v>137</v>
      </c>
      <c r="P14" s="52">
        <f t="shared" ref="P14" si="16">ROUND(O14/N14,2)</f>
        <v>0.35</v>
      </c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31" ht="15" customHeight="1" x14ac:dyDescent="0.2">
      <c r="A15" s="30" t="s">
        <v>43</v>
      </c>
      <c r="B15" s="30">
        <f>SUMPRODUCT((Data!$A$2:$A$998=$A15)*(Data!$B$2:$B$998=$B$3)*(Data!$D$2:$D$998))</f>
        <v>20610</v>
      </c>
      <c r="C15" s="30">
        <f>SUMPRODUCT((Data!$A$2:$A$998=$A15)*(Data!$B$2:$B$998=$B$3)*(Data!$C$2:$C$998=$C$4)*(Data!$D$2:$D$998))</f>
        <v>5759</v>
      </c>
      <c r="D15" s="52">
        <f t="shared" ref="D15" si="17">ROUND(C15/B15,2)</f>
        <v>0.28000000000000003</v>
      </c>
      <c r="E15" s="30"/>
      <c r="F15" s="30">
        <f>SUMPRODUCT((Data!$A$2:$A$998=$A15)*(Data!$B$2:$B$998=$F$3)*(Data!$D$2:$D$998))</f>
        <v>6650</v>
      </c>
      <c r="G15" s="30">
        <f>SUMPRODUCT((Data!$A$2:$A$998=$A15)*(Data!$B$2:$B$998=$F$3)*(Data!$C$2:$C$998=$G$4)*(Data!$D$2:$D$998))</f>
        <v>2561</v>
      </c>
      <c r="H15" s="52">
        <f t="shared" ref="H15" si="18">ROUND(G15/F15,2)</f>
        <v>0.39</v>
      </c>
      <c r="I15" s="30"/>
      <c r="J15" s="30">
        <f>SUMPRODUCT((Data!$A$2:$A$998=$A15)*(Data!$B$2:$B$998=$J$3)*(Data!$D$2:$D$998))</f>
        <v>13569</v>
      </c>
      <c r="K15" s="30">
        <f>SUMPRODUCT((Data!$A$2:$A$998=$A15)*(Data!$B$2:$B$998=$J$3)*(Data!$C$2:$C$998=$K$4)*(Data!$D$2:$D$998))</f>
        <v>3067</v>
      </c>
      <c r="L15" s="52">
        <f t="shared" ref="L15" si="19">ROUND(K15/J15,2)</f>
        <v>0.23</v>
      </c>
      <c r="M15" s="30"/>
      <c r="N15" s="30">
        <f>SUMPRODUCT((Data!$A$2:$A$998=$A15)*(Data!$B$2:$B$998=$N$3)*(Data!$D$2:$D$998))</f>
        <v>391</v>
      </c>
      <c r="O15" s="30">
        <f>SUMPRODUCT((Data!$A$2:$A$998=$A15)*(Data!$B$2:$B$998=$N$3)*(Data!$C$2:$C$998=$O$4)*(Data!$D$2:$D$998))</f>
        <v>131</v>
      </c>
      <c r="P15" s="52">
        <f t="shared" ref="P15" si="20">ROUND(O15/N15,2)</f>
        <v>0.34</v>
      </c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31" ht="15" customHeight="1" x14ac:dyDescent="0.2">
      <c r="A16" s="30" t="s">
        <v>49</v>
      </c>
      <c r="B16" s="30">
        <f>SUMPRODUCT((Data!$A$2:$A$998=$A16)*(Data!$B$2:$B$998=$B$3)*(Data!$D$2:$D$998))</f>
        <v>21163</v>
      </c>
      <c r="C16" s="30">
        <f>SUMPRODUCT((Data!$A$2:$A$998=$A16)*(Data!$B$2:$B$998=$B$3)*(Data!$C$2:$C$998=$C$4)*(Data!$D$2:$D$998))</f>
        <v>5542</v>
      </c>
      <c r="D16" s="52">
        <f t="shared" ref="D16:D20" si="21">ROUND(C16/B16,2)</f>
        <v>0.26</v>
      </c>
      <c r="E16" s="30"/>
      <c r="F16" s="30">
        <f>SUMPRODUCT((Data!$A$2:$A$998=$A16)*(Data!$B$2:$B$998=$F$3)*(Data!$D$2:$D$998))</f>
        <v>6710</v>
      </c>
      <c r="G16" s="30">
        <f>SUMPRODUCT((Data!$A$2:$A$998=$A16)*(Data!$B$2:$B$998=$F$3)*(Data!$C$2:$C$998=$G$4)*(Data!$D$2:$D$998))</f>
        <v>2397</v>
      </c>
      <c r="H16" s="52">
        <f t="shared" ref="H16:H20" si="22">ROUND(G16/F16,2)</f>
        <v>0.36</v>
      </c>
      <c r="I16" s="30"/>
      <c r="J16" s="30">
        <f>SUMPRODUCT((Data!$A$2:$A$998=$A16)*(Data!$B$2:$B$998=$J$3)*(Data!$D$2:$D$998))</f>
        <v>14075</v>
      </c>
      <c r="K16" s="30">
        <f>SUMPRODUCT((Data!$A$2:$A$998=$A16)*(Data!$B$2:$B$998=$J$3)*(Data!$C$2:$C$998=$K$4)*(Data!$D$2:$D$998))</f>
        <v>3005</v>
      </c>
      <c r="L16" s="52">
        <f t="shared" ref="L16:L20" si="23">ROUND(K16/J16,2)</f>
        <v>0.21</v>
      </c>
      <c r="M16" s="30"/>
      <c r="N16" s="30">
        <f>SUMPRODUCT((Data!$A$2:$A$998=$A16)*(Data!$B$2:$B$998=$N$3)*(Data!$D$2:$D$998))</f>
        <v>378</v>
      </c>
      <c r="O16" s="30">
        <f>SUMPRODUCT((Data!$A$2:$A$998=$A16)*(Data!$B$2:$B$998=$N$3)*(Data!$C$2:$C$998=$O$4)*(Data!$D$2:$D$998))</f>
        <v>140</v>
      </c>
      <c r="P16" s="52">
        <f t="shared" ref="P16:P20" si="24">ROUND(O16/N16,2)</f>
        <v>0.37</v>
      </c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ht="15" customHeight="1" x14ac:dyDescent="0.2">
      <c r="A17" s="30" t="s">
        <v>50</v>
      </c>
      <c r="B17" s="30">
        <f>SUMPRODUCT((Data!$A$2:$A$998=$A17)*(Data!$B$2:$B$998=$B$3)*(Data!$D$2:$D$998))</f>
        <v>20536</v>
      </c>
      <c r="C17" s="30">
        <f>SUMPRODUCT((Data!$A$2:$A$998=$A17)*(Data!$B$2:$B$998=$B$3)*(Data!$C$2:$C$998=$C$4)*(Data!$D$2:$D$998))</f>
        <v>5177</v>
      </c>
      <c r="D17" s="52">
        <f t="shared" si="21"/>
        <v>0.25</v>
      </c>
      <c r="E17" s="30"/>
      <c r="F17" s="30">
        <f>SUMPRODUCT((Data!$A$2:$A$998=$A17)*(Data!$B$2:$B$998=$F$3)*(Data!$D$2:$D$998))</f>
        <v>6139</v>
      </c>
      <c r="G17" s="30">
        <f>SUMPRODUCT((Data!$A$2:$A$998=$A17)*(Data!$B$2:$B$998=$F$3)*(Data!$C$2:$C$998=$G$4)*(Data!$D$2:$D$998))</f>
        <v>2096</v>
      </c>
      <c r="H17" s="52">
        <f t="shared" si="22"/>
        <v>0.34</v>
      </c>
      <c r="I17" s="30"/>
      <c r="J17" s="30">
        <f>SUMPRODUCT((Data!$A$2:$A$998=$A17)*(Data!$B$2:$B$998=$J$3)*(Data!$D$2:$D$998))</f>
        <v>13985</v>
      </c>
      <c r="K17" s="30">
        <f>SUMPRODUCT((Data!$A$2:$A$998=$A17)*(Data!$B$2:$B$998=$J$3)*(Data!$C$2:$C$998=$K$4)*(Data!$D$2:$D$998))</f>
        <v>2948</v>
      </c>
      <c r="L17" s="52">
        <f t="shared" si="23"/>
        <v>0.21</v>
      </c>
      <c r="M17" s="30"/>
      <c r="N17" s="30">
        <f>SUMPRODUCT((Data!$A$2:$A$998=$A17)*(Data!$B$2:$B$998=$N$3)*(Data!$D$2:$D$998))</f>
        <v>412</v>
      </c>
      <c r="O17" s="30">
        <f>SUMPRODUCT((Data!$A$2:$A$998=$A17)*(Data!$B$2:$B$998=$N$3)*(Data!$C$2:$C$998=$O$4)*(Data!$D$2:$D$998))</f>
        <v>133</v>
      </c>
      <c r="P17" s="52">
        <f t="shared" si="24"/>
        <v>0.32</v>
      </c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ht="15" customHeight="1" x14ac:dyDescent="0.2">
      <c r="A18" s="30" t="s">
        <v>51</v>
      </c>
      <c r="B18" s="30">
        <f>SUMPRODUCT((Data!$A$2:$A$998=$A18)*(Data!$B$2:$B$998=$B$3)*(Data!$D$2:$D$998))</f>
        <v>19911</v>
      </c>
      <c r="C18" s="30">
        <f>SUMPRODUCT((Data!$A$2:$A$998=$A18)*(Data!$B$2:$B$998=$B$3)*(Data!$C$2:$C$998=$C$4)*(Data!$D$2:$D$998))</f>
        <v>4887</v>
      </c>
      <c r="D18" s="52">
        <f t="shared" si="21"/>
        <v>0.25</v>
      </c>
      <c r="E18" s="30"/>
      <c r="F18" s="30">
        <f>SUMPRODUCT((Data!$A$2:$A$998=$A18)*(Data!$B$2:$B$998=$F$3)*(Data!$D$2:$D$998))</f>
        <v>5745</v>
      </c>
      <c r="G18" s="30">
        <f>SUMPRODUCT((Data!$A$2:$A$998=$A18)*(Data!$B$2:$B$998=$F$3)*(Data!$C$2:$C$998=$G$4)*(Data!$D$2:$D$998))</f>
        <v>1920</v>
      </c>
      <c r="H18" s="52">
        <f t="shared" si="22"/>
        <v>0.33</v>
      </c>
      <c r="I18" s="30"/>
      <c r="J18" s="30">
        <f>SUMPRODUCT((Data!$A$2:$A$998=$A18)*(Data!$B$2:$B$998=$J$3)*(Data!$D$2:$D$998))</f>
        <v>13770</v>
      </c>
      <c r="K18" s="30">
        <f>SUMPRODUCT((Data!$A$2:$A$998=$A18)*(Data!$B$2:$B$998=$J$3)*(Data!$C$2:$C$998=$K$4)*(Data!$D$2:$D$998))</f>
        <v>2833</v>
      </c>
      <c r="L18" s="52">
        <f t="shared" si="23"/>
        <v>0.21</v>
      </c>
      <c r="M18" s="30"/>
      <c r="N18" s="30">
        <f>SUMPRODUCT((Data!$A$2:$A$998=$A18)*(Data!$B$2:$B$998=$N$3)*(Data!$D$2:$D$998))</f>
        <v>396</v>
      </c>
      <c r="O18" s="30">
        <f>SUMPRODUCT((Data!$A$2:$A$998=$A18)*(Data!$B$2:$B$998=$N$3)*(Data!$C$2:$C$998=$O$4)*(Data!$D$2:$D$998))</f>
        <v>134</v>
      </c>
      <c r="P18" s="52">
        <f t="shared" si="24"/>
        <v>0.34</v>
      </c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ht="15" customHeight="1" x14ac:dyDescent="0.2">
      <c r="A19" s="39" t="s">
        <v>73</v>
      </c>
      <c r="B19" s="30">
        <f>SUMPRODUCT((Data!$A$2:$A$998=$A19)*(Data!$B$2:$B$998=$B$3)*(Data!$D$2:$D$998))</f>
        <v>19794</v>
      </c>
      <c r="C19" s="30">
        <f>SUMPRODUCT((Data!$A$2:$A$998=$A19)*(Data!$B$2:$B$998=$B$3)*(Data!$C$2:$C$998=$C$4)*(Data!$D$2:$D$998))</f>
        <v>4862</v>
      </c>
      <c r="D19" s="52">
        <f t="shared" si="21"/>
        <v>0.25</v>
      </c>
      <c r="F19" s="30">
        <f>SUMPRODUCT((Data!$A$2:$A$998=$A19)*(Data!$B$2:$B$998=$F$3)*(Data!$D$2:$D$998))</f>
        <v>5555</v>
      </c>
      <c r="G19" s="30">
        <f>SUMPRODUCT((Data!$A$2:$A$998=$A19)*(Data!$B$2:$B$998=$F$3)*(Data!$C$2:$C$998=$G$4)*(Data!$D$2:$D$998))</f>
        <v>1825</v>
      </c>
      <c r="H19" s="52">
        <f t="shared" si="22"/>
        <v>0.33</v>
      </c>
      <c r="J19" s="30">
        <f>SUMPRODUCT((Data!$A$2:$A$998=$A19)*(Data!$B$2:$B$998=$J$3)*(Data!$D$2:$D$998))</f>
        <v>13834</v>
      </c>
      <c r="K19" s="30">
        <f>SUMPRODUCT((Data!$A$2:$A$998=$A19)*(Data!$B$2:$B$998=$J$3)*(Data!$C$2:$C$998=$K$4)*(Data!$D$2:$D$998))</f>
        <v>2898</v>
      </c>
      <c r="L19" s="52">
        <f t="shared" si="23"/>
        <v>0.21</v>
      </c>
      <c r="N19" s="30">
        <f>SUMPRODUCT((Data!$A$2:$A$998=$A19)*(Data!$B$2:$B$998=$N$3)*(Data!$D$2:$D$998))</f>
        <v>405</v>
      </c>
      <c r="O19" s="30">
        <f>SUMPRODUCT((Data!$A$2:$A$998=$A19)*(Data!$B$2:$B$998=$N$3)*(Data!$C$2:$C$998=$O$4)*(Data!$D$2:$D$998))</f>
        <v>139</v>
      </c>
      <c r="P19" s="52">
        <f t="shared" si="24"/>
        <v>0.34</v>
      </c>
    </row>
    <row r="20" spans="1:31" ht="15" customHeight="1" x14ac:dyDescent="0.2">
      <c r="A20" s="39" t="s">
        <v>74</v>
      </c>
      <c r="B20" s="30">
        <f>SUMPRODUCT((Data!$A$2:$A$998=$A20)*(Data!$B$2:$B$998=$B$3)*(Data!$D$2:$D$998))</f>
        <v>20491</v>
      </c>
      <c r="C20" s="30">
        <f>SUMPRODUCT((Data!$A$2:$A$998=$A20)*(Data!$B$2:$B$998=$B$3)*(Data!$C$2:$C$998=$C$4)*(Data!$D$2:$D$998))</f>
        <v>5048</v>
      </c>
      <c r="D20" s="52">
        <f t="shared" si="21"/>
        <v>0.25</v>
      </c>
      <c r="F20" s="30">
        <f>SUMPRODUCT((Data!$A$2:$A$998=$A20)*(Data!$B$2:$B$998=$F$3)*(Data!$D$2:$D$998))</f>
        <v>5817</v>
      </c>
      <c r="G20" s="30">
        <f>SUMPRODUCT((Data!$A$2:$A$998=$A20)*(Data!$B$2:$B$998=$F$3)*(Data!$C$2:$C$998=$G$4)*(Data!$D$2:$D$998))</f>
        <v>1924</v>
      </c>
      <c r="H20" s="52">
        <f t="shared" si="22"/>
        <v>0.33</v>
      </c>
      <c r="J20" s="30">
        <f>SUMPRODUCT((Data!$A$2:$A$998=$A20)*(Data!$B$2:$B$998=$J$3)*(Data!$D$2:$D$998))</f>
        <v>14273</v>
      </c>
      <c r="K20" s="30">
        <f>SUMPRODUCT((Data!$A$2:$A$998=$A20)*(Data!$B$2:$B$998=$J$3)*(Data!$C$2:$C$998=$K$4)*(Data!$D$2:$D$998))</f>
        <v>2989</v>
      </c>
      <c r="L20" s="52">
        <f t="shared" si="23"/>
        <v>0.21</v>
      </c>
      <c r="N20" s="30">
        <f>SUMPRODUCT((Data!$A$2:$A$998=$A20)*(Data!$B$2:$B$998=$N$3)*(Data!$D$2:$D$998))</f>
        <v>401</v>
      </c>
      <c r="O20" s="30">
        <f>SUMPRODUCT((Data!$A$2:$A$998=$A20)*(Data!$B$2:$B$998=$N$3)*(Data!$C$2:$C$998=$O$4)*(Data!$D$2:$D$998))</f>
        <v>135</v>
      </c>
      <c r="P20" s="52">
        <f t="shared" si="24"/>
        <v>0.34</v>
      </c>
    </row>
  </sheetData>
  <sortState xmlns:xlrd2="http://schemas.microsoft.com/office/spreadsheetml/2017/richdata2" ref="Q5:T46">
    <sortCondition ref="Q5:Q46"/>
    <sortCondition ref="R5:R46"/>
    <sortCondition ref="S5:S46"/>
  </sortState>
  <mergeCells count="4">
    <mergeCell ref="B3:D3"/>
    <mergeCell ref="F3:H3"/>
    <mergeCell ref="J3:L3"/>
    <mergeCell ref="N3:P3"/>
  </mergeCells>
  <phoneticPr fontId="15" type="noConversion"/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6BA57-096E-412C-A5C7-973534ABE088}">
  <sheetPr codeName="Sheet6"/>
  <dimension ref="A1:AE34"/>
  <sheetViews>
    <sheetView zoomScaleNormal="100" workbookViewId="0"/>
  </sheetViews>
  <sheetFormatPr defaultColWidth="9.140625" defaultRowHeight="15" customHeight="1" x14ac:dyDescent="0.2"/>
  <cols>
    <col min="1" max="4" width="10.5703125" style="39" customWidth="1"/>
    <col min="5" max="5" width="5.5703125" style="39" customWidth="1"/>
    <col min="6" max="8" width="10.5703125" style="39" customWidth="1"/>
    <col min="9" max="9" width="5.5703125" style="39" customWidth="1"/>
    <col min="10" max="12" width="10.5703125" style="39" customWidth="1"/>
    <col min="13" max="13" width="5.5703125" style="39" customWidth="1"/>
    <col min="14" max="16" width="10.5703125" style="39" customWidth="1"/>
    <col min="17" max="17" width="4.5703125" style="39" customWidth="1"/>
    <col min="18" max="18" width="15.42578125" style="39" customWidth="1"/>
    <col min="19" max="16384" width="9.140625" style="39"/>
  </cols>
  <sheetData>
    <row r="1" spans="1:31" ht="18.75" customHeight="1" x14ac:dyDescent="0.2">
      <c r="A1" s="38" t="s">
        <v>83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</row>
    <row r="2" spans="1:31" ht="30" customHeight="1" thickBot="1" x14ac:dyDescent="0.25">
      <c r="A2" s="30"/>
      <c r="B2" s="46" t="s">
        <v>19</v>
      </c>
      <c r="C2" s="46"/>
      <c r="D2" s="46"/>
      <c r="E2" s="30"/>
      <c r="F2" s="46" t="s">
        <v>7</v>
      </c>
      <c r="G2" s="46"/>
      <c r="H2" s="46"/>
      <c r="I2" s="30"/>
      <c r="J2" s="46" t="s">
        <v>8</v>
      </c>
      <c r="K2" s="46"/>
      <c r="L2" s="46"/>
      <c r="M2" s="30"/>
      <c r="N2" s="46" t="s">
        <v>1</v>
      </c>
      <c r="O2" s="46"/>
      <c r="P2" s="46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</row>
    <row r="3" spans="1:31" ht="30" customHeight="1" thickBot="1" x14ac:dyDescent="0.25">
      <c r="A3" s="40" t="s">
        <v>3</v>
      </c>
      <c r="B3" s="41" t="s">
        <v>4</v>
      </c>
      <c r="C3" s="42" t="s">
        <v>5</v>
      </c>
      <c r="D3" s="43" t="s">
        <v>6</v>
      </c>
      <c r="E3" s="42"/>
      <c r="F3" s="41" t="s">
        <v>4</v>
      </c>
      <c r="G3" s="42" t="s">
        <v>5</v>
      </c>
      <c r="H3" s="42" t="s">
        <v>6</v>
      </c>
      <c r="I3" s="42"/>
      <c r="J3" s="41" t="s">
        <v>4</v>
      </c>
      <c r="K3" s="42" t="s">
        <v>5</v>
      </c>
      <c r="L3" s="42" t="s">
        <v>6</v>
      </c>
      <c r="M3" s="42"/>
      <c r="N3" s="41" t="s">
        <v>4</v>
      </c>
      <c r="O3" s="42" t="s">
        <v>5</v>
      </c>
      <c r="P3" s="42" t="s">
        <v>6</v>
      </c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</row>
    <row r="4" spans="1:31" ht="15.75" customHeight="1" x14ac:dyDescent="0.2">
      <c r="A4" s="37" t="s">
        <v>9</v>
      </c>
      <c r="B4" s="37">
        <f>FIRE0703_working!B5</f>
        <v>23731</v>
      </c>
      <c r="C4" s="37">
        <f>FIRE0703_working!C5</f>
        <v>6816</v>
      </c>
      <c r="D4" s="51">
        <f>FIRE0703_working!D5</f>
        <v>0.28999999999999998</v>
      </c>
      <c r="E4" s="37"/>
      <c r="F4" s="37">
        <f>FIRE0703_working!F5</f>
        <v>10792</v>
      </c>
      <c r="G4" s="37">
        <f>FIRE0703_working!G5</f>
        <v>4112</v>
      </c>
      <c r="H4" s="51">
        <f>FIRE0703_working!H5</f>
        <v>0.38</v>
      </c>
      <c r="I4" s="37"/>
      <c r="J4" s="37">
        <f>FIRE0703_working!J5</f>
        <v>12617</v>
      </c>
      <c r="K4" s="37">
        <f>FIRE0703_working!K5</f>
        <v>2578</v>
      </c>
      <c r="L4" s="51">
        <f>FIRE0703_working!L5</f>
        <v>0.2</v>
      </c>
      <c r="M4" s="37"/>
      <c r="N4" s="37">
        <f>FIRE0703_working!N5</f>
        <v>322</v>
      </c>
      <c r="O4" s="37">
        <f>FIRE0703_working!O5</f>
        <v>126</v>
      </c>
      <c r="P4" s="51">
        <f>FIRE0703_working!P5</f>
        <v>0.39</v>
      </c>
      <c r="Q4" s="30"/>
      <c r="R4" s="30"/>
      <c r="S4" s="30"/>
      <c r="T4" s="30"/>
      <c r="U4" s="45"/>
      <c r="V4" s="30"/>
      <c r="W4" s="30"/>
      <c r="X4" s="30"/>
      <c r="Y4" s="30"/>
      <c r="Z4" s="30"/>
      <c r="AA4" s="30"/>
      <c r="AB4" s="30"/>
      <c r="AC4" s="30"/>
      <c r="AD4" s="30"/>
      <c r="AE4" s="30"/>
    </row>
    <row r="5" spans="1:31" ht="15.75" customHeight="1" x14ac:dyDescent="0.2">
      <c r="A5" s="30" t="s">
        <v>10</v>
      </c>
      <c r="B5" s="30">
        <f>FIRE0703_working!B6</f>
        <v>23719</v>
      </c>
      <c r="C5" s="30">
        <f>FIRE0703_working!C6</f>
        <v>6935</v>
      </c>
      <c r="D5" s="52">
        <f>FIRE0703_working!D6</f>
        <v>0.28999999999999998</v>
      </c>
      <c r="E5" s="30"/>
      <c r="F5" s="30">
        <f>FIRE0703_working!F6</f>
        <v>10576</v>
      </c>
      <c r="G5" s="30">
        <f>FIRE0703_working!G6</f>
        <v>4171</v>
      </c>
      <c r="H5" s="52">
        <f>FIRE0703_working!H6</f>
        <v>0.39</v>
      </c>
      <c r="I5" s="30"/>
      <c r="J5" s="30">
        <f>FIRE0703_working!J6</f>
        <v>12830</v>
      </c>
      <c r="K5" s="30">
        <f>FIRE0703_working!K6</f>
        <v>2633</v>
      </c>
      <c r="L5" s="52">
        <f>FIRE0703_working!L6</f>
        <v>0.21</v>
      </c>
      <c r="M5" s="30"/>
      <c r="N5" s="30">
        <f>FIRE0703_working!N6</f>
        <v>313</v>
      </c>
      <c r="O5" s="30">
        <f>FIRE0703_working!O6</f>
        <v>131</v>
      </c>
      <c r="P5" s="52">
        <f>FIRE0703_working!P6</f>
        <v>0.42</v>
      </c>
      <c r="Q5" s="30"/>
      <c r="R5" s="30"/>
      <c r="S5" s="30"/>
      <c r="T5" s="30"/>
      <c r="U5" s="45"/>
      <c r="V5" s="30"/>
      <c r="W5" s="30"/>
      <c r="X5" s="30"/>
      <c r="Y5" s="30"/>
      <c r="Z5" s="30"/>
      <c r="AA5" s="30"/>
      <c r="AB5" s="30"/>
      <c r="AC5" s="30"/>
      <c r="AD5" s="30"/>
      <c r="AE5" s="30"/>
    </row>
    <row r="6" spans="1:31" ht="15.75" customHeight="1" x14ac:dyDescent="0.2">
      <c r="A6" s="30" t="s">
        <v>11</v>
      </c>
      <c r="B6" s="30">
        <f>FIRE0703_working!B7</f>
        <v>23340</v>
      </c>
      <c r="C6" s="30">
        <f>FIRE0703_working!C7</f>
        <v>6716</v>
      </c>
      <c r="D6" s="52">
        <f>FIRE0703_working!D7</f>
        <v>0.28999999999999998</v>
      </c>
      <c r="E6" s="30"/>
      <c r="F6" s="30">
        <f>FIRE0703_working!F7</f>
        <v>9779</v>
      </c>
      <c r="G6" s="30">
        <f>FIRE0703_working!G7</f>
        <v>3879</v>
      </c>
      <c r="H6" s="52">
        <f>FIRE0703_working!H7</f>
        <v>0.4</v>
      </c>
      <c r="I6" s="30"/>
      <c r="J6" s="30">
        <f>FIRE0703_working!J7</f>
        <v>13246</v>
      </c>
      <c r="K6" s="30">
        <f>FIRE0703_working!K7</f>
        <v>2718</v>
      </c>
      <c r="L6" s="52">
        <f>FIRE0703_working!L7</f>
        <v>0.21</v>
      </c>
      <c r="M6" s="30"/>
      <c r="N6" s="30">
        <f>FIRE0703_working!N7</f>
        <v>315</v>
      </c>
      <c r="O6" s="30">
        <f>FIRE0703_working!O7</f>
        <v>119</v>
      </c>
      <c r="P6" s="52">
        <f>FIRE0703_working!P7</f>
        <v>0.38</v>
      </c>
      <c r="Q6" s="30"/>
      <c r="R6" s="30"/>
      <c r="S6" s="30"/>
      <c r="T6" s="30"/>
      <c r="U6" s="45"/>
      <c r="V6" s="30"/>
      <c r="W6" s="30"/>
      <c r="X6" s="30"/>
      <c r="Y6" s="30"/>
      <c r="Z6" s="30"/>
      <c r="AA6" s="30"/>
      <c r="AB6" s="30"/>
      <c r="AC6" s="30"/>
      <c r="AD6" s="30"/>
      <c r="AE6" s="30"/>
    </row>
    <row r="7" spans="1:31" ht="15.75" customHeight="1" x14ac:dyDescent="0.2">
      <c r="A7" s="30" t="s">
        <v>2</v>
      </c>
      <c r="B7" s="30">
        <f>FIRE0703_working!B8</f>
        <v>22418</v>
      </c>
      <c r="C7" s="30">
        <f>FIRE0703_working!C8</f>
        <v>6557</v>
      </c>
      <c r="D7" s="52">
        <f>FIRE0703_working!D8</f>
        <v>0.28999999999999998</v>
      </c>
      <c r="E7" s="30"/>
      <c r="F7" s="30">
        <f>FIRE0703_working!F8</f>
        <v>9224</v>
      </c>
      <c r="G7" s="30">
        <f>FIRE0703_working!G8</f>
        <v>3644</v>
      </c>
      <c r="H7" s="52">
        <f>FIRE0703_working!H8</f>
        <v>0.4</v>
      </c>
      <c r="I7" s="30"/>
      <c r="J7" s="30">
        <f>FIRE0703_working!J8</f>
        <v>12895</v>
      </c>
      <c r="K7" s="30">
        <f>FIRE0703_working!K8</f>
        <v>2792</v>
      </c>
      <c r="L7" s="52">
        <f>FIRE0703_working!L8</f>
        <v>0.22</v>
      </c>
      <c r="M7" s="30"/>
      <c r="N7" s="30">
        <f>FIRE0703_working!N8</f>
        <v>299</v>
      </c>
      <c r="O7" s="30">
        <f>FIRE0703_working!O8</f>
        <v>121</v>
      </c>
      <c r="P7" s="52">
        <f>FIRE0703_working!P8</f>
        <v>0.4</v>
      </c>
      <c r="Q7" s="30"/>
      <c r="R7" s="30"/>
      <c r="S7" s="30"/>
      <c r="T7" s="30"/>
      <c r="U7" s="45"/>
      <c r="V7" s="30"/>
      <c r="W7" s="30"/>
      <c r="X7" s="30"/>
      <c r="Y7" s="30"/>
      <c r="Z7" s="30"/>
      <c r="AA7" s="30"/>
      <c r="AB7" s="30"/>
      <c r="AC7" s="30"/>
      <c r="AD7" s="30"/>
      <c r="AE7" s="30"/>
    </row>
    <row r="8" spans="1:31" ht="15.75" customHeight="1" x14ac:dyDescent="0.2">
      <c r="A8" s="30" t="s">
        <v>12</v>
      </c>
      <c r="B8" s="30">
        <f>FIRE0703_working!B9</f>
        <v>22376</v>
      </c>
      <c r="C8" s="30">
        <f>FIRE0703_working!C9</f>
        <v>6329</v>
      </c>
      <c r="D8" s="52">
        <f>FIRE0703_working!D9</f>
        <v>0.28000000000000003</v>
      </c>
      <c r="E8" s="30"/>
      <c r="F8" s="30">
        <f>FIRE0703_working!F9</f>
        <v>8741</v>
      </c>
      <c r="G8" s="30">
        <f>FIRE0703_working!G9</f>
        <v>3495</v>
      </c>
      <c r="H8" s="52">
        <f>FIRE0703_working!H9</f>
        <v>0.4</v>
      </c>
      <c r="I8" s="30"/>
      <c r="J8" s="30">
        <f>FIRE0703_working!J9</f>
        <v>13306</v>
      </c>
      <c r="K8" s="30">
        <f>FIRE0703_working!K9</f>
        <v>2732</v>
      </c>
      <c r="L8" s="52">
        <f>FIRE0703_working!L9</f>
        <v>0.21</v>
      </c>
      <c r="M8" s="30"/>
      <c r="N8" s="30">
        <f>FIRE0703_working!N9</f>
        <v>329</v>
      </c>
      <c r="O8" s="30">
        <f>FIRE0703_working!O9</f>
        <v>102</v>
      </c>
      <c r="P8" s="52">
        <f>FIRE0703_working!P9</f>
        <v>0.31</v>
      </c>
      <c r="Q8" s="30"/>
      <c r="R8" s="30"/>
      <c r="S8" s="30"/>
      <c r="T8" s="30"/>
      <c r="U8" s="45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31" ht="15.75" customHeight="1" x14ac:dyDescent="0.2">
      <c r="A9" s="30" t="s">
        <v>16</v>
      </c>
      <c r="B9" s="30">
        <f>FIRE0703_working!B10</f>
        <v>22853</v>
      </c>
      <c r="C9" s="30">
        <f>FIRE0703_working!C10</f>
        <v>6353</v>
      </c>
      <c r="D9" s="52">
        <f>FIRE0703_working!D10</f>
        <v>0.28000000000000003</v>
      </c>
      <c r="E9" s="30"/>
      <c r="F9" s="30">
        <f>FIRE0703_working!F10</f>
        <v>8687</v>
      </c>
      <c r="G9" s="30">
        <f>FIRE0703_working!G10</f>
        <v>3328</v>
      </c>
      <c r="H9" s="52">
        <f>FIRE0703_working!H10</f>
        <v>0.38</v>
      </c>
      <c r="I9" s="30"/>
      <c r="J9" s="30">
        <f>FIRE0703_working!J10</f>
        <v>13821</v>
      </c>
      <c r="K9" s="30">
        <f>FIRE0703_working!K10</f>
        <v>2905</v>
      </c>
      <c r="L9" s="52">
        <f>FIRE0703_working!L10</f>
        <v>0.21</v>
      </c>
      <c r="M9" s="30"/>
      <c r="N9" s="30">
        <f>FIRE0703_working!N10</f>
        <v>345</v>
      </c>
      <c r="O9" s="30">
        <f>FIRE0703_working!O10</f>
        <v>120</v>
      </c>
      <c r="P9" s="52">
        <f>FIRE0703_working!P10</f>
        <v>0.35</v>
      </c>
      <c r="Q9" s="30"/>
      <c r="R9" s="30"/>
      <c r="S9" s="30"/>
      <c r="T9" s="30"/>
      <c r="U9" s="45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31" ht="15.75" customHeight="1" x14ac:dyDescent="0.2">
      <c r="A10" s="30" t="s">
        <v>21</v>
      </c>
      <c r="B10" s="30">
        <f>FIRE0703_working!B11</f>
        <v>22571</v>
      </c>
      <c r="C10" s="30">
        <f>FIRE0703_working!C11</f>
        <v>6316</v>
      </c>
      <c r="D10" s="52">
        <f>FIRE0703_working!D11</f>
        <v>0.28000000000000003</v>
      </c>
      <c r="E10" s="30"/>
      <c r="F10" s="30">
        <f>FIRE0703_working!F11</f>
        <v>8426</v>
      </c>
      <c r="G10" s="30">
        <f>FIRE0703_working!G11</f>
        <v>3262</v>
      </c>
      <c r="H10" s="52">
        <f>FIRE0703_working!H11</f>
        <v>0.39</v>
      </c>
      <c r="I10" s="30"/>
      <c r="J10" s="30">
        <f>FIRE0703_working!J11</f>
        <v>13808</v>
      </c>
      <c r="K10" s="30">
        <f>FIRE0703_working!K11</f>
        <v>2940</v>
      </c>
      <c r="L10" s="52">
        <f>FIRE0703_working!L11</f>
        <v>0.21</v>
      </c>
      <c r="M10" s="30"/>
      <c r="N10" s="30">
        <f>FIRE0703_working!N11</f>
        <v>337</v>
      </c>
      <c r="O10" s="30">
        <f>FIRE0703_working!O11</f>
        <v>114</v>
      </c>
      <c r="P10" s="52">
        <f>FIRE0703_working!P11</f>
        <v>0.34</v>
      </c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31" ht="15.75" customHeight="1" x14ac:dyDescent="0.2">
      <c r="A11" s="30" t="s">
        <v>22</v>
      </c>
      <c r="B11" s="30">
        <f>FIRE0703_working!B12</f>
        <v>23289</v>
      </c>
      <c r="C11" s="30">
        <f>FIRE0703_working!C12</f>
        <v>6533</v>
      </c>
      <c r="D11" s="52">
        <f>FIRE0703_working!D12</f>
        <v>0.28000000000000003</v>
      </c>
      <c r="E11" s="30"/>
      <c r="F11" s="30">
        <f>FIRE0703_working!F12</f>
        <v>8537</v>
      </c>
      <c r="G11" s="30">
        <f>FIRE0703_working!G12</f>
        <v>3274</v>
      </c>
      <c r="H11" s="52">
        <f>FIRE0703_working!H12</f>
        <v>0.38</v>
      </c>
      <c r="I11" s="30"/>
      <c r="J11" s="30">
        <f>FIRE0703_working!J12</f>
        <v>14361</v>
      </c>
      <c r="K11" s="30">
        <f>FIRE0703_working!K12</f>
        <v>3138</v>
      </c>
      <c r="L11" s="52">
        <f>FIRE0703_working!L12</f>
        <v>0.22</v>
      </c>
      <c r="M11" s="30"/>
      <c r="N11" s="30">
        <f>FIRE0703_working!N12</f>
        <v>391</v>
      </c>
      <c r="O11" s="30">
        <f>FIRE0703_working!O12</f>
        <v>121</v>
      </c>
      <c r="P11" s="52">
        <f>FIRE0703_working!P12</f>
        <v>0.31</v>
      </c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31" ht="15.75" customHeight="1" x14ac:dyDescent="0.2">
      <c r="A12" s="30" t="s">
        <v>23</v>
      </c>
      <c r="B12" s="30">
        <f>FIRE0703_working!B13</f>
        <v>22491</v>
      </c>
      <c r="C12" s="30">
        <f>FIRE0703_working!C13</f>
        <v>6119</v>
      </c>
      <c r="D12" s="52">
        <f>FIRE0703_working!D13</f>
        <v>0.27</v>
      </c>
      <c r="E12" s="30"/>
      <c r="F12" s="30">
        <f>FIRE0703_working!F13</f>
        <v>7697</v>
      </c>
      <c r="G12" s="30">
        <f>FIRE0703_working!G13</f>
        <v>2900</v>
      </c>
      <c r="H12" s="52">
        <f>FIRE0703_working!H13</f>
        <v>0.38</v>
      </c>
      <c r="I12" s="30"/>
      <c r="J12" s="30">
        <f>FIRE0703_working!J13</f>
        <v>14419</v>
      </c>
      <c r="K12" s="30">
        <f>FIRE0703_working!K13</f>
        <v>3090</v>
      </c>
      <c r="L12" s="52">
        <f>FIRE0703_working!L13</f>
        <v>0.21</v>
      </c>
      <c r="M12" s="30"/>
      <c r="N12" s="30">
        <f>FIRE0703_working!N13</f>
        <v>375</v>
      </c>
      <c r="O12" s="30">
        <f>FIRE0703_working!O13</f>
        <v>129</v>
      </c>
      <c r="P12" s="52">
        <f>FIRE0703_working!P13</f>
        <v>0.34</v>
      </c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31" ht="15.75" customHeight="1" x14ac:dyDescent="0.2">
      <c r="A13" s="30" t="s">
        <v>24</v>
      </c>
      <c r="B13" s="30">
        <f>FIRE0703_working!B14</f>
        <v>21894</v>
      </c>
      <c r="C13" s="30">
        <f>FIRE0703_working!C14</f>
        <v>5765</v>
      </c>
      <c r="D13" s="52">
        <f>FIRE0703_working!D14</f>
        <v>0.26</v>
      </c>
      <c r="E13" s="30"/>
      <c r="F13" s="30">
        <f>FIRE0703_working!F14</f>
        <v>7156</v>
      </c>
      <c r="G13" s="30">
        <f>FIRE0703_working!G14</f>
        <v>2669</v>
      </c>
      <c r="H13" s="52">
        <f>FIRE0703_working!H14</f>
        <v>0.37</v>
      </c>
      <c r="I13" s="30"/>
      <c r="J13" s="30">
        <f>FIRE0703_working!J14</f>
        <v>14351</v>
      </c>
      <c r="K13" s="30">
        <f>FIRE0703_working!K14</f>
        <v>2959</v>
      </c>
      <c r="L13" s="52">
        <f>FIRE0703_working!L14</f>
        <v>0.21</v>
      </c>
      <c r="M13" s="30"/>
      <c r="N13" s="30">
        <f>FIRE0703_working!N14</f>
        <v>387</v>
      </c>
      <c r="O13" s="30">
        <f>FIRE0703_working!O14</f>
        <v>137</v>
      </c>
      <c r="P13" s="52">
        <f>FIRE0703_working!P14</f>
        <v>0.35</v>
      </c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31" ht="15.75" customHeight="1" x14ac:dyDescent="0.2">
      <c r="A14" s="30" t="s">
        <v>43</v>
      </c>
      <c r="B14" s="30">
        <f>FIRE0703_working!B15</f>
        <v>20610</v>
      </c>
      <c r="C14" s="30">
        <f>FIRE0703_working!C15</f>
        <v>5759</v>
      </c>
      <c r="D14" s="52">
        <f>FIRE0703_working!D15</f>
        <v>0.28000000000000003</v>
      </c>
      <c r="E14" s="30"/>
      <c r="F14" s="30">
        <f>FIRE0703_working!F15</f>
        <v>6650</v>
      </c>
      <c r="G14" s="30">
        <f>FIRE0703_working!G15</f>
        <v>2561</v>
      </c>
      <c r="H14" s="52">
        <f>FIRE0703_working!H15</f>
        <v>0.39</v>
      </c>
      <c r="I14" s="30"/>
      <c r="J14" s="30">
        <f>FIRE0703_working!J15</f>
        <v>13569</v>
      </c>
      <c r="K14" s="30">
        <f>FIRE0703_working!K15</f>
        <v>3067</v>
      </c>
      <c r="L14" s="52">
        <f>FIRE0703_working!L15</f>
        <v>0.23</v>
      </c>
      <c r="M14" s="30"/>
      <c r="N14" s="30">
        <f>FIRE0703_working!N15</f>
        <v>391</v>
      </c>
      <c r="O14" s="30">
        <f>FIRE0703_working!O15</f>
        <v>131</v>
      </c>
      <c r="P14" s="52">
        <f>FIRE0703_working!P15</f>
        <v>0.34</v>
      </c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31" ht="15.75" customHeight="1" x14ac:dyDescent="0.2">
      <c r="A15" s="30" t="s">
        <v>49</v>
      </c>
      <c r="B15" s="30">
        <f>FIRE0703_working!B16</f>
        <v>21163</v>
      </c>
      <c r="C15" s="30">
        <f>FIRE0703_working!C16</f>
        <v>5542</v>
      </c>
      <c r="D15" s="52">
        <f>FIRE0703_working!D16</f>
        <v>0.26</v>
      </c>
      <c r="E15" s="30"/>
      <c r="F15" s="30">
        <f>FIRE0703_working!F16</f>
        <v>6710</v>
      </c>
      <c r="G15" s="30">
        <f>FIRE0703_working!G16</f>
        <v>2397</v>
      </c>
      <c r="H15" s="52">
        <f>FIRE0703_working!H16</f>
        <v>0.36</v>
      </c>
      <c r="I15" s="30"/>
      <c r="J15" s="30">
        <f>FIRE0703_working!J16</f>
        <v>14075</v>
      </c>
      <c r="K15" s="30">
        <f>FIRE0703_working!K16</f>
        <v>3005</v>
      </c>
      <c r="L15" s="52">
        <f>FIRE0703_working!L16</f>
        <v>0.21</v>
      </c>
      <c r="M15" s="30"/>
      <c r="N15" s="30">
        <f>FIRE0703_working!N16</f>
        <v>378</v>
      </c>
      <c r="O15" s="30">
        <f>FIRE0703_working!O16</f>
        <v>140</v>
      </c>
      <c r="P15" s="52">
        <f>FIRE0703_working!P16</f>
        <v>0.37</v>
      </c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31" ht="15.75" customHeight="1" x14ac:dyDescent="0.2">
      <c r="A16" s="30" t="s">
        <v>50</v>
      </c>
      <c r="B16" s="30">
        <f>FIRE0703_working!B17</f>
        <v>20536</v>
      </c>
      <c r="C16" s="30">
        <f>FIRE0703_working!C17</f>
        <v>5177</v>
      </c>
      <c r="D16" s="52">
        <f>FIRE0703_working!D17</f>
        <v>0.25</v>
      </c>
      <c r="E16" s="30"/>
      <c r="F16" s="30">
        <f>FIRE0703_working!F17</f>
        <v>6139</v>
      </c>
      <c r="G16" s="30">
        <f>FIRE0703_working!G17</f>
        <v>2096</v>
      </c>
      <c r="H16" s="52">
        <f>FIRE0703_working!H17</f>
        <v>0.34</v>
      </c>
      <c r="I16" s="30"/>
      <c r="J16" s="30">
        <f>FIRE0703_working!J17</f>
        <v>13985</v>
      </c>
      <c r="K16" s="30">
        <f>FIRE0703_working!K17</f>
        <v>2948</v>
      </c>
      <c r="L16" s="52">
        <f>FIRE0703_working!L17</f>
        <v>0.21</v>
      </c>
      <c r="M16" s="30"/>
      <c r="N16" s="30">
        <f>FIRE0703_working!N17</f>
        <v>412</v>
      </c>
      <c r="O16" s="30">
        <f>FIRE0703_working!O17</f>
        <v>133</v>
      </c>
      <c r="P16" s="52">
        <f>FIRE0703_working!P17</f>
        <v>0.32</v>
      </c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ht="15.75" customHeight="1" x14ac:dyDescent="0.2">
      <c r="A17" s="30" t="s">
        <v>51</v>
      </c>
      <c r="B17" s="30">
        <f>FIRE0703_working!B18</f>
        <v>19911</v>
      </c>
      <c r="C17" s="30">
        <f>FIRE0703_working!C18</f>
        <v>4887</v>
      </c>
      <c r="D17" s="52">
        <f>FIRE0703_working!D18</f>
        <v>0.25</v>
      </c>
      <c r="E17" s="30"/>
      <c r="F17" s="30">
        <f>FIRE0703_working!F18</f>
        <v>5745</v>
      </c>
      <c r="G17" s="30">
        <f>FIRE0703_working!G18</f>
        <v>1920</v>
      </c>
      <c r="H17" s="52">
        <f>FIRE0703_working!H18</f>
        <v>0.33</v>
      </c>
      <c r="I17" s="30"/>
      <c r="J17" s="30">
        <f>FIRE0703_working!J18</f>
        <v>13770</v>
      </c>
      <c r="K17" s="30">
        <f>FIRE0703_working!K18</f>
        <v>2833</v>
      </c>
      <c r="L17" s="52">
        <f>FIRE0703_working!L18</f>
        <v>0.21</v>
      </c>
      <c r="M17" s="30"/>
      <c r="N17" s="30">
        <f>FIRE0703_working!N18</f>
        <v>396</v>
      </c>
      <c r="O17" s="30">
        <f>FIRE0703_working!O18</f>
        <v>134</v>
      </c>
      <c r="P17" s="52">
        <f>FIRE0703_working!P18</f>
        <v>0.34</v>
      </c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ht="15.75" customHeight="1" x14ac:dyDescent="0.2">
      <c r="A18" s="30" t="s">
        <v>73</v>
      </c>
      <c r="B18" s="30">
        <f>FIRE0703_working!B19</f>
        <v>19794</v>
      </c>
      <c r="C18" s="30">
        <f>FIRE0703_working!C19</f>
        <v>4862</v>
      </c>
      <c r="D18" s="52">
        <f>FIRE0703_working!D19</f>
        <v>0.25</v>
      </c>
      <c r="E18" s="30"/>
      <c r="F18" s="30">
        <f>FIRE0703_working!F19</f>
        <v>5555</v>
      </c>
      <c r="G18" s="30">
        <f>FIRE0703_working!G19</f>
        <v>1825</v>
      </c>
      <c r="H18" s="52">
        <f>FIRE0703_working!H19</f>
        <v>0.33</v>
      </c>
      <c r="I18" s="30"/>
      <c r="J18" s="30">
        <f>FIRE0703_working!J19</f>
        <v>13834</v>
      </c>
      <c r="K18" s="30">
        <f>FIRE0703_working!K19</f>
        <v>2898</v>
      </c>
      <c r="L18" s="52">
        <f>FIRE0703_working!L19</f>
        <v>0.21</v>
      </c>
      <c r="M18" s="30"/>
      <c r="N18" s="30">
        <f>FIRE0703_working!N19</f>
        <v>405</v>
      </c>
      <c r="O18" s="30">
        <f>FIRE0703_working!O19</f>
        <v>139</v>
      </c>
      <c r="P18" s="52">
        <f>FIRE0703_working!P19</f>
        <v>0.34</v>
      </c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ht="15.75" customHeight="1" thickBot="1" x14ac:dyDescent="0.25">
      <c r="A19" s="47" t="s">
        <v>74</v>
      </c>
      <c r="B19" s="46">
        <f>FIRE0703_working!B20</f>
        <v>20491</v>
      </c>
      <c r="C19" s="46">
        <f>FIRE0703_working!C20</f>
        <v>5048</v>
      </c>
      <c r="D19" s="53">
        <f>FIRE0703_working!D20</f>
        <v>0.25</v>
      </c>
      <c r="E19" s="46"/>
      <c r="F19" s="46">
        <f>FIRE0703_working!F20</f>
        <v>5817</v>
      </c>
      <c r="G19" s="46">
        <f>FIRE0703_working!G20</f>
        <v>1924</v>
      </c>
      <c r="H19" s="53">
        <f>FIRE0703_working!H20</f>
        <v>0.33</v>
      </c>
      <c r="I19" s="46"/>
      <c r="J19" s="46">
        <f>FIRE0703_working!J20</f>
        <v>14273</v>
      </c>
      <c r="K19" s="46">
        <f>FIRE0703_working!K20</f>
        <v>2989</v>
      </c>
      <c r="L19" s="53">
        <f>FIRE0703_working!L20</f>
        <v>0.21</v>
      </c>
      <c r="M19" s="46"/>
      <c r="N19" s="46">
        <f>FIRE0703_working!N20</f>
        <v>401</v>
      </c>
      <c r="O19" s="46">
        <f>FIRE0703_working!O20</f>
        <v>135</v>
      </c>
      <c r="P19" s="53">
        <f>FIRE0703_working!P20</f>
        <v>0.34</v>
      </c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ht="30" customHeight="1" x14ac:dyDescent="0.2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ht="15" customHeight="1" x14ac:dyDescent="0.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ht="15" customHeight="1" x14ac:dyDescent="0.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ht="15" customHeight="1" x14ac:dyDescent="0.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x14ac:dyDescent="0.2">
      <c r="A24" s="31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ht="24.95" customHeight="1" x14ac:dyDescent="0.25">
      <c r="A25" s="32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ht="15" customHeight="1" x14ac:dyDescent="0.2">
      <c r="A26" s="30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ht="15" customHeight="1" x14ac:dyDescent="0.2">
      <c r="A27" s="33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</row>
    <row r="28" spans="1:31" ht="29.25" customHeight="1" x14ac:dyDescent="0.2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ht="24.95" customHeight="1" x14ac:dyDescent="0.2">
      <c r="A29" s="30"/>
      <c r="B29" s="34"/>
      <c r="C29" s="34"/>
      <c r="D29" s="34"/>
      <c r="E29" s="34"/>
      <c r="F29" s="34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x14ac:dyDescent="0.2">
      <c r="A30" s="34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ht="28.5" customHeight="1" x14ac:dyDescent="0.2">
      <c r="A31" s="34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4"/>
      <c r="N31" s="34"/>
      <c r="O31" s="34"/>
      <c r="P31" s="5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ht="24.95" customHeight="1" x14ac:dyDescent="0.2">
      <c r="A32" s="30"/>
      <c r="B32" s="34"/>
      <c r="C32" s="34"/>
      <c r="D32" s="34"/>
      <c r="E32" s="34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5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ht="15" customHeight="1" x14ac:dyDescent="0.2">
      <c r="A33" s="34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ht="15" customHeight="1" x14ac:dyDescent="0.2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</sheetData>
  <phoneticPr fontId="15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40D7A-A83A-4F77-B540-249B91969A0E}">
  <sheetPr codeName="Sheet7">
    <tabColor rgb="FFFF0000"/>
  </sheetPr>
  <dimension ref="A1"/>
  <sheetViews>
    <sheetView zoomScaleNormal="100" workbookViewId="0"/>
  </sheetViews>
  <sheetFormatPr defaultRowHeight="15" x14ac:dyDescent="0.2"/>
  <cols>
    <col min="1" max="16384" width="9.140625" style="14"/>
  </cols>
  <sheetData>
    <row r="1" spans="1:1" ht="15.75" x14ac:dyDescent="0.25">
      <c r="A1" s="13"/>
    </row>
  </sheetData>
  <pageMargins left="0.7" right="0.7" top="0.75" bottom="0.75" header="0.3" footer="0.3"/>
  <headerFooter>
    <oddHeader>&amp;C&amp;"Aptos"&amp;10&amp;K000000 OFFICIAL&amp;1#_x000D_</oddHeader>
    <oddFooter>&amp;C_x000D_&amp;1#&amp;"Aptos"&amp;10&amp;K000000 OFFICIAL</oddFooter>
  </headerFooter>
</worksheet>
</file>

<file path=docMetadata/LabelInfo.xml><?xml version="1.0" encoding="utf-8"?>
<clbl:labelList xmlns:clbl="http://schemas.microsoft.com/office/2020/mipLabelMetadata">
  <clbl:label id="{fbd41ebe-fca6-4f2c-aecb-bf3a17e72416}" enabled="1" method="Privileged" siteId="{bf346810-9c7d-43de-a872-24a2ef3995a8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3</vt:i4>
      </vt:variant>
    </vt:vector>
  </HeadingPairs>
  <TitlesOfParts>
    <vt:vector size="11" baseType="lpstr">
      <vt:lpstr>Cover_sheet</vt:lpstr>
      <vt:lpstr>config</vt:lpstr>
      <vt:lpstr>Contents</vt:lpstr>
      <vt:lpstr>Notes</vt:lpstr>
      <vt:lpstr>Data</vt:lpstr>
      <vt:lpstr>FIRE0703_working</vt:lpstr>
      <vt:lpstr>FIRE0703</vt:lpstr>
      <vt:lpstr>QA</vt:lpstr>
      <vt:lpstr>Contents!Print_Area</vt:lpstr>
      <vt:lpstr>FIRE0703!Print_Area</vt:lpstr>
      <vt:lpstr>FIRE0703!Print_Titles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keywords/>
  <cp:lastModifiedBy>Ollie Gee</cp:lastModifiedBy>
  <dcterms:created xsi:type="dcterms:W3CDTF">2020-09-24T08:34:13Z</dcterms:created>
  <dcterms:modified xsi:type="dcterms:W3CDTF">2026-08-07T14:41:13Z</dcterms:modified>
</cp:coreProperties>
</file>