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E:\102 Detailed analysis fire\2025-26 DF_RT\02 Tables\03 Publication ready\"/>
    </mc:Choice>
  </mc:AlternateContent>
  <xr:revisionPtr revIDLastSave="0" documentId="13_ncr:1_{97D2005A-835E-46E1-A78E-976BAD629EF7}" xr6:coauthVersionLast="47" xr6:coauthVersionMax="47" xr10:uidLastSave="{00000000-0000-0000-0000-000000000000}"/>
  <workbookProtection workbookAlgorithmName="SHA-512" workbookHashValue="JRVKsD3+o9hB+Q8TpTsLdj4lnUhzKENDRLHG/1NrTIaM+/wNG76CEoAbTx6MNvA6JuoigAgtiYzodY/II3eHmw==" workbookSaltValue="mjzTK8CPxxdwiLFaVzeG+Q==" workbookSpinCount="100000" lockStructure="1"/>
  <bookViews>
    <workbookView xWindow="-120" yWindow="-120" windowWidth="29040" windowHeight="14370" xr2:uid="{00000000-000D-0000-FFFF-FFFF00000000}"/>
  </bookViews>
  <sheets>
    <sheet name="Cover_sheet" sheetId="14" r:id="rId1"/>
    <sheet name="config" sheetId="16" state="hidden" r:id="rId2"/>
    <sheet name="Contents" sheetId="15" r:id="rId3"/>
    <sheet name="Notes" sheetId="18" r:id="rId4"/>
    <sheet name="Data - fires" sheetId="8" r:id="rId5"/>
    <sheet name="Data - fires with casualty" sheetId="9" r:id="rId6"/>
    <sheet name="FIRE0705_working" sheetId="7" state="hidden" r:id="rId7"/>
    <sheet name="FIRE0705" sheetId="13" r:id="rId8"/>
    <sheet name="QA" sheetId="17" state="hidden" r:id="rId9"/>
  </sheets>
  <externalReferences>
    <externalReference r:id="rId10"/>
    <externalReference r:id="rId11"/>
  </externalReferences>
  <definedNames>
    <definedName name="_xlnm._FilterDatabase" localSheetId="4" hidden="1">'Data - fires'!$A$1:$C$1</definedName>
    <definedName name="bb">'[1]Succ apps, retire &amp; resig 0203'!$A$5:$S$58</definedName>
    <definedName name="_xlnm.Print_Area" localSheetId="2">Contents!$A$1:$E$6</definedName>
    <definedName name="_xlnm.Print_Area" localSheetId="7">FIRE0705!$A$1:$J$40</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5" l="1"/>
  <c r="D6" i="15"/>
  <c r="D8" i="15"/>
  <c r="A10" i="14"/>
  <c r="A3" i="14"/>
  <c r="A15" i="18"/>
  <c r="A2" i="15"/>
  <c r="A9" i="14"/>
  <c r="A8" i="14"/>
  <c r="A5" i="14"/>
  <c r="B4" i="7"/>
  <c r="B22" i="7" l="1" a="1"/>
  <c r="B22" i="13" s="1"/>
  <c r="E22" i="7" a="1"/>
  <c r="E22" i="13" s="1"/>
  <c r="F22" i="7" a="1"/>
  <c r="F22" i="13" s="1"/>
  <c r="C22" i="7" a="1"/>
  <c r="C22" i="13" s="1"/>
  <c r="D22" i="7" a="1"/>
  <c r="D22" i="13" s="1"/>
  <c r="B21" i="7" a="1"/>
  <c r="B21" i="13" s="1"/>
  <c r="C21" i="7" a="1"/>
  <c r="C21" i="13" s="1"/>
  <c r="D21" i="7" a="1"/>
  <c r="D21" i="13" s="1"/>
  <c r="E21" i="7" a="1"/>
  <c r="E21" i="13" s="1"/>
  <c r="F21" i="7" a="1"/>
  <c r="F21" i="13" s="1"/>
  <c r="C7" i="7" a="1"/>
  <c r="D7" i="7" a="1"/>
  <c r="E7" i="7" a="1"/>
  <c r="F7" i="7" a="1"/>
  <c r="C8" i="7" a="1"/>
  <c r="D8" i="7" a="1"/>
  <c r="E8" i="7" a="1"/>
  <c r="F8" i="7" a="1"/>
  <c r="C9" i="7" a="1"/>
  <c r="D9" i="7" a="1"/>
  <c r="E9" i="7" a="1"/>
  <c r="F9" i="7" a="1"/>
  <c r="C10" i="7" a="1"/>
  <c r="D10" i="7" a="1"/>
  <c r="E10" i="7" a="1"/>
  <c r="F10" i="7" a="1"/>
  <c r="C11" i="7" a="1"/>
  <c r="D11" i="7" a="1"/>
  <c r="E11" i="7" a="1"/>
  <c r="F11" i="7" a="1"/>
  <c r="C12" i="7" a="1"/>
  <c r="D12" i="7" a="1"/>
  <c r="E12" i="7" a="1"/>
  <c r="B14" i="7" a="1"/>
  <c r="B16" i="7" a="1"/>
  <c r="B19" i="7" a="1"/>
  <c r="B7" i="7" a="1"/>
  <c r="F12" i="7" a="1"/>
  <c r="C13" i="7" a="1"/>
  <c r="D13" i="7" a="1"/>
  <c r="E13" i="7" a="1"/>
  <c r="F13" i="7" a="1"/>
  <c r="C14" i="7" a="1"/>
  <c r="D14" i="7" a="1"/>
  <c r="E14" i="7" a="1"/>
  <c r="F14" i="7" a="1"/>
  <c r="C15" i="7" a="1"/>
  <c r="D15" i="7" a="1"/>
  <c r="E15" i="7" a="1"/>
  <c r="F15" i="7" a="1"/>
  <c r="C16" i="7" a="1"/>
  <c r="D16" i="7" a="1"/>
  <c r="E16" i="7" a="1"/>
  <c r="F16" i="7" a="1"/>
  <c r="C17" i="7" a="1"/>
  <c r="D17" i="7" a="1"/>
  <c r="E17" i="7" a="1"/>
  <c r="F17" i="7" a="1"/>
  <c r="C18" i="7" a="1"/>
  <c r="D18" i="7" a="1"/>
  <c r="E18" i="7" a="1"/>
  <c r="F18" i="7" a="1"/>
  <c r="C19" i="7" a="1"/>
  <c r="D19" i="7" a="1"/>
  <c r="E19" i="7" a="1"/>
  <c r="F19" i="7" a="1"/>
  <c r="C20" i="7" a="1"/>
  <c r="D20" i="7" a="1"/>
  <c r="E20" i="7" a="1"/>
  <c r="F20" i="7" a="1"/>
  <c r="B8" i="7" a="1"/>
  <c r="B9" i="7" a="1"/>
  <c r="B10" i="7" a="1"/>
  <c r="B11" i="7" a="1"/>
  <c r="B12" i="7" a="1"/>
  <c r="B13" i="7" a="1"/>
  <c r="B15" i="7" a="1"/>
  <c r="B17" i="7" a="1"/>
  <c r="B18" i="7" a="1"/>
  <c r="B20" i="7" a="1"/>
  <c r="E20" i="13"/>
  <c r="F19" i="13"/>
  <c r="B19" i="13" l="1"/>
  <c r="D18" i="13"/>
  <c r="E18" i="13"/>
  <c r="D20" i="13"/>
  <c r="C19" i="13"/>
  <c r="F20" i="13"/>
  <c r="D19" i="13"/>
  <c r="E19" i="13"/>
  <c r="C18" i="13"/>
  <c r="C20" i="13"/>
  <c r="F18" i="13"/>
  <c r="B17" i="13"/>
  <c r="D17" i="13"/>
  <c r="B18" i="13"/>
  <c r="B20" i="13"/>
  <c r="F17" i="13"/>
  <c r="C17" i="13"/>
  <c r="E17" i="13"/>
  <c r="B15" i="13"/>
  <c r="B16" i="13"/>
  <c r="D16" i="13"/>
  <c r="F16" i="13"/>
  <c r="C16" i="13"/>
  <c r="E16" i="13"/>
  <c r="E15" i="13"/>
  <c r="D15" i="13"/>
  <c r="C15" i="13"/>
  <c r="F15" i="13"/>
  <c r="B14" i="13"/>
  <c r="C14" i="13"/>
  <c r="D14" i="13"/>
  <c r="E14" i="13"/>
  <c r="F14" i="13"/>
  <c r="B13" i="13" l="1"/>
  <c r="C13" i="13"/>
  <c r="D13" i="13"/>
  <c r="E13" i="13"/>
  <c r="F13" i="13"/>
  <c r="F12" i="13" l="1"/>
  <c r="F11" i="13"/>
  <c r="F10" i="13"/>
  <c r="F8" i="13"/>
  <c r="F7" i="13"/>
  <c r="E12" i="13"/>
  <c r="E11" i="13"/>
  <c r="E9" i="13"/>
  <c r="E8" i="13"/>
  <c r="E7" i="13"/>
  <c r="D12" i="13"/>
  <c r="D11" i="13"/>
  <c r="D10" i="13"/>
  <c r="D8" i="13"/>
  <c r="D7" i="13"/>
  <c r="C12" i="13"/>
  <c r="C11" i="13"/>
  <c r="C10" i="13"/>
  <c r="C8" i="13"/>
  <c r="C7" i="13"/>
  <c r="B12" i="13"/>
  <c r="B11" i="13"/>
  <c r="B10" i="13"/>
  <c r="B9" i="13"/>
  <c r="B8" i="13"/>
  <c r="B7" i="13"/>
  <c r="E10" i="13" l="1"/>
  <c r="F9" i="13"/>
  <c r="D9" i="13"/>
  <c r="C9" i="1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cellMetadata count="1">
    <bk>
      <rc t="1" v="0"/>
    </bk>
  </cellMetadata>
  <valueMetadata count="4">
    <bk>
      <rc t="2" v="0"/>
    </bk>
    <bk>
      <rc t="2" v="1"/>
    </bk>
    <bk>
      <rc t="2" v="2"/>
    </bk>
    <bk>
      <rc t="2" v="3"/>
    </bk>
  </valueMetadata>
</metadata>
</file>

<file path=xl/sharedStrings.xml><?xml version="1.0" encoding="utf-8"?>
<sst xmlns="http://schemas.openxmlformats.org/spreadsheetml/2006/main" count="574" uniqueCount="90">
  <si>
    <t>FINANCIAL_YEAR</t>
  </si>
  <si>
    <t>Alarm was raised before the system operated</t>
  </si>
  <si>
    <t>No other person responded</t>
  </si>
  <si>
    <t>No person in earshot</t>
  </si>
  <si>
    <t>Occupants did not respond</t>
  </si>
  <si>
    <t>2010/11</t>
  </si>
  <si>
    <t>2011/12</t>
  </si>
  <si>
    <t>2012/13</t>
  </si>
  <si>
    <t>2013/14</t>
  </si>
  <si>
    <t>2014/15</t>
  </si>
  <si>
    <t>Year</t>
  </si>
  <si>
    <t>The full set of fire statistics releases, tables and guidance can be found on our landing page, here-</t>
  </si>
  <si>
    <t>https://www.gov.uk/government/collections/fire-statistics</t>
  </si>
  <si>
    <t>Other / Unspecified</t>
  </si>
  <si>
    <t>1 Percentages may not sum to 100 due to rounding.</t>
  </si>
  <si>
    <t>2015/16</t>
  </si>
  <si>
    <t>REASON_FOR_POOR_OUTCOME</t>
  </si>
  <si>
    <t>Fires resulting in casualties</t>
  </si>
  <si>
    <t>Primary fires</t>
  </si>
  <si>
    <t>3 Fires involving casualties includes: any fire that resulted in any number of fire-related fatalities and/or non-fatal casualties.</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</si>
  <si>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</si>
  <si>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</si>
  <si>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</si>
  <si>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</si>
  <si>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 xml:space="preserve">For the 2015/16 release the categories in this table were slightly amended to aid clarity, therefore some figures are different to those previously published. </t>
  </si>
  <si>
    <t>General note:</t>
  </si>
  <si>
    <t>2016/17</t>
  </si>
  <si>
    <t>2017/18</t>
  </si>
  <si>
    <t>2018/19</t>
  </si>
  <si>
    <t>2019/20</t>
  </si>
  <si>
    <t xml:space="preserve">Detailed analysis of fires attended by FRSs </t>
  </si>
  <si>
    <t>Contents</t>
  </si>
  <si>
    <t>We’re always looking to improve the accessibility of our documents.</t>
  </si>
  <si>
    <t xml:space="preserve">To access data tables, select the table number or tabs. </t>
  </si>
  <si>
    <t>Cover sheet</t>
  </si>
  <si>
    <t>Sheet</t>
  </si>
  <si>
    <t>Title</t>
  </si>
  <si>
    <t>Period covered</t>
  </si>
  <si>
    <t>Yes</t>
  </si>
  <si>
    <t>Raw data for the main data table</t>
  </si>
  <si>
    <t>Tables 0705</t>
  </si>
  <si>
    <t>FIRE0705</t>
  </si>
  <si>
    <t>Percentage of smoke alarms that operated but did not raise the alarm in primary fires and fires resulting in casualties in dwellings, by reason for poor outcome, England</t>
  </si>
  <si>
    <t xml:space="preserve">4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</si>
  <si>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</si>
  <si>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2020/21</t>
  </si>
  <si>
    <t>If you find any problems, or have any feedback, relating to accessibility</t>
  </si>
  <si>
    <t>Detail</t>
  </si>
  <si>
    <t>Provides the raw data behind the main data table.</t>
  </si>
  <si>
    <t>Shows the percentage of smoke alarms that operated but did not raise the alarm in primary fires and fires resulting in casualties in dwellings, by reason for poor outcome in England.</t>
  </si>
  <si>
    <t>end of table</t>
  </si>
  <si>
    <t>TOTAL_SMOKE_ALARMS</t>
  </si>
  <si>
    <t>2021/22</t>
  </si>
  <si>
    <t>2022/23</t>
  </si>
  <si>
    <t>2023/24</t>
  </si>
  <si>
    <t/>
  </si>
  <si>
    <t>=IF($B$4="Primary fires",ROUND(SUMPRODUCT(('Data - fires'!$A$2:$A$810=$A7)*('Data - fires'!$B$2:$B$810=B$6)*('Data - fires'!$C$2:$C$810))/SUMPRODUCT(('Data - fires'!$A$2:$A$810=$A7)*('Data - fires'!$C$2:$C$810)),2),ROUND(SUMPRODUCT(('Data - fires with casualty'!$A$2:$A$703=$A7)*('Data - fires with casualty'!$B$2:$B$703=B$6)*('Data - fires with casualty'!$C$2:$C$703))/SUMPRODUCT(('Data - fires with casualty'!$A$2:$A$703=$A7)*('Data - fires with casualty'!$C$2:$C$703)),2))</t>
  </si>
  <si>
    <t>Official Accredited Statistics?</t>
  </si>
  <si>
    <t>The statistics in this table are Accredited Official Statistics.</t>
  </si>
  <si>
    <t>Pubdate</t>
  </si>
  <si>
    <t>Upcoming date</t>
  </si>
  <si>
    <t>Datacut date</t>
  </si>
  <si>
    <t>Responsible statistician</t>
  </si>
  <si>
    <t>year ending month</t>
  </si>
  <si>
    <t>March</t>
  </si>
  <si>
    <t xml:space="preserve">year    </t>
  </si>
  <si>
    <t>financial year</t>
  </si>
  <si>
    <t>Please email us at firestatistics@communities.gov.uk</t>
  </si>
  <si>
    <t>Press enquiries: NewsDesk@communities.gov.uk</t>
  </si>
  <si>
    <t>Footnotes</t>
  </si>
  <si>
    <t>Notes on FIRE0705</t>
  </si>
  <si>
    <t xml:space="preserve">Fire data are collected by the Fire and Rescue Data Platform (FaRDaP) which collects information on all incidents attended by fire and rescue services. For a variety of reasons some records take longer than others </t>
  </si>
  <si>
    <t xml:space="preserve"> for fire and rescue services to upload to FaRDaP and therefore totals are constantly being amended (by relatively small numbers).</t>
  </si>
  <si>
    <t>Source: MHCLG Fire and Rescue Data Platform (FaRDaP)</t>
  </si>
  <si>
    <t>Contact: FireStatistics@communities.gov.uk</t>
  </si>
  <si>
    <t>2024/25</t>
  </si>
  <si>
    <t>2025/26</t>
  </si>
  <si>
    <t>copyright year</t>
  </si>
  <si>
    <t>population year</t>
  </si>
  <si>
    <t>Summer 2027</t>
  </si>
  <si>
    <t>Ollie Gee</t>
  </si>
  <si>
    <t>19 August 2026</t>
  </si>
  <si>
    <t>2024</t>
  </si>
  <si>
    <t>Data - fires</t>
  </si>
  <si>
    <t>Data - fires_with_casualty</t>
  </si>
  <si>
    <t>12 May 2026</t>
  </si>
  <si>
    <t>Email: FireStatistics@communities.gov.uk</t>
  </si>
  <si>
    <r>
      <t>FIRE STATISTICS TABLE 0705: Percentage</t>
    </r>
    <r>
      <rPr>
        <b/>
        <vertAlign val="superscript"/>
        <sz val="12"/>
        <color rgb="FF000000"/>
        <rFont val="Arial"/>
        <family val="2"/>
      </rPr>
      <t>1</t>
    </r>
    <r>
      <rPr>
        <b/>
        <sz val="12"/>
        <color rgb="FF000000"/>
        <rFont val="Arial"/>
        <family val="2"/>
      </rPr>
      <t xml:space="preserve"> of smoke alarms that operated but did not raise the alarm in </t>
    </r>
  </si>
  <si>
    <r>
      <t xml:space="preserve"> primary fires</t>
    </r>
    <r>
      <rPr>
        <b/>
        <vertAlign val="superscript"/>
        <sz val="12"/>
        <color rgb="FF000000"/>
        <rFont val="Arial"/>
        <family val="2"/>
      </rPr>
      <t>2</t>
    </r>
    <r>
      <rPr>
        <b/>
        <sz val="12"/>
        <color rgb="FF000000"/>
        <rFont val="Arial"/>
        <family val="2"/>
      </rPr>
      <t xml:space="preserve"> and fires resulting in casualties</t>
    </r>
    <r>
      <rPr>
        <b/>
        <vertAlign val="superscript"/>
        <sz val="12"/>
        <color rgb="FF000000"/>
        <rFont val="Arial"/>
        <family val="2"/>
      </rPr>
      <t>3</t>
    </r>
    <r>
      <rPr>
        <b/>
        <sz val="12"/>
        <color rgb="FF000000"/>
        <rFont val="Arial"/>
        <family val="2"/>
      </rPr>
      <t xml:space="preserve"> in dwellings</t>
    </r>
    <r>
      <rPr>
        <b/>
        <vertAlign val="superscript"/>
        <sz val="12"/>
        <color rgb="FF000000"/>
        <rFont val="Arial"/>
        <family val="2"/>
      </rPr>
      <t>4</t>
    </r>
    <r>
      <rPr>
        <b/>
        <sz val="12"/>
        <color rgb="FF000000"/>
        <rFont val="Arial"/>
        <family val="2"/>
      </rPr>
      <t>, by reason for poor outcome, England</t>
    </r>
  </si>
  <si>
    <r>
      <t>Select primary fires</t>
    </r>
    <r>
      <rPr>
        <b/>
        <vertAlign val="superscript"/>
        <sz val="12"/>
        <color rgb="FF000000"/>
        <rFont val="Arial"/>
        <family val="2"/>
      </rPr>
      <t>2</t>
    </r>
    <r>
      <rPr>
        <b/>
        <sz val="12"/>
        <color rgb="FF000000"/>
        <rFont val="Arial"/>
        <family val="2"/>
      </rPr>
      <t xml:space="preserve"> or fires resulting in casualties</t>
    </r>
    <r>
      <rPr>
        <b/>
        <vertAlign val="superscript"/>
        <sz val="12"/>
        <color rgb="FF000000"/>
        <rFont val="Arial"/>
        <family val="2"/>
      </rPr>
      <t>3</t>
    </r>
    <r>
      <rPr>
        <b/>
        <sz val="12"/>
        <color rgb="FF000000"/>
        <rFont val="Arial"/>
        <family val="2"/>
      </rPr>
      <t xml:space="preserve"> from the drop-down list in the box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</si>
</sst>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b/>
      <vertAlign val="superscript"/>
      <sz val="12"/>
      <color rgb="FF000000"/>
      <name val="Arial"/>
      <family val="2"/>
    </font>
    <font>
      <sz val="12"/>
      <color rgb="FFFFFFFF"/>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5">
    <border>
      <left/>
      <right/>
      <top/>
      <bottom/>
      <diagonal/>
    </border>
    <border>
      <left/>
      <right/>
      <top/>
      <bottom style="medium">
        <color rgb="FF000000"/>
      </bottom>
      <diagonal/>
    </border>
    <border>
      <left/>
      <right/>
      <top style="medium">
        <color rgb="FF000000"/>
      </top>
      <bottom/>
      <diagonal/>
    </border>
    <border>
      <left/>
      <right/>
      <top style="thick">
        <color rgb="FF000000"/>
      </top>
      <bottom style="thick">
        <color rgb="FF000000"/>
      </bottom>
      <diagonal/>
    </border>
    <border>
      <left/>
      <right/>
      <top/>
      <bottom style="medium">
        <color indexed="64"/>
      </bottom>
      <diagonal/>
    </border>
  </borders>
  <cellStyleXfs count="1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Border="0" applyProtection="0"/>
    <xf numFmtId="0" fontId="4" fillId="0" borderId="0" applyNumberFormat="0" applyBorder="0" applyProtection="0"/>
    <xf numFmtId="0" fontId="2" fillId="0" borderId="0" applyNumberFormat="0" applyFill="0" applyBorder="0" applyAlignment="0" applyProtection="0"/>
    <xf numFmtId="0" fontId="10" fillId="0" borderId="0" applyNumberFormat="0" applyFont="0" applyBorder="0" applyProtection="0"/>
    <xf numFmtId="0" fontId="12" fillId="0" borderId="0" applyNumberFormat="0" applyFill="0" applyBorder="0" applyAlignment="0" applyProtection="0"/>
    <xf numFmtId="0" fontId="14" fillId="0" borderId="0" applyNumberFormat="0" applyFill="0" applyBorder="0" applyAlignment="0" applyProtection="0"/>
    <xf numFmtId="0" fontId="4" fillId="0" borderId="0" applyNumberFormat="0" applyBorder="0" applyProtection="0"/>
    <xf numFmtId="0" fontId="12" fillId="0" borderId="0" applyNumberFormat="0" applyFill="0" applyBorder="0" applyAlignment="0" applyProtection="0"/>
    <xf numFmtId="0" fontId="10" fillId="0" borderId="0"/>
    <xf numFmtId="0" fontId="10" fillId="0" borderId="0" applyNumberFormat="0" applyFont="0" applyBorder="0" applyProtection="0"/>
  </cellStyleXfs>
  <cellXfs count="70">
    <xf numFmtId="0" fontId="0" fillId="0" borderId="0" xfId="0"/>
    <xf numFmtId="0" fontId="4" fillId="3" borderId="0" xfId="3" applyFont="1" applyFill="1"/>
    <xf numFmtId="0" fontId="7" fillId="0" borderId="0" xfId="4" applyFont="1" applyAlignment="1">
      <alignment vertical="center"/>
    </xf>
    <xf numFmtId="0" fontId="8" fillId="0" borderId="0" xfId="3" applyFont="1"/>
    <xf numFmtId="0" fontId="3" fillId="3" borderId="0" xfId="3" applyFill="1"/>
    <xf numFmtId="0" fontId="3" fillId="3" borderId="0" xfId="6" applyFont="1" applyFill="1"/>
    <xf numFmtId="0" fontId="13" fillId="3" borderId="0" xfId="7" applyFont="1" applyFill="1" applyAlignment="1"/>
    <xf numFmtId="0" fontId="4" fillId="4" borderId="0" xfId="3" applyFont="1" applyFill="1"/>
    <xf numFmtId="0" fontId="5" fillId="4" borderId="0" xfId="4" applyFont="1" applyFill="1" applyAlignment="1">
      <alignment vertical="center"/>
    </xf>
    <xf numFmtId="0" fontId="6" fillId="4" borderId="0" xfId="3" applyFont="1" applyFill="1"/>
    <xf numFmtId="0" fontId="3" fillId="4" borderId="0" xfId="3" applyFill="1"/>
    <xf numFmtId="0" fontId="9" fillId="0" borderId="0" xfId="2" applyFont="1"/>
    <xf numFmtId="0" fontId="9" fillId="4" borderId="0" xfId="2" applyFont="1" applyFill="1"/>
    <xf numFmtId="3" fontId="11" fillId="0" borderId="0" xfId="0" applyNumberFormat="1" applyFont="1"/>
    <xf numFmtId="3" fontId="3" fillId="0" borderId="0" xfId="0" applyNumberFormat="1" applyFont="1"/>
    <xf numFmtId="3" fontId="11" fillId="3" borderId="0" xfId="4" applyNumberFormat="1" applyFont="1" applyFill="1"/>
    <xf numFmtId="3" fontId="3" fillId="3" borderId="0" xfId="9" applyNumberFormat="1" applyFont="1" applyFill="1"/>
    <xf numFmtId="3" fontId="11" fillId="4" borderId="0" xfId="4" applyNumberFormat="1" applyFont="1" applyFill="1"/>
    <xf numFmtId="3" fontId="3" fillId="4" borderId="0" xfId="9" applyNumberFormat="1" applyFont="1" applyFill="1"/>
    <xf numFmtId="3" fontId="3" fillId="3" borderId="0" xfId="4" applyNumberFormat="1" applyFont="1" applyFill="1"/>
    <xf numFmtId="3" fontId="16" fillId="3" borderId="0" xfId="7" applyNumberFormat="1" applyFont="1" applyFill="1" applyAlignment="1"/>
    <xf numFmtId="3" fontId="11" fillId="3" borderId="0" xfId="9" applyNumberFormat="1" applyFont="1" applyFill="1" applyAlignment="1">
      <alignment wrapText="1"/>
    </xf>
    <xf numFmtId="3" fontId="11" fillId="3" borderId="0" xfId="9" applyNumberFormat="1" applyFont="1" applyFill="1" applyAlignment="1">
      <alignment horizontal="left" wrapText="1"/>
    </xf>
    <xf numFmtId="3" fontId="3" fillId="3" borderId="0" xfId="11" applyNumberFormat="1" applyFont="1" applyFill="1"/>
    <xf numFmtId="3" fontId="16" fillId="3" borderId="0" xfId="2" applyNumberFormat="1" applyFont="1" applyFill="1" applyAlignment="1">
      <alignment vertical="center"/>
    </xf>
    <xf numFmtId="3" fontId="3" fillId="3" borderId="0" xfId="12" applyNumberFormat="1" applyFont="1" applyFill="1" applyAlignment="1">
      <alignment horizontal="left" vertical="center" wrapText="1"/>
    </xf>
    <xf numFmtId="3" fontId="3" fillId="0" borderId="0" xfId="0" applyNumberFormat="1" applyFont="1" applyAlignment="1">
      <alignment vertical="center"/>
    </xf>
    <xf numFmtId="3" fontId="3" fillId="3" borderId="0" xfId="12" applyNumberFormat="1" applyFont="1" applyFill="1" applyAlignment="1">
      <alignment horizontal="left" vertical="center"/>
    </xf>
    <xf numFmtId="3" fontId="3" fillId="3" borderId="0" xfId="11" applyNumberFormat="1" applyFont="1" applyFill="1" applyAlignment="1">
      <alignment vertical="center"/>
    </xf>
    <xf numFmtId="3" fontId="3" fillId="3" borderId="0" xfId="11" applyNumberFormat="1" applyFont="1" applyFill="1" applyAlignment="1">
      <alignment wrapText="1"/>
    </xf>
    <xf numFmtId="3" fontId="3" fillId="3" borderId="0" xfId="11" applyNumberFormat="1" applyFont="1" applyFill="1" applyAlignment="1">
      <alignment horizontal="left"/>
    </xf>
    <xf numFmtId="3" fontId="3" fillId="5" borderId="0" xfId="0" applyNumberFormat="1" applyFont="1" applyFill="1"/>
    <xf numFmtId="3" fontId="11" fillId="5" borderId="0" xfId="0" applyNumberFormat="1" applyFont="1" applyFill="1" applyAlignment="1">
      <alignment horizontal="left"/>
    </xf>
    <xf numFmtId="3" fontId="3" fillId="5" borderId="0" xfId="0" applyNumberFormat="1" applyFont="1" applyFill="1" applyAlignment="1">
      <alignment vertical="center"/>
    </xf>
    <xf numFmtId="3" fontId="3" fillId="5" borderId="0" xfId="0" applyNumberFormat="1" applyFont="1" applyFill="1" applyAlignment="1">
      <alignment vertical="top"/>
    </xf>
    <xf numFmtId="3" fontId="16" fillId="5" borderId="0" xfId="2" applyNumberFormat="1" applyFont="1" applyFill="1" applyAlignment="1"/>
    <xf numFmtId="3" fontId="3" fillId="0" borderId="0" xfId="0" applyNumberFormat="1" applyFont="1" applyAlignment="1">
      <alignment horizontal="right"/>
    </xf>
    <xf numFmtId="3" fontId="3" fillId="5" borderId="0" xfId="0" applyNumberFormat="1" applyFont="1" applyFill="1" applyAlignment="1">
      <alignment horizontal="left"/>
    </xf>
    <xf numFmtId="3" fontId="3" fillId="5" borderId="0" xfId="0" applyNumberFormat="1" applyFont="1" applyFill="1" applyAlignment="1">
      <alignment horizontal="right"/>
    </xf>
    <xf numFmtId="3" fontId="11" fillId="5" borderId="0" xfId="0" applyNumberFormat="1" applyFont="1" applyFill="1" applyAlignment="1">
      <alignment vertical="center" wrapText="1"/>
    </xf>
    <xf numFmtId="3" fontId="3" fillId="2" borderId="0" xfId="0" applyNumberFormat="1" applyFont="1" applyFill="1"/>
    <xf numFmtId="3" fontId="11" fillId="5" borderId="0" xfId="0" applyNumberFormat="1" applyFont="1" applyFill="1" applyAlignment="1">
      <alignment horizontal="left" vertical="center" wrapText="1"/>
    </xf>
    <xf numFmtId="3" fontId="11" fillId="5" borderId="0" xfId="0" applyNumberFormat="1" applyFont="1" applyFill="1" applyAlignment="1">
      <alignment horizontal="center" vertical="center"/>
    </xf>
    <xf numFmtId="3" fontId="3" fillId="5" borderId="1" xfId="0" applyNumberFormat="1" applyFont="1" applyFill="1" applyBorder="1" applyAlignment="1">
      <alignment horizontal="right" vertical="center" wrapText="1"/>
    </xf>
    <xf numFmtId="3" fontId="3" fillId="5" borderId="0" xfId="0" quotePrefix="1" applyNumberFormat="1" applyFont="1" applyFill="1"/>
    <xf numFmtId="3" fontId="3" fillId="5" borderId="2" xfId="0" applyNumberFormat="1" applyFont="1" applyFill="1" applyBorder="1"/>
    <xf numFmtId="3" fontId="3" fillId="5" borderId="0" xfId="0" applyNumberFormat="1" applyFont="1" applyFill="1" applyAlignment="1">
      <alignment wrapText="1"/>
    </xf>
    <xf numFmtId="3" fontId="3" fillId="5" borderId="0" xfId="0" applyNumberFormat="1" applyFont="1" applyFill="1" applyAlignment="1">
      <alignment horizontal="left" wrapText="1"/>
    </xf>
    <xf numFmtId="3" fontId="11" fillId="5" borderId="0" xfId="0" applyNumberFormat="1" applyFont="1" applyFill="1"/>
    <xf numFmtId="3" fontId="3" fillId="5" borderId="0" xfId="0" applyNumberFormat="1" applyFont="1" applyFill="1" applyAlignment="1">
      <alignment horizontal="left" vertical="center" wrapText="1"/>
    </xf>
    <xf numFmtId="3" fontId="3" fillId="5" borderId="0" xfId="0" applyNumberFormat="1" applyFont="1" applyFill="1" applyAlignment="1">
      <alignment vertical="center" wrapText="1"/>
    </xf>
    <xf numFmtId="3" fontId="16" fillId="5" borderId="0" xfId="2" applyNumberFormat="1" applyFont="1" applyFill="1" applyAlignment="1">
      <alignment horizontal="right"/>
    </xf>
    <xf numFmtId="3" fontId="11" fillId="5" borderId="0" xfId="0" applyNumberFormat="1" applyFont="1" applyFill="1" applyAlignment="1">
      <alignment vertical="center"/>
    </xf>
    <xf numFmtId="3" fontId="3" fillId="5" borderId="3" xfId="0" applyNumberFormat="1" applyFont="1" applyFill="1" applyBorder="1"/>
    <xf numFmtId="3" fontId="3" fillId="5" borderId="3" xfId="0" applyNumberFormat="1" applyFont="1" applyFill="1" applyBorder="1" applyAlignment="1">
      <alignment horizontal="right" vertical="center" wrapText="1"/>
    </xf>
    <xf numFmtId="3" fontId="3" fillId="5" borderId="4" xfId="0" applyNumberFormat="1" applyFont="1" applyFill="1" applyBorder="1"/>
    <xf numFmtId="3" fontId="16" fillId="5" borderId="0" xfId="2" applyNumberFormat="1" applyFont="1" applyFill="1" applyAlignment="1">
      <alignment horizontal="center"/>
    </xf>
    <xf numFmtId="3" fontId="18" fillId="5" borderId="0" xfId="0" applyNumberFormat="1" applyFont="1" applyFill="1"/>
    <xf numFmtId="9" fontId="3" fillId="5" borderId="2" xfId="1" applyFont="1" applyFill="1" applyBorder="1"/>
    <xf numFmtId="9" fontId="3" fillId="5" borderId="0" xfId="1" applyFont="1" applyFill="1"/>
    <xf numFmtId="9" fontId="3" fillId="5" borderId="0" xfId="1" applyFont="1" applyFill="1" applyBorder="1"/>
    <xf numFmtId="9" fontId="3" fillId="5" borderId="1" xfId="1" applyFont="1" applyFill="1" applyBorder="1"/>
    <xf numFmtId="3" fontId="3" fillId="3" borderId="0" xfId="9" applyNumberFormat="1" applyFont="1" applyFill="1" applyAlignment="1">
      <alignment horizontal="center"/>
    </xf>
    <xf numFmtId="3" fontId="11" fillId="5" borderId="0" xfId="0" applyNumberFormat="1" applyFont="1" applyFill="1" applyAlignment="1">
      <alignment horizontal="left" wrapText="1"/>
    </xf>
    <xf numFmtId="3" fontId="16" fillId="5" borderId="0" xfId="2" applyNumberFormat="1" applyFont="1" applyFill="1" applyAlignment="1">
      <alignment horizontal="left"/>
    </xf>
    <xf numFmtId="3" fontId="11" fillId="5" borderId="0" xfId="0" applyNumberFormat="1" applyFont="1" applyFill="1" applyAlignment="1">
      <alignment horizontal="center" vertical="center"/>
    </xf>
    <xf numFmtId="3" fontId="3" fillId="5" borderId="0" xfId="0" applyNumberFormat="1" applyFont="1" applyFill="1" applyAlignment="1">
      <alignment horizontal="right"/>
    </xf>
    <xf numFmtId="3" fontId="16" fillId="5" borderId="0" xfId="2" applyNumberFormat="1" applyFont="1" applyFill="1" applyAlignment="1">
      <alignment horizontal="right"/>
    </xf>
    <xf numFmtId="3" fontId="3" fillId="5" borderId="0" xfId="0" applyNumberFormat="1" applyFont="1" applyFill="1" applyAlignment="1">
      <alignment horizontal="left"/>
    </xf>
    <xf numFmtId="3" fontId="11" fillId="0" borderId="0" xfId="0" applyNumberFormat="1" applyFont="1" applyAlignment="1">
      <alignment horizontal="right"/>
    </xf>
  </cellXfs>
  <cellStyles count="13">
    <cellStyle name="Hyperlink" xfId="2" builtinId="8"/>
    <cellStyle name="Hyperlink 2" xfId="5" xr:uid="{16303CED-C581-4FB2-BFE2-A0927819A270}"/>
    <cellStyle name="Hyperlink 2 2" xfId="7" xr:uid="{D07FB38E-D489-40C8-BD32-D5AF5240E049}"/>
    <cellStyle name="Hyperlink 2 2 2" xfId="10" xr:uid="{116F576B-EDD9-4EB8-A8FA-E3A94133283C}"/>
    <cellStyle name="Hyperlink 3" xfId="8" xr:uid="{75924962-8D7A-4AA6-92B0-A0696C0C0358}"/>
    <cellStyle name="Normal" xfId="0" builtinId="0"/>
    <cellStyle name="Normal 2 2 2 2" xfId="4" xr:uid="{5FF461E8-AEB0-4645-AE3A-B2F6DD88204C}"/>
    <cellStyle name="Normal 2 3" xfId="9" xr:uid="{C4EA4939-7BDE-406D-82CE-F8B7F8C5E1DB}"/>
    <cellStyle name="Normal 2 4" xfId="12" xr:uid="{207810B2-2977-48C8-926A-A7A7EBF73958}"/>
    <cellStyle name="Normal 5 2" xfId="11" xr:uid="{C711AE04-FFFF-4380-A543-48FC8116D907}"/>
    <cellStyle name="Normal 6 2" xfId="3" xr:uid="{7B1A3007-8B57-49D8-B875-FAE34E9CD152}"/>
    <cellStyle name="Normal 7 2" xfId="6" xr:uid="{ACE96BF6-1D74-40F8-877B-1C081B17B3E2}"/>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1.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MHCLG Logo</v>
  </rv>
  <rv s="0">
    <v>1</v>
    <v>5</v>
    <v>Accredited Official Statistics</v>
  </rv>
  <rv s="0">
    <v>2</v>
    <v>5</v>
    <v>Accredited Official Statistics</v>
  </rv>
  <rv s="0">
    <v>3</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https://www.statisticsauthority.gov.uk/code-of-practice/" TargetMode="External"/><Relationship Id="rId1" Type="http://schemas.openxmlformats.org/officeDocument/2006/relationships/hyperlink" Target="https://www.gov.uk/government/collections/fire-statistic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6F8D5-C20B-49ED-83C3-88A91A95EFDE}">
  <sheetPr codeName="Sheet1"/>
  <dimension ref="A1:K14"/>
  <sheetViews>
    <sheetView showGridLines="0" tabSelected="1" zoomScaleNormal="100" workbookViewId="0"/>
  </sheetViews>
  <sheetFormatPr defaultRowHeight="12.75" x14ac:dyDescent="0.2"/>
  <cols>
    <col min="1" max="1" width="74" style="1" bestFit="1" customWidth="1"/>
    <col min="2" max="2" width="15.140625" style="1" customWidth="1"/>
    <col min="3"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7" t="e" vm="1">
        <v>#VALUE!</v>
      </c>
      <c r="B1" s="1" t="e" vm="2">
        <v>#VALUE!</v>
      </c>
    </row>
    <row r="2" spans="1:11" ht="23.25" x14ac:dyDescent="0.2">
      <c r="A2" s="8" t="s">
        <v>30</v>
      </c>
    </row>
    <row r="3" spans="1:11" ht="23.25" x14ac:dyDescent="0.2">
      <c r="A3" s="8" t="str">
        <f>_xlfn.CONCAT("England, year ending ",config!B5," ",config!B6,": Data tables")</f>
        <v>England, year ending March 2026: Data tables</v>
      </c>
    </row>
    <row r="4" spans="1:11" ht="45" customHeight="1" x14ac:dyDescent="0.25">
      <c r="A4" s="9" t="s">
        <v>40</v>
      </c>
      <c r="C4" s="2"/>
      <c r="K4" s="3"/>
    </row>
    <row r="5" spans="1:11" ht="31.5" customHeight="1" x14ac:dyDescent="0.2">
      <c r="A5" s="10" t="str">
        <f>_xlfn.CONCAT("Responsible Statistician: ",config!B4)</f>
        <v>Responsible Statistician: Ollie Gee</v>
      </c>
      <c r="B5" s="4"/>
    </row>
    <row r="6" spans="1:11" ht="15.75" customHeight="1" x14ac:dyDescent="0.2">
      <c r="A6" s="11" t="s">
        <v>86</v>
      </c>
      <c r="B6" s="4"/>
    </row>
    <row r="7" spans="1:11" ht="15.75" customHeight="1" x14ac:dyDescent="0.2">
      <c r="A7" s="12" t="s">
        <v>68</v>
      </c>
      <c r="B7" s="6"/>
    </row>
    <row r="8" spans="1:11" ht="31.5" customHeight="1" x14ac:dyDescent="0.2">
      <c r="A8" s="11" t="str">
        <f>_xlfn.CONCAT("Published: ",config!B1)</f>
        <v>Published: 19 August 2026</v>
      </c>
      <c r="B8" s="5"/>
    </row>
    <row r="9" spans="1:11" ht="15.75" customHeight="1" x14ac:dyDescent="0.2">
      <c r="A9" s="11" t="str">
        <f>_xlfn.CONCAT("Next update: ",config!B2)</f>
        <v>Next update: Summer 2027</v>
      </c>
      <c r="B9" s="5"/>
    </row>
    <row r="10" spans="1:11" ht="31.5" customHeight="1" x14ac:dyDescent="0.2">
      <c r="A10" s="10" t="str">
        <f>_xlfn.CONCAT("Crown copyright © ",config!B8)</f>
        <v>Crown copyright © 2026</v>
      </c>
    </row>
    <row r="11" spans="1:11" ht="15.75" customHeight="1" x14ac:dyDescent="0.2">
      <c r="A11" s="11" t="s">
        <v>31</v>
      </c>
    </row>
    <row r="12" spans="1:11" ht="31.5" customHeight="1" x14ac:dyDescent="0.2">
      <c r="A12" s="4" t="s">
        <v>32</v>
      </c>
    </row>
    <row r="13" spans="1:11" ht="15.75" customHeight="1" x14ac:dyDescent="0.2">
      <c r="A13" s="4" t="s">
        <v>46</v>
      </c>
    </row>
    <row r="14" spans="1:11" ht="15.75" customHeight="1" x14ac:dyDescent="0.2">
      <c r="A14" s="11" t="s">
        <v>67</v>
      </c>
    </row>
  </sheetData>
  <hyperlinks>
    <hyperlink ref="A14" r:id="rId1" xr:uid="{D0454EED-3490-4112-AECC-1CFEA4E00BC0}"/>
    <hyperlink ref="A7" r:id="rId2" xr:uid="{CB53E2BA-0847-41FB-A71C-68D3546D586D}"/>
    <hyperlink ref="A6" r:id="rId3" display="firestatistics@communities.gov.uk" xr:uid="{B36462FC-4ABF-4463-A439-3FF69F19AC95}"/>
    <hyperlink ref="A8" r:id="rId4" display="https://www.gov.uk/government/collections/fire-statistics-great-britain" xr:uid="{679002E2-DD6E-475E-BF7F-F0DC01D0063D}"/>
    <hyperlink ref="A9" r:id="rId5" display="https://www.gov.uk/search/research-and-statistics?keywords=fire&amp;content_store_document_type=upcoming_statistics&amp;order=release-date-oldest" xr:uid="{11313647-191F-4F52-8304-7D2AD64496FC}"/>
    <hyperlink ref="A11" location="Contents!A1" display="Contents" xr:uid="{C74EAA28-40A2-4B69-BE01-A49F3A7FD14D}"/>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C31F-D3E2-4FFF-B38C-F3D91A8EDE98}">
  <sheetPr codeName="Sheet2">
    <tabColor rgb="FFFF0000"/>
  </sheetPr>
  <dimension ref="A1:B9"/>
  <sheetViews>
    <sheetView zoomScaleNormal="100" workbookViewId="0">
      <selection activeCell="B3" sqref="B3"/>
    </sheetView>
  </sheetViews>
  <sheetFormatPr defaultRowHeight="15" x14ac:dyDescent="0.2"/>
  <cols>
    <col min="1" max="1" width="25.140625" style="14" bestFit="1" customWidth="1"/>
    <col min="2" max="2" width="14.5703125" style="14" bestFit="1" customWidth="1"/>
    <col min="3" max="16384" width="9.140625" style="14"/>
  </cols>
  <sheetData>
    <row r="1" spans="1:2" ht="15.75" x14ac:dyDescent="0.25">
      <c r="A1" s="13" t="s">
        <v>59</v>
      </c>
      <c r="B1" s="14" t="s">
        <v>81</v>
      </c>
    </row>
    <row r="2" spans="1:2" x14ac:dyDescent="0.2">
      <c r="A2" s="14" t="s">
        <v>60</v>
      </c>
      <c r="B2" s="14" t="s">
        <v>79</v>
      </c>
    </row>
    <row r="3" spans="1:2" x14ac:dyDescent="0.2">
      <c r="A3" s="14" t="s">
        <v>61</v>
      </c>
      <c r="B3" s="14" t="s">
        <v>85</v>
      </c>
    </row>
    <row r="4" spans="1:2" x14ac:dyDescent="0.2">
      <c r="A4" s="14" t="s">
        <v>62</v>
      </c>
      <c r="B4" s="14" t="s">
        <v>80</v>
      </c>
    </row>
    <row r="5" spans="1:2" x14ac:dyDescent="0.2">
      <c r="A5" s="14" t="s">
        <v>63</v>
      </c>
      <c r="B5" s="14" t="s">
        <v>64</v>
      </c>
    </row>
    <row r="6" spans="1:2" x14ac:dyDescent="0.2">
      <c r="A6" s="14" t="s">
        <v>65</v>
      </c>
      <c r="B6" s="14">
        <v>2026</v>
      </c>
    </row>
    <row r="7" spans="1:2" x14ac:dyDescent="0.2">
      <c r="A7" s="14" t="s">
        <v>66</v>
      </c>
      <c r="B7" s="14" t="s">
        <v>76</v>
      </c>
    </row>
    <row r="8" spans="1:2" x14ac:dyDescent="0.2">
      <c r="A8" s="14" t="s">
        <v>77</v>
      </c>
      <c r="B8" s="14">
        <v>2026</v>
      </c>
    </row>
    <row r="9" spans="1:2" x14ac:dyDescent="0.2">
      <c r="A9" s="14" t="s">
        <v>78</v>
      </c>
      <c r="B9" s="14" t="s">
        <v>82</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154D-C09A-481A-B15F-B395A9689A2A}">
  <sheetPr codeName="Sheet3"/>
  <dimension ref="A1:E21"/>
  <sheetViews>
    <sheetView showGridLines="0" zoomScaleNormal="100" workbookViewId="0"/>
  </sheetViews>
  <sheetFormatPr defaultColWidth="9.42578125" defaultRowHeight="15" x14ac:dyDescent="0.2"/>
  <cols>
    <col min="1" max="1" width="30.5703125" style="23" customWidth="1"/>
    <col min="2" max="3" width="88" style="29" customWidth="1"/>
    <col min="4" max="4" width="25" style="23" customWidth="1"/>
    <col min="5" max="5" width="26.42578125" style="23" customWidth="1"/>
    <col min="6" max="6" width="9.42578125" style="23" customWidth="1"/>
    <col min="7" max="16384" width="9.42578125" style="23"/>
  </cols>
  <sheetData>
    <row r="1" spans="1:5" s="16" customFormat="1" ht="15.6" customHeight="1" x14ac:dyDescent="0.25">
      <c r="A1" s="15" t="s">
        <v>30</v>
      </c>
      <c r="D1" s="62" t="e" vm="3">
        <v>#VALUE!</v>
      </c>
      <c r="E1" s="62" t="e" vm="4">
        <v>#VALUE!</v>
      </c>
    </row>
    <row r="2" spans="1:5" s="18" customFormat="1" ht="21.6" customHeight="1" x14ac:dyDescent="0.25">
      <c r="A2" s="17" t="str">
        <f>_xlfn.CONCAT("Publication Date: ",config!B1)</f>
        <v>Publication Date: 19 August 2026</v>
      </c>
      <c r="D2" s="62"/>
      <c r="E2" s="62"/>
    </row>
    <row r="3" spans="1:5" s="19" customFormat="1" ht="18" customHeight="1" x14ac:dyDescent="0.2">
      <c r="A3" s="19" t="s">
        <v>33</v>
      </c>
      <c r="D3" s="62"/>
      <c r="E3" s="62"/>
    </row>
    <row r="4" spans="1:5" s="19" customFormat="1" ht="18" customHeight="1" x14ac:dyDescent="0.2">
      <c r="A4" s="20" t="s">
        <v>34</v>
      </c>
      <c r="D4" s="62"/>
      <c r="E4" s="62"/>
    </row>
    <row r="5" spans="1:5" ht="48.95" customHeight="1" x14ac:dyDescent="0.25">
      <c r="A5" s="21" t="s">
        <v>35</v>
      </c>
      <c r="B5" s="21" t="s">
        <v>36</v>
      </c>
      <c r="C5" s="21" t="s">
        <v>47</v>
      </c>
      <c r="D5" s="21" t="s">
        <v>37</v>
      </c>
      <c r="E5" s="22" t="s">
        <v>57</v>
      </c>
    </row>
    <row r="6" spans="1:5" s="28" customFormat="1" ht="30.95" customHeight="1" x14ac:dyDescent="0.25">
      <c r="A6" s="24" t="s">
        <v>83</v>
      </c>
      <c r="B6" s="25" t="s">
        <v>39</v>
      </c>
      <c r="C6" s="25" t="s">
        <v>48</v>
      </c>
      <c r="D6" s="26" t="str">
        <f>_xlfn.CONCAT("2010/11 to ", config!$B$7)</f>
        <v>2010/11 to 2025/26</v>
      </c>
      <c r="E6" s="27" t="s">
        <v>38</v>
      </c>
    </row>
    <row r="7" spans="1:5" s="28" customFormat="1" ht="30.95" customHeight="1" x14ac:dyDescent="0.25">
      <c r="A7" s="24" t="s">
        <v>84</v>
      </c>
      <c r="B7" s="25" t="s">
        <v>39</v>
      </c>
      <c r="C7" s="25" t="s">
        <v>48</v>
      </c>
      <c r="D7" s="26" t="str">
        <f>_xlfn.CONCAT("2010/11 to ", config!$B$7)</f>
        <v>2010/11 to 2025/26</v>
      </c>
      <c r="E7" s="27" t="s">
        <v>38</v>
      </c>
    </row>
    <row r="8" spans="1:5" s="28" customFormat="1" ht="48.75" customHeight="1" x14ac:dyDescent="0.25">
      <c r="A8" s="24" t="s">
        <v>41</v>
      </c>
      <c r="B8" s="25" t="s">
        <v>42</v>
      </c>
      <c r="C8" s="25" t="s">
        <v>49</v>
      </c>
      <c r="D8" s="26" t="str">
        <f>_xlfn.CONCAT("2010/11 to ", config!$B$7)</f>
        <v>2010/11 to 2025/26</v>
      </c>
      <c r="E8" s="27" t="s">
        <v>38</v>
      </c>
    </row>
    <row r="11" spans="1:5" x14ac:dyDescent="0.2">
      <c r="D11" s="30"/>
    </row>
    <row r="12" spans="1:5" x14ac:dyDescent="0.2">
      <c r="D12" s="30"/>
    </row>
    <row r="13" spans="1:5" x14ac:dyDescent="0.2">
      <c r="D13" s="30"/>
    </row>
    <row r="14" spans="1:5" x14ac:dyDescent="0.2">
      <c r="D14" s="30"/>
    </row>
    <row r="15" spans="1:5" x14ac:dyDescent="0.2">
      <c r="D15" s="30"/>
    </row>
    <row r="16" spans="1:5" x14ac:dyDescent="0.2">
      <c r="D16" s="30"/>
    </row>
    <row r="17" spans="4:4" x14ac:dyDescent="0.2">
      <c r="D17" s="30"/>
    </row>
    <row r="18" spans="4:4" x14ac:dyDescent="0.2">
      <c r="D18" s="30"/>
    </row>
    <row r="19" spans="4:4" x14ac:dyDescent="0.2">
      <c r="D19" s="30"/>
    </row>
    <row r="20" spans="4:4" x14ac:dyDescent="0.2">
      <c r="D20" s="30"/>
    </row>
    <row r="21" spans="4:4" x14ac:dyDescent="0.2">
      <c r="D21" s="30"/>
    </row>
  </sheetData>
  <mergeCells count="2">
    <mergeCell ref="E1:E4"/>
    <mergeCell ref="D1:D4"/>
  </mergeCells>
  <hyperlinks>
    <hyperlink ref="A4" location="Cover_sheet!A1" display="Cover sheet" xr:uid="{2D70AB16-9174-4B88-9C67-0DBB206CECC1}"/>
    <hyperlink ref="A8" location="FIRE0705!A1" display="FIRE0705" xr:uid="{5B3F1469-0E94-47C8-AC54-CA5E4D49CC77}"/>
    <hyperlink ref="A6" location="'Data - fires'!A1" display="Data - fires" xr:uid="{E23AC8D8-A5F2-4499-9066-C7F695CBA2A0}"/>
    <hyperlink ref="A7" location="'Data - fires with casualty'!A1" display="Data - fires_with_casualty" xr:uid="{98B33B2F-F2CF-4D97-91DA-B4B1FB238669}"/>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84B2-DD93-4CD2-A4A5-467DCCB81044}">
  <sheetPr codeName="Sheet9"/>
  <dimension ref="A1:A20"/>
  <sheetViews>
    <sheetView showGridLines="0" zoomScaleNormal="100" workbookViewId="0"/>
  </sheetViews>
  <sheetFormatPr defaultRowHeight="15.75" customHeight="1" x14ac:dyDescent="0.2"/>
  <cols>
    <col min="1" max="16384" width="9.140625" style="14"/>
  </cols>
  <sheetData>
    <row r="1" spans="1:1" ht="15.75" customHeight="1" x14ac:dyDescent="0.25">
      <c r="A1" s="13" t="s">
        <v>69</v>
      </c>
    </row>
    <row r="2" spans="1:1" ht="31.5" customHeight="1" x14ac:dyDescent="0.25">
      <c r="A2" s="13" t="s">
        <v>70</v>
      </c>
    </row>
    <row r="3" spans="1:1" ht="15.75" customHeight="1" x14ac:dyDescent="0.2">
      <c r="A3" s="31" t="s">
        <v>14</v>
      </c>
    </row>
    <row r="4" spans="1:1" ht="15.75" customHeight="1" x14ac:dyDescent="0.2">
      <c r="A4" s="31" t="s">
        <v>23</v>
      </c>
    </row>
    <row r="5" spans="1:1" ht="15.75" customHeight="1" x14ac:dyDescent="0.2">
      <c r="A5" s="31" t="s">
        <v>20</v>
      </c>
    </row>
    <row r="6" spans="1:1" ht="15.75" customHeight="1" x14ac:dyDescent="0.2">
      <c r="A6" s="31" t="s">
        <v>21</v>
      </c>
    </row>
    <row r="7" spans="1:1" ht="15.75" customHeight="1" x14ac:dyDescent="0.2">
      <c r="A7" s="31" t="s">
        <v>22</v>
      </c>
    </row>
    <row r="8" spans="1:1" ht="15.75" customHeight="1" x14ac:dyDescent="0.2">
      <c r="A8" s="31" t="s">
        <v>19</v>
      </c>
    </row>
    <row r="9" spans="1:1" ht="15.75" customHeight="1" x14ac:dyDescent="0.2">
      <c r="A9" s="31" t="s">
        <v>43</v>
      </c>
    </row>
    <row r="10" spans="1:1" ht="15.75" customHeight="1" x14ac:dyDescent="0.2">
      <c r="A10" s="31" t="s">
        <v>44</v>
      </c>
    </row>
    <row r="11" spans="1:1" ht="31.5" customHeight="1" x14ac:dyDescent="0.25">
      <c r="A11" s="32" t="s">
        <v>25</v>
      </c>
    </row>
    <row r="12" spans="1:1" ht="15.75" customHeight="1" x14ac:dyDescent="0.2">
      <c r="A12" s="33" t="s">
        <v>24</v>
      </c>
    </row>
    <row r="13" spans="1:1" ht="15.75" customHeight="1" x14ac:dyDescent="0.2">
      <c r="A13" s="31" t="s">
        <v>71</v>
      </c>
    </row>
    <row r="14" spans="1:1" ht="15.75" customHeight="1" x14ac:dyDescent="0.2">
      <c r="A14" s="34" t="s">
        <v>72</v>
      </c>
    </row>
    <row r="15" spans="1:1" ht="31.5" customHeight="1" x14ac:dyDescent="0.2">
      <c r="A15" s="31" t="str">
        <f>_xlfn.CONCAT("The data in this table are consistent with records that reached FaRDaP by ",config!B3,".")</f>
        <v>The data in this table are consistent with records that reached FaRDaP by 12 May 2026.</v>
      </c>
    </row>
    <row r="16" spans="1:1" ht="31.5" customHeight="1" x14ac:dyDescent="0.2">
      <c r="A16" s="31" t="s">
        <v>11</v>
      </c>
    </row>
    <row r="17" spans="1:1" ht="15.75" customHeight="1" x14ac:dyDescent="0.2">
      <c r="A17" s="35" t="s">
        <v>12</v>
      </c>
    </row>
    <row r="18" spans="1:1" ht="15.75" customHeight="1" x14ac:dyDescent="0.2">
      <c r="A18" s="35" t="s">
        <v>58</v>
      </c>
    </row>
    <row r="19" spans="1:1" ht="31.5" customHeight="1" x14ac:dyDescent="0.2">
      <c r="A19" s="31" t="s">
        <v>73</v>
      </c>
    </row>
    <row r="20" spans="1:1" ht="15.75" customHeight="1" x14ac:dyDescent="0.2">
      <c r="A20" s="35" t="s">
        <v>74</v>
      </c>
    </row>
  </sheetData>
  <hyperlinks>
    <hyperlink ref="A17" r:id="rId1" xr:uid="{645BD738-8D28-4498-99BD-691795E8D060}"/>
    <hyperlink ref="A18" r:id="rId2" display="The statistics in this table are National Statistics." xr:uid="{A35E6737-83C0-4CD4-87B6-29911D0D5091}"/>
    <hyperlink ref="A20" r:id="rId3" xr:uid="{14BB58F8-F463-49FC-8B07-CCA3EEB7A47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C116"/>
  <sheetViews>
    <sheetView showGridLines="0" zoomScaleNormal="100" workbookViewId="0"/>
  </sheetViews>
  <sheetFormatPr defaultColWidth="9.140625" defaultRowHeight="15" x14ac:dyDescent="0.2"/>
  <cols>
    <col min="1" max="1" width="21.42578125" style="14" bestFit="1" customWidth="1"/>
    <col min="2" max="2" width="47.5703125" style="14" bestFit="1" customWidth="1"/>
    <col min="3" max="3" width="29.28515625" style="36" bestFit="1" customWidth="1"/>
    <col min="4" max="16384" width="9.140625" style="14"/>
  </cols>
  <sheetData>
    <row r="1" spans="1:3" s="13" customFormat="1" ht="15.75" x14ac:dyDescent="0.25">
      <c r="A1" s="13" t="s">
        <v>0</v>
      </c>
      <c r="B1" s="13" t="s">
        <v>16</v>
      </c>
      <c r="C1" s="69" t="s">
        <v>51</v>
      </c>
    </row>
    <row r="2" spans="1:3" x14ac:dyDescent="0.2">
      <c r="A2" s="37" t="s">
        <v>5</v>
      </c>
      <c r="B2" s="37" t="s">
        <v>1</v>
      </c>
      <c r="C2" s="38">
        <v>2133</v>
      </c>
    </row>
    <row r="3" spans="1:3" x14ac:dyDescent="0.2">
      <c r="A3" s="37" t="s">
        <v>5</v>
      </c>
      <c r="B3" s="37" t="s">
        <v>2</v>
      </c>
      <c r="C3" s="38">
        <v>52</v>
      </c>
    </row>
    <row r="4" spans="1:3" x14ac:dyDescent="0.2">
      <c r="A4" s="37" t="s">
        <v>5</v>
      </c>
      <c r="B4" s="37" t="s">
        <v>3</v>
      </c>
      <c r="C4" s="38">
        <v>776</v>
      </c>
    </row>
    <row r="5" spans="1:3" x14ac:dyDescent="0.2">
      <c r="A5" s="37" t="s">
        <v>5</v>
      </c>
      <c r="B5" s="37" t="s">
        <v>4</v>
      </c>
      <c r="C5" s="38">
        <v>527</v>
      </c>
    </row>
    <row r="6" spans="1:3" x14ac:dyDescent="0.2">
      <c r="A6" s="37" t="s">
        <v>5</v>
      </c>
      <c r="B6" s="37" t="s">
        <v>13</v>
      </c>
      <c r="C6" s="38">
        <v>25</v>
      </c>
    </row>
    <row r="7" spans="1:3" x14ac:dyDescent="0.2">
      <c r="A7" s="37" t="s">
        <v>5</v>
      </c>
      <c r="B7" s="37" t="s">
        <v>13</v>
      </c>
      <c r="C7" s="38">
        <v>86</v>
      </c>
    </row>
    <row r="8" spans="1:3" x14ac:dyDescent="0.2">
      <c r="A8" s="37" t="s">
        <v>5</v>
      </c>
      <c r="B8" s="37" t="s">
        <v>13</v>
      </c>
      <c r="C8" s="38">
        <v>2</v>
      </c>
    </row>
    <row r="9" spans="1:3" x14ac:dyDescent="0.2">
      <c r="A9" s="37" t="s">
        <v>5</v>
      </c>
      <c r="B9" s="37" t="s">
        <v>13</v>
      </c>
      <c r="C9" s="38">
        <v>1</v>
      </c>
    </row>
    <row r="10" spans="1:3" x14ac:dyDescent="0.2">
      <c r="A10" s="37" t="s">
        <v>5</v>
      </c>
      <c r="B10" s="37" t="s">
        <v>13</v>
      </c>
      <c r="C10" s="38">
        <v>1</v>
      </c>
    </row>
    <row r="11" spans="1:3" x14ac:dyDescent="0.2">
      <c r="A11" s="37" t="s">
        <v>5</v>
      </c>
      <c r="B11" s="37" t="s">
        <v>13</v>
      </c>
      <c r="C11" s="38">
        <v>195</v>
      </c>
    </row>
    <row r="12" spans="1:3" x14ac:dyDescent="0.2">
      <c r="A12" s="37" t="s">
        <v>6</v>
      </c>
      <c r="B12" s="37" t="s">
        <v>1</v>
      </c>
      <c r="C12" s="38">
        <v>2207</v>
      </c>
    </row>
    <row r="13" spans="1:3" x14ac:dyDescent="0.2">
      <c r="A13" s="37" t="s">
        <v>6</v>
      </c>
      <c r="B13" s="37" t="s">
        <v>2</v>
      </c>
      <c r="C13" s="38">
        <v>48</v>
      </c>
    </row>
    <row r="14" spans="1:3" x14ac:dyDescent="0.2">
      <c r="A14" s="37" t="s">
        <v>6</v>
      </c>
      <c r="B14" s="37" t="s">
        <v>3</v>
      </c>
      <c r="C14" s="38">
        <v>809</v>
      </c>
    </row>
    <row r="15" spans="1:3" x14ac:dyDescent="0.2">
      <c r="A15" s="37" t="s">
        <v>6</v>
      </c>
      <c r="B15" s="37" t="s">
        <v>4</v>
      </c>
      <c r="C15" s="38">
        <v>512</v>
      </c>
    </row>
    <row r="16" spans="1:3" x14ac:dyDescent="0.2">
      <c r="A16" s="37" t="s">
        <v>6</v>
      </c>
      <c r="B16" s="37" t="s">
        <v>13</v>
      </c>
      <c r="C16" s="38">
        <v>181</v>
      </c>
    </row>
    <row r="17" spans="1:3" x14ac:dyDescent="0.2">
      <c r="A17" s="37" t="s">
        <v>6</v>
      </c>
      <c r="B17" s="37" t="s">
        <v>13</v>
      </c>
      <c r="C17" s="38">
        <v>15</v>
      </c>
    </row>
    <row r="18" spans="1:3" x14ac:dyDescent="0.2">
      <c r="A18" s="37" t="s">
        <v>6</v>
      </c>
      <c r="B18" s="37" t="s">
        <v>13</v>
      </c>
      <c r="C18" s="38">
        <v>85</v>
      </c>
    </row>
    <row r="19" spans="1:3" x14ac:dyDescent="0.2">
      <c r="A19" s="37" t="s">
        <v>7</v>
      </c>
      <c r="B19" s="37" t="s">
        <v>1</v>
      </c>
      <c r="C19" s="38">
        <v>2168</v>
      </c>
    </row>
    <row r="20" spans="1:3" x14ac:dyDescent="0.2">
      <c r="A20" s="37" t="s">
        <v>7</v>
      </c>
      <c r="B20" s="37" t="s">
        <v>2</v>
      </c>
      <c r="C20" s="38">
        <v>44</v>
      </c>
    </row>
    <row r="21" spans="1:3" x14ac:dyDescent="0.2">
      <c r="A21" s="37" t="s">
        <v>7</v>
      </c>
      <c r="B21" s="37" t="s">
        <v>3</v>
      </c>
      <c r="C21" s="38">
        <v>690</v>
      </c>
    </row>
    <row r="22" spans="1:3" x14ac:dyDescent="0.2">
      <c r="A22" s="37" t="s">
        <v>7</v>
      </c>
      <c r="B22" s="37" t="s">
        <v>4</v>
      </c>
      <c r="C22" s="38">
        <v>491</v>
      </c>
    </row>
    <row r="23" spans="1:3" x14ac:dyDescent="0.2">
      <c r="A23" s="37" t="s">
        <v>7</v>
      </c>
      <c r="B23" s="37" t="s">
        <v>13</v>
      </c>
      <c r="C23" s="38">
        <v>18</v>
      </c>
    </row>
    <row r="24" spans="1:3" x14ac:dyDescent="0.2">
      <c r="A24" s="37" t="s">
        <v>7</v>
      </c>
      <c r="B24" s="37" t="s">
        <v>13</v>
      </c>
      <c r="C24" s="38">
        <v>69</v>
      </c>
    </row>
    <row r="25" spans="1:3" x14ac:dyDescent="0.2">
      <c r="A25" s="37" t="s">
        <v>7</v>
      </c>
      <c r="B25" s="37" t="s">
        <v>13</v>
      </c>
      <c r="C25" s="38">
        <v>167</v>
      </c>
    </row>
    <row r="26" spans="1:3" x14ac:dyDescent="0.2">
      <c r="A26" s="37" t="s">
        <v>8</v>
      </c>
      <c r="B26" s="37" t="s">
        <v>1</v>
      </c>
      <c r="C26" s="38">
        <v>2111</v>
      </c>
    </row>
    <row r="27" spans="1:3" x14ac:dyDescent="0.2">
      <c r="A27" s="37" t="s">
        <v>8</v>
      </c>
      <c r="B27" s="37" t="s">
        <v>2</v>
      </c>
      <c r="C27" s="38">
        <v>52</v>
      </c>
    </row>
    <row r="28" spans="1:3" x14ac:dyDescent="0.2">
      <c r="A28" s="37" t="s">
        <v>8</v>
      </c>
      <c r="B28" s="37" t="s">
        <v>3</v>
      </c>
      <c r="C28" s="38">
        <v>655</v>
      </c>
    </row>
    <row r="29" spans="1:3" x14ac:dyDescent="0.2">
      <c r="A29" s="37" t="s">
        <v>8</v>
      </c>
      <c r="B29" s="37" t="s">
        <v>4</v>
      </c>
      <c r="C29" s="38">
        <v>459</v>
      </c>
    </row>
    <row r="30" spans="1:3" x14ac:dyDescent="0.2">
      <c r="A30" s="37" t="s">
        <v>8</v>
      </c>
      <c r="B30" s="37" t="s">
        <v>13</v>
      </c>
      <c r="C30" s="38">
        <v>157</v>
      </c>
    </row>
    <row r="31" spans="1:3" x14ac:dyDescent="0.2">
      <c r="A31" s="37" t="s">
        <v>8</v>
      </c>
      <c r="B31" s="37" t="s">
        <v>13</v>
      </c>
      <c r="C31" s="38">
        <v>17</v>
      </c>
    </row>
    <row r="32" spans="1:3" x14ac:dyDescent="0.2">
      <c r="A32" s="37" t="s">
        <v>8</v>
      </c>
      <c r="B32" s="37" t="s">
        <v>13</v>
      </c>
      <c r="C32" s="38">
        <v>74</v>
      </c>
    </row>
    <row r="33" spans="1:3" x14ac:dyDescent="0.2">
      <c r="A33" s="37" t="s">
        <v>9</v>
      </c>
      <c r="B33" s="37" t="s">
        <v>1</v>
      </c>
      <c r="C33" s="38">
        <v>1984</v>
      </c>
    </row>
    <row r="34" spans="1:3" x14ac:dyDescent="0.2">
      <c r="A34" s="37" t="s">
        <v>9</v>
      </c>
      <c r="B34" s="37" t="s">
        <v>2</v>
      </c>
      <c r="C34" s="38">
        <v>46</v>
      </c>
    </row>
    <row r="35" spans="1:3" x14ac:dyDescent="0.2">
      <c r="A35" s="37" t="s">
        <v>9</v>
      </c>
      <c r="B35" s="37" t="s">
        <v>3</v>
      </c>
      <c r="C35" s="38">
        <v>682</v>
      </c>
    </row>
    <row r="36" spans="1:3" x14ac:dyDescent="0.2">
      <c r="A36" s="37" t="s">
        <v>9</v>
      </c>
      <c r="B36" s="37" t="s">
        <v>4</v>
      </c>
      <c r="C36" s="38">
        <v>431</v>
      </c>
    </row>
    <row r="37" spans="1:3" x14ac:dyDescent="0.2">
      <c r="A37" s="37" t="s">
        <v>9</v>
      </c>
      <c r="B37" s="37" t="s">
        <v>13</v>
      </c>
      <c r="C37" s="38">
        <v>148</v>
      </c>
    </row>
    <row r="38" spans="1:3" x14ac:dyDescent="0.2">
      <c r="A38" s="37" t="s">
        <v>9</v>
      </c>
      <c r="B38" s="37" t="s">
        <v>13</v>
      </c>
      <c r="C38" s="38">
        <v>8</v>
      </c>
    </row>
    <row r="39" spans="1:3" x14ac:dyDescent="0.2">
      <c r="A39" s="37" t="s">
        <v>9</v>
      </c>
      <c r="B39" s="37" t="s">
        <v>13</v>
      </c>
      <c r="C39" s="38">
        <v>76</v>
      </c>
    </row>
    <row r="40" spans="1:3" x14ac:dyDescent="0.2">
      <c r="A40" s="37" t="s">
        <v>15</v>
      </c>
      <c r="B40" s="37" t="s">
        <v>1</v>
      </c>
      <c r="C40" s="38">
        <v>2208</v>
      </c>
    </row>
    <row r="41" spans="1:3" x14ac:dyDescent="0.2">
      <c r="A41" s="37" t="s">
        <v>15</v>
      </c>
      <c r="B41" s="37" t="s">
        <v>2</v>
      </c>
      <c r="C41" s="38">
        <v>44</v>
      </c>
    </row>
    <row r="42" spans="1:3" x14ac:dyDescent="0.2">
      <c r="A42" s="37" t="s">
        <v>15</v>
      </c>
      <c r="B42" s="37" t="s">
        <v>3</v>
      </c>
      <c r="C42" s="38">
        <v>681</v>
      </c>
    </row>
    <row r="43" spans="1:3" x14ac:dyDescent="0.2">
      <c r="A43" s="37" t="s">
        <v>15</v>
      </c>
      <c r="B43" s="37" t="s">
        <v>4</v>
      </c>
      <c r="C43" s="38">
        <v>474</v>
      </c>
    </row>
    <row r="44" spans="1:3" x14ac:dyDescent="0.2">
      <c r="A44" s="37" t="s">
        <v>15</v>
      </c>
      <c r="B44" s="37" t="s">
        <v>13</v>
      </c>
      <c r="C44" s="38">
        <v>151</v>
      </c>
    </row>
    <row r="45" spans="1:3" x14ac:dyDescent="0.2">
      <c r="A45" s="37" t="s">
        <v>15</v>
      </c>
      <c r="B45" s="37" t="s">
        <v>13</v>
      </c>
      <c r="C45" s="38">
        <v>18</v>
      </c>
    </row>
    <row r="46" spans="1:3" x14ac:dyDescent="0.2">
      <c r="A46" s="37" t="s">
        <v>15</v>
      </c>
      <c r="B46" s="37" t="s">
        <v>13</v>
      </c>
      <c r="C46" s="38">
        <v>86</v>
      </c>
    </row>
    <row r="47" spans="1:3" x14ac:dyDescent="0.2">
      <c r="A47" s="37" t="s">
        <v>26</v>
      </c>
      <c r="B47" s="37" t="s">
        <v>1</v>
      </c>
      <c r="C47" s="38">
        <v>2099</v>
      </c>
    </row>
    <row r="48" spans="1:3" x14ac:dyDescent="0.2">
      <c r="A48" s="37" t="s">
        <v>26</v>
      </c>
      <c r="B48" s="37" t="s">
        <v>2</v>
      </c>
      <c r="C48" s="38">
        <v>52</v>
      </c>
    </row>
    <row r="49" spans="1:3" x14ac:dyDescent="0.2">
      <c r="A49" s="37" t="s">
        <v>26</v>
      </c>
      <c r="B49" s="37" t="s">
        <v>3</v>
      </c>
      <c r="C49" s="38">
        <v>679</v>
      </c>
    </row>
    <row r="50" spans="1:3" x14ac:dyDescent="0.2">
      <c r="A50" s="37" t="s">
        <v>26</v>
      </c>
      <c r="B50" s="37" t="s">
        <v>4</v>
      </c>
      <c r="C50" s="38">
        <v>443</v>
      </c>
    </row>
    <row r="51" spans="1:3" x14ac:dyDescent="0.2">
      <c r="A51" s="37" t="s">
        <v>26</v>
      </c>
      <c r="B51" s="37" t="s">
        <v>13</v>
      </c>
      <c r="C51" s="38">
        <v>16</v>
      </c>
    </row>
    <row r="52" spans="1:3" x14ac:dyDescent="0.2">
      <c r="A52" s="37" t="s">
        <v>26</v>
      </c>
      <c r="B52" s="37" t="s">
        <v>13</v>
      </c>
      <c r="C52" s="38">
        <v>93</v>
      </c>
    </row>
    <row r="53" spans="1:3" x14ac:dyDescent="0.2">
      <c r="A53" s="37" t="s">
        <v>26</v>
      </c>
      <c r="B53" s="37" t="s">
        <v>13</v>
      </c>
      <c r="C53" s="38">
        <v>150</v>
      </c>
    </row>
    <row r="54" spans="1:3" x14ac:dyDescent="0.2">
      <c r="A54" s="37" t="s">
        <v>27</v>
      </c>
      <c r="B54" s="37" t="s">
        <v>1</v>
      </c>
      <c r="C54" s="38">
        <v>2079</v>
      </c>
    </row>
    <row r="55" spans="1:3" x14ac:dyDescent="0.2">
      <c r="A55" s="37" t="s">
        <v>27</v>
      </c>
      <c r="B55" s="37" t="s">
        <v>2</v>
      </c>
      <c r="C55" s="38">
        <v>45</v>
      </c>
    </row>
    <row r="56" spans="1:3" x14ac:dyDescent="0.2">
      <c r="A56" s="37" t="s">
        <v>27</v>
      </c>
      <c r="B56" s="37" t="s">
        <v>3</v>
      </c>
      <c r="C56" s="38">
        <v>681</v>
      </c>
    </row>
    <row r="57" spans="1:3" x14ac:dyDescent="0.2">
      <c r="A57" s="37" t="s">
        <v>27</v>
      </c>
      <c r="B57" s="37" t="s">
        <v>4</v>
      </c>
      <c r="C57" s="38">
        <v>445</v>
      </c>
    </row>
    <row r="58" spans="1:3" x14ac:dyDescent="0.2">
      <c r="A58" s="37" t="s">
        <v>27</v>
      </c>
      <c r="B58" s="37" t="s">
        <v>13</v>
      </c>
      <c r="C58" s="38">
        <v>193</v>
      </c>
    </row>
    <row r="59" spans="1:3" x14ac:dyDescent="0.2">
      <c r="A59" s="37" t="s">
        <v>27</v>
      </c>
      <c r="B59" s="37" t="s">
        <v>13</v>
      </c>
      <c r="C59" s="38">
        <v>6</v>
      </c>
    </row>
    <row r="60" spans="1:3" x14ac:dyDescent="0.2">
      <c r="A60" s="37" t="s">
        <v>27</v>
      </c>
      <c r="B60" s="37" t="s">
        <v>13</v>
      </c>
      <c r="C60" s="38">
        <v>104</v>
      </c>
    </row>
    <row r="61" spans="1:3" x14ac:dyDescent="0.2">
      <c r="A61" s="37" t="s">
        <v>28</v>
      </c>
      <c r="B61" s="37" t="s">
        <v>1</v>
      </c>
      <c r="C61" s="38">
        <v>2037</v>
      </c>
    </row>
    <row r="62" spans="1:3" x14ac:dyDescent="0.2">
      <c r="A62" s="37" t="s">
        <v>28</v>
      </c>
      <c r="B62" s="37" t="s">
        <v>2</v>
      </c>
      <c r="C62" s="38">
        <v>53</v>
      </c>
    </row>
    <row r="63" spans="1:3" x14ac:dyDescent="0.2">
      <c r="A63" s="37" t="s">
        <v>28</v>
      </c>
      <c r="B63" s="37" t="s">
        <v>3</v>
      </c>
      <c r="C63" s="38">
        <v>672</v>
      </c>
    </row>
    <row r="64" spans="1:3" x14ac:dyDescent="0.2">
      <c r="A64" s="37" t="s">
        <v>28</v>
      </c>
      <c r="B64" s="37" t="s">
        <v>4</v>
      </c>
      <c r="C64" s="38">
        <v>414</v>
      </c>
    </row>
    <row r="65" spans="1:3" x14ac:dyDescent="0.2">
      <c r="A65" s="37" t="s">
        <v>28</v>
      </c>
      <c r="B65" s="37" t="s">
        <v>13</v>
      </c>
      <c r="C65" s="38">
        <v>162</v>
      </c>
    </row>
    <row r="66" spans="1:3" x14ac:dyDescent="0.2">
      <c r="A66" s="37" t="s">
        <v>28</v>
      </c>
      <c r="B66" s="37" t="s">
        <v>13</v>
      </c>
      <c r="C66" s="38">
        <v>5</v>
      </c>
    </row>
    <row r="67" spans="1:3" x14ac:dyDescent="0.2">
      <c r="A67" s="37" t="s">
        <v>28</v>
      </c>
      <c r="B67" s="37" t="s">
        <v>13</v>
      </c>
      <c r="C67" s="38">
        <v>73</v>
      </c>
    </row>
    <row r="68" spans="1:3" x14ac:dyDescent="0.2">
      <c r="A68" s="37" t="s">
        <v>29</v>
      </c>
      <c r="B68" s="37" t="s">
        <v>1</v>
      </c>
      <c r="C68" s="38">
        <v>1952</v>
      </c>
    </row>
    <row r="69" spans="1:3" x14ac:dyDescent="0.2">
      <c r="A69" s="37" t="s">
        <v>29</v>
      </c>
      <c r="B69" s="37" t="s">
        <v>2</v>
      </c>
      <c r="C69" s="38">
        <v>47</v>
      </c>
    </row>
    <row r="70" spans="1:3" x14ac:dyDescent="0.2">
      <c r="A70" s="37" t="s">
        <v>29</v>
      </c>
      <c r="B70" s="37" t="s">
        <v>3</v>
      </c>
      <c r="C70" s="38">
        <v>625</v>
      </c>
    </row>
    <row r="71" spans="1:3" x14ac:dyDescent="0.2">
      <c r="A71" s="37" t="s">
        <v>29</v>
      </c>
      <c r="B71" s="37" t="s">
        <v>4</v>
      </c>
      <c r="C71" s="38">
        <v>416</v>
      </c>
    </row>
    <row r="72" spans="1:3" x14ac:dyDescent="0.2">
      <c r="A72" s="37" t="s">
        <v>29</v>
      </c>
      <c r="B72" s="37" t="s">
        <v>13</v>
      </c>
      <c r="C72" s="38">
        <v>152</v>
      </c>
    </row>
    <row r="73" spans="1:3" x14ac:dyDescent="0.2">
      <c r="A73" s="37" t="s">
        <v>29</v>
      </c>
      <c r="B73" s="37" t="s">
        <v>13</v>
      </c>
      <c r="C73" s="38">
        <v>4</v>
      </c>
    </row>
    <row r="74" spans="1:3" x14ac:dyDescent="0.2">
      <c r="A74" s="37" t="s">
        <v>29</v>
      </c>
      <c r="B74" s="37" t="s">
        <v>13</v>
      </c>
      <c r="C74" s="38">
        <v>75</v>
      </c>
    </row>
    <row r="75" spans="1:3" x14ac:dyDescent="0.2">
      <c r="A75" s="37" t="s">
        <v>45</v>
      </c>
      <c r="B75" s="37" t="s">
        <v>1</v>
      </c>
      <c r="C75" s="38">
        <v>1947</v>
      </c>
    </row>
    <row r="76" spans="1:3" x14ac:dyDescent="0.2">
      <c r="A76" s="37" t="s">
        <v>45</v>
      </c>
      <c r="B76" s="37" t="s">
        <v>2</v>
      </c>
      <c r="C76" s="38">
        <v>41</v>
      </c>
    </row>
    <row r="77" spans="1:3" x14ac:dyDescent="0.2">
      <c r="A77" s="37" t="s">
        <v>45</v>
      </c>
      <c r="B77" s="37" t="s">
        <v>3</v>
      </c>
      <c r="C77" s="38">
        <v>430</v>
      </c>
    </row>
    <row r="78" spans="1:3" x14ac:dyDescent="0.2">
      <c r="A78" s="37" t="s">
        <v>45</v>
      </c>
      <c r="B78" s="37" t="s">
        <v>4</v>
      </c>
      <c r="C78" s="38">
        <v>404</v>
      </c>
    </row>
    <row r="79" spans="1:3" x14ac:dyDescent="0.2">
      <c r="A79" s="37" t="s">
        <v>45</v>
      </c>
      <c r="B79" s="37" t="s">
        <v>13</v>
      </c>
      <c r="C79" s="38">
        <v>6</v>
      </c>
    </row>
    <row r="80" spans="1:3" x14ac:dyDescent="0.2">
      <c r="A80" s="37" t="s">
        <v>45</v>
      </c>
      <c r="B80" s="37" t="s">
        <v>13</v>
      </c>
      <c r="C80" s="38">
        <v>67</v>
      </c>
    </row>
    <row r="81" spans="1:3" x14ac:dyDescent="0.2">
      <c r="A81" s="37" t="s">
        <v>45</v>
      </c>
      <c r="B81" s="37" t="s">
        <v>13</v>
      </c>
      <c r="C81" s="38">
        <v>160</v>
      </c>
    </row>
    <row r="82" spans="1:3" x14ac:dyDescent="0.2">
      <c r="A82" s="37" t="s">
        <v>52</v>
      </c>
      <c r="B82" s="37" t="s">
        <v>1</v>
      </c>
      <c r="C82" s="38">
        <v>1825</v>
      </c>
    </row>
    <row r="83" spans="1:3" x14ac:dyDescent="0.2">
      <c r="A83" s="37" t="s">
        <v>52</v>
      </c>
      <c r="B83" s="37" t="s">
        <v>2</v>
      </c>
      <c r="C83" s="38">
        <v>39</v>
      </c>
    </row>
    <row r="84" spans="1:3" x14ac:dyDescent="0.2">
      <c r="A84" s="37" t="s">
        <v>52</v>
      </c>
      <c r="B84" s="37" t="s">
        <v>3</v>
      </c>
      <c r="C84" s="38">
        <v>590</v>
      </c>
    </row>
    <row r="85" spans="1:3" x14ac:dyDescent="0.2">
      <c r="A85" s="37" t="s">
        <v>52</v>
      </c>
      <c r="B85" s="37" t="s">
        <v>4</v>
      </c>
      <c r="C85" s="38">
        <v>391</v>
      </c>
    </row>
    <row r="86" spans="1:3" x14ac:dyDescent="0.2">
      <c r="A86" s="37" t="s">
        <v>52</v>
      </c>
      <c r="B86" s="37" t="s">
        <v>13</v>
      </c>
      <c r="C86" s="38">
        <v>177</v>
      </c>
    </row>
    <row r="87" spans="1:3" x14ac:dyDescent="0.2">
      <c r="A87" s="37" t="s">
        <v>52</v>
      </c>
      <c r="B87" s="37" t="s">
        <v>13</v>
      </c>
      <c r="C87" s="38">
        <v>10</v>
      </c>
    </row>
    <row r="88" spans="1:3" x14ac:dyDescent="0.2">
      <c r="A88" s="37" t="s">
        <v>52</v>
      </c>
      <c r="B88" s="37" t="s">
        <v>13</v>
      </c>
      <c r="C88" s="38">
        <v>73</v>
      </c>
    </row>
    <row r="89" spans="1:3" x14ac:dyDescent="0.2">
      <c r="A89" s="37" t="s">
        <v>53</v>
      </c>
      <c r="B89" s="37" t="s">
        <v>1</v>
      </c>
      <c r="C89" s="38">
        <v>1698</v>
      </c>
    </row>
    <row r="90" spans="1:3" x14ac:dyDescent="0.2">
      <c r="A90" s="37" t="s">
        <v>53</v>
      </c>
      <c r="B90" s="37" t="s">
        <v>2</v>
      </c>
      <c r="C90" s="38">
        <v>42</v>
      </c>
    </row>
    <row r="91" spans="1:3" x14ac:dyDescent="0.2">
      <c r="A91" s="37" t="s">
        <v>53</v>
      </c>
      <c r="B91" s="37" t="s">
        <v>3</v>
      </c>
      <c r="C91" s="38">
        <v>595</v>
      </c>
    </row>
    <row r="92" spans="1:3" x14ac:dyDescent="0.2">
      <c r="A92" s="37" t="s">
        <v>53</v>
      </c>
      <c r="B92" s="37" t="s">
        <v>4</v>
      </c>
      <c r="C92" s="38">
        <v>357</v>
      </c>
    </row>
    <row r="93" spans="1:3" x14ac:dyDescent="0.2">
      <c r="A93" s="37" t="s">
        <v>53</v>
      </c>
      <c r="B93" s="37" t="s">
        <v>13</v>
      </c>
      <c r="C93" s="38">
        <v>161</v>
      </c>
    </row>
    <row r="94" spans="1:3" x14ac:dyDescent="0.2">
      <c r="A94" s="37" t="s">
        <v>53</v>
      </c>
      <c r="B94" s="37" t="s">
        <v>13</v>
      </c>
      <c r="C94" s="38">
        <v>6</v>
      </c>
    </row>
    <row r="95" spans="1:3" x14ac:dyDescent="0.2">
      <c r="A95" s="37" t="s">
        <v>53</v>
      </c>
      <c r="B95" s="37" t="s">
        <v>13</v>
      </c>
      <c r="C95" s="38">
        <v>82</v>
      </c>
    </row>
    <row r="96" spans="1:3" x14ac:dyDescent="0.2">
      <c r="A96" s="37" t="s">
        <v>54</v>
      </c>
      <c r="B96" s="37" t="s">
        <v>1</v>
      </c>
      <c r="C96" s="38">
        <v>1677</v>
      </c>
    </row>
    <row r="97" spans="1:3" x14ac:dyDescent="0.2">
      <c r="A97" s="37" t="s">
        <v>54</v>
      </c>
      <c r="B97" s="37" t="s">
        <v>2</v>
      </c>
      <c r="C97" s="38">
        <v>37</v>
      </c>
    </row>
    <row r="98" spans="1:3" x14ac:dyDescent="0.2">
      <c r="A98" s="37" t="s">
        <v>54</v>
      </c>
      <c r="B98" s="37" t="s">
        <v>3</v>
      </c>
      <c r="C98" s="38">
        <v>556</v>
      </c>
    </row>
    <row r="99" spans="1:3" x14ac:dyDescent="0.2">
      <c r="A99" s="37" t="s">
        <v>54</v>
      </c>
      <c r="B99" s="37" t="s">
        <v>4</v>
      </c>
      <c r="C99" s="38">
        <v>375</v>
      </c>
    </row>
    <row r="100" spans="1:3" x14ac:dyDescent="0.2">
      <c r="A100" s="37" t="s">
        <v>54</v>
      </c>
      <c r="B100" s="37" t="s">
        <v>13</v>
      </c>
      <c r="C100" s="38">
        <v>149</v>
      </c>
    </row>
    <row r="101" spans="1:3" x14ac:dyDescent="0.2">
      <c r="A101" s="37" t="s">
        <v>54</v>
      </c>
      <c r="B101" s="37" t="s">
        <v>13</v>
      </c>
      <c r="C101" s="38">
        <v>8</v>
      </c>
    </row>
    <row r="102" spans="1:3" x14ac:dyDescent="0.2">
      <c r="A102" s="37" t="s">
        <v>54</v>
      </c>
      <c r="B102" s="37" t="s">
        <v>13</v>
      </c>
      <c r="C102" s="38">
        <v>83</v>
      </c>
    </row>
    <row r="103" spans="1:3" x14ac:dyDescent="0.2">
      <c r="A103" s="37" t="s">
        <v>75</v>
      </c>
      <c r="B103" s="37" t="s">
        <v>1</v>
      </c>
      <c r="C103" s="38">
        <v>1526</v>
      </c>
    </row>
    <row r="104" spans="1:3" x14ac:dyDescent="0.2">
      <c r="A104" s="37" t="s">
        <v>75</v>
      </c>
      <c r="B104" s="37" t="s">
        <v>2</v>
      </c>
      <c r="C104" s="38">
        <v>29</v>
      </c>
    </row>
    <row r="105" spans="1:3" x14ac:dyDescent="0.2">
      <c r="A105" s="37" t="s">
        <v>75</v>
      </c>
      <c r="B105" s="37" t="s">
        <v>3</v>
      </c>
      <c r="C105" s="38">
        <v>518</v>
      </c>
    </row>
    <row r="106" spans="1:3" x14ac:dyDescent="0.2">
      <c r="A106" s="37" t="s">
        <v>75</v>
      </c>
      <c r="B106" s="37" t="s">
        <v>4</v>
      </c>
      <c r="C106" s="38">
        <v>331</v>
      </c>
    </row>
    <row r="107" spans="1:3" x14ac:dyDescent="0.2">
      <c r="A107" s="37" t="s">
        <v>75</v>
      </c>
      <c r="B107" s="37" t="s">
        <v>13</v>
      </c>
      <c r="C107" s="38">
        <v>1</v>
      </c>
    </row>
    <row r="108" spans="1:3" x14ac:dyDescent="0.2">
      <c r="A108" s="37" t="s">
        <v>75</v>
      </c>
      <c r="B108" s="37" t="s">
        <v>13</v>
      </c>
      <c r="C108" s="38">
        <v>71</v>
      </c>
    </row>
    <row r="109" spans="1:3" x14ac:dyDescent="0.2">
      <c r="A109" s="37" t="s">
        <v>75</v>
      </c>
      <c r="B109" s="37" t="s">
        <v>13</v>
      </c>
      <c r="C109" s="38">
        <v>151</v>
      </c>
    </row>
    <row r="110" spans="1:3" x14ac:dyDescent="0.2">
      <c r="A110" s="37" t="s">
        <v>76</v>
      </c>
      <c r="B110" s="37" t="s">
        <v>1</v>
      </c>
      <c r="C110" s="38">
        <v>1544</v>
      </c>
    </row>
    <row r="111" spans="1:3" x14ac:dyDescent="0.2">
      <c r="A111" s="37" t="s">
        <v>76</v>
      </c>
      <c r="B111" s="37" t="s">
        <v>2</v>
      </c>
      <c r="C111" s="38">
        <v>39</v>
      </c>
    </row>
    <row r="112" spans="1:3" x14ac:dyDescent="0.2">
      <c r="A112" s="37" t="s">
        <v>76</v>
      </c>
      <c r="B112" s="37" t="s">
        <v>3</v>
      </c>
      <c r="C112" s="38">
        <v>568</v>
      </c>
    </row>
    <row r="113" spans="1:3" x14ac:dyDescent="0.2">
      <c r="A113" s="37" t="s">
        <v>76</v>
      </c>
      <c r="B113" s="37" t="s">
        <v>4</v>
      </c>
      <c r="C113" s="38">
        <v>365</v>
      </c>
    </row>
    <row r="114" spans="1:3" x14ac:dyDescent="0.2">
      <c r="A114" s="37" t="s">
        <v>76</v>
      </c>
      <c r="B114" s="37" t="s">
        <v>13</v>
      </c>
      <c r="C114" s="38">
        <v>165</v>
      </c>
    </row>
    <row r="115" spans="1:3" x14ac:dyDescent="0.2">
      <c r="A115" s="37" t="s">
        <v>76</v>
      </c>
      <c r="B115" s="37" t="s">
        <v>13</v>
      </c>
      <c r="C115" s="38">
        <v>6</v>
      </c>
    </row>
    <row r="116" spans="1:3" x14ac:dyDescent="0.2">
      <c r="A116" s="37" t="s">
        <v>76</v>
      </c>
      <c r="B116" s="37" t="s">
        <v>13</v>
      </c>
      <c r="C116" s="38">
        <v>81</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111"/>
  <sheetViews>
    <sheetView showGridLines="0" zoomScaleNormal="100" workbookViewId="0"/>
  </sheetViews>
  <sheetFormatPr defaultColWidth="9.140625" defaultRowHeight="15" x14ac:dyDescent="0.2"/>
  <cols>
    <col min="1" max="1" width="21.42578125" style="14" bestFit="1" customWidth="1"/>
    <col min="2" max="2" width="47.5703125" style="14" bestFit="1" customWidth="1"/>
    <col min="3" max="3" width="29.28515625" style="36" bestFit="1" customWidth="1"/>
    <col min="4" max="16384" width="9.140625" style="14"/>
  </cols>
  <sheetData>
    <row r="1" spans="1:3" s="13" customFormat="1" ht="15.75" x14ac:dyDescent="0.25">
      <c r="A1" s="13" t="s">
        <v>0</v>
      </c>
      <c r="B1" s="13" t="s">
        <v>16</v>
      </c>
      <c r="C1" s="69" t="s">
        <v>51</v>
      </c>
    </row>
    <row r="2" spans="1:3" x14ac:dyDescent="0.2">
      <c r="A2" s="37" t="s">
        <v>5</v>
      </c>
      <c r="B2" s="37" t="s">
        <v>1</v>
      </c>
      <c r="C2" s="38">
        <v>2</v>
      </c>
    </row>
    <row r="3" spans="1:3" x14ac:dyDescent="0.2">
      <c r="A3" s="37" t="s">
        <v>5</v>
      </c>
      <c r="B3" s="37" t="s">
        <v>2</v>
      </c>
      <c r="C3" s="38">
        <v>2</v>
      </c>
    </row>
    <row r="4" spans="1:3" x14ac:dyDescent="0.2">
      <c r="A4" s="37" t="s">
        <v>5</v>
      </c>
      <c r="B4" s="37" t="s">
        <v>3</v>
      </c>
      <c r="C4" s="38">
        <v>2</v>
      </c>
    </row>
    <row r="5" spans="1:3" x14ac:dyDescent="0.2">
      <c r="A5" s="37" t="s">
        <v>5</v>
      </c>
      <c r="B5" s="37" t="s">
        <v>4</v>
      </c>
      <c r="C5" s="38">
        <v>2</v>
      </c>
    </row>
    <row r="6" spans="1:3" x14ac:dyDescent="0.2">
      <c r="A6" s="37" t="s">
        <v>5</v>
      </c>
      <c r="B6" s="37" t="s">
        <v>13</v>
      </c>
      <c r="C6" s="38">
        <v>1</v>
      </c>
    </row>
    <row r="7" spans="1:3" x14ac:dyDescent="0.2">
      <c r="A7" s="37" t="s">
        <v>5</v>
      </c>
      <c r="B7" s="37" t="s">
        <v>13</v>
      </c>
      <c r="C7" s="38">
        <v>1</v>
      </c>
    </row>
    <row r="8" spans="1:3" x14ac:dyDescent="0.2">
      <c r="A8" s="37" t="s">
        <v>5</v>
      </c>
      <c r="B8" s="37" t="s">
        <v>13</v>
      </c>
      <c r="C8" s="38">
        <v>1</v>
      </c>
    </row>
    <row r="9" spans="1:3" x14ac:dyDescent="0.2">
      <c r="A9" s="37" t="s">
        <v>5</v>
      </c>
      <c r="B9" s="37" t="s">
        <v>13</v>
      </c>
      <c r="C9" s="38">
        <v>1</v>
      </c>
    </row>
    <row r="10" spans="1:3" x14ac:dyDescent="0.2">
      <c r="A10" s="37" t="s">
        <v>5</v>
      </c>
      <c r="B10" s="37" t="s">
        <v>13</v>
      </c>
      <c r="C10" s="38">
        <v>2</v>
      </c>
    </row>
    <row r="11" spans="1:3" x14ac:dyDescent="0.2">
      <c r="A11" s="37" t="s">
        <v>6</v>
      </c>
      <c r="B11" s="37" t="s">
        <v>1</v>
      </c>
      <c r="C11" s="38">
        <v>3</v>
      </c>
    </row>
    <row r="12" spans="1:3" x14ac:dyDescent="0.2">
      <c r="A12" s="37" t="s">
        <v>6</v>
      </c>
      <c r="B12" s="37" t="s">
        <v>2</v>
      </c>
      <c r="C12" s="38">
        <v>2</v>
      </c>
    </row>
    <row r="13" spans="1:3" x14ac:dyDescent="0.2">
      <c r="A13" s="37" t="s">
        <v>6</v>
      </c>
      <c r="B13" s="37" t="s">
        <v>3</v>
      </c>
      <c r="C13" s="38">
        <v>3</v>
      </c>
    </row>
    <row r="14" spans="1:3" x14ac:dyDescent="0.2">
      <c r="A14" s="37" t="s">
        <v>6</v>
      </c>
      <c r="B14" s="37" t="s">
        <v>4</v>
      </c>
      <c r="C14" s="38">
        <v>2</v>
      </c>
    </row>
    <row r="15" spans="1:3" x14ac:dyDescent="0.2">
      <c r="A15" s="37" t="s">
        <v>6</v>
      </c>
      <c r="B15" s="37" t="s">
        <v>13</v>
      </c>
      <c r="C15" s="38">
        <v>1</v>
      </c>
    </row>
    <row r="16" spans="1:3" x14ac:dyDescent="0.2">
      <c r="A16" s="37" t="s">
        <v>6</v>
      </c>
      <c r="B16" s="37" t="s">
        <v>13</v>
      </c>
      <c r="C16" s="38">
        <v>2</v>
      </c>
    </row>
    <row r="17" spans="1:3" x14ac:dyDescent="0.2">
      <c r="A17" s="37" t="s">
        <v>6</v>
      </c>
      <c r="B17" s="37" t="s">
        <v>13</v>
      </c>
      <c r="C17" s="38">
        <v>1</v>
      </c>
    </row>
    <row r="18" spans="1:3" x14ac:dyDescent="0.2">
      <c r="A18" s="37" t="s">
        <v>7</v>
      </c>
      <c r="B18" s="37" t="s">
        <v>1</v>
      </c>
      <c r="C18" s="38">
        <v>3</v>
      </c>
    </row>
    <row r="19" spans="1:3" x14ac:dyDescent="0.2">
      <c r="A19" s="37" t="s">
        <v>7</v>
      </c>
      <c r="B19" s="37" t="s">
        <v>2</v>
      </c>
      <c r="C19" s="38">
        <v>1</v>
      </c>
    </row>
    <row r="20" spans="1:3" x14ac:dyDescent="0.2">
      <c r="A20" s="37" t="s">
        <v>7</v>
      </c>
      <c r="B20" s="37" t="s">
        <v>3</v>
      </c>
      <c r="C20" s="38">
        <v>3</v>
      </c>
    </row>
    <row r="21" spans="1:3" x14ac:dyDescent="0.2">
      <c r="A21" s="37" t="s">
        <v>7</v>
      </c>
      <c r="B21" s="37" t="s">
        <v>4</v>
      </c>
      <c r="C21" s="38">
        <v>4</v>
      </c>
    </row>
    <row r="22" spans="1:3" x14ac:dyDescent="0.2">
      <c r="A22" s="37" t="s">
        <v>7</v>
      </c>
      <c r="B22" s="37" t="s">
        <v>13</v>
      </c>
      <c r="C22" s="38">
        <v>1</v>
      </c>
    </row>
    <row r="23" spans="1:3" x14ac:dyDescent="0.2">
      <c r="A23" s="37" t="s">
        <v>7</v>
      </c>
      <c r="B23" s="37" t="s">
        <v>13</v>
      </c>
      <c r="C23" s="38">
        <v>1</v>
      </c>
    </row>
    <row r="24" spans="1:3" x14ac:dyDescent="0.2">
      <c r="A24" s="37" t="s">
        <v>7</v>
      </c>
      <c r="B24" s="37" t="s">
        <v>13</v>
      </c>
      <c r="C24" s="38">
        <v>2</v>
      </c>
    </row>
    <row r="25" spans="1:3" x14ac:dyDescent="0.2">
      <c r="A25" s="37" t="s">
        <v>8</v>
      </c>
      <c r="B25" s="37" t="s">
        <v>1</v>
      </c>
      <c r="C25" s="38">
        <v>2</v>
      </c>
    </row>
    <row r="26" spans="1:3" x14ac:dyDescent="0.2">
      <c r="A26" s="37" t="s">
        <v>8</v>
      </c>
      <c r="B26" s="37" t="s">
        <v>2</v>
      </c>
      <c r="C26" s="38">
        <v>1</v>
      </c>
    </row>
    <row r="27" spans="1:3" x14ac:dyDescent="0.2">
      <c r="A27" s="37" t="s">
        <v>8</v>
      </c>
      <c r="B27" s="37" t="s">
        <v>3</v>
      </c>
      <c r="C27" s="38">
        <v>4</v>
      </c>
    </row>
    <row r="28" spans="1:3" x14ac:dyDescent="0.2">
      <c r="A28" s="37" t="s">
        <v>8</v>
      </c>
      <c r="B28" s="37" t="s">
        <v>4</v>
      </c>
      <c r="C28" s="38">
        <v>2</v>
      </c>
    </row>
    <row r="29" spans="1:3" x14ac:dyDescent="0.2">
      <c r="A29" s="37" t="s">
        <v>8</v>
      </c>
      <c r="B29" s="37" t="s">
        <v>13</v>
      </c>
      <c r="C29" s="38">
        <v>3</v>
      </c>
    </row>
    <row r="30" spans="1:3" x14ac:dyDescent="0.2">
      <c r="A30" s="37" t="s">
        <v>8</v>
      </c>
      <c r="B30" s="37" t="s">
        <v>13</v>
      </c>
      <c r="C30" s="38">
        <v>1</v>
      </c>
    </row>
    <row r="31" spans="1:3" x14ac:dyDescent="0.2">
      <c r="A31" s="37" t="s">
        <v>8</v>
      </c>
      <c r="B31" s="37" t="s">
        <v>13</v>
      </c>
      <c r="C31" s="38">
        <v>1</v>
      </c>
    </row>
    <row r="32" spans="1:3" x14ac:dyDescent="0.2">
      <c r="A32" s="37" t="s">
        <v>9</v>
      </c>
      <c r="B32" s="37" t="s">
        <v>1</v>
      </c>
      <c r="C32" s="38">
        <v>3</v>
      </c>
    </row>
    <row r="33" spans="1:3" x14ac:dyDescent="0.2">
      <c r="A33" s="37" t="s">
        <v>9</v>
      </c>
      <c r="B33" s="37" t="s">
        <v>2</v>
      </c>
      <c r="C33" s="38">
        <v>1</v>
      </c>
    </row>
    <row r="34" spans="1:3" x14ac:dyDescent="0.2">
      <c r="A34" s="37" t="s">
        <v>9</v>
      </c>
      <c r="B34" s="37" t="s">
        <v>3</v>
      </c>
      <c r="C34" s="38">
        <v>1</v>
      </c>
    </row>
    <row r="35" spans="1:3" x14ac:dyDescent="0.2">
      <c r="A35" s="37" t="s">
        <v>9</v>
      </c>
      <c r="B35" s="37" t="s">
        <v>4</v>
      </c>
      <c r="C35" s="38">
        <v>2</v>
      </c>
    </row>
    <row r="36" spans="1:3" x14ac:dyDescent="0.2">
      <c r="A36" s="37" t="s">
        <v>9</v>
      </c>
      <c r="B36" s="37" t="s">
        <v>13</v>
      </c>
      <c r="C36" s="38">
        <v>2</v>
      </c>
    </row>
    <row r="37" spans="1:3" x14ac:dyDescent="0.2">
      <c r="A37" s="37" t="s">
        <v>9</v>
      </c>
      <c r="B37" s="37" t="s">
        <v>13</v>
      </c>
      <c r="C37" s="38">
        <v>1</v>
      </c>
    </row>
    <row r="38" spans="1:3" x14ac:dyDescent="0.2">
      <c r="A38" s="37" t="s">
        <v>9</v>
      </c>
      <c r="B38" s="37" t="s">
        <v>13</v>
      </c>
      <c r="C38" s="38">
        <v>1</v>
      </c>
    </row>
    <row r="39" spans="1:3" x14ac:dyDescent="0.2">
      <c r="A39" s="37" t="s">
        <v>15</v>
      </c>
      <c r="B39" s="37" t="s">
        <v>1</v>
      </c>
      <c r="C39" s="38">
        <v>2</v>
      </c>
    </row>
    <row r="40" spans="1:3" x14ac:dyDescent="0.2">
      <c r="A40" s="37" t="s">
        <v>15</v>
      </c>
      <c r="B40" s="37" t="s">
        <v>2</v>
      </c>
      <c r="C40" s="38">
        <v>1</v>
      </c>
    </row>
    <row r="41" spans="1:3" x14ac:dyDescent="0.2">
      <c r="A41" s="37" t="s">
        <v>15</v>
      </c>
      <c r="B41" s="37" t="s">
        <v>3</v>
      </c>
      <c r="C41" s="38">
        <v>1</v>
      </c>
    </row>
    <row r="42" spans="1:3" x14ac:dyDescent="0.2">
      <c r="A42" s="37" t="s">
        <v>15</v>
      </c>
      <c r="B42" s="37" t="s">
        <v>4</v>
      </c>
      <c r="C42" s="38">
        <v>2</v>
      </c>
    </row>
    <row r="43" spans="1:3" x14ac:dyDescent="0.2">
      <c r="A43" s="37" t="s">
        <v>15</v>
      </c>
      <c r="B43" s="37" t="s">
        <v>13</v>
      </c>
      <c r="C43" s="38">
        <v>2</v>
      </c>
    </row>
    <row r="44" spans="1:3" x14ac:dyDescent="0.2">
      <c r="A44" s="37" t="s">
        <v>15</v>
      </c>
      <c r="B44" s="37" t="s">
        <v>13</v>
      </c>
      <c r="C44" s="38">
        <v>1</v>
      </c>
    </row>
    <row r="45" spans="1:3" x14ac:dyDescent="0.2">
      <c r="A45" s="37" t="s">
        <v>15</v>
      </c>
      <c r="B45" s="37" t="s">
        <v>13</v>
      </c>
      <c r="C45" s="38">
        <v>1</v>
      </c>
    </row>
    <row r="46" spans="1:3" x14ac:dyDescent="0.2">
      <c r="A46" s="37" t="s">
        <v>26</v>
      </c>
      <c r="B46" s="37" t="s">
        <v>1</v>
      </c>
      <c r="C46" s="38">
        <v>2</v>
      </c>
    </row>
    <row r="47" spans="1:3" x14ac:dyDescent="0.2">
      <c r="A47" s="37" t="s">
        <v>26</v>
      </c>
      <c r="B47" s="37" t="s">
        <v>2</v>
      </c>
      <c r="C47" s="38">
        <v>1</v>
      </c>
    </row>
    <row r="48" spans="1:3" x14ac:dyDescent="0.2">
      <c r="A48" s="37" t="s">
        <v>26</v>
      </c>
      <c r="B48" s="37" t="s">
        <v>3</v>
      </c>
      <c r="C48" s="38">
        <v>1</v>
      </c>
    </row>
    <row r="49" spans="1:3" x14ac:dyDescent="0.2">
      <c r="A49" s="37" t="s">
        <v>26</v>
      </c>
      <c r="B49" s="37" t="s">
        <v>4</v>
      </c>
      <c r="C49" s="38">
        <v>2</v>
      </c>
    </row>
    <row r="50" spans="1:3" x14ac:dyDescent="0.2">
      <c r="A50" s="37" t="s">
        <v>26</v>
      </c>
      <c r="B50" s="37" t="s">
        <v>13</v>
      </c>
      <c r="C50" s="38">
        <v>2</v>
      </c>
    </row>
    <row r="51" spans="1:3" x14ac:dyDescent="0.2">
      <c r="A51" s="37" t="s">
        <v>26</v>
      </c>
      <c r="B51" s="37" t="s">
        <v>13</v>
      </c>
      <c r="C51" s="38">
        <v>3</v>
      </c>
    </row>
    <row r="52" spans="1:3" x14ac:dyDescent="0.2">
      <c r="A52" s="37" t="s">
        <v>26</v>
      </c>
      <c r="B52" s="37" t="s">
        <v>13</v>
      </c>
      <c r="C52" s="38">
        <v>2</v>
      </c>
    </row>
    <row r="53" spans="1:3" x14ac:dyDescent="0.2">
      <c r="A53" s="37" t="s">
        <v>27</v>
      </c>
      <c r="B53" s="37" t="s">
        <v>1</v>
      </c>
      <c r="C53" s="38">
        <v>2</v>
      </c>
    </row>
    <row r="54" spans="1:3" x14ac:dyDescent="0.2">
      <c r="A54" s="37" t="s">
        <v>27</v>
      </c>
      <c r="B54" s="37" t="s">
        <v>2</v>
      </c>
      <c r="C54" s="38">
        <v>1</v>
      </c>
    </row>
    <row r="55" spans="1:3" x14ac:dyDescent="0.2">
      <c r="A55" s="37" t="s">
        <v>27</v>
      </c>
      <c r="B55" s="37" t="s">
        <v>3</v>
      </c>
      <c r="C55" s="38">
        <v>2</v>
      </c>
    </row>
    <row r="56" spans="1:3" x14ac:dyDescent="0.2">
      <c r="A56" s="37" t="s">
        <v>27</v>
      </c>
      <c r="B56" s="37" t="s">
        <v>4</v>
      </c>
      <c r="C56" s="38">
        <v>3</v>
      </c>
    </row>
    <row r="57" spans="1:3" x14ac:dyDescent="0.2">
      <c r="A57" s="37" t="s">
        <v>27</v>
      </c>
      <c r="B57" s="37" t="s">
        <v>13</v>
      </c>
      <c r="C57" s="38">
        <v>2</v>
      </c>
    </row>
    <row r="58" spans="1:3" x14ac:dyDescent="0.2">
      <c r="A58" s="37" t="s">
        <v>27</v>
      </c>
      <c r="B58" s="37" t="s">
        <v>13</v>
      </c>
      <c r="C58" s="38">
        <v>4</v>
      </c>
    </row>
    <row r="59" spans="1:3" x14ac:dyDescent="0.2">
      <c r="A59" s="37" t="s">
        <v>28</v>
      </c>
      <c r="B59" s="37" t="s">
        <v>1</v>
      </c>
      <c r="C59" s="38">
        <v>3</v>
      </c>
    </row>
    <row r="60" spans="1:3" x14ac:dyDescent="0.2">
      <c r="A60" s="37" t="s">
        <v>28</v>
      </c>
      <c r="B60" s="37" t="s">
        <v>2</v>
      </c>
      <c r="C60" s="38">
        <v>1</v>
      </c>
    </row>
    <row r="61" spans="1:3" x14ac:dyDescent="0.2">
      <c r="A61" s="37" t="s">
        <v>28</v>
      </c>
      <c r="B61" s="37" t="s">
        <v>3</v>
      </c>
      <c r="C61" s="38">
        <v>2</v>
      </c>
    </row>
    <row r="62" spans="1:3" x14ac:dyDescent="0.2">
      <c r="A62" s="37" t="s">
        <v>28</v>
      </c>
      <c r="B62" s="37" t="s">
        <v>4</v>
      </c>
      <c r="C62" s="38">
        <v>4</v>
      </c>
    </row>
    <row r="63" spans="1:3" x14ac:dyDescent="0.2">
      <c r="A63" s="37" t="s">
        <v>28</v>
      </c>
      <c r="B63" s="37" t="s">
        <v>13</v>
      </c>
      <c r="C63" s="38">
        <v>2</v>
      </c>
    </row>
    <row r="64" spans="1:3" x14ac:dyDescent="0.2">
      <c r="A64" s="37" t="s">
        <v>28</v>
      </c>
      <c r="B64" s="37" t="s">
        <v>13</v>
      </c>
      <c r="C64" s="38">
        <v>2</v>
      </c>
    </row>
    <row r="65" spans="1:3" x14ac:dyDescent="0.2">
      <c r="A65" s="37" t="s">
        <v>29</v>
      </c>
      <c r="B65" s="37" t="s">
        <v>1</v>
      </c>
      <c r="C65" s="38">
        <v>2</v>
      </c>
    </row>
    <row r="66" spans="1:3" x14ac:dyDescent="0.2">
      <c r="A66" s="37" t="s">
        <v>29</v>
      </c>
      <c r="B66" s="37" t="s">
        <v>2</v>
      </c>
      <c r="C66" s="38">
        <v>2</v>
      </c>
    </row>
    <row r="67" spans="1:3" x14ac:dyDescent="0.2">
      <c r="A67" s="37" t="s">
        <v>29</v>
      </c>
      <c r="B67" s="37" t="s">
        <v>3</v>
      </c>
      <c r="C67" s="38">
        <v>1</v>
      </c>
    </row>
    <row r="68" spans="1:3" x14ac:dyDescent="0.2">
      <c r="A68" s="37" t="s">
        <v>29</v>
      </c>
      <c r="B68" s="37" t="s">
        <v>4</v>
      </c>
      <c r="C68" s="38">
        <v>3</v>
      </c>
    </row>
    <row r="69" spans="1:3" x14ac:dyDescent="0.2">
      <c r="A69" s="37" t="s">
        <v>29</v>
      </c>
      <c r="B69" s="37" t="s">
        <v>13</v>
      </c>
      <c r="C69" s="38">
        <v>1</v>
      </c>
    </row>
    <row r="70" spans="1:3" x14ac:dyDescent="0.2">
      <c r="A70" s="37" t="s">
        <v>29</v>
      </c>
      <c r="B70" s="37" t="s">
        <v>13</v>
      </c>
      <c r="C70" s="38">
        <v>1</v>
      </c>
    </row>
    <row r="71" spans="1:3" x14ac:dyDescent="0.2">
      <c r="A71" s="37" t="s">
        <v>29</v>
      </c>
      <c r="B71" s="37" t="s">
        <v>13</v>
      </c>
      <c r="C71" s="38">
        <v>1</v>
      </c>
    </row>
    <row r="72" spans="1:3" x14ac:dyDescent="0.2">
      <c r="A72" s="37" t="s">
        <v>45</v>
      </c>
      <c r="B72" s="37" t="s">
        <v>1</v>
      </c>
      <c r="C72" s="38">
        <v>3</v>
      </c>
    </row>
    <row r="73" spans="1:3" x14ac:dyDescent="0.2">
      <c r="A73" s="37" t="s">
        <v>45</v>
      </c>
      <c r="B73" s="37" t="s">
        <v>2</v>
      </c>
      <c r="C73" s="38">
        <v>1</v>
      </c>
    </row>
    <row r="74" spans="1:3" x14ac:dyDescent="0.2">
      <c r="A74" s="37" t="s">
        <v>45</v>
      </c>
      <c r="B74" s="37" t="s">
        <v>3</v>
      </c>
      <c r="C74" s="38">
        <v>2</v>
      </c>
    </row>
    <row r="75" spans="1:3" x14ac:dyDescent="0.2">
      <c r="A75" s="37" t="s">
        <v>45</v>
      </c>
      <c r="B75" s="37" t="s">
        <v>4</v>
      </c>
      <c r="C75" s="38">
        <v>2</v>
      </c>
    </row>
    <row r="76" spans="1:3" x14ac:dyDescent="0.2">
      <c r="A76" s="37" t="s">
        <v>45</v>
      </c>
      <c r="B76" s="37" t="s">
        <v>13</v>
      </c>
      <c r="C76" s="38">
        <v>2</v>
      </c>
    </row>
    <row r="77" spans="1:3" x14ac:dyDescent="0.2">
      <c r="A77" s="37" t="s">
        <v>45</v>
      </c>
      <c r="B77" s="37" t="s">
        <v>13</v>
      </c>
      <c r="C77" s="38">
        <v>1</v>
      </c>
    </row>
    <row r="78" spans="1:3" x14ac:dyDescent="0.2">
      <c r="A78" s="37" t="s">
        <v>45</v>
      </c>
      <c r="B78" s="37" t="s">
        <v>13</v>
      </c>
      <c r="C78" s="38">
        <v>2</v>
      </c>
    </row>
    <row r="79" spans="1:3" x14ac:dyDescent="0.2">
      <c r="A79" s="37" t="s">
        <v>52</v>
      </c>
      <c r="B79" s="37" t="s">
        <v>1</v>
      </c>
      <c r="C79" s="38">
        <v>2</v>
      </c>
    </row>
    <row r="80" spans="1:3" x14ac:dyDescent="0.2">
      <c r="A80" s="37" t="s">
        <v>52</v>
      </c>
      <c r="B80" s="37" t="s">
        <v>2</v>
      </c>
      <c r="C80" s="38">
        <v>1</v>
      </c>
    </row>
    <row r="81" spans="1:3" x14ac:dyDescent="0.2">
      <c r="A81" s="37" t="s">
        <v>52</v>
      </c>
      <c r="B81" s="37" t="s">
        <v>3</v>
      </c>
      <c r="C81" s="38">
        <v>2</v>
      </c>
    </row>
    <row r="82" spans="1:3" x14ac:dyDescent="0.2">
      <c r="A82" s="37" t="s">
        <v>52</v>
      </c>
      <c r="B82" s="37" t="s">
        <v>4</v>
      </c>
      <c r="C82" s="38">
        <v>2</v>
      </c>
    </row>
    <row r="83" spans="1:3" x14ac:dyDescent="0.2">
      <c r="A83" s="37" t="s">
        <v>52</v>
      </c>
      <c r="B83" s="37" t="s">
        <v>13</v>
      </c>
      <c r="C83" s="38">
        <v>1</v>
      </c>
    </row>
    <row r="84" spans="1:3" x14ac:dyDescent="0.2">
      <c r="A84" s="37" t="s">
        <v>52</v>
      </c>
      <c r="B84" s="37" t="s">
        <v>13</v>
      </c>
      <c r="C84" s="38">
        <v>1</v>
      </c>
    </row>
    <row r="85" spans="1:3" x14ac:dyDescent="0.2">
      <c r="A85" s="37" t="s">
        <v>52</v>
      </c>
      <c r="B85" s="37" t="s">
        <v>13</v>
      </c>
      <c r="C85" s="38">
        <v>1</v>
      </c>
    </row>
    <row r="86" spans="1:3" x14ac:dyDescent="0.2">
      <c r="A86" s="37" t="s">
        <v>53</v>
      </c>
      <c r="B86" s="37" t="s">
        <v>1</v>
      </c>
      <c r="C86" s="38">
        <v>2</v>
      </c>
    </row>
    <row r="87" spans="1:3" x14ac:dyDescent="0.2">
      <c r="A87" s="37" t="s">
        <v>53</v>
      </c>
      <c r="B87" s="37" t="s">
        <v>2</v>
      </c>
      <c r="C87" s="38">
        <v>1</v>
      </c>
    </row>
    <row r="88" spans="1:3" x14ac:dyDescent="0.2">
      <c r="A88" s="37" t="s">
        <v>53</v>
      </c>
      <c r="B88" s="37" t="s">
        <v>3</v>
      </c>
      <c r="C88" s="38">
        <v>1</v>
      </c>
    </row>
    <row r="89" spans="1:3" x14ac:dyDescent="0.2">
      <c r="A89" s="37" t="s">
        <v>53</v>
      </c>
      <c r="B89" s="37" t="s">
        <v>4</v>
      </c>
      <c r="C89" s="38">
        <v>3</v>
      </c>
    </row>
    <row r="90" spans="1:3" x14ac:dyDescent="0.2">
      <c r="A90" s="37" t="s">
        <v>53</v>
      </c>
      <c r="B90" s="37" t="s">
        <v>13</v>
      </c>
      <c r="C90" s="38">
        <v>1</v>
      </c>
    </row>
    <row r="91" spans="1:3" x14ac:dyDescent="0.2">
      <c r="A91" s="37" t="s">
        <v>53</v>
      </c>
      <c r="B91" s="37" t="s">
        <v>13</v>
      </c>
      <c r="C91" s="38">
        <v>1</v>
      </c>
    </row>
    <row r="92" spans="1:3" x14ac:dyDescent="0.2">
      <c r="A92" s="37" t="s">
        <v>53</v>
      </c>
      <c r="B92" s="37" t="s">
        <v>13</v>
      </c>
      <c r="C92" s="38">
        <v>4</v>
      </c>
    </row>
    <row r="93" spans="1:3" x14ac:dyDescent="0.2">
      <c r="A93" s="37" t="s">
        <v>54</v>
      </c>
      <c r="B93" s="37" t="s">
        <v>1</v>
      </c>
      <c r="C93" s="38">
        <v>2</v>
      </c>
    </row>
    <row r="94" spans="1:3" x14ac:dyDescent="0.2">
      <c r="A94" s="37" t="s">
        <v>54</v>
      </c>
      <c r="B94" s="37" t="s">
        <v>2</v>
      </c>
      <c r="C94" s="38">
        <v>2</v>
      </c>
    </row>
    <row r="95" spans="1:3" x14ac:dyDescent="0.2">
      <c r="A95" s="37" t="s">
        <v>54</v>
      </c>
      <c r="B95" s="37" t="s">
        <v>3</v>
      </c>
      <c r="C95" s="38">
        <v>1</v>
      </c>
    </row>
    <row r="96" spans="1:3" x14ac:dyDescent="0.2">
      <c r="A96" s="37" t="s">
        <v>54</v>
      </c>
      <c r="B96" s="37" t="s">
        <v>4</v>
      </c>
      <c r="C96" s="38">
        <v>2</v>
      </c>
    </row>
    <row r="97" spans="1:3" x14ac:dyDescent="0.2">
      <c r="A97" s="37" t="s">
        <v>54</v>
      </c>
      <c r="B97" s="37" t="s">
        <v>13</v>
      </c>
      <c r="C97" s="38">
        <v>2</v>
      </c>
    </row>
    <row r="98" spans="1:3" x14ac:dyDescent="0.2">
      <c r="A98" s="37" t="s">
        <v>54</v>
      </c>
      <c r="B98" s="37" t="s">
        <v>13</v>
      </c>
      <c r="C98" s="38">
        <v>1</v>
      </c>
    </row>
    <row r="99" spans="1:3" x14ac:dyDescent="0.2">
      <c r="A99" s="37" t="s">
        <v>54</v>
      </c>
      <c r="B99" s="37" t="s">
        <v>13</v>
      </c>
      <c r="C99" s="38">
        <v>2</v>
      </c>
    </row>
    <row r="100" spans="1:3" x14ac:dyDescent="0.2">
      <c r="A100" s="37" t="s">
        <v>75</v>
      </c>
      <c r="B100" s="37" t="s">
        <v>1</v>
      </c>
      <c r="C100" s="38">
        <v>2</v>
      </c>
    </row>
    <row r="101" spans="1:3" x14ac:dyDescent="0.2">
      <c r="A101" s="37" t="s">
        <v>75</v>
      </c>
      <c r="B101" s="37" t="s">
        <v>2</v>
      </c>
      <c r="C101" s="38">
        <v>1</v>
      </c>
    </row>
    <row r="102" spans="1:3" x14ac:dyDescent="0.2">
      <c r="A102" s="37" t="s">
        <v>75</v>
      </c>
      <c r="B102" s="37" t="s">
        <v>3</v>
      </c>
      <c r="C102" s="38">
        <v>2</v>
      </c>
    </row>
    <row r="103" spans="1:3" x14ac:dyDescent="0.2">
      <c r="A103" s="37" t="s">
        <v>75</v>
      </c>
      <c r="B103" s="37" t="s">
        <v>4</v>
      </c>
      <c r="C103" s="38">
        <v>2</v>
      </c>
    </row>
    <row r="104" spans="1:3" x14ac:dyDescent="0.2">
      <c r="A104" s="37" t="s">
        <v>75</v>
      </c>
      <c r="B104" s="37" t="s">
        <v>13</v>
      </c>
      <c r="C104" s="38">
        <v>1</v>
      </c>
    </row>
    <row r="105" spans="1:3" x14ac:dyDescent="0.2">
      <c r="A105" s="37" t="s">
        <v>75</v>
      </c>
      <c r="B105" s="37" t="s">
        <v>13</v>
      </c>
      <c r="C105" s="38">
        <v>2</v>
      </c>
    </row>
    <row r="106" spans="1:3" x14ac:dyDescent="0.2">
      <c r="A106" s="37" t="s">
        <v>76</v>
      </c>
      <c r="B106" s="37" t="s">
        <v>1</v>
      </c>
      <c r="C106" s="38">
        <v>2</v>
      </c>
    </row>
    <row r="107" spans="1:3" x14ac:dyDescent="0.2">
      <c r="A107" s="37" t="s">
        <v>76</v>
      </c>
      <c r="B107" s="37" t="s">
        <v>2</v>
      </c>
      <c r="C107" s="38">
        <v>2</v>
      </c>
    </row>
    <row r="108" spans="1:3" x14ac:dyDescent="0.2">
      <c r="A108" s="37" t="s">
        <v>76</v>
      </c>
      <c r="B108" s="37" t="s">
        <v>3</v>
      </c>
      <c r="C108" s="38">
        <v>2</v>
      </c>
    </row>
    <row r="109" spans="1:3" x14ac:dyDescent="0.2">
      <c r="A109" s="37" t="s">
        <v>76</v>
      </c>
      <c r="B109" s="37" t="s">
        <v>4</v>
      </c>
      <c r="C109" s="38">
        <v>2</v>
      </c>
    </row>
    <row r="110" spans="1:3" x14ac:dyDescent="0.2">
      <c r="A110" s="37" t="s">
        <v>76</v>
      </c>
      <c r="B110" s="37" t="s">
        <v>13</v>
      </c>
      <c r="C110" s="38">
        <v>2</v>
      </c>
    </row>
    <row r="111" spans="1:3" x14ac:dyDescent="0.2">
      <c r="A111" s="37" t="s">
        <v>76</v>
      </c>
      <c r="B111" s="37" t="s">
        <v>13</v>
      </c>
      <c r="C111" s="38">
        <v>2</v>
      </c>
    </row>
  </sheetData>
  <pageMargins left="0.7" right="0.7" top="0.75" bottom="0.75" header="0.3" footer="0.3"/>
  <pageSetup paperSize="9" orientation="portrait" horizontalDpi="1200" verticalDpi="1200"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FF0000"/>
  </sheetPr>
  <dimension ref="A1:I37"/>
  <sheetViews>
    <sheetView zoomScaleNormal="100" workbookViewId="0"/>
  </sheetViews>
  <sheetFormatPr defaultColWidth="9.140625" defaultRowHeight="15" customHeight="1" x14ac:dyDescent="0.2"/>
  <cols>
    <col min="1" max="1" width="10.5703125" style="40" customWidth="1"/>
    <col min="2" max="3" width="13.42578125" style="40" customWidth="1"/>
    <col min="4" max="4" width="13.5703125" style="40" customWidth="1"/>
    <col min="5" max="5" width="14.5703125" style="40" customWidth="1"/>
    <col min="6" max="6" width="14.140625" style="40" customWidth="1"/>
    <col min="7" max="7" width="10.5703125" style="40" customWidth="1"/>
    <col min="8" max="8" width="25.42578125" style="40" hidden="1" customWidth="1"/>
    <col min="9" max="9" width="9.140625" style="40"/>
    <col min="10" max="10" width="19.42578125" style="40" customWidth="1"/>
    <col min="11" max="16384" width="9.140625" style="40"/>
  </cols>
  <sheetData>
    <row r="1" spans="1:9" ht="75" customHeight="1" x14ac:dyDescent="0.2">
      <c r="A1" s="39"/>
      <c r="B1" s="39"/>
      <c r="C1" s="39"/>
      <c r="D1" s="39"/>
      <c r="E1" s="39"/>
      <c r="F1" s="39"/>
      <c r="G1" s="39"/>
      <c r="H1" s="39"/>
      <c r="I1" s="39"/>
    </row>
    <row r="2" spans="1:9" ht="15" customHeight="1" x14ac:dyDescent="0.2">
      <c r="A2" s="41"/>
      <c r="B2" s="41"/>
      <c r="C2" s="41"/>
      <c r="D2" s="41"/>
      <c r="E2" s="41"/>
      <c r="F2" s="41"/>
      <c r="G2" s="41"/>
      <c r="H2" s="41"/>
      <c r="I2" s="31"/>
    </row>
    <row r="3" spans="1:9" ht="30" customHeight="1" x14ac:dyDescent="0.25">
      <c r="A3" s="31"/>
      <c r="B3" s="63"/>
      <c r="C3" s="63"/>
      <c r="D3" s="63"/>
      <c r="E3" s="63"/>
      <c r="F3" s="63"/>
      <c r="G3" s="31"/>
      <c r="H3" s="31" t="s">
        <v>18</v>
      </c>
      <c r="I3" s="31"/>
    </row>
    <row r="4" spans="1:9" ht="15" customHeight="1" x14ac:dyDescent="0.2">
      <c r="A4" s="31"/>
      <c r="B4" s="65" t="str">
        <f>FIRE0705!A4</f>
        <v>Primary fires</v>
      </c>
      <c r="C4" s="65"/>
      <c r="D4" s="65"/>
      <c r="E4" s="65"/>
      <c r="F4" s="65"/>
      <c r="G4" s="31"/>
      <c r="H4" s="31" t="s">
        <v>17</v>
      </c>
      <c r="I4" s="31"/>
    </row>
    <row r="5" spans="1:9" ht="15" customHeight="1" x14ac:dyDescent="0.2">
      <c r="A5" s="31"/>
      <c r="B5" s="42"/>
      <c r="C5" s="42"/>
      <c r="D5" s="42"/>
      <c r="E5" s="42"/>
      <c r="F5" s="42"/>
      <c r="G5" s="31"/>
      <c r="H5" s="31"/>
      <c r="I5" s="31"/>
    </row>
    <row r="6" spans="1:9" ht="60" customHeight="1" thickBot="1" x14ac:dyDescent="0.25">
      <c r="A6" s="31" t="s">
        <v>10</v>
      </c>
      <c r="B6" s="43" t="s">
        <v>1</v>
      </c>
      <c r="C6" s="43" t="s">
        <v>4</v>
      </c>
      <c r="D6" s="43" t="s">
        <v>2</v>
      </c>
      <c r="E6" s="43" t="s">
        <v>3</v>
      </c>
      <c r="F6" s="43" t="s">
        <v>13</v>
      </c>
      <c r="G6" s="31"/>
      <c r="H6" s="31"/>
      <c r="I6" s="44" t="s">
        <v>56</v>
      </c>
    </row>
    <row r="7" spans="1:9" ht="15" customHeight="1" thickBot="1" x14ac:dyDescent="0.25">
      <c r="A7" s="45" t="s">
        <v>5</v>
      </c>
      <c r="B7" s="58" cm="1">
        <f t="array" ref="B7">IF($B$4="Primary fires",ROUND(SUMPRODUCT(('Data - fires'!$A$2:$A$810=$A7)*('Data - fires'!$B$2:$B$810=B$6)*('Data - fires'!$C$2:$C$810))/SUMPRODUCT(('Data - fires'!$A$2:$A$810=$A7)*('Data - fires'!$C$2:$C$810)),2),ROUND(SUMPRODUCT(('Data - fires with casualty'!$A$2:$A$703=$A7)*('Data - fires with casualty'!$B$2:$B$703=B$6)*('Data - fires with casualty'!$C$2:$C$703))/SUMPRODUCT(('Data - fires with casualty'!$A$2:$A$703=$A7)*('Data - fires with casualty'!$C$2:$C$703)),2))</f>
        <v>0.56000000000000005</v>
      </c>
      <c r="C7" s="58" cm="1">
        <f t="array" ref="C7">IF($B$4="Primary fires",ROUND(SUMPRODUCT(('Data - fires'!$A$2:$A$810=$A7)*('Data - fires'!$B$2:$B$810=C$6)*('Data - fires'!$C$2:$C$810))/SUMPRODUCT(('Data - fires'!$A$2:$A$810=$A7)*('Data - fires'!$C$2:$C$810)),2),ROUND(SUMPRODUCT(('Data - fires with casualty'!$A$2:$A$703=$A7)*('Data - fires with casualty'!$B$2:$B$703=C$6)*('Data - fires with casualty'!$C$2:$C$703))/SUMPRODUCT(('Data - fires with casualty'!$A$2:$A$703=$A7)*('Data - fires with casualty'!$C$2:$C$703)),2))</f>
        <v>0.14000000000000001</v>
      </c>
      <c r="D7" s="58" cm="1">
        <f t="array" ref="D7">IF($B$4="Primary fires",ROUND(SUMPRODUCT(('Data - fires'!$A$2:$A$810=$A7)*('Data - fires'!$B$2:$B$810=D$6)*('Data - fires'!$C$2:$C$810))/SUMPRODUCT(('Data - fires'!$A$2:$A$810=$A7)*('Data - fires'!$C$2:$C$810)),2),ROUND(SUMPRODUCT(('Data - fires with casualty'!$A$2:$A$703=$A7)*('Data - fires with casualty'!$B$2:$B$703=D$6)*('Data - fires with casualty'!$C$2:$C$703))/SUMPRODUCT(('Data - fires with casualty'!$A$2:$A$703=$A7)*('Data - fires with casualty'!$C$2:$C$703)),2))</f>
        <v>0.01</v>
      </c>
      <c r="E7" s="58" cm="1">
        <f t="array" ref="E7">IF($B$4="Primary fires",ROUND(SUMPRODUCT(('Data - fires'!$A$2:$A$810=$A7)*('Data - fires'!$B$2:$B$810=E$6)*('Data - fires'!$C$2:$C$810))/SUMPRODUCT(('Data - fires'!$A$2:$A$810=$A7)*('Data - fires'!$C$2:$C$810)),2),ROUND(SUMPRODUCT(('Data - fires with casualty'!$A$2:$A$703=$A7)*('Data - fires with casualty'!$B$2:$B$703=E$6)*('Data - fires with casualty'!$C$2:$C$703))/SUMPRODUCT(('Data - fires with casualty'!$A$2:$A$703=$A7)*('Data - fires with casualty'!$C$2:$C$703)),2))</f>
        <v>0.2</v>
      </c>
      <c r="F7" s="58" cm="1">
        <f t="array" ref="F7">IF($B$4="Primary fires",ROUND(SUMPRODUCT(('Data - fires'!$A$2:$A$810=$A7)*('Data - fires'!$B$2:$B$810=F$6)*('Data - fires'!$C$2:$C$810))/SUMPRODUCT(('Data - fires'!$A$2:$A$810=$A7)*('Data - fires'!$C$2:$C$810)),2),ROUND(SUMPRODUCT(('Data - fires with casualty'!$A$2:$A$703=$A7)*('Data - fires with casualty'!$B$2:$B$703=F$6)*('Data - fires with casualty'!$C$2:$C$703))/SUMPRODUCT(('Data - fires with casualty'!$A$2:$A$703=$A7)*('Data - fires with casualty'!$C$2:$C$703)),2))</f>
        <v>0.08</v>
      </c>
      <c r="G7" s="31"/>
      <c r="H7" s="31"/>
      <c r="I7" s="31"/>
    </row>
    <row r="8" spans="1:9" ht="15" customHeight="1" thickBot="1" x14ac:dyDescent="0.25">
      <c r="A8" s="31" t="s">
        <v>6</v>
      </c>
      <c r="B8" s="58" cm="1">
        <f t="array" ref="B8">IF($B$4="Primary fires",ROUND(SUMPRODUCT(('Data - fires'!$A$2:$A$810=$A8)*('Data - fires'!$B$2:$B$810=B$6)*('Data - fires'!$C$2:$C$810))/SUMPRODUCT(('Data - fires'!$A$2:$A$810=$A8)*('Data - fires'!$C$2:$C$810)),2),ROUND(SUMPRODUCT(('Data - fires with casualty'!$A$2:$A$703=$A8)*('Data - fires with casualty'!$B$2:$B$703=B$6)*('Data - fires with casualty'!$C$2:$C$703))/SUMPRODUCT(('Data - fires with casualty'!$A$2:$A$703=$A8)*('Data - fires with casualty'!$C$2:$C$703)),2))</f>
        <v>0.56999999999999995</v>
      </c>
      <c r="C8" s="58" cm="1">
        <f t="array" ref="C8">IF($B$4="Primary fires",ROUND(SUMPRODUCT(('Data - fires'!$A$2:$A$810=$A8)*('Data - fires'!$B$2:$B$810=C$6)*('Data - fires'!$C$2:$C$810))/SUMPRODUCT(('Data - fires'!$A$2:$A$810=$A8)*('Data - fires'!$C$2:$C$810)),2),ROUND(SUMPRODUCT(('Data - fires with casualty'!$A$2:$A$703=$A8)*('Data - fires with casualty'!$B$2:$B$703=C$6)*('Data - fires with casualty'!$C$2:$C$703))/SUMPRODUCT(('Data - fires with casualty'!$A$2:$A$703=$A8)*('Data - fires with casualty'!$C$2:$C$703)),2))</f>
        <v>0.13</v>
      </c>
      <c r="D8" s="58" cm="1">
        <f t="array" ref="D8">IF($B$4="Primary fires",ROUND(SUMPRODUCT(('Data - fires'!$A$2:$A$810=$A8)*('Data - fires'!$B$2:$B$810=D$6)*('Data - fires'!$C$2:$C$810))/SUMPRODUCT(('Data - fires'!$A$2:$A$810=$A8)*('Data - fires'!$C$2:$C$810)),2),ROUND(SUMPRODUCT(('Data - fires with casualty'!$A$2:$A$703=$A8)*('Data - fires with casualty'!$B$2:$B$703=D$6)*('Data - fires with casualty'!$C$2:$C$703))/SUMPRODUCT(('Data - fires with casualty'!$A$2:$A$703=$A8)*('Data - fires with casualty'!$C$2:$C$703)),2))</f>
        <v>0.01</v>
      </c>
      <c r="E8" s="58" cm="1">
        <f t="array" ref="E8">IF($B$4="Primary fires",ROUND(SUMPRODUCT(('Data - fires'!$A$2:$A$810=$A8)*('Data - fires'!$B$2:$B$810=E$6)*('Data - fires'!$C$2:$C$810))/SUMPRODUCT(('Data - fires'!$A$2:$A$810=$A8)*('Data - fires'!$C$2:$C$810)),2),ROUND(SUMPRODUCT(('Data - fires with casualty'!$A$2:$A$703=$A8)*('Data - fires with casualty'!$B$2:$B$703=E$6)*('Data - fires with casualty'!$C$2:$C$703))/SUMPRODUCT(('Data - fires with casualty'!$A$2:$A$703=$A8)*('Data - fires with casualty'!$C$2:$C$703)),2))</f>
        <v>0.21</v>
      </c>
      <c r="F8" s="58" cm="1">
        <f t="array" ref="F8">IF($B$4="Primary fires",ROUND(SUMPRODUCT(('Data - fires'!$A$2:$A$810=$A8)*('Data - fires'!$B$2:$B$810=F$6)*('Data - fires'!$C$2:$C$810))/SUMPRODUCT(('Data - fires'!$A$2:$A$810=$A8)*('Data - fires'!$C$2:$C$810)),2),ROUND(SUMPRODUCT(('Data - fires with casualty'!$A$2:$A$703=$A8)*('Data - fires with casualty'!$B$2:$B$703=F$6)*('Data - fires with casualty'!$C$2:$C$703))/SUMPRODUCT(('Data - fires with casualty'!$A$2:$A$703=$A8)*('Data - fires with casualty'!$C$2:$C$703)),2))</f>
        <v>7.0000000000000007E-2</v>
      </c>
      <c r="G8" s="31"/>
      <c r="H8" s="31"/>
      <c r="I8" s="44" t="s">
        <v>55</v>
      </c>
    </row>
    <row r="9" spans="1:9" ht="15" customHeight="1" thickBot="1" x14ac:dyDescent="0.25">
      <c r="A9" s="31" t="s">
        <v>7</v>
      </c>
      <c r="B9" s="58" cm="1">
        <f t="array" ref="B9">IF($B$4="Primary fires",ROUND(SUMPRODUCT(('Data - fires'!$A$2:$A$810=$A9)*('Data - fires'!$B$2:$B$810=B$6)*('Data - fires'!$C$2:$C$810))/SUMPRODUCT(('Data - fires'!$A$2:$A$810=$A9)*('Data - fires'!$C$2:$C$810)),2),ROUND(SUMPRODUCT(('Data - fires with casualty'!$A$2:$A$703=$A9)*('Data - fires with casualty'!$B$2:$B$703=B$6)*('Data - fires with casualty'!$C$2:$C$703))/SUMPRODUCT(('Data - fires with casualty'!$A$2:$A$703=$A9)*('Data - fires with casualty'!$C$2:$C$703)),2))</f>
        <v>0.59</v>
      </c>
      <c r="C9" s="58" cm="1">
        <f t="array" ref="C9">IF($B$4="Primary fires",ROUND(SUMPRODUCT(('Data - fires'!$A$2:$A$810=$A9)*('Data - fires'!$B$2:$B$810=C$6)*('Data - fires'!$C$2:$C$810))/SUMPRODUCT(('Data - fires'!$A$2:$A$810=$A9)*('Data - fires'!$C$2:$C$810)),2),ROUND(SUMPRODUCT(('Data - fires with casualty'!$A$2:$A$703=$A9)*('Data - fires with casualty'!$B$2:$B$703=C$6)*('Data - fires with casualty'!$C$2:$C$703))/SUMPRODUCT(('Data - fires with casualty'!$A$2:$A$703=$A9)*('Data - fires with casualty'!$C$2:$C$703)),2))</f>
        <v>0.13</v>
      </c>
      <c r="D9" s="58" cm="1">
        <f t="array" ref="D9">IF($B$4="Primary fires",ROUND(SUMPRODUCT(('Data - fires'!$A$2:$A$810=$A9)*('Data - fires'!$B$2:$B$810=D$6)*('Data - fires'!$C$2:$C$810))/SUMPRODUCT(('Data - fires'!$A$2:$A$810=$A9)*('Data - fires'!$C$2:$C$810)),2),ROUND(SUMPRODUCT(('Data - fires with casualty'!$A$2:$A$703=$A9)*('Data - fires with casualty'!$B$2:$B$703=D$6)*('Data - fires with casualty'!$C$2:$C$703))/SUMPRODUCT(('Data - fires with casualty'!$A$2:$A$703=$A9)*('Data - fires with casualty'!$C$2:$C$703)),2))</f>
        <v>0.01</v>
      </c>
      <c r="E9" s="58" cm="1">
        <f t="array" ref="E9">IF($B$4="Primary fires",ROUND(SUMPRODUCT(('Data - fires'!$A$2:$A$810=$A9)*('Data - fires'!$B$2:$B$810=E$6)*('Data - fires'!$C$2:$C$810))/SUMPRODUCT(('Data - fires'!$A$2:$A$810=$A9)*('Data - fires'!$C$2:$C$810)),2),ROUND(SUMPRODUCT(('Data - fires with casualty'!$A$2:$A$703=$A9)*('Data - fires with casualty'!$B$2:$B$703=E$6)*('Data - fires with casualty'!$C$2:$C$703))/SUMPRODUCT(('Data - fires with casualty'!$A$2:$A$703=$A9)*('Data - fires with casualty'!$C$2:$C$703)),2))</f>
        <v>0.19</v>
      </c>
      <c r="F9" s="58" cm="1">
        <f t="array" ref="F9">IF($B$4="Primary fires",ROUND(SUMPRODUCT(('Data - fires'!$A$2:$A$810=$A9)*('Data - fires'!$B$2:$B$810=F$6)*('Data - fires'!$C$2:$C$810))/SUMPRODUCT(('Data - fires'!$A$2:$A$810=$A9)*('Data - fires'!$C$2:$C$810)),2),ROUND(SUMPRODUCT(('Data - fires with casualty'!$A$2:$A$703=$A9)*('Data - fires with casualty'!$B$2:$B$703=F$6)*('Data - fires with casualty'!$C$2:$C$703))/SUMPRODUCT(('Data - fires with casualty'!$A$2:$A$703=$A9)*('Data - fires with casualty'!$C$2:$C$703)),2))</f>
        <v>7.0000000000000007E-2</v>
      </c>
      <c r="G9" s="31"/>
      <c r="H9" s="31"/>
      <c r="I9" s="31"/>
    </row>
    <row r="10" spans="1:9" ht="15" customHeight="1" thickBot="1" x14ac:dyDescent="0.25">
      <c r="A10" s="31" t="s">
        <v>8</v>
      </c>
      <c r="B10" s="58" cm="1">
        <f t="array" ref="B10">IF($B$4="Primary fires",ROUND(SUMPRODUCT(('Data - fires'!$A$2:$A$810=$A10)*('Data - fires'!$B$2:$B$810=B$6)*('Data - fires'!$C$2:$C$810))/SUMPRODUCT(('Data - fires'!$A$2:$A$810=$A10)*('Data - fires'!$C$2:$C$810)),2),ROUND(SUMPRODUCT(('Data - fires with casualty'!$A$2:$A$703=$A10)*('Data - fires with casualty'!$B$2:$B$703=B$6)*('Data - fires with casualty'!$C$2:$C$703))/SUMPRODUCT(('Data - fires with casualty'!$A$2:$A$703=$A10)*('Data - fires with casualty'!$C$2:$C$703)),2))</f>
        <v>0.6</v>
      </c>
      <c r="C10" s="58" cm="1">
        <f t="array" ref="C10">IF($B$4="Primary fires",ROUND(SUMPRODUCT(('Data - fires'!$A$2:$A$810=$A10)*('Data - fires'!$B$2:$B$810=C$6)*('Data - fires'!$C$2:$C$810))/SUMPRODUCT(('Data - fires'!$A$2:$A$810=$A10)*('Data - fires'!$C$2:$C$810)),2),ROUND(SUMPRODUCT(('Data - fires with casualty'!$A$2:$A$703=$A10)*('Data - fires with casualty'!$B$2:$B$703=C$6)*('Data - fires with casualty'!$C$2:$C$703))/SUMPRODUCT(('Data - fires with casualty'!$A$2:$A$703=$A10)*('Data - fires with casualty'!$C$2:$C$703)),2))</f>
        <v>0.13</v>
      </c>
      <c r="D10" s="58" cm="1">
        <f t="array" ref="D10">IF($B$4="Primary fires",ROUND(SUMPRODUCT(('Data - fires'!$A$2:$A$810=$A10)*('Data - fires'!$B$2:$B$810=D$6)*('Data - fires'!$C$2:$C$810))/SUMPRODUCT(('Data - fires'!$A$2:$A$810=$A10)*('Data - fires'!$C$2:$C$810)),2),ROUND(SUMPRODUCT(('Data - fires with casualty'!$A$2:$A$703=$A10)*('Data - fires with casualty'!$B$2:$B$703=D$6)*('Data - fires with casualty'!$C$2:$C$703))/SUMPRODUCT(('Data - fires with casualty'!$A$2:$A$703=$A10)*('Data - fires with casualty'!$C$2:$C$703)),2))</f>
        <v>0.01</v>
      </c>
      <c r="E10" s="58" cm="1">
        <f t="array" ref="E10">IF($B$4="Primary fires",ROUND(SUMPRODUCT(('Data - fires'!$A$2:$A$810=$A10)*('Data - fires'!$B$2:$B$810=E$6)*('Data - fires'!$C$2:$C$810))/SUMPRODUCT(('Data - fires'!$A$2:$A$810=$A10)*('Data - fires'!$C$2:$C$810)),2),ROUND(SUMPRODUCT(('Data - fires with casualty'!$A$2:$A$703=$A10)*('Data - fires with casualty'!$B$2:$B$703=E$6)*('Data - fires with casualty'!$C$2:$C$703))/SUMPRODUCT(('Data - fires with casualty'!$A$2:$A$703=$A10)*('Data - fires with casualty'!$C$2:$C$703)),2))</f>
        <v>0.19</v>
      </c>
      <c r="F10" s="58" cm="1">
        <f t="array" ref="F10">IF($B$4="Primary fires",ROUND(SUMPRODUCT(('Data - fires'!$A$2:$A$810=$A10)*('Data - fires'!$B$2:$B$810=F$6)*('Data - fires'!$C$2:$C$810))/SUMPRODUCT(('Data - fires'!$A$2:$A$810=$A10)*('Data - fires'!$C$2:$C$810)),2),ROUND(SUMPRODUCT(('Data - fires with casualty'!$A$2:$A$703=$A10)*('Data - fires with casualty'!$B$2:$B$703=F$6)*('Data - fires with casualty'!$C$2:$C$703))/SUMPRODUCT(('Data - fires with casualty'!$A$2:$A$703=$A10)*('Data - fires with casualty'!$C$2:$C$703)),2))</f>
        <v>7.0000000000000007E-2</v>
      </c>
      <c r="G10" s="31"/>
      <c r="H10" s="31"/>
      <c r="I10" s="31"/>
    </row>
    <row r="11" spans="1:9" ht="15" customHeight="1" thickBot="1" x14ac:dyDescent="0.25">
      <c r="A11" s="31" t="s">
        <v>9</v>
      </c>
      <c r="B11" s="58" cm="1">
        <f t="array" ref="B11">IF($B$4="Primary fires",ROUND(SUMPRODUCT(('Data - fires'!$A$2:$A$810=$A11)*('Data - fires'!$B$2:$B$810=B$6)*('Data - fires'!$C$2:$C$810))/SUMPRODUCT(('Data - fires'!$A$2:$A$810=$A11)*('Data - fires'!$C$2:$C$810)),2),ROUND(SUMPRODUCT(('Data - fires with casualty'!$A$2:$A$703=$A11)*('Data - fires with casualty'!$B$2:$B$703=B$6)*('Data - fires with casualty'!$C$2:$C$703))/SUMPRODUCT(('Data - fires with casualty'!$A$2:$A$703=$A11)*('Data - fires with casualty'!$C$2:$C$703)),2))</f>
        <v>0.59</v>
      </c>
      <c r="C11" s="58" cm="1">
        <f t="array" ref="C11">IF($B$4="Primary fires",ROUND(SUMPRODUCT(('Data - fires'!$A$2:$A$810=$A11)*('Data - fires'!$B$2:$B$810=C$6)*('Data - fires'!$C$2:$C$810))/SUMPRODUCT(('Data - fires'!$A$2:$A$810=$A11)*('Data - fires'!$C$2:$C$810)),2),ROUND(SUMPRODUCT(('Data - fires with casualty'!$A$2:$A$703=$A11)*('Data - fires with casualty'!$B$2:$B$703=C$6)*('Data - fires with casualty'!$C$2:$C$703))/SUMPRODUCT(('Data - fires with casualty'!$A$2:$A$703=$A11)*('Data - fires with casualty'!$C$2:$C$703)),2))</f>
        <v>0.13</v>
      </c>
      <c r="D11" s="58" cm="1">
        <f t="array" ref="D11">IF($B$4="Primary fires",ROUND(SUMPRODUCT(('Data - fires'!$A$2:$A$810=$A11)*('Data - fires'!$B$2:$B$810=D$6)*('Data - fires'!$C$2:$C$810))/SUMPRODUCT(('Data - fires'!$A$2:$A$810=$A11)*('Data - fires'!$C$2:$C$810)),2),ROUND(SUMPRODUCT(('Data - fires with casualty'!$A$2:$A$703=$A11)*('Data - fires with casualty'!$B$2:$B$703=D$6)*('Data - fires with casualty'!$C$2:$C$703))/SUMPRODUCT(('Data - fires with casualty'!$A$2:$A$703=$A11)*('Data - fires with casualty'!$C$2:$C$703)),2))</f>
        <v>0.01</v>
      </c>
      <c r="E11" s="58" cm="1">
        <f t="array" ref="E11">IF($B$4="Primary fires",ROUND(SUMPRODUCT(('Data - fires'!$A$2:$A$810=$A11)*('Data - fires'!$B$2:$B$810=E$6)*('Data - fires'!$C$2:$C$810))/SUMPRODUCT(('Data - fires'!$A$2:$A$810=$A11)*('Data - fires'!$C$2:$C$810)),2),ROUND(SUMPRODUCT(('Data - fires with casualty'!$A$2:$A$703=$A11)*('Data - fires with casualty'!$B$2:$B$703=E$6)*('Data - fires with casualty'!$C$2:$C$703))/SUMPRODUCT(('Data - fires with casualty'!$A$2:$A$703=$A11)*('Data - fires with casualty'!$C$2:$C$703)),2))</f>
        <v>0.2</v>
      </c>
      <c r="F11" s="58" cm="1">
        <f t="array" ref="F11">IF($B$4="Primary fires",ROUND(SUMPRODUCT(('Data - fires'!$A$2:$A$810=$A11)*('Data - fires'!$B$2:$B$810=F$6)*('Data - fires'!$C$2:$C$810))/SUMPRODUCT(('Data - fires'!$A$2:$A$810=$A11)*('Data - fires'!$C$2:$C$810)),2),ROUND(SUMPRODUCT(('Data - fires with casualty'!$A$2:$A$703=$A11)*('Data - fires with casualty'!$B$2:$B$703=F$6)*('Data - fires with casualty'!$C$2:$C$703))/SUMPRODUCT(('Data - fires with casualty'!$A$2:$A$703=$A11)*('Data - fires with casualty'!$C$2:$C$703)),2))</f>
        <v>7.0000000000000007E-2</v>
      </c>
      <c r="G11" s="31"/>
      <c r="H11" s="31"/>
      <c r="I11" s="31"/>
    </row>
    <row r="12" spans="1:9" ht="15" customHeight="1" thickBot="1" x14ac:dyDescent="0.25">
      <c r="A12" s="31" t="s">
        <v>15</v>
      </c>
      <c r="B12" s="58" cm="1">
        <f t="array" ref="B12">IF($B$4="Primary fires",ROUND(SUMPRODUCT(('Data - fires'!$A$2:$A$810=$A12)*('Data - fires'!$B$2:$B$810=B$6)*('Data - fires'!$C$2:$C$810))/SUMPRODUCT(('Data - fires'!$A$2:$A$810=$A12)*('Data - fires'!$C$2:$C$810)),2),ROUND(SUMPRODUCT(('Data - fires with casualty'!$A$2:$A$703=$A12)*('Data - fires with casualty'!$B$2:$B$703=B$6)*('Data - fires with casualty'!$C$2:$C$703))/SUMPRODUCT(('Data - fires with casualty'!$A$2:$A$703=$A12)*('Data - fires with casualty'!$C$2:$C$703)),2))</f>
        <v>0.6</v>
      </c>
      <c r="C12" s="58" cm="1">
        <f t="array" ref="C12">IF($B$4="Primary fires",ROUND(SUMPRODUCT(('Data - fires'!$A$2:$A$810=$A12)*('Data - fires'!$B$2:$B$810=C$6)*('Data - fires'!$C$2:$C$810))/SUMPRODUCT(('Data - fires'!$A$2:$A$810=$A12)*('Data - fires'!$C$2:$C$810)),2),ROUND(SUMPRODUCT(('Data - fires with casualty'!$A$2:$A$703=$A12)*('Data - fires with casualty'!$B$2:$B$703=C$6)*('Data - fires with casualty'!$C$2:$C$703))/SUMPRODUCT(('Data - fires with casualty'!$A$2:$A$703=$A12)*('Data - fires with casualty'!$C$2:$C$703)),2))</f>
        <v>0.13</v>
      </c>
      <c r="D12" s="58" cm="1">
        <f t="array" ref="D12">IF($B$4="Primary fires",ROUND(SUMPRODUCT(('Data - fires'!$A$2:$A$810=$A12)*('Data - fires'!$B$2:$B$810=D$6)*('Data - fires'!$C$2:$C$810))/SUMPRODUCT(('Data - fires'!$A$2:$A$810=$A12)*('Data - fires'!$C$2:$C$810)),2),ROUND(SUMPRODUCT(('Data - fires with casualty'!$A$2:$A$703=$A12)*('Data - fires with casualty'!$B$2:$B$703=D$6)*('Data - fires with casualty'!$C$2:$C$703))/SUMPRODUCT(('Data - fires with casualty'!$A$2:$A$703=$A12)*('Data - fires with casualty'!$C$2:$C$703)),2))</f>
        <v>0.01</v>
      </c>
      <c r="E12" s="58" cm="1">
        <f t="array" ref="E12">IF($B$4="Primary fires",ROUND(SUMPRODUCT(('Data - fires'!$A$2:$A$810=$A12)*('Data - fires'!$B$2:$B$810=E$6)*('Data - fires'!$C$2:$C$810))/SUMPRODUCT(('Data - fires'!$A$2:$A$810=$A12)*('Data - fires'!$C$2:$C$810)),2),ROUND(SUMPRODUCT(('Data - fires with casualty'!$A$2:$A$703=$A12)*('Data - fires with casualty'!$B$2:$B$703=E$6)*('Data - fires with casualty'!$C$2:$C$703))/SUMPRODUCT(('Data - fires with casualty'!$A$2:$A$703=$A12)*('Data - fires with casualty'!$C$2:$C$703)),2))</f>
        <v>0.19</v>
      </c>
      <c r="F12" s="58" cm="1">
        <f t="array" ref="F12">IF($B$4="Primary fires",ROUND(SUMPRODUCT(('Data - fires'!$A$2:$A$810=$A12)*('Data - fires'!$B$2:$B$810=F$6)*('Data - fires'!$C$2:$C$810))/SUMPRODUCT(('Data - fires'!$A$2:$A$810=$A12)*('Data - fires'!$C$2:$C$810)),2),ROUND(SUMPRODUCT(('Data - fires with casualty'!$A$2:$A$703=$A12)*('Data - fires with casualty'!$B$2:$B$703=F$6)*('Data - fires with casualty'!$C$2:$C$703))/SUMPRODUCT(('Data - fires with casualty'!$A$2:$A$703=$A12)*('Data - fires with casualty'!$C$2:$C$703)),2))</f>
        <v>7.0000000000000007E-2</v>
      </c>
      <c r="G12" s="31"/>
      <c r="H12" s="31"/>
      <c r="I12" s="31"/>
    </row>
    <row r="13" spans="1:9" ht="15" customHeight="1" thickBot="1" x14ac:dyDescent="0.25">
      <c r="A13" s="31" t="s">
        <v>26</v>
      </c>
      <c r="B13" s="58" cm="1">
        <f t="array" ref="B13">IF($B$4="Primary fires",ROUND(SUMPRODUCT(('Data - fires'!$A$2:$A$810=$A13)*('Data - fires'!$B$2:$B$810=B$6)*('Data - fires'!$C$2:$C$810))/SUMPRODUCT(('Data - fires'!$A$2:$A$810=$A13)*('Data - fires'!$C$2:$C$810)),2),ROUND(SUMPRODUCT(('Data - fires with casualty'!$A$2:$A$703=$A13)*('Data - fires with casualty'!$B$2:$B$703=B$6)*('Data - fires with casualty'!$C$2:$C$703))/SUMPRODUCT(('Data - fires with casualty'!$A$2:$A$703=$A13)*('Data - fires with casualty'!$C$2:$C$703)),2))</f>
        <v>0.59</v>
      </c>
      <c r="C13" s="58" cm="1">
        <f t="array" ref="C13">IF($B$4="Primary fires",ROUND(SUMPRODUCT(('Data - fires'!$A$2:$A$810=$A13)*('Data - fires'!$B$2:$B$810=C$6)*('Data - fires'!$C$2:$C$810))/SUMPRODUCT(('Data - fires'!$A$2:$A$810=$A13)*('Data - fires'!$C$2:$C$810)),2),ROUND(SUMPRODUCT(('Data - fires with casualty'!$A$2:$A$703=$A13)*('Data - fires with casualty'!$B$2:$B$703=C$6)*('Data - fires with casualty'!$C$2:$C$703))/SUMPRODUCT(('Data - fires with casualty'!$A$2:$A$703=$A13)*('Data - fires with casualty'!$C$2:$C$703)),2))</f>
        <v>0.13</v>
      </c>
      <c r="D13" s="58" cm="1">
        <f t="array" ref="D13">IF($B$4="Primary fires",ROUND(SUMPRODUCT(('Data - fires'!$A$2:$A$810=$A13)*('Data - fires'!$B$2:$B$810=D$6)*('Data - fires'!$C$2:$C$810))/SUMPRODUCT(('Data - fires'!$A$2:$A$810=$A13)*('Data - fires'!$C$2:$C$810)),2),ROUND(SUMPRODUCT(('Data - fires with casualty'!$A$2:$A$703=$A13)*('Data - fires with casualty'!$B$2:$B$703=D$6)*('Data - fires with casualty'!$C$2:$C$703))/SUMPRODUCT(('Data - fires with casualty'!$A$2:$A$703=$A13)*('Data - fires with casualty'!$C$2:$C$703)),2))</f>
        <v>0.01</v>
      </c>
      <c r="E13" s="58" cm="1">
        <f t="array" ref="E13">IF($B$4="Primary fires",ROUND(SUMPRODUCT(('Data - fires'!$A$2:$A$810=$A13)*('Data - fires'!$B$2:$B$810=E$6)*('Data - fires'!$C$2:$C$810))/SUMPRODUCT(('Data - fires'!$A$2:$A$810=$A13)*('Data - fires'!$C$2:$C$810)),2),ROUND(SUMPRODUCT(('Data - fires with casualty'!$A$2:$A$703=$A13)*('Data - fires with casualty'!$B$2:$B$703=E$6)*('Data - fires with casualty'!$C$2:$C$703))/SUMPRODUCT(('Data - fires with casualty'!$A$2:$A$703=$A13)*('Data - fires with casualty'!$C$2:$C$703)),2))</f>
        <v>0.19</v>
      </c>
      <c r="F13" s="58" cm="1">
        <f t="array" ref="F13">IF($B$4="Primary fires",ROUND(SUMPRODUCT(('Data - fires'!$A$2:$A$810=$A13)*('Data - fires'!$B$2:$B$810=F$6)*('Data - fires'!$C$2:$C$810))/SUMPRODUCT(('Data - fires'!$A$2:$A$810=$A13)*('Data - fires'!$C$2:$C$810)),2),ROUND(SUMPRODUCT(('Data - fires with casualty'!$A$2:$A$703=$A13)*('Data - fires with casualty'!$B$2:$B$703=F$6)*('Data - fires with casualty'!$C$2:$C$703))/SUMPRODUCT(('Data - fires with casualty'!$A$2:$A$703=$A13)*('Data - fires with casualty'!$C$2:$C$703)),2))</f>
        <v>7.0000000000000007E-2</v>
      </c>
      <c r="G13" s="31"/>
      <c r="H13" s="31"/>
      <c r="I13" s="31"/>
    </row>
    <row r="14" spans="1:9" ht="15" customHeight="1" thickBot="1" x14ac:dyDescent="0.25">
      <c r="A14" s="31" t="s">
        <v>27</v>
      </c>
      <c r="B14" s="58" cm="1">
        <f t="array" ref="B14">IF($B$4="Primary fires",ROUND(SUMPRODUCT(('Data - fires'!$A$2:$A$810=$A14)*('Data - fires'!$B$2:$B$810=B$6)*('Data - fires'!$C$2:$C$810))/SUMPRODUCT(('Data - fires'!$A$2:$A$810=$A14)*('Data - fires'!$C$2:$C$810)),2),ROUND(SUMPRODUCT(('Data - fires with casualty'!$A$2:$A$703=$A14)*('Data - fires with casualty'!$B$2:$B$703=B$6)*('Data - fires with casualty'!$C$2:$C$703))/SUMPRODUCT(('Data - fires with casualty'!$A$2:$A$703=$A14)*('Data - fires with casualty'!$C$2:$C$703)),2))</f>
        <v>0.59</v>
      </c>
      <c r="C14" s="58" cm="1">
        <f t="array" ref="C14">IF($B$4="Primary fires",ROUND(SUMPRODUCT(('Data - fires'!$A$2:$A$810=$A14)*('Data - fires'!$B$2:$B$810=C$6)*('Data - fires'!$C$2:$C$810))/SUMPRODUCT(('Data - fires'!$A$2:$A$810=$A14)*('Data - fires'!$C$2:$C$810)),2),ROUND(SUMPRODUCT(('Data - fires with casualty'!$A$2:$A$703=$A14)*('Data - fires with casualty'!$B$2:$B$703=C$6)*('Data - fires with casualty'!$C$2:$C$703))/SUMPRODUCT(('Data - fires with casualty'!$A$2:$A$703=$A14)*('Data - fires with casualty'!$C$2:$C$703)),2))</f>
        <v>0.13</v>
      </c>
      <c r="D14" s="58" cm="1">
        <f t="array" ref="D14">IF($B$4="Primary fires",ROUND(SUMPRODUCT(('Data - fires'!$A$2:$A$810=$A14)*('Data - fires'!$B$2:$B$810=D$6)*('Data - fires'!$C$2:$C$810))/SUMPRODUCT(('Data - fires'!$A$2:$A$810=$A14)*('Data - fires'!$C$2:$C$810)),2),ROUND(SUMPRODUCT(('Data - fires with casualty'!$A$2:$A$703=$A14)*('Data - fires with casualty'!$B$2:$B$703=D$6)*('Data - fires with casualty'!$C$2:$C$703))/SUMPRODUCT(('Data - fires with casualty'!$A$2:$A$703=$A14)*('Data - fires with casualty'!$C$2:$C$703)),2))</f>
        <v>0.01</v>
      </c>
      <c r="E14" s="58" cm="1">
        <f t="array" ref="E14">IF($B$4="Primary fires",ROUND(SUMPRODUCT(('Data - fires'!$A$2:$A$810=$A14)*('Data - fires'!$B$2:$B$810=E$6)*('Data - fires'!$C$2:$C$810))/SUMPRODUCT(('Data - fires'!$A$2:$A$810=$A14)*('Data - fires'!$C$2:$C$810)),2),ROUND(SUMPRODUCT(('Data - fires with casualty'!$A$2:$A$703=$A14)*('Data - fires with casualty'!$B$2:$B$703=E$6)*('Data - fires with casualty'!$C$2:$C$703))/SUMPRODUCT(('Data - fires with casualty'!$A$2:$A$703=$A14)*('Data - fires with casualty'!$C$2:$C$703)),2))</f>
        <v>0.19</v>
      </c>
      <c r="F14" s="58" cm="1">
        <f t="array" ref="F14">IF($B$4="Primary fires",ROUND(SUMPRODUCT(('Data - fires'!$A$2:$A$810=$A14)*('Data - fires'!$B$2:$B$810=F$6)*('Data - fires'!$C$2:$C$810))/SUMPRODUCT(('Data - fires'!$A$2:$A$810=$A14)*('Data - fires'!$C$2:$C$810)),2),ROUND(SUMPRODUCT(('Data - fires with casualty'!$A$2:$A$703=$A14)*('Data - fires with casualty'!$B$2:$B$703=F$6)*('Data - fires with casualty'!$C$2:$C$703))/SUMPRODUCT(('Data - fires with casualty'!$A$2:$A$703=$A14)*('Data - fires with casualty'!$C$2:$C$703)),2))</f>
        <v>0.09</v>
      </c>
      <c r="G14" s="31"/>
      <c r="H14" s="31"/>
      <c r="I14" s="31"/>
    </row>
    <row r="15" spans="1:9" ht="15" customHeight="1" thickBot="1" x14ac:dyDescent="0.25">
      <c r="A15" s="31" t="s">
        <v>28</v>
      </c>
      <c r="B15" s="58" cm="1">
        <f t="array" ref="B15">IF($B$4="Primary fires",ROUND(SUMPRODUCT(('Data - fires'!$A$2:$A$810=$A15)*('Data - fires'!$B$2:$B$810=B$6)*('Data - fires'!$C$2:$C$810))/SUMPRODUCT(('Data - fires'!$A$2:$A$810=$A15)*('Data - fires'!$C$2:$C$810)),2),ROUND(SUMPRODUCT(('Data - fires with casualty'!$A$2:$A$703=$A15)*('Data - fires with casualty'!$B$2:$B$703=B$6)*('Data - fires with casualty'!$C$2:$C$703))/SUMPRODUCT(('Data - fires with casualty'!$A$2:$A$703=$A15)*('Data - fires with casualty'!$C$2:$C$703)),2))</f>
        <v>0.6</v>
      </c>
      <c r="C15" s="58" cm="1">
        <f t="array" ref="C15">IF($B$4="Primary fires",ROUND(SUMPRODUCT(('Data - fires'!$A$2:$A$810=$A15)*('Data - fires'!$B$2:$B$810=C$6)*('Data - fires'!$C$2:$C$810))/SUMPRODUCT(('Data - fires'!$A$2:$A$810=$A15)*('Data - fires'!$C$2:$C$810)),2),ROUND(SUMPRODUCT(('Data - fires with casualty'!$A$2:$A$703=$A15)*('Data - fires with casualty'!$B$2:$B$703=C$6)*('Data - fires with casualty'!$C$2:$C$703))/SUMPRODUCT(('Data - fires with casualty'!$A$2:$A$703=$A15)*('Data - fires with casualty'!$C$2:$C$703)),2))</f>
        <v>0.12</v>
      </c>
      <c r="D15" s="58" cm="1">
        <f t="array" ref="D15">IF($B$4="Primary fires",ROUND(SUMPRODUCT(('Data - fires'!$A$2:$A$810=$A15)*('Data - fires'!$B$2:$B$810=D$6)*('Data - fires'!$C$2:$C$810))/SUMPRODUCT(('Data - fires'!$A$2:$A$810=$A15)*('Data - fires'!$C$2:$C$810)),2),ROUND(SUMPRODUCT(('Data - fires with casualty'!$A$2:$A$703=$A15)*('Data - fires with casualty'!$B$2:$B$703=D$6)*('Data - fires with casualty'!$C$2:$C$703))/SUMPRODUCT(('Data - fires with casualty'!$A$2:$A$703=$A15)*('Data - fires with casualty'!$C$2:$C$703)),2))</f>
        <v>0.02</v>
      </c>
      <c r="E15" s="58" cm="1">
        <f t="array" ref="E15">IF($B$4="Primary fires",ROUND(SUMPRODUCT(('Data - fires'!$A$2:$A$810=$A15)*('Data - fires'!$B$2:$B$810=E$6)*('Data - fires'!$C$2:$C$810))/SUMPRODUCT(('Data - fires'!$A$2:$A$810=$A15)*('Data - fires'!$C$2:$C$810)),2),ROUND(SUMPRODUCT(('Data - fires with casualty'!$A$2:$A$703=$A15)*('Data - fires with casualty'!$B$2:$B$703=E$6)*('Data - fires with casualty'!$C$2:$C$703))/SUMPRODUCT(('Data - fires with casualty'!$A$2:$A$703=$A15)*('Data - fires with casualty'!$C$2:$C$703)),2))</f>
        <v>0.2</v>
      </c>
      <c r="F15" s="58" cm="1">
        <f t="array" ref="F15">IF($B$4="Primary fires",ROUND(SUMPRODUCT(('Data - fires'!$A$2:$A$810=$A15)*('Data - fires'!$B$2:$B$810=F$6)*('Data - fires'!$C$2:$C$810))/SUMPRODUCT(('Data - fires'!$A$2:$A$810=$A15)*('Data - fires'!$C$2:$C$810)),2),ROUND(SUMPRODUCT(('Data - fires with casualty'!$A$2:$A$703=$A15)*('Data - fires with casualty'!$B$2:$B$703=F$6)*('Data - fires with casualty'!$C$2:$C$703))/SUMPRODUCT(('Data - fires with casualty'!$A$2:$A$703=$A15)*('Data - fires with casualty'!$C$2:$C$703)),2))</f>
        <v>7.0000000000000007E-2</v>
      </c>
      <c r="G15" s="31"/>
      <c r="H15" s="31"/>
      <c r="I15" s="31"/>
    </row>
    <row r="16" spans="1:9" ht="15" customHeight="1" thickBot="1" x14ac:dyDescent="0.25">
      <c r="A16" s="31" t="s">
        <v>29</v>
      </c>
      <c r="B16" s="58" cm="1">
        <f t="array" ref="B16">IF($B$4="Primary fires",ROUND(SUMPRODUCT(('Data - fires'!$A$2:$A$810=$A16)*('Data - fires'!$B$2:$B$810=B$6)*('Data - fires'!$C$2:$C$810))/SUMPRODUCT(('Data - fires'!$A$2:$A$810=$A16)*('Data - fires'!$C$2:$C$810)),2),ROUND(SUMPRODUCT(('Data - fires with casualty'!$A$2:$A$703=$A16)*('Data - fires with casualty'!$B$2:$B$703=B$6)*('Data - fires with casualty'!$C$2:$C$703))/SUMPRODUCT(('Data - fires with casualty'!$A$2:$A$703=$A16)*('Data - fires with casualty'!$C$2:$C$703)),2))</f>
        <v>0.6</v>
      </c>
      <c r="C16" s="58" cm="1">
        <f t="array" ref="C16">IF($B$4="Primary fires",ROUND(SUMPRODUCT(('Data - fires'!$A$2:$A$810=$A16)*('Data - fires'!$B$2:$B$810=C$6)*('Data - fires'!$C$2:$C$810))/SUMPRODUCT(('Data - fires'!$A$2:$A$810=$A16)*('Data - fires'!$C$2:$C$810)),2),ROUND(SUMPRODUCT(('Data - fires with casualty'!$A$2:$A$703=$A16)*('Data - fires with casualty'!$B$2:$B$703=C$6)*('Data - fires with casualty'!$C$2:$C$703))/SUMPRODUCT(('Data - fires with casualty'!$A$2:$A$703=$A16)*('Data - fires with casualty'!$C$2:$C$703)),2))</f>
        <v>0.13</v>
      </c>
      <c r="D16" s="58" cm="1">
        <f t="array" ref="D16">IF($B$4="Primary fires",ROUND(SUMPRODUCT(('Data - fires'!$A$2:$A$810=$A16)*('Data - fires'!$B$2:$B$810=D$6)*('Data - fires'!$C$2:$C$810))/SUMPRODUCT(('Data - fires'!$A$2:$A$810=$A16)*('Data - fires'!$C$2:$C$810)),2),ROUND(SUMPRODUCT(('Data - fires with casualty'!$A$2:$A$703=$A16)*('Data - fires with casualty'!$B$2:$B$703=D$6)*('Data - fires with casualty'!$C$2:$C$703))/SUMPRODUCT(('Data - fires with casualty'!$A$2:$A$703=$A16)*('Data - fires with casualty'!$C$2:$C$703)),2))</f>
        <v>0.01</v>
      </c>
      <c r="E16" s="58" cm="1">
        <f t="array" ref="E16">IF($B$4="Primary fires",ROUND(SUMPRODUCT(('Data - fires'!$A$2:$A$810=$A16)*('Data - fires'!$B$2:$B$810=E$6)*('Data - fires'!$C$2:$C$810))/SUMPRODUCT(('Data - fires'!$A$2:$A$810=$A16)*('Data - fires'!$C$2:$C$810)),2),ROUND(SUMPRODUCT(('Data - fires with casualty'!$A$2:$A$703=$A16)*('Data - fires with casualty'!$B$2:$B$703=E$6)*('Data - fires with casualty'!$C$2:$C$703))/SUMPRODUCT(('Data - fires with casualty'!$A$2:$A$703=$A16)*('Data - fires with casualty'!$C$2:$C$703)),2))</f>
        <v>0.19</v>
      </c>
      <c r="F16" s="58" cm="1">
        <f t="array" ref="F16">IF($B$4="Primary fires",ROUND(SUMPRODUCT(('Data - fires'!$A$2:$A$810=$A16)*('Data - fires'!$B$2:$B$810=F$6)*('Data - fires'!$C$2:$C$810))/SUMPRODUCT(('Data - fires'!$A$2:$A$810=$A16)*('Data - fires'!$C$2:$C$810)),2),ROUND(SUMPRODUCT(('Data - fires with casualty'!$A$2:$A$703=$A16)*('Data - fires with casualty'!$B$2:$B$703=F$6)*('Data - fires with casualty'!$C$2:$C$703))/SUMPRODUCT(('Data - fires with casualty'!$A$2:$A$703=$A16)*('Data - fires with casualty'!$C$2:$C$703)),2))</f>
        <v>7.0000000000000007E-2</v>
      </c>
      <c r="G16" s="31"/>
      <c r="H16" s="31"/>
      <c r="I16" s="31"/>
    </row>
    <row r="17" spans="1:9" ht="15" customHeight="1" thickBot="1" x14ac:dyDescent="0.25">
      <c r="A17" s="31" t="s">
        <v>45</v>
      </c>
      <c r="B17" s="58" cm="1">
        <f t="array" ref="B17">IF($B$4="Primary fires",ROUND(SUMPRODUCT(('Data - fires'!$A$2:$A$810=$A17)*('Data - fires'!$B$2:$B$810=B$6)*('Data - fires'!$C$2:$C$810))/SUMPRODUCT(('Data - fires'!$A$2:$A$810=$A17)*('Data - fires'!$C$2:$C$810)),2),ROUND(SUMPRODUCT(('Data - fires with casualty'!$A$2:$A$703=$A17)*('Data - fires with casualty'!$B$2:$B$703=B$6)*('Data - fires with casualty'!$C$2:$C$703))/SUMPRODUCT(('Data - fires with casualty'!$A$2:$A$703=$A17)*('Data - fires with casualty'!$C$2:$C$703)),2))</f>
        <v>0.64</v>
      </c>
      <c r="C17" s="58" cm="1">
        <f t="array" ref="C17">IF($B$4="Primary fires",ROUND(SUMPRODUCT(('Data - fires'!$A$2:$A$810=$A17)*('Data - fires'!$B$2:$B$810=C$6)*('Data - fires'!$C$2:$C$810))/SUMPRODUCT(('Data - fires'!$A$2:$A$810=$A17)*('Data - fires'!$C$2:$C$810)),2),ROUND(SUMPRODUCT(('Data - fires with casualty'!$A$2:$A$703=$A17)*('Data - fires with casualty'!$B$2:$B$703=C$6)*('Data - fires with casualty'!$C$2:$C$703))/SUMPRODUCT(('Data - fires with casualty'!$A$2:$A$703=$A17)*('Data - fires with casualty'!$C$2:$C$703)),2))</f>
        <v>0.13</v>
      </c>
      <c r="D17" s="58" cm="1">
        <f t="array" ref="D17">IF($B$4="Primary fires",ROUND(SUMPRODUCT(('Data - fires'!$A$2:$A$810=$A17)*('Data - fires'!$B$2:$B$810=D$6)*('Data - fires'!$C$2:$C$810))/SUMPRODUCT(('Data - fires'!$A$2:$A$810=$A17)*('Data - fires'!$C$2:$C$810)),2),ROUND(SUMPRODUCT(('Data - fires with casualty'!$A$2:$A$703=$A17)*('Data - fires with casualty'!$B$2:$B$703=D$6)*('Data - fires with casualty'!$C$2:$C$703))/SUMPRODUCT(('Data - fires with casualty'!$A$2:$A$703=$A17)*('Data - fires with casualty'!$C$2:$C$703)),2))</f>
        <v>0.01</v>
      </c>
      <c r="E17" s="58" cm="1">
        <f t="array" ref="E17">IF($B$4="Primary fires",ROUND(SUMPRODUCT(('Data - fires'!$A$2:$A$810=$A17)*('Data - fires'!$B$2:$B$810=E$6)*('Data - fires'!$C$2:$C$810))/SUMPRODUCT(('Data - fires'!$A$2:$A$810=$A17)*('Data - fires'!$C$2:$C$810)),2),ROUND(SUMPRODUCT(('Data - fires with casualty'!$A$2:$A$703=$A17)*('Data - fires with casualty'!$B$2:$B$703=E$6)*('Data - fires with casualty'!$C$2:$C$703))/SUMPRODUCT(('Data - fires with casualty'!$A$2:$A$703=$A17)*('Data - fires with casualty'!$C$2:$C$703)),2))</f>
        <v>0.14000000000000001</v>
      </c>
      <c r="F17" s="58" cm="1">
        <f t="array" ref="F17">IF($B$4="Primary fires",ROUND(SUMPRODUCT(('Data - fires'!$A$2:$A$810=$A17)*('Data - fires'!$B$2:$B$810=F$6)*('Data - fires'!$C$2:$C$810))/SUMPRODUCT(('Data - fires'!$A$2:$A$810=$A17)*('Data - fires'!$C$2:$C$810)),2),ROUND(SUMPRODUCT(('Data - fires with casualty'!$A$2:$A$703=$A17)*('Data - fires with casualty'!$B$2:$B$703=F$6)*('Data - fires with casualty'!$C$2:$C$703))/SUMPRODUCT(('Data - fires with casualty'!$A$2:$A$703=$A17)*('Data - fires with casualty'!$C$2:$C$703)),2))</f>
        <v>0.08</v>
      </c>
      <c r="G17" s="31"/>
      <c r="H17" s="31"/>
      <c r="I17" s="31"/>
    </row>
    <row r="18" spans="1:9" ht="15" customHeight="1" thickBot="1" x14ac:dyDescent="0.25">
      <c r="A18" s="31" t="s">
        <v>52</v>
      </c>
      <c r="B18" s="58" cm="1">
        <f t="array" ref="B18">IF($B$4="Primary fires",ROUND(SUMPRODUCT(('Data - fires'!$A$2:$A$810=$A18)*('Data - fires'!$B$2:$B$810=B$6)*('Data - fires'!$C$2:$C$810))/SUMPRODUCT(('Data - fires'!$A$2:$A$810=$A18)*('Data - fires'!$C$2:$C$810)),2),ROUND(SUMPRODUCT(('Data - fires with casualty'!$A$2:$A$703=$A18)*('Data - fires with casualty'!$B$2:$B$703=B$6)*('Data - fires with casualty'!$C$2:$C$703))/SUMPRODUCT(('Data - fires with casualty'!$A$2:$A$703=$A18)*('Data - fires with casualty'!$C$2:$C$703)),2))</f>
        <v>0.59</v>
      </c>
      <c r="C18" s="58" cm="1">
        <f t="array" ref="C18">IF($B$4="Primary fires",ROUND(SUMPRODUCT(('Data - fires'!$A$2:$A$810=$A18)*('Data - fires'!$B$2:$B$810=C$6)*('Data - fires'!$C$2:$C$810))/SUMPRODUCT(('Data - fires'!$A$2:$A$810=$A18)*('Data - fires'!$C$2:$C$810)),2),ROUND(SUMPRODUCT(('Data - fires with casualty'!$A$2:$A$703=$A18)*('Data - fires with casualty'!$B$2:$B$703=C$6)*('Data - fires with casualty'!$C$2:$C$703))/SUMPRODUCT(('Data - fires with casualty'!$A$2:$A$703=$A18)*('Data - fires with casualty'!$C$2:$C$703)),2))</f>
        <v>0.13</v>
      </c>
      <c r="D18" s="58" cm="1">
        <f t="array" ref="D18">IF($B$4="Primary fires",ROUND(SUMPRODUCT(('Data - fires'!$A$2:$A$810=$A18)*('Data - fires'!$B$2:$B$810=D$6)*('Data - fires'!$C$2:$C$810))/SUMPRODUCT(('Data - fires'!$A$2:$A$810=$A18)*('Data - fires'!$C$2:$C$810)),2),ROUND(SUMPRODUCT(('Data - fires with casualty'!$A$2:$A$703=$A18)*('Data - fires with casualty'!$B$2:$B$703=D$6)*('Data - fires with casualty'!$C$2:$C$703))/SUMPRODUCT(('Data - fires with casualty'!$A$2:$A$703=$A18)*('Data - fires with casualty'!$C$2:$C$703)),2))</f>
        <v>0.01</v>
      </c>
      <c r="E18" s="58" cm="1">
        <f t="array" ref="E18">IF($B$4="Primary fires",ROUND(SUMPRODUCT(('Data - fires'!$A$2:$A$810=$A18)*('Data - fires'!$B$2:$B$810=E$6)*('Data - fires'!$C$2:$C$810))/SUMPRODUCT(('Data - fires'!$A$2:$A$810=$A18)*('Data - fires'!$C$2:$C$810)),2),ROUND(SUMPRODUCT(('Data - fires with casualty'!$A$2:$A$703=$A18)*('Data - fires with casualty'!$B$2:$B$703=E$6)*('Data - fires with casualty'!$C$2:$C$703))/SUMPRODUCT(('Data - fires with casualty'!$A$2:$A$703=$A18)*('Data - fires with casualty'!$C$2:$C$703)),2))</f>
        <v>0.19</v>
      </c>
      <c r="F18" s="58" cm="1">
        <f t="array" ref="F18">IF($B$4="Primary fires",ROUND(SUMPRODUCT(('Data - fires'!$A$2:$A$810=$A18)*('Data - fires'!$B$2:$B$810=F$6)*('Data - fires'!$C$2:$C$810))/SUMPRODUCT(('Data - fires'!$A$2:$A$810=$A18)*('Data - fires'!$C$2:$C$810)),2),ROUND(SUMPRODUCT(('Data - fires with casualty'!$A$2:$A$703=$A18)*('Data - fires with casualty'!$B$2:$B$703=F$6)*('Data - fires with casualty'!$C$2:$C$703))/SUMPRODUCT(('Data - fires with casualty'!$A$2:$A$703=$A18)*('Data - fires with casualty'!$C$2:$C$703)),2))</f>
        <v>0.08</v>
      </c>
      <c r="G18" s="31"/>
      <c r="H18" s="31"/>
      <c r="I18" s="31"/>
    </row>
    <row r="19" spans="1:9" ht="15" customHeight="1" thickBot="1" x14ac:dyDescent="0.25">
      <c r="A19" s="31" t="s">
        <v>53</v>
      </c>
      <c r="B19" s="58" cm="1">
        <f t="array" ref="B19">IF($B$4="Primary fires",ROUND(SUMPRODUCT(('Data - fires'!$A$2:$A$810=$A19)*('Data - fires'!$B$2:$B$810=B$6)*('Data - fires'!$C$2:$C$810))/SUMPRODUCT(('Data - fires'!$A$2:$A$810=$A19)*('Data - fires'!$C$2:$C$810)),2),ROUND(SUMPRODUCT(('Data - fires with casualty'!$A$2:$A$703=$A19)*('Data - fires with casualty'!$B$2:$B$703=B$6)*('Data - fires with casualty'!$C$2:$C$703))/SUMPRODUCT(('Data - fires with casualty'!$A$2:$A$703=$A19)*('Data - fires with casualty'!$C$2:$C$703)),2))</f>
        <v>0.57999999999999996</v>
      </c>
      <c r="C19" s="58" cm="1">
        <f t="array" ref="C19">IF($B$4="Primary fires",ROUND(SUMPRODUCT(('Data - fires'!$A$2:$A$810=$A19)*('Data - fires'!$B$2:$B$810=C$6)*('Data - fires'!$C$2:$C$810))/SUMPRODUCT(('Data - fires'!$A$2:$A$810=$A19)*('Data - fires'!$C$2:$C$810)),2),ROUND(SUMPRODUCT(('Data - fires with casualty'!$A$2:$A$703=$A19)*('Data - fires with casualty'!$B$2:$B$703=C$6)*('Data - fires with casualty'!$C$2:$C$703))/SUMPRODUCT(('Data - fires with casualty'!$A$2:$A$703=$A19)*('Data - fires with casualty'!$C$2:$C$703)),2))</f>
        <v>0.12</v>
      </c>
      <c r="D19" s="58" cm="1">
        <f t="array" ref="D19">IF($B$4="Primary fires",ROUND(SUMPRODUCT(('Data - fires'!$A$2:$A$810=$A19)*('Data - fires'!$B$2:$B$810=D$6)*('Data - fires'!$C$2:$C$810))/SUMPRODUCT(('Data - fires'!$A$2:$A$810=$A19)*('Data - fires'!$C$2:$C$810)),2),ROUND(SUMPRODUCT(('Data - fires with casualty'!$A$2:$A$703=$A19)*('Data - fires with casualty'!$B$2:$B$703=D$6)*('Data - fires with casualty'!$C$2:$C$703))/SUMPRODUCT(('Data - fires with casualty'!$A$2:$A$703=$A19)*('Data - fires with casualty'!$C$2:$C$703)),2))</f>
        <v>0.01</v>
      </c>
      <c r="E19" s="58" cm="1">
        <f t="array" ref="E19">IF($B$4="Primary fires",ROUND(SUMPRODUCT(('Data - fires'!$A$2:$A$810=$A19)*('Data - fires'!$B$2:$B$810=E$6)*('Data - fires'!$C$2:$C$810))/SUMPRODUCT(('Data - fires'!$A$2:$A$810=$A19)*('Data - fires'!$C$2:$C$810)),2),ROUND(SUMPRODUCT(('Data - fires with casualty'!$A$2:$A$703=$A19)*('Data - fires with casualty'!$B$2:$B$703=E$6)*('Data - fires with casualty'!$C$2:$C$703))/SUMPRODUCT(('Data - fires with casualty'!$A$2:$A$703=$A19)*('Data - fires with casualty'!$C$2:$C$703)),2))</f>
        <v>0.2</v>
      </c>
      <c r="F19" s="58" cm="1">
        <f t="array" ref="F19">IF($B$4="Primary fires",ROUND(SUMPRODUCT(('Data - fires'!$A$2:$A$810=$A19)*('Data - fires'!$B$2:$B$810=F$6)*('Data - fires'!$C$2:$C$810))/SUMPRODUCT(('Data - fires'!$A$2:$A$810=$A19)*('Data - fires'!$C$2:$C$810)),2),ROUND(SUMPRODUCT(('Data - fires with casualty'!$A$2:$A$703=$A19)*('Data - fires with casualty'!$B$2:$B$703=F$6)*('Data - fires with casualty'!$C$2:$C$703))/SUMPRODUCT(('Data - fires with casualty'!$A$2:$A$703=$A19)*('Data - fires with casualty'!$C$2:$C$703)),2))</f>
        <v>0.08</v>
      </c>
      <c r="G19" s="31"/>
      <c r="H19" s="31"/>
      <c r="I19" s="31"/>
    </row>
    <row r="20" spans="1:9" ht="15" customHeight="1" x14ac:dyDescent="0.2">
      <c r="A20" s="31" t="s">
        <v>54</v>
      </c>
      <c r="B20" s="58" cm="1">
        <f t="array" ref="B20">IF($B$4="Primary fires",ROUND(SUMPRODUCT(('Data - fires'!$A$2:$A$810=$A20)*('Data - fires'!$B$2:$B$810=B$6)*('Data - fires'!$C$2:$C$810))/SUMPRODUCT(('Data - fires'!$A$2:$A$810=$A20)*('Data - fires'!$C$2:$C$810)),2),ROUND(SUMPRODUCT(('Data - fires with casualty'!$A$2:$A$703=$A20)*('Data - fires with casualty'!$B$2:$B$703=B$6)*('Data - fires with casualty'!$C$2:$C$703))/SUMPRODUCT(('Data - fires with casualty'!$A$2:$A$703=$A20)*('Data - fires with casualty'!$C$2:$C$703)),2))</f>
        <v>0.57999999999999996</v>
      </c>
      <c r="C20" s="58" cm="1">
        <f t="array" ref="C20">IF($B$4="Primary fires",ROUND(SUMPRODUCT(('Data - fires'!$A$2:$A$810=$A20)*('Data - fires'!$B$2:$B$810=C$6)*('Data - fires'!$C$2:$C$810))/SUMPRODUCT(('Data - fires'!$A$2:$A$810=$A20)*('Data - fires'!$C$2:$C$810)),2),ROUND(SUMPRODUCT(('Data - fires with casualty'!$A$2:$A$703=$A20)*('Data - fires with casualty'!$B$2:$B$703=C$6)*('Data - fires with casualty'!$C$2:$C$703))/SUMPRODUCT(('Data - fires with casualty'!$A$2:$A$703=$A20)*('Data - fires with casualty'!$C$2:$C$703)),2))</f>
        <v>0.13</v>
      </c>
      <c r="D20" s="58" cm="1">
        <f t="array" ref="D20">IF($B$4="Primary fires",ROUND(SUMPRODUCT(('Data - fires'!$A$2:$A$810=$A20)*('Data - fires'!$B$2:$B$810=D$6)*('Data - fires'!$C$2:$C$810))/SUMPRODUCT(('Data - fires'!$A$2:$A$810=$A20)*('Data - fires'!$C$2:$C$810)),2),ROUND(SUMPRODUCT(('Data - fires with casualty'!$A$2:$A$703=$A20)*('Data - fires with casualty'!$B$2:$B$703=D$6)*('Data - fires with casualty'!$C$2:$C$703))/SUMPRODUCT(('Data - fires with casualty'!$A$2:$A$703=$A20)*('Data - fires with casualty'!$C$2:$C$703)),2))</f>
        <v>0.01</v>
      </c>
      <c r="E20" s="58" cm="1">
        <f t="array" ref="E20">IF($B$4="Primary fires",ROUND(SUMPRODUCT(('Data - fires'!$A$2:$A$810=$A20)*('Data - fires'!$B$2:$B$810=E$6)*('Data - fires'!$C$2:$C$810))/SUMPRODUCT(('Data - fires'!$A$2:$A$810=$A20)*('Data - fires'!$C$2:$C$810)),2),ROUND(SUMPRODUCT(('Data - fires with casualty'!$A$2:$A$703=$A20)*('Data - fires with casualty'!$B$2:$B$703=E$6)*('Data - fires with casualty'!$C$2:$C$703))/SUMPRODUCT(('Data - fires with casualty'!$A$2:$A$703=$A20)*('Data - fires with casualty'!$C$2:$C$703)),2))</f>
        <v>0.19</v>
      </c>
      <c r="F20" s="58" cm="1">
        <f t="array" ref="F20">IF($B$4="Primary fires",ROUND(SUMPRODUCT(('Data - fires'!$A$2:$A$810=$A20)*('Data - fires'!$B$2:$B$810=F$6)*('Data - fires'!$C$2:$C$810))/SUMPRODUCT(('Data - fires'!$A$2:$A$810=$A20)*('Data - fires'!$C$2:$C$810)),2),ROUND(SUMPRODUCT(('Data - fires with casualty'!$A$2:$A$703=$A20)*('Data - fires with casualty'!$B$2:$B$703=F$6)*('Data - fires with casualty'!$C$2:$C$703))/SUMPRODUCT(('Data - fires with casualty'!$A$2:$A$703=$A20)*('Data - fires with casualty'!$C$2:$C$703)),2))</f>
        <v>0.08</v>
      </c>
      <c r="G20" s="31"/>
      <c r="H20" s="31"/>
      <c r="I20" s="31"/>
    </row>
    <row r="21" spans="1:9" x14ac:dyDescent="0.2">
      <c r="A21" s="31" t="s">
        <v>75</v>
      </c>
      <c r="B21" s="59" cm="1">
        <f t="array" ref="B21">IF($B$4="Primary fires",ROUND(SUMPRODUCT(('Data - fires'!$A$2:$A$810=$A21)*('Data - fires'!$B$2:$B$810=B$6)*('Data - fires'!$C$2:$C$810))/SUMPRODUCT(('Data - fires'!$A$2:$A$810=$A21)*('Data - fires'!$C$2:$C$810)),2),ROUND(SUMPRODUCT(('Data - fires with casualty'!$A$2:$A$703=$A21)*('Data - fires with casualty'!$B$2:$B$703=B$6)*('Data - fires with casualty'!$C$2:$C$703))/SUMPRODUCT(('Data - fires with casualty'!$A$2:$A$703=$A21)*('Data - fires with casualty'!$C$2:$C$703)),2))</f>
        <v>0.57999999999999996</v>
      </c>
      <c r="C21" s="59" cm="1">
        <f t="array" ref="C21">IF($B$4="Primary fires",ROUND(SUMPRODUCT(('Data - fires'!$A$2:$A$810=$A21)*('Data - fires'!$B$2:$B$810=C$6)*('Data - fires'!$C$2:$C$810))/SUMPRODUCT(('Data - fires'!$A$2:$A$810=$A21)*('Data - fires'!$C$2:$C$810)),2),ROUND(SUMPRODUCT(('Data - fires with casualty'!$A$2:$A$703=$A21)*('Data - fires with casualty'!$B$2:$B$703=C$6)*('Data - fires with casualty'!$C$2:$C$703))/SUMPRODUCT(('Data - fires with casualty'!$A$2:$A$703=$A21)*('Data - fires with casualty'!$C$2:$C$703)),2))</f>
        <v>0.13</v>
      </c>
      <c r="D21" s="59" cm="1">
        <f t="array" ref="D21">IF($B$4="Primary fires",ROUND(SUMPRODUCT(('Data - fires'!$A$2:$A$810=$A21)*('Data - fires'!$B$2:$B$810=D$6)*('Data - fires'!$C$2:$C$810))/SUMPRODUCT(('Data - fires'!$A$2:$A$810=$A21)*('Data - fires'!$C$2:$C$810)),2),ROUND(SUMPRODUCT(('Data - fires with casualty'!$A$2:$A$703=$A21)*('Data - fires with casualty'!$B$2:$B$703=D$6)*('Data - fires with casualty'!$C$2:$C$703))/SUMPRODUCT(('Data - fires with casualty'!$A$2:$A$703=$A21)*('Data - fires with casualty'!$C$2:$C$703)),2))</f>
        <v>0.01</v>
      </c>
      <c r="E21" s="59" cm="1">
        <f t="array" ref="E21">IF($B$4="Primary fires",ROUND(SUMPRODUCT(('Data - fires'!$A$2:$A$810=$A21)*('Data - fires'!$B$2:$B$810=E$6)*('Data - fires'!$C$2:$C$810))/SUMPRODUCT(('Data - fires'!$A$2:$A$810=$A21)*('Data - fires'!$C$2:$C$810)),2),ROUND(SUMPRODUCT(('Data - fires with casualty'!$A$2:$A$703=$A21)*('Data - fires with casualty'!$B$2:$B$703=E$6)*('Data - fires with casualty'!$C$2:$C$703))/SUMPRODUCT(('Data - fires with casualty'!$A$2:$A$703=$A21)*('Data - fires with casualty'!$C$2:$C$703)),2))</f>
        <v>0.2</v>
      </c>
      <c r="F21" s="59" cm="1">
        <f t="array" ref="F21">IF($B$4="Primary fires",ROUND(SUMPRODUCT(('Data - fires'!$A$2:$A$810=$A21)*('Data - fires'!$B$2:$B$810=F$6)*('Data - fires'!$C$2:$C$810))/SUMPRODUCT(('Data - fires'!$A$2:$A$810=$A21)*('Data - fires'!$C$2:$C$810)),2),ROUND(SUMPRODUCT(('Data - fires with casualty'!$A$2:$A$703=$A21)*('Data - fires with casualty'!$B$2:$B$703=F$6)*('Data - fires with casualty'!$C$2:$C$703))/SUMPRODUCT(('Data - fires with casualty'!$A$2:$A$703=$A21)*('Data - fires with casualty'!$C$2:$C$703)),2))</f>
        <v>0.08</v>
      </c>
      <c r="G21" s="31"/>
      <c r="H21" s="31"/>
      <c r="I21" s="31"/>
    </row>
    <row r="22" spans="1:9" x14ac:dyDescent="0.2">
      <c r="A22" s="31" t="s">
        <v>76</v>
      </c>
      <c r="B22" s="59" cm="1">
        <f t="array" ref="B22">IF($B$4="Primary fires",ROUND(SUMPRODUCT(('Data - fires'!$A$2:$A$810=$A22)*('Data - fires'!$B$2:$B$810=B$6)*('Data - fires'!$C$2:$C$810))/SUMPRODUCT(('Data - fires'!$A$2:$A$810=$A22)*('Data - fires'!$C$2:$C$810)),2),ROUND(SUMPRODUCT(('Data - fires with casualty'!$A$2:$A$703=$A22)*('Data - fires with casualty'!$B$2:$B$703=B$6)*('Data - fires with casualty'!$C$2:$C$703))/SUMPRODUCT(('Data - fires with casualty'!$A$2:$A$703=$A22)*('Data - fires with casualty'!$C$2:$C$703)),2))</f>
        <v>0.56000000000000005</v>
      </c>
      <c r="C22" s="59" cm="1">
        <f t="array" ref="C22">IF($B$4="Primary fires",ROUND(SUMPRODUCT(('Data - fires'!$A$2:$A$810=$A22)*('Data - fires'!$B$2:$B$810=C$6)*('Data - fires'!$C$2:$C$810))/SUMPRODUCT(('Data - fires'!$A$2:$A$810=$A22)*('Data - fires'!$C$2:$C$810)),2),ROUND(SUMPRODUCT(('Data - fires with casualty'!$A$2:$A$703=$A22)*('Data - fires with casualty'!$B$2:$B$703=C$6)*('Data - fires with casualty'!$C$2:$C$703))/SUMPRODUCT(('Data - fires with casualty'!$A$2:$A$703=$A22)*('Data - fires with casualty'!$C$2:$C$703)),2))</f>
        <v>0.13</v>
      </c>
      <c r="D22" s="59" cm="1">
        <f t="array" ref="D22">IF($B$4="Primary fires",ROUND(SUMPRODUCT(('Data - fires'!$A$2:$A$810=$A22)*('Data - fires'!$B$2:$B$810=D$6)*('Data - fires'!$C$2:$C$810))/SUMPRODUCT(('Data - fires'!$A$2:$A$810=$A22)*('Data - fires'!$C$2:$C$810)),2),ROUND(SUMPRODUCT(('Data - fires with casualty'!$A$2:$A$703=$A22)*('Data - fires with casualty'!$B$2:$B$703=D$6)*('Data - fires with casualty'!$C$2:$C$703))/SUMPRODUCT(('Data - fires with casualty'!$A$2:$A$703=$A22)*('Data - fires with casualty'!$C$2:$C$703)),2))</f>
        <v>0.01</v>
      </c>
      <c r="E22" s="59" cm="1">
        <f t="array" ref="E22">IF($B$4="Primary fires",ROUND(SUMPRODUCT(('Data - fires'!$A$2:$A$810=$A22)*('Data - fires'!$B$2:$B$810=E$6)*('Data - fires'!$C$2:$C$810))/SUMPRODUCT(('Data - fires'!$A$2:$A$810=$A22)*('Data - fires'!$C$2:$C$810)),2),ROUND(SUMPRODUCT(('Data - fires with casualty'!$A$2:$A$703=$A22)*('Data - fires with casualty'!$B$2:$B$703=E$6)*('Data - fires with casualty'!$C$2:$C$703))/SUMPRODUCT(('Data - fires with casualty'!$A$2:$A$703=$A22)*('Data - fires with casualty'!$C$2:$C$703)),2))</f>
        <v>0.21</v>
      </c>
      <c r="F22" s="59" cm="1">
        <f t="array" ref="F22">IF($B$4="Primary fires",ROUND(SUMPRODUCT(('Data - fires'!$A$2:$A$810=$A22)*('Data - fires'!$B$2:$B$810=F$6)*('Data - fires'!$C$2:$C$810))/SUMPRODUCT(('Data - fires'!$A$2:$A$810=$A22)*('Data - fires'!$C$2:$C$810)),2),ROUND(SUMPRODUCT(('Data - fires with casualty'!$A$2:$A$703=$A22)*('Data - fires with casualty'!$B$2:$B$703=F$6)*('Data - fires with casualty'!$C$2:$C$703))/SUMPRODUCT(('Data - fires with casualty'!$A$2:$A$703=$A22)*('Data - fires with casualty'!$C$2:$C$703)),2))</f>
        <v>0.09</v>
      </c>
      <c r="G22" s="31"/>
      <c r="H22" s="31"/>
      <c r="I22" s="31"/>
    </row>
    <row r="23" spans="1:9" ht="30" customHeight="1" x14ac:dyDescent="0.2">
      <c r="A23" s="46"/>
      <c r="B23" s="46"/>
      <c r="C23" s="46"/>
      <c r="D23" s="46"/>
      <c r="E23" s="46"/>
      <c r="F23" s="46"/>
      <c r="G23" s="31"/>
      <c r="H23" s="31"/>
      <c r="I23" s="31"/>
    </row>
    <row r="24" spans="1:9" ht="76.5" customHeight="1" x14ac:dyDescent="0.2">
      <c r="A24" s="46"/>
      <c r="B24" s="46"/>
      <c r="C24" s="46"/>
      <c r="D24" s="46"/>
      <c r="E24" s="46"/>
      <c r="F24" s="46"/>
      <c r="G24" s="46"/>
      <c r="H24" s="46"/>
      <c r="I24" s="31"/>
    </row>
    <row r="25" spans="1:9" x14ac:dyDescent="0.2">
      <c r="A25" s="47"/>
      <c r="B25" s="47"/>
      <c r="C25" s="47"/>
      <c r="D25" s="47"/>
      <c r="E25" s="47"/>
      <c r="F25" s="47"/>
      <c r="G25" s="31"/>
      <c r="H25" s="31"/>
      <c r="I25" s="31"/>
    </row>
    <row r="26" spans="1:9" ht="15.75" x14ac:dyDescent="0.25">
      <c r="A26" s="48"/>
      <c r="B26" s="47"/>
      <c r="C26" s="47"/>
      <c r="D26" s="47"/>
      <c r="E26" s="47"/>
      <c r="F26" s="47"/>
      <c r="G26" s="49"/>
      <c r="H26" s="49"/>
      <c r="I26" s="31"/>
    </row>
    <row r="27" spans="1:9" ht="32.25" customHeight="1" x14ac:dyDescent="0.2">
      <c r="A27" s="50"/>
      <c r="B27" s="50"/>
      <c r="C27" s="50"/>
      <c r="D27" s="50"/>
      <c r="E27" s="50"/>
      <c r="F27" s="50"/>
      <c r="G27" s="49"/>
      <c r="H27" s="31"/>
      <c r="I27" s="31"/>
    </row>
    <row r="28" spans="1:9" ht="15" customHeight="1" x14ac:dyDescent="0.2">
      <c r="A28" s="49"/>
      <c r="B28" s="49"/>
      <c r="C28" s="49"/>
      <c r="D28" s="49"/>
      <c r="E28" s="49"/>
      <c r="F28" s="49"/>
      <c r="G28" s="31"/>
      <c r="H28" s="31"/>
      <c r="I28" s="31"/>
    </row>
    <row r="29" spans="1:9" ht="14.25" customHeight="1" x14ac:dyDescent="0.2">
      <c r="A29" s="46"/>
      <c r="B29" s="46"/>
      <c r="C29" s="46"/>
      <c r="D29" s="46"/>
      <c r="E29" s="46"/>
      <c r="F29" s="46"/>
      <c r="G29" s="31"/>
      <c r="H29" s="31"/>
      <c r="I29" s="31"/>
    </row>
    <row r="30" spans="1:9" ht="15" customHeight="1" x14ac:dyDescent="0.2">
      <c r="A30" s="31"/>
      <c r="B30" s="31"/>
      <c r="C30" s="31"/>
      <c r="D30" s="31"/>
      <c r="E30" s="31"/>
      <c r="F30" s="31"/>
      <c r="G30" s="31"/>
      <c r="H30" s="31"/>
      <c r="I30" s="31"/>
    </row>
    <row r="31" spans="1:9" ht="29.25" customHeight="1" x14ac:dyDescent="0.2">
      <c r="A31" s="46"/>
      <c r="B31" s="46"/>
      <c r="C31" s="46"/>
      <c r="D31" s="46"/>
      <c r="E31" s="46"/>
      <c r="F31" s="46"/>
      <c r="G31" s="31"/>
      <c r="H31" s="31"/>
      <c r="I31" s="31"/>
    </row>
    <row r="32" spans="1:9" ht="15" customHeight="1" x14ac:dyDescent="0.2">
      <c r="A32" s="64"/>
      <c r="B32" s="64"/>
      <c r="C32" s="64"/>
      <c r="D32" s="64"/>
      <c r="E32" s="64"/>
      <c r="F32" s="31"/>
      <c r="G32" s="31"/>
      <c r="H32" s="31"/>
      <c r="I32" s="31"/>
    </row>
    <row r="33" spans="1:9" ht="15" customHeight="1" x14ac:dyDescent="0.2">
      <c r="A33" s="31"/>
      <c r="B33" s="31"/>
      <c r="C33" s="31"/>
      <c r="D33" s="31"/>
      <c r="E33" s="31"/>
      <c r="F33" s="31"/>
      <c r="G33" s="31"/>
      <c r="H33" s="31"/>
      <c r="I33" s="31"/>
    </row>
    <row r="34" spans="1:9" ht="15" customHeight="1" x14ac:dyDescent="0.2">
      <c r="A34" s="68"/>
      <c r="B34" s="68"/>
      <c r="C34" s="68"/>
      <c r="D34" s="68"/>
      <c r="E34" s="68"/>
      <c r="F34" s="68"/>
      <c r="G34" s="31"/>
      <c r="H34" s="31"/>
      <c r="I34" s="31"/>
    </row>
    <row r="35" spans="1:9" ht="15" customHeight="1" x14ac:dyDescent="0.2">
      <c r="A35" s="31"/>
      <c r="B35" s="31"/>
      <c r="C35" s="31"/>
      <c r="D35" s="31"/>
      <c r="E35" s="31"/>
      <c r="F35" s="31"/>
      <c r="G35" s="31"/>
      <c r="H35" s="31"/>
      <c r="I35" s="31"/>
    </row>
    <row r="36" spans="1:9" ht="15" customHeight="1" x14ac:dyDescent="0.2">
      <c r="A36" s="31"/>
      <c r="B36" s="31"/>
      <c r="C36" s="31"/>
      <c r="D36" s="31"/>
      <c r="E36" s="67"/>
      <c r="F36" s="67"/>
      <c r="G36" s="31"/>
      <c r="H36" s="31"/>
      <c r="I36" s="31"/>
    </row>
    <row r="37" spans="1:9" ht="15" customHeight="1" x14ac:dyDescent="0.2">
      <c r="A37" s="31"/>
      <c r="B37" s="64"/>
      <c r="C37" s="64"/>
      <c r="D37" s="64"/>
      <c r="E37" s="66"/>
      <c r="F37" s="66"/>
      <c r="G37" s="31"/>
      <c r="H37" s="31"/>
      <c r="I37" s="31"/>
    </row>
  </sheetData>
  <mergeCells count="7">
    <mergeCell ref="B3:F3"/>
    <mergeCell ref="B37:D37"/>
    <mergeCell ref="A32:E32"/>
    <mergeCell ref="B4:F4"/>
    <mergeCell ref="E37:F37"/>
    <mergeCell ref="E36:F36"/>
    <mergeCell ref="A34:F34"/>
  </mergeCells>
  <phoneticPr fontId="15" type="noConversion"/>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7401-DBE9-4310-9142-3F7E0BDCF1A1}">
  <sheetPr codeName="Sheet7"/>
  <dimension ref="A1:N41"/>
  <sheetViews>
    <sheetView zoomScaleNormal="100" workbookViewId="0">
      <pane ySplit="6" topLeftCell="A7" activePane="bottomLeft" state="frozen"/>
      <selection pane="bottomLeft"/>
    </sheetView>
  </sheetViews>
  <sheetFormatPr defaultColWidth="9.140625" defaultRowHeight="15" customHeight="1" x14ac:dyDescent="0.2"/>
  <cols>
    <col min="1" max="1" width="16" style="40" customWidth="1"/>
    <col min="2" max="2" width="15.7109375" style="40" customWidth="1"/>
    <col min="3" max="3" width="13.42578125" style="40" customWidth="1"/>
    <col min="4" max="4" width="13.5703125" style="40" customWidth="1"/>
    <col min="5" max="5" width="14.5703125" style="40" customWidth="1"/>
    <col min="6" max="6" width="14.140625" style="40" customWidth="1"/>
    <col min="7" max="7" width="10.5703125" style="40" customWidth="1"/>
    <col min="8" max="8" width="25.42578125" style="40" customWidth="1"/>
    <col min="9" max="9" width="9.140625" style="40"/>
    <col min="10" max="10" width="19.42578125" style="40" customWidth="1"/>
    <col min="11" max="13" width="9.140625" style="40"/>
    <col min="14" max="14" width="0" style="40" hidden="1" customWidth="1"/>
    <col min="15" max="16384" width="9.140625" style="40"/>
  </cols>
  <sheetData>
    <row r="1" spans="1:14" ht="18.75" x14ac:dyDescent="0.2">
      <c r="A1" s="52" t="s">
        <v>87</v>
      </c>
      <c r="B1" s="52"/>
      <c r="C1" s="52"/>
      <c r="D1" s="52"/>
      <c r="E1" s="52"/>
      <c r="F1" s="52"/>
      <c r="G1" s="52"/>
      <c r="H1" s="52"/>
      <c r="I1" s="52"/>
      <c r="J1" s="52"/>
      <c r="K1" s="52"/>
      <c r="L1" s="31"/>
      <c r="M1" s="31"/>
      <c r="N1" s="31"/>
    </row>
    <row r="2" spans="1:14" ht="15" customHeight="1" x14ac:dyDescent="0.2">
      <c r="A2" s="52" t="s">
        <v>88</v>
      </c>
      <c r="B2" s="52"/>
      <c r="C2" s="52"/>
      <c r="D2" s="52"/>
      <c r="E2" s="52"/>
      <c r="F2" s="52"/>
      <c r="G2" s="52"/>
      <c r="H2" s="52"/>
      <c r="I2" s="52"/>
      <c r="J2" s="52"/>
      <c r="K2" s="52"/>
      <c r="L2" s="31"/>
      <c r="M2" s="31"/>
      <c r="N2" s="31"/>
    </row>
    <row r="3" spans="1:14" ht="25.5" customHeight="1" x14ac:dyDescent="0.25">
      <c r="A3" s="48" t="s">
        <v>89</v>
      </c>
      <c r="C3" s="48"/>
      <c r="D3" s="48"/>
      <c r="E3" s="48"/>
      <c r="F3" s="48"/>
      <c r="G3" s="31"/>
      <c r="H3" s="31"/>
      <c r="I3" s="31"/>
      <c r="J3" s="31"/>
      <c r="K3" s="31"/>
      <c r="L3" s="31"/>
      <c r="M3" s="31"/>
      <c r="N3" s="31"/>
    </row>
    <row r="4" spans="1:14" ht="15" customHeight="1" x14ac:dyDescent="0.2">
      <c r="A4" s="52" t="s">
        <v>18</v>
      </c>
      <c r="C4" s="31"/>
      <c r="D4" s="31"/>
      <c r="E4" s="31"/>
      <c r="F4" s="31"/>
      <c r="G4" s="31"/>
      <c r="H4" s="31"/>
      <c r="I4" s="31"/>
      <c r="J4" s="31"/>
      <c r="K4" s="31"/>
      <c r="L4" s="31"/>
      <c r="M4" s="31"/>
      <c r="N4" s="31"/>
    </row>
    <row r="5" spans="1:14" ht="15" customHeight="1" thickBot="1" x14ac:dyDescent="0.25">
      <c r="A5" s="31"/>
      <c r="B5" s="52"/>
      <c r="C5" s="31"/>
      <c r="D5" s="31"/>
      <c r="E5" s="31"/>
      <c r="F5" s="31"/>
      <c r="G5" s="31"/>
      <c r="H5" s="31"/>
      <c r="I5" s="31"/>
      <c r="J5" s="31"/>
      <c r="K5" s="31"/>
      <c r="L5" s="31"/>
      <c r="M5" s="31"/>
      <c r="N5" s="31"/>
    </row>
    <row r="6" spans="1:14" ht="60" customHeight="1" thickTop="1" thickBot="1" x14ac:dyDescent="0.25">
      <c r="A6" s="53" t="s">
        <v>10</v>
      </c>
      <c r="B6" s="54" t="s">
        <v>1</v>
      </c>
      <c r="C6" s="54" t="s">
        <v>4</v>
      </c>
      <c r="D6" s="54" t="s">
        <v>2</v>
      </c>
      <c r="E6" s="54" t="s">
        <v>3</v>
      </c>
      <c r="F6" s="54" t="s">
        <v>13</v>
      </c>
      <c r="G6" s="31"/>
      <c r="H6" s="31"/>
      <c r="I6" s="31"/>
      <c r="J6" s="31"/>
      <c r="K6" s="31"/>
      <c r="L6" s="31"/>
      <c r="M6" s="31"/>
      <c r="N6" s="31"/>
    </row>
    <row r="7" spans="1:14" ht="15.75" customHeight="1" thickTop="1" x14ac:dyDescent="0.2">
      <c r="A7" s="31" t="s">
        <v>5</v>
      </c>
      <c r="B7" s="60">
        <f>FIRE0705_working!B7</f>
        <v>0.56000000000000005</v>
      </c>
      <c r="C7" s="60">
        <f>FIRE0705_working!C7</f>
        <v>0.14000000000000001</v>
      </c>
      <c r="D7" s="60">
        <f>FIRE0705_working!D7</f>
        <v>0.01</v>
      </c>
      <c r="E7" s="60">
        <f>FIRE0705_working!E7</f>
        <v>0.2</v>
      </c>
      <c r="F7" s="60">
        <f>FIRE0705_working!F7</f>
        <v>0.08</v>
      </c>
      <c r="G7" s="31"/>
      <c r="H7" s="31"/>
      <c r="I7" s="31"/>
      <c r="J7" s="31"/>
      <c r="K7" s="31"/>
      <c r="L7" s="31"/>
      <c r="M7" s="31"/>
      <c r="N7" s="31"/>
    </row>
    <row r="8" spans="1:14" ht="15.75" customHeight="1" x14ac:dyDescent="0.2">
      <c r="A8" s="31" t="s">
        <v>6</v>
      </c>
      <c r="B8" s="60">
        <f>FIRE0705_working!B8</f>
        <v>0.56999999999999995</v>
      </c>
      <c r="C8" s="60">
        <f>FIRE0705_working!C8</f>
        <v>0.13</v>
      </c>
      <c r="D8" s="60">
        <f>FIRE0705_working!D8</f>
        <v>0.01</v>
      </c>
      <c r="E8" s="60">
        <f>FIRE0705_working!E8</f>
        <v>0.21</v>
      </c>
      <c r="F8" s="60">
        <f>FIRE0705_working!F8</f>
        <v>7.0000000000000007E-2</v>
      </c>
      <c r="G8" s="31"/>
      <c r="H8" s="31"/>
      <c r="I8" s="31"/>
      <c r="J8" s="31"/>
      <c r="K8" s="31"/>
      <c r="L8" s="31"/>
      <c r="M8" s="31"/>
      <c r="N8" s="31"/>
    </row>
    <row r="9" spans="1:14" ht="15.75" customHeight="1" x14ac:dyDescent="0.2">
      <c r="A9" s="31" t="s">
        <v>7</v>
      </c>
      <c r="B9" s="60">
        <f>FIRE0705_working!B9</f>
        <v>0.59</v>
      </c>
      <c r="C9" s="60">
        <f>FIRE0705_working!C9</f>
        <v>0.13</v>
      </c>
      <c r="D9" s="60">
        <f>FIRE0705_working!D9</f>
        <v>0.01</v>
      </c>
      <c r="E9" s="60">
        <f>FIRE0705_working!E9</f>
        <v>0.19</v>
      </c>
      <c r="F9" s="60">
        <f>FIRE0705_working!F9</f>
        <v>7.0000000000000007E-2</v>
      </c>
      <c r="G9" s="31"/>
      <c r="H9" s="31"/>
      <c r="I9" s="31"/>
      <c r="J9" s="31"/>
      <c r="K9" s="31"/>
      <c r="L9" s="31"/>
      <c r="M9" s="31"/>
      <c r="N9" s="31"/>
    </row>
    <row r="10" spans="1:14" ht="15.75" customHeight="1" x14ac:dyDescent="0.2">
      <c r="A10" s="31" t="s">
        <v>8</v>
      </c>
      <c r="B10" s="60">
        <f>FIRE0705_working!B10</f>
        <v>0.6</v>
      </c>
      <c r="C10" s="60">
        <f>FIRE0705_working!C10</f>
        <v>0.13</v>
      </c>
      <c r="D10" s="60">
        <f>FIRE0705_working!D10</f>
        <v>0.01</v>
      </c>
      <c r="E10" s="60">
        <f>FIRE0705_working!E10</f>
        <v>0.19</v>
      </c>
      <c r="F10" s="60">
        <f>FIRE0705_working!F10</f>
        <v>7.0000000000000007E-2</v>
      </c>
      <c r="G10" s="31"/>
      <c r="H10" s="31"/>
      <c r="I10" s="31"/>
      <c r="J10" s="31"/>
      <c r="K10" s="31"/>
      <c r="L10" s="31"/>
      <c r="M10" s="31"/>
      <c r="N10" s="31"/>
    </row>
    <row r="11" spans="1:14" ht="15.75" customHeight="1" x14ac:dyDescent="0.2">
      <c r="A11" s="31" t="s">
        <v>9</v>
      </c>
      <c r="B11" s="60">
        <f>FIRE0705_working!B11</f>
        <v>0.59</v>
      </c>
      <c r="C11" s="60">
        <f>FIRE0705_working!C11</f>
        <v>0.13</v>
      </c>
      <c r="D11" s="60">
        <f>FIRE0705_working!D11</f>
        <v>0.01</v>
      </c>
      <c r="E11" s="60">
        <f>FIRE0705_working!E11</f>
        <v>0.2</v>
      </c>
      <c r="F11" s="60">
        <f>FIRE0705_working!F11</f>
        <v>7.0000000000000007E-2</v>
      </c>
      <c r="G11" s="31"/>
      <c r="H11" s="31"/>
      <c r="I11" s="31"/>
      <c r="J11" s="31"/>
      <c r="K11" s="31"/>
      <c r="L11" s="31"/>
      <c r="M11" s="31"/>
      <c r="N11" s="31"/>
    </row>
    <row r="12" spans="1:14" ht="15.75" customHeight="1" x14ac:dyDescent="0.2">
      <c r="A12" s="31" t="s">
        <v>15</v>
      </c>
      <c r="B12" s="60">
        <f>FIRE0705_working!B12</f>
        <v>0.6</v>
      </c>
      <c r="C12" s="60">
        <f>FIRE0705_working!C12</f>
        <v>0.13</v>
      </c>
      <c r="D12" s="60">
        <f>FIRE0705_working!D12</f>
        <v>0.01</v>
      </c>
      <c r="E12" s="60">
        <f>FIRE0705_working!E12</f>
        <v>0.19</v>
      </c>
      <c r="F12" s="60">
        <f>FIRE0705_working!F12</f>
        <v>7.0000000000000007E-2</v>
      </c>
      <c r="G12" s="31"/>
      <c r="H12" s="31"/>
      <c r="I12" s="31"/>
      <c r="J12" s="31"/>
      <c r="K12" s="31"/>
      <c r="L12" s="31"/>
      <c r="M12" s="31"/>
      <c r="N12" s="31"/>
    </row>
    <row r="13" spans="1:14" ht="15.75" customHeight="1" x14ac:dyDescent="0.2">
      <c r="A13" s="31" t="s">
        <v>26</v>
      </c>
      <c r="B13" s="60">
        <f>FIRE0705_working!B13</f>
        <v>0.59</v>
      </c>
      <c r="C13" s="60">
        <f>FIRE0705_working!C13</f>
        <v>0.13</v>
      </c>
      <c r="D13" s="60">
        <f>FIRE0705_working!D13</f>
        <v>0.01</v>
      </c>
      <c r="E13" s="60">
        <f>FIRE0705_working!E13</f>
        <v>0.19</v>
      </c>
      <c r="F13" s="60">
        <f>FIRE0705_working!F13</f>
        <v>7.0000000000000007E-2</v>
      </c>
      <c r="G13" s="31"/>
      <c r="H13" s="31"/>
      <c r="I13" s="31"/>
      <c r="J13" s="31"/>
      <c r="K13" s="31"/>
      <c r="L13" s="31"/>
      <c r="M13" s="31"/>
      <c r="N13" s="31"/>
    </row>
    <row r="14" spans="1:14" ht="15.75" customHeight="1" x14ac:dyDescent="0.2">
      <c r="A14" s="31" t="s">
        <v>27</v>
      </c>
      <c r="B14" s="60">
        <f>FIRE0705_working!B14</f>
        <v>0.59</v>
      </c>
      <c r="C14" s="60">
        <f>FIRE0705_working!C14</f>
        <v>0.13</v>
      </c>
      <c r="D14" s="60">
        <f>FIRE0705_working!D14</f>
        <v>0.01</v>
      </c>
      <c r="E14" s="60">
        <f>FIRE0705_working!E14</f>
        <v>0.19</v>
      </c>
      <c r="F14" s="60">
        <f>FIRE0705_working!F14</f>
        <v>0.09</v>
      </c>
      <c r="G14" s="31"/>
      <c r="H14" s="31"/>
      <c r="I14" s="31"/>
      <c r="J14" s="31"/>
      <c r="K14" s="31"/>
      <c r="L14" s="31"/>
      <c r="M14" s="31"/>
      <c r="N14" s="31"/>
    </row>
    <row r="15" spans="1:14" ht="15.75" customHeight="1" x14ac:dyDescent="0.2">
      <c r="A15" s="31" t="s">
        <v>28</v>
      </c>
      <c r="B15" s="60">
        <f>FIRE0705_working!B15</f>
        <v>0.6</v>
      </c>
      <c r="C15" s="60">
        <f>FIRE0705_working!C15</f>
        <v>0.12</v>
      </c>
      <c r="D15" s="60">
        <f>FIRE0705_working!D15</f>
        <v>0.02</v>
      </c>
      <c r="E15" s="60">
        <f>FIRE0705_working!E15</f>
        <v>0.2</v>
      </c>
      <c r="F15" s="60">
        <f>FIRE0705_working!F15</f>
        <v>7.0000000000000007E-2</v>
      </c>
      <c r="G15" s="31"/>
      <c r="H15" s="31"/>
      <c r="I15" s="31"/>
      <c r="J15" s="31"/>
      <c r="K15" s="31"/>
      <c r="L15" s="31"/>
      <c r="M15" s="31"/>
      <c r="N15" s="31"/>
    </row>
    <row r="16" spans="1:14" ht="15.75" customHeight="1" x14ac:dyDescent="0.2">
      <c r="A16" s="31" t="s">
        <v>29</v>
      </c>
      <c r="B16" s="60">
        <f>FIRE0705_working!B16</f>
        <v>0.6</v>
      </c>
      <c r="C16" s="60">
        <f>FIRE0705_working!C16</f>
        <v>0.13</v>
      </c>
      <c r="D16" s="60">
        <f>FIRE0705_working!D16</f>
        <v>0.01</v>
      </c>
      <c r="E16" s="60">
        <f>FIRE0705_working!E16</f>
        <v>0.19</v>
      </c>
      <c r="F16" s="60">
        <f>FIRE0705_working!F16</f>
        <v>7.0000000000000007E-2</v>
      </c>
      <c r="G16" s="31"/>
      <c r="H16" s="31"/>
      <c r="I16" s="31"/>
      <c r="J16" s="31"/>
      <c r="K16" s="31"/>
      <c r="L16" s="31"/>
      <c r="M16" s="31"/>
      <c r="N16" s="31"/>
    </row>
    <row r="17" spans="1:14" ht="15.75" customHeight="1" x14ac:dyDescent="0.2">
      <c r="A17" s="31" t="s">
        <v>45</v>
      </c>
      <c r="B17" s="60">
        <f>FIRE0705_working!B17</f>
        <v>0.64</v>
      </c>
      <c r="C17" s="60">
        <f>FIRE0705_working!C17</f>
        <v>0.13</v>
      </c>
      <c r="D17" s="60">
        <f>FIRE0705_working!D17</f>
        <v>0.01</v>
      </c>
      <c r="E17" s="60">
        <f>FIRE0705_working!E17</f>
        <v>0.14000000000000001</v>
      </c>
      <c r="F17" s="60">
        <f>FIRE0705_working!F17</f>
        <v>0.08</v>
      </c>
      <c r="G17" s="31"/>
      <c r="H17" s="31"/>
      <c r="I17" s="31"/>
      <c r="J17" s="31"/>
      <c r="K17" s="31"/>
      <c r="L17" s="31"/>
      <c r="M17" s="31"/>
      <c r="N17" s="31"/>
    </row>
    <row r="18" spans="1:14" ht="15.75" customHeight="1" x14ac:dyDescent="0.2">
      <c r="A18" s="31" t="s">
        <v>52</v>
      </c>
      <c r="B18" s="60">
        <f>FIRE0705_working!B18</f>
        <v>0.59</v>
      </c>
      <c r="C18" s="60">
        <f>FIRE0705_working!C18</f>
        <v>0.13</v>
      </c>
      <c r="D18" s="60">
        <f>FIRE0705_working!D18</f>
        <v>0.01</v>
      </c>
      <c r="E18" s="60">
        <f>FIRE0705_working!E18</f>
        <v>0.19</v>
      </c>
      <c r="F18" s="60">
        <f>FIRE0705_working!F18</f>
        <v>0.08</v>
      </c>
      <c r="G18" s="31"/>
      <c r="H18" s="31"/>
      <c r="I18" s="31"/>
      <c r="J18" s="31"/>
      <c r="K18" s="31"/>
      <c r="L18" s="31"/>
      <c r="M18" s="31"/>
      <c r="N18" s="31"/>
    </row>
    <row r="19" spans="1:14" ht="15.75" customHeight="1" x14ac:dyDescent="0.2">
      <c r="A19" s="31" t="s">
        <v>53</v>
      </c>
      <c r="B19" s="60">
        <f>FIRE0705_working!B19</f>
        <v>0.57999999999999996</v>
      </c>
      <c r="C19" s="60">
        <f>FIRE0705_working!C19</f>
        <v>0.12</v>
      </c>
      <c r="D19" s="60">
        <f>FIRE0705_working!D19</f>
        <v>0.01</v>
      </c>
      <c r="E19" s="60">
        <f>FIRE0705_working!E19</f>
        <v>0.2</v>
      </c>
      <c r="F19" s="60">
        <f>FIRE0705_working!F19</f>
        <v>0.08</v>
      </c>
      <c r="G19" s="31"/>
      <c r="H19" s="31"/>
      <c r="I19" s="31"/>
      <c r="J19" s="31"/>
      <c r="K19" s="31"/>
      <c r="L19" s="31"/>
      <c r="M19" s="31"/>
      <c r="N19" s="31"/>
    </row>
    <row r="20" spans="1:14" ht="15.75" customHeight="1" x14ac:dyDescent="0.2">
      <c r="A20" s="31" t="s">
        <v>54</v>
      </c>
      <c r="B20" s="60">
        <f>FIRE0705_working!B20</f>
        <v>0.57999999999999996</v>
      </c>
      <c r="C20" s="60">
        <f>FIRE0705_working!C20</f>
        <v>0.13</v>
      </c>
      <c r="D20" s="60">
        <f>FIRE0705_working!D20</f>
        <v>0.01</v>
      </c>
      <c r="E20" s="60">
        <f>FIRE0705_working!E20</f>
        <v>0.19</v>
      </c>
      <c r="F20" s="60">
        <f>FIRE0705_working!F20</f>
        <v>0.08</v>
      </c>
      <c r="G20" s="31"/>
      <c r="H20" s="31"/>
      <c r="I20" s="31"/>
      <c r="J20" s="31"/>
      <c r="K20" s="31"/>
      <c r="L20" s="31"/>
      <c r="M20" s="31"/>
      <c r="N20" s="31"/>
    </row>
    <row r="21" spans="1:14" ht="15.75" customHeight="1" x14ac:dyDescent="0.2">
      <c r="A21" s="31" t="s">
        <v>75</v>
      </c>
      <c r="B21" s="60">
        <f>FIRE0705_working!B21</f>
        <v>0.57999999999999996</v>
      </c>
      <c r="C21" s="60">
        <f>FIRE0705_working!C21</f>
        <v>0.13</v>
      </c>
      <c r="D21" s="60">
        <f>FIRE0705_working!D21</f>
        <v>0.01</v>
      </c>
      <c r="E21" s="60">
        <f>FIRE0705_working!E21</f>
        <v>0.2</v>
      </c>
      <c r="F21" s="60">
        <f>FIRE0705_working!F21</f>
        <v>0.08</v>
      </c>
      <c r="G21" s="31"/>
      <c r="H21" s="31"/>
      <c r="I21" s="31"/>
      <c r="J21" s="31"/>
      <c r="K21" s="31"/>
      <c r="L21" s="31"/>
      <c r="M21" s="31"/>
      <c r="N21" s="31"/>
    </row>
    <row r="22" spans="1:14" ht="15.75" customHeight="1" thickBot="1" x14ac:dyDescent="0.25">
      <c r="A22" s="55" t="s">
        <v>76</v>
      </c>
      <c r="B22" s="61">
        <f>FIRE0705_working!B22</f>
        <v>0.56000000000000005</v>
      </c>
      <c r="C22" s="61">
        <f>FIRE0705_working!C22</f>
        <v>0.13</v>
      </c>
      <c r="D22" s="61">
        <f>FIRE0705_working!D22</f>
        <v>0.01</v>
      </c>
      <c r="E22" s="61">
        <f>FIRE0705_working!E22</f>
        <v>0.21</v>
      </c>
      <c r="F22" s="61">
        <f>FIRE0705_working!F22</f>
        <v>0.09</v>
      </c>
      <c r="G22" s="31"/>
      <c r="H22" s="31"/>
      <c r="I22" s="31"/>
      <c r="J22" s="31"/>
      <c r="K22" s="31"/>
      <c r="L22" s="31"/>
      <c r="M22" s="31"/>
      <c r="N22" s="31"/>
    </row>
    <row r="23" spans="1:14" ht="28.5" customHeight="1" x14ac:dyDescent="0.2">
      <c r="A23" s="31"/>
      <c r="B23" s="31"/>
      <c r="C23" s="31"/>
      <c r="D23" s="31"/>
      <c r="E23" s="31"/>
      <c r="F23" s="31"/>
      <c r="G23" s="31"/>
      <c r="H23" s="31"/>
      <c r="I23" s="31"/>
      <c r="J23" s="31"/>
      <c r="K23" s="31"/>
      <c r="L23" s="31"/>
      <c r="M23" s="31"/>
      <c r="N23" s="31"/>
    </row>
    <row r="24" spans="1:14" ht="15" customHeight="1" x14ac:dyDescent="0.2">
      <c r="A24" s="31"/>
      <c r="B24" s="31"/>
      <c r="C24" s="31"/>
      <c r="D24" s="31"/>
      <c r="E24" s="31"/>
      <c r="F24" s="31"/>
      <c r="G24" s="31"/>
      <c r="H24" s="31"/>
      <c r="I24" s="31"/>
      <c r="J24" s="31"/>
      <c r="K24" s="31"/>
      <c r="L24" s="31"/>
      <c r="M24" s="31"/>
      <c r="N24" s="31"/>
    </row>
    <row r="25" spans="1:14" ht="15" customHeight="1" x14ac:dyDescent="0.2">
      <c r="A25" s="31"/>
      <c r="B25" s="31"/>
      <c r="C25" s="31"/>
      <c r="D25" s="31"/>
      <c r="E25" s="31"/>
      <c r="F25" s="31"/>
      <c r="G25" s="31"/>
      <c r="H25" s="31"/>
      <c r="I25" s="31"/>
      <c r="J25" s="31"/>
      <c r="K25" s="31"/>
      <c r="L25" s="31"/>
      <c r="M25" s="31"/>
      <c r="N25" s="31"/>
    </row>
    <row r="26" spans="1:14" ht="15" customHeight="1" x14ac:dyDescent="0.2">
      <c r="A26" s="31"/>
      <c r="B26" s="31"/>
      <c r="C26" s="31"/>
      <c r="D26" s="31"/>
      <c r="E26" s="31"/>
      <c r="F26" s="31"/>
      <c r="G26" s="31"/>
      <c r="H26" s="31"/>
      <c r="I26" s="31"/>
      <c r="J26" s="31"/>
      <c r="K26" s="31"/>
      <c r="L26" s="31"/>
      <c r="M26" s="31"/>
      <c r="N26" s="31"/>
    </row>
    <row r="27" spans="1:14" x14ac:dyDescent="0.2">
      <c r="A27" s="31"/>
      <c r="B27" s="31"/>
      <c r="C27" s="31"/>
      <c r="D27" s="31"/>
      <c r="E27" s="31"/>
      <c r="F27" s="31"/>
      <c r="G27" s="31"/>
      <c r="H27" s="31"/>
      <c r="I27" s="31"/>
      <c r="J27" s="31"/>
      <c r="K27" s="31"/>
      <c r="L27" s="31"/>
      <c r="M27" s="31"/>
      <c r="N27" s="31"/>
    </row>
    <row r="28" spans="1:14" x14ac:dyDescent="0.2">
      <c r="A28" s="31"/>
      <c r="B28" s="46"/>
      <c r="C28" s="46"/>
      <c r="D28" s="46"/>
      <c r="E28" s="46"/>
      <c r="F28" s="46"/>
      <c r="G28" s="31"/>
      <c r="H28" s="31"/>
      <c r="I28" s="31"/>
      <c r="J28" s="31"/>
      <c r="K28" s="31"/>
      <c r="L28" s="31"/>
      <c r="M28" s="31"/>
      <c r="N28" s="31"/>
    </row>
    <row r="29" spans="1:14" x14ac:dyDescent="0.2">
      <c r="A29" s="31"/>
      <c r="B29" s="46"/>
      <c r="C29" s="46"/>
      <c r="D29" s="46"/>
      <c r="E29" s="46"/>
      <c r="F29" s="46"/>
      <c r="G29" s="46"/>
      <c r="H29" s="46"/>
      <c r="I29" s="31"/>
      <c r="J29" s="31"/>
      <c r="K29" s="31"/>
      <c r="L29" s="31"/>
      <c r="M29" s="31"/>
      <c r="N29" s="31"/>
    </row>
    <row r="30" spans="1:14" x14ac:dyDescent="0.2">
      <c r="A30" s="31"/>
      <c r="B30" s="47"/>
      <c r="C30" s="47"/>
      <c r="D30" s="47"/>
      <c r="E30" s="47"/>
      <c r="F30" s="47"/>
      <c r="G30" s="31"/>
      <c r="H30" s="31"/>
      <c r="I30" s="31"/>
      <c r="J30" s="31"/>
      <c r="K30" s="31"/>
      <c r="L30" s="31"/>
      <c r="M30" s="31"/>
      <c r="N30" s="31"/>
    </row>
    <row r="31" spans="1:14" ht="26.25" customHeight="1" x14ac:dyDescent="0.25">
      <c r="A31" s="32"/>
      <c r="B31" s="47"/>
      <c r="C31" s="47"/>
      <c r="D31" s="47"/>
      <c r="E31" s="47"/>
      <c r="F31" s="47"/>
      <c r="G31" s="49"/>
      <c r="H31" s="49"/>
      <c r="I31" s="31"/>
      <c r="J31" s="31"/>
      <c r="K31" s="31"/>
      <c r="L31" s="31"/>
      <c r="M31" s="31"/>
      <c r="N31" s="31"/>
    </row>
    <row r="32" spans="1:14" x14ac:dyDescent="0.2">
      <c r="A32" s="33"/>
      <c r="B32" s="33"/>
      <c r="C32" s="33"/>
      <c r="D32" s="33"/>
      <c r="E32" s="33"/>
      <c r="F32" s="33"/>
      <c r="G32" s="49"/>
      <c r="H32" s="31"/>
      <c r="I32" s="31"/>
      <c r="J32" s="31"/>
      <c r="K32" s="31"/>
      <c r="L32" s="31"/>
      <c r="M32" s="31"/>
      <c r="N32" s="31"/>
    </row>
    <row r="33" spans="1:14" ht="27.75" customHeight="1" x14ac:dyDescent="0.2">
      <c r="A33" s="31"/>
      <c r="B33" s="46"/>
      <c r="C33" s="46"/>
      <c r="D33" s="46"/>
      <c r="E33" s="46"/>
      <c r="F33" s="46"/>
      <c r="G33" s="31"/>
      <c r="H33" s="31"/>
      <c r="I33" s="31"/>
      <c r="J33" s="31"/>
      <c r="K33" s="31"/>
      <c r="L33" s="31"/>
      <c r="M33" s="31"/>
      <c r="N33" s="31"/>
    </row>
    <row r="34" spans="1:14" ht="29.25" customHeight="1" x14ac:dyDescent="0.2">
      <c r="A34" s="34"/>
      <c r="B34" s="31"/>
      <c r="C34" s="31"/>
      <c r="D34" s="31"/>
      <c r="E34" s="31"/>
      <c r="F34" s="31"/>
      <c r="G34" s="31"/>
      <c r="H34" s="31"/>
      <c r="I34" s="31"/>
      <c r="J34" s="31"/>
      <c r="K34" s="31"/>
      <c r="L34" s="31"/>
      <c r="M34" s="31"/>
      <c r="N34" s="31"/>
    </row>
    <row r="35" spans="1:14" x14ac:dyDescent="0.2">
      <c r="A35" s="31"/>
      <c r="B35" s="31"/>
      <c r="C35" s="31"/>
      <c r="D35" s="31"/>
      <c r="E35" s="31"/>
      <c r="F35" s="31"/>
      <c r="G35" s="31"/>
      <c r="H35" s="31"/>
      <c r="I35" s="31"/>
      <c r="J35" s="31"/>
      <c r="K35" s="31"/>
      <c r="L35" s="31"/>
      <c r="M35" s="31"/>
      <c r="N35" s="31"/>
    </row>
    <row r="36" spans="1:14" ht="25.5" customHeight="1" x14ac:dyDescent="0.2">
      <c r="A36" s="31"/>
      <c r="B36" s="31"/>
      <c r="C36" s="31"/>
      <c r="D36" s="31"/>
      <c r="E36" s="56"/>
      <c r="F36" s="51"/>
      <c r="G36" s="31"/>
      <c r="H36" s="31"/>
      <c r="I36" s="31"/>
      <c r="J36" s="31"/>
      <c r="K36" s="31"/>
      <c r="L36" s="31"/>
      <c r="M36" s="31"/>
      <c r="N36" s="31"/>
    </row>
    <row r="37" spans="1:14" ht="15" customHeight="1" x14ac:dyDescent="0.2">
      <c r="A37" s="35"/>
      <c r="B37" s="35"/>
      <c r="C37" s="35"/>
      <c r="D37" s="35"/>
      <c r="E37" s="31"/>
      <c r="F37" s="51"/>
      <c r="G37" s="31"/>
      <c r="H37" s="31"/>
      <c r="I37" s="31"/>
      <c r="J37" s="31"/>
      <c r="K37" s="31"/>
      <c r="L37" s="31"/>
      <c r="M37" s="31"/>
      <c r="N37" s="31"/>
    </row>
    <row r="38" spans="1:14" ht="24.95" customHeight="1" x14ac:dyDescent="0.2">
      <c r="A38" s="35"/>
      <c r="B38" s="31"/>
      <c r="C38" s="31"/>
      <c r="D38" s="31"/>
      <c r="E38" s="31"/>
      <c r="F38" s="31"/>
      <c r="G38" s="31"/>
      <c r="H38" s="31"/>
      <c r="I38" s="31"/>
      <c r="J38" s="31"/>
      <c r="K38" s="31"/>
      <c r="L38" s="31"/>
      <c r="M38" s="31"/>
      <c r="N38" s="31" t="s">
        <v>18</v>
      </c>
    </row>
    <row r="39" spans="1:14" ht="24.95" customHeight="1" x14ac:dyDescent="0.2">
      <c r="A39" s="31"/>
      <c r="B39" s="31"/>
      <c r="C39" s="31"/>
      <c r="D39" s="31"/>
      <c r="E39" s="31"/>
      <c r="F39" s="31"/>
      <c r="G39" s="31"/>
      <c r="H39" s="31"/>
      <c r="I39" s="31"/>
      <c r="J39" s="31"/>
      <c r="K39" s="31"/>
      <c r="L39" s="31"/>
      <c r="M39" s="31"/>
      <c r="N39" s="31" t="s">
        <v>17</v>
      </c>
    </row>
    <row r="40" spans="1:14" ht="15" customHeight="1" x14ac:dyDescent="0.2">
      <c r="A40" s="35"/>
      <c r="B40" s="31"/>
      <c r="C40" s="31"/>
      <c r="D40" s="31"/>
      <c r="E40" s="31"/>
      <c r="F40" s="31"/>
      <c r="G40" s="31"/>
      <c r="H40" s="31"/>
      <c r="I40" s="31"/>
      <c r="J40" s="31"/>
      <c r="K40" s="31"/>
      <c r="L40" s="31"/>
      <c r="M40" s="31"/>
      <c r="N40" s="31"/>
    </row>
    <row r="41" spans="1:14" ht="15" customHeight="1" x14ac:dyDescent="0.2">
      <c r="A41" s="57" t="s">
        <v>50</v>
      </c>
      <c r="B41" s="31"/>
      <c r="C41" s="31"/>
      <c r="D41" s="31"/>
      <c r="E41" s="31"/>
      <c r="F41" s="31"/>
      <c r="G41" s="31"/>
      <c r="H41" s="31"/>
      <c r="I41" s="31"/>
      <c r="J41" s="31"/>
      <c r="K41" s="31"/>
      <c r="L41" s="31"/>
      <c r="M41" s="31"/>
      <c r="N41" s="31"/>
    </row>
  </sheetData>
  <phoneticPr fontId="15" type="noConversion"/>
  <dataValidations count="1">
    <dataValidation type="list" allowBlank="1" showInputMessage="1" showErrorMessage="1" sqref="B5 A4" xr:uid="{6A03F8DB-6D8D-4DD6-BD90-51C1A451DAF4}">
      <formula1>$N$38:$N$39</formula1>
    </dataValidation>
  </dataValidation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0FE00-66E0-47D7-9965-0516D3001E75}">
  <sheetPr codeName="Sheet8">
    <tabColor rgb="FFFF0000"/>
  </sheetPr>
  <dimension ref="A1"/>
  <sheetViews>
    <sheetView zoomScaleNormal="100" workbookViewId="0"/>
  </sheetViews>
  <sheetFormatPr defaultRowHeight="15" x14ac:dyDescent="0.2"/>
  <cols>
    <col min="1" max="16384" width="9.140625" style="14"/>
  </cols>
  <sheetData>
    <row r="1" spans="1:1" ht="15.75" x14ac:dyDescent="0.25">
      <c r="A1" s="13"/>
    </row>
  </sheetData>
  <pageMargins left="0.7" right="0.7" top="0.75" bottom="0.75" header="0.3" footer="0.3"/>
  <headerFooter>
    <oddHeader>&amp;C&amp;"Aptos"&amp;10&amp;K000000 OFFICIAL&amp;1#_x000D_</oddHeader>
    <oddFooter>&amp;C_x000D_&amp;1#&amp;"Aptos"&amp;10&amp;K000000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Cover_sheet</vt:lpstr>
      <vt:lpstr>config</vt:lpstr>
      <vt:lpstr>Contents</vt:lpstr>
      <vt:lpstr>Notes</vt:lpstr>
      <vt:lpstr>Data - fires</vt:lpstr>
      <vt:lpstr>Data - fires with casualty</vt:lpstr>
      <vt:lpstr>FIRE0705_working</vt:lpstr>
      <vt:lpstr>FIRE0705</vt:lpstr>
      <vt:lpstr>QA</vt:lpstr>
      <vt:lpstr>Contents!Print_Area</vt:lpstr>
      <vt:lpstr>FIRE0705!Print_Area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Ollie Gee</cp:lastModifiedBy>
  <dcterms:created xsi:type="dcterms:W3CDTF">2020-09-24T08:41:37Z</dcterms:created>
  <dcterms:modified xsi:type="dcterms:W3CDTF">2026-08-07T14:42:41Z</dcterms:modified>
</cp:coreProperties>
</file>